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externalLinks/externalLink9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36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externalLinks/externalLink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34.xml" ContentType="application/vnd.openxmlformats-officedocument.spreadsheetml.externalLink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40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39.xml" ContentType="application/vnd.openxmlformats-officedocument.spreadsheetml.externalLink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37.xml" ContentType="application/vnd.openxmlformats-officedocument.spreadsheetml.externalLink+xml"/>
  <Default Extension="jpeg" ContentType="image/jpe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5.xml" ContentType="application/vnd.openxmlformats-officedocument.spreadsheetml.externalLink+xml"/>
  <Override PartName="/xl/drawings/drawing3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210" windowWidth="15600" windowHeight="11580" tabRatio="879" activeTab="9"/>
  </bookViews>
  <sheets>
    <sheet name="겉지 (1)" sheetId="24" r:id="rId1"/>
    <sheet name="결재표지 (1)" sheetId="25" r:id="rId2"/>
    <sheet name="겉지" sheetId="16" r:id="rId3"/>
    <sheet name="결재표지" sheetId="17" r:id="rId4"/>
    <sheet name="내역서" sheetId="18" r:id="rId5"/>
    <sheet name="건설사업관리내역 산출근거" sheetId="19" r:id="rId6"/>
    <sheet name="입력변수" sheetId="7" r:id="rId7"/>
    <sheet name="기술자수 산정" sheetId="1" r:id="rId8"/>
    <sheet name="기술자수 배치계획" sheetId="23" r:id="rId9"/>
    <sheet name="기술자 투입계획서" sheetId="21" r:id="rId10"/>
    <sheet name="공제율" sheetId="22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</externalReferences>
  <definedNames>
    <definedName name="_A">#REF!</definedName>
    <definedName name="_aab42">#REF!</definedName>
    <definedName name="_hun1">[1]설계조건!#REF!</definedName>
    <definedName name="_hun2">[1]설계조건!#REF!</definedName>
    <definedName name="_Order1" hidden="1">255</definedName>
    <definedName name="_pa1">#REF!</definedName>
    <definedName name="_pa2">#REF!</definedName>
    <definedName name="_qs1">[1]설계조건!#REF!</definedName>
    <definedName name="_qs12">[1]설계조건!#REF!</definedName>
    <definedName name="_qs2">[1]설계조건!#REF!</definedName>
    <definedName name="_qs22">[1]설계조건!#REF!</definedName>
    <definedName name="_Sort" hidden="1">#REF!</definedName>
    <definedName name="_Ted1">#REF!</definedName>
    <definedName name="_Ts1">#REF!</definedName>
    <definedName name="_wd1">[1]설계조건!#REF!</definedName>
    <definedName name="_wd2">[1]설계조건!#REF!</definedName>
    <definedName name="\a">#N/A</definedName>
    <definedName name="\o">#REF!</definedName>
    <definedName name="\p">#REF!</definedName>
    <definedName name="\P1">#REF!</definedName>
    <definedName name="ㄱㄷ">#REF!</definedName>
    <definedName name="ㄱㄷㅇ">#REF!</definedName>
    <definedName name="간지2">[16]간지!#REF!</definedName>
    <definedName name="갑" localSheetId="8">#REF!</definedName>
    <definedName name="갑">#REF!</definedName>
    <definedName name="강_동바리">[17]수량산출!#REF!</definedName>
    <definedName name="강_비계">[17]수량산출!#REF!</definedName>
    <definedName name="강탄성계수" localSheetId="8">#REF!</definedName>
    <definedName name="강탄성계수">#REF!</definedName>
    <definedName name="거_3">[17]수량산출!#REF!</definedName>
    <definedName name="거_4">[17]수량산출!#REF!</definedName>
    <definedName name="거_44">[17]수량산출!$R$20</definedName>
    <definedName name="거_6">[17]수량산출!#REF!</definedName>
    <definedName name="거푸집" localSheetId="10">[18]설계기준!#REF!</definedName>
    <definedName name="거푸집">[19]설계기준!#REF!</definedName>
    <definedName name="건축목공">[20]일위대가!#REF!</definedName>
    <definedName name="경비" localSheetId="8">#REF!</definedName>
    <definedName name="경비">#REF!</definedName>
    <definedName name="경유">[21]기초단가!$B$32</definedName>
    <definedName name="계" localSheetId="8">#REF!</definedName>
    <definedName name="계">#REF!</definedName>
    <definedName name="고급">[22]변수!$H$100</definedName>
    <definedName name="고급기능사">[20]일위대가!#REF!</definedName>
    <definedName name="고급기술자" localSheetId="8">#REF!</definedName>
    <definedName name="고급기술자">#REF!</definedName>
    <definedName name="고급기술자_측량">[21]기초단가!$B$11</definedName>
    <definedName name="고급기술자노무비">'[23]용역비내역-진짜'!#REF!</definedName>
    <definedName name="고급단가">[2]변수!$H$43</definedName>
    <definedName name="고급전체">#REF!</definedName>
    <definedName name="곱">[10]DATE!$I$24:$I$85</definedName>
    <definedName name="곱곱">[24]DATE!$I$24:$I$85</definedName>
    <definedName name="공고공람비">[25]직접경비!#REF!</definedName>
    <definedName name="공기_배관물량" localSheetId="8">#REF!</definedName>
    <definedName name="공기_배관물량">#REF!</definedName>
    <definedName name="공기변실" localSheetId="8">#REF!</definedName>
    <definedName name="공기변실">#REF!</definedName>
    <definedName name="공사명" localSheetId="8">#REF!</definedName>
    <definedName name="공사명">#REF!</definedName>
    <definedName name="공사성격">[26]변수!$E$11</definedName>
    <definedName name="공사성격값">[27]입력!$C$16</definedName>
    <definedName name="공사원가" localSheetId="8">#REF!</definedName>
    <definedName name="공사원가">#REF!</definedName>
    <definedName name="공종01" localSheetId="8">#REF!</definedName>
    <definedName name="공종01">#REF!</definedName>
    <definedName name="공종02" localSheetId="8">#REF!</definedName>
    <definedName name="공종02">#REF!</definedName>
    <definedName name="공종03">#REF!</definedName>
    <definedName name="공종04">#REF!</definedName>
    <definedName name="공종05">#REF!</definedName>
    <definedName name="공종06">#REF!</definedName>
    <definedName name="공종07">#REF!</definedName>
    <definedName name="공종08">#REF!</definedName>
    <definedName name="공종09">#REF!</definedName>
    <definedName name="공종10">#REF!</definedName>
    <definedName name="공현2교철근집계표">#REF!</definedName>
    <definedName name="관_지">[28]수량산출!#REF!</definedName>
    <definedName name="관지수판">[28]수량산출!#REF!</definedName>
    <definedName name="교량개소">[2]변수!$H$63</definedName>
    <definedName name="교량개소변">[26]변수!$J$49</definedName>
    <definedName name="교량연장">[2]변수!$J$63</definedName>
    <definedName name="교량연장변">[26]변수!$J$44</definedName>
    <definedName name="교육">[25]직접인건비!#REF!</definedName>
    <definedName name="교통">[25]직접인건비!#REF!</definedName>
    <definedName name="교폭" localSheetId="8">#REF!</definedName>
    <definedName name="교폭">#REF!</definedName>
    <definedName name="구" localSheetId="8">#REF!</definedName>
    <definedName name="구">#REF!</definedName>
    <definedName name="굴삭기0.14" localSheetId="8">[29]기계가격!#REF!</definedName>
    <definedName name="굴삭기0.14">[29]기계가격!#REF!</definedName>
    <definedName name="굴삭기0.4" localSheetId="8">[29]기계가격!#REF!</definedName>
    <definedName name="굴삭기0.4">[29]기계가격!#REF!</definedName>
    <definedName name="굴삭기0.7">[29]기계가격!#REF!</definedName>
    <definedName name="권">[30]DATE!$I$24:$I$85</definedName>
    <definedName name="권권">[31]DATE!$I$24:$I$85</definedName>
    <definedName name="규격">[10]DATE!$C$24:$C$85</definedName>
    <definedName name="그리스">[21]기초단가!$B$35</definedName>
    <definedName name="기본계획변경유무">[32]변수!$E$20</definedName>
    <definedName name="기본계획수립경과">[32]변수!$E$16</definedName>
    <definedName name="기상">[25]직접인건비!#REF!</definedName>
    <definedName name="기술">[22]변수!$F$100</definedName>
    <definedName name="기술료" localSheetId="8">#REF!</definedName>
    <definedName name="기술료">#REF!</definedName>
    <definedName name="기술사단가">[2]변수!$F$43</definedName>
    <definedName name="기술자단가">[2]변수!$F$43</definedName>
    <definedName name="기술자범위">[26]변수!#REF!</definedName>
    <definedName name="기준품보정" localSheetId="10">[18]설계기준!#REF!</definedName>
    <definedName name="기준품보정">[19]설계기준!#REF!</definedName>
    <definedName name="기타">[25]직접인건비!#REF!</definedName>
    <definedName name="김종현" localSheetId="8">#REF!</definedName>
    <definedName name="김종현">#REF!</definedName>
    <definedName name="ㄴㄴ" localSheetId="8">#REF!</definedName>
    <definedName name="ㄴㄴ">#REF!</definedName>
    <definedName name="ㄴㄴㅇㅁ" localSheetId="8">#REF!</definedName>
    <definedName name="ㄴㄴㅇㅁ">#REF!</definedName>
    <definedName name="ㄴㅁㄹㅇ">[33]DATE!$D$24:$D$85</definedName>
    <definedName name="난_경">[28]수량산출!#REF!</definedName>
    <definedName name="난_수">[17]수량산출!$R$39</definedName>
    <definedName name="내역서" localSheetId="8">#REF!</definedName>
    <definedName name="내역서">#REF!</definedName>
    <definedName name="노계">[26]변수!$I$25</definedName>
    <definedName name="노무" localSheetId="8">#REF!</definedName>
    <definedName name="노무">#REF!</definedName>
    <definedName name="노무비" localSheetId="8">#REF!</definedName>
    <definedName name="노무비">#REF!</definedName>
    <definedName name="노설">[26]변수!$I$26</definedName>
    <definedName name="노성">[26]변수!$I$27</definedName>
    <definedName name="노식">[26]변수!$J$24</definedName>
    <definedName name="노조">[26]변수!$I$24</definedName>
    <definedName name="단가적용표" localSheetId="8">#REF!</definedName>
    <definedName name="단가적용표">#REF!</definedName>
    <definedName name="단관M">[10]DATE!$H$24:$H$85</definedName>
    <definedName name="단빔플랜지">#REF!</definedName>
    <definedName name="대각교철근집계표">#REF!</definedName>
    <definedName name="대송교">#REF!</definedName>
    <definedName name="대안설정">[25]직접인건비!#REF!</definedName>
    <definedName name="대형브레이커0.2">[29]기계가격!#REF!</definedName>
    <definedName name="대형브레이커0.4">[29]기계가격!#REF!</definedName>
    <definedName name="대형브레이커0.7">[29]기계가격!#REF!</definedName>
    <definedName name="댈타5" localSheetId="8">#REF!</definedName>
    <definedName name="댈타5">#REF!</definedName>
    <definedName name="댐업무정의">#N/A</definedName>
    <definedName name="더하기">[10]DATE!$J$24:$J$85</definedName>
    <definedName name="덤프트럭10.5">[29]기계가격!#REF!</definedName>
    <definedName name="덤프트럭15">[29]기계가격!#REF!</definedName>
    <definedName name="도로등급">[26]변수!$E$7</definedName>
    <definedName name="도로등급값">[26]변수!$E$7</definedName>
    <definedName name="도로와교량연장">[26]변수!$I$34</definedName>
    <definedName name="도설">[26]변수!$I$32</definedName>
    <definedName name="도화고급" localSheetId="8">#REF!</definedName>
    <definedName name="도화고급">#REF!</definedName>
    <definedName name="도화중급" localSheetId="8">#REF!</definedName>
    <definedName name="도화중급">#REF!</definedName>
    <definedName name="도화초급" localSheetId="8">#REF!</definedName>
    <definedName name="도화초급">#REF!</definedName>
    <definedName name="동식물" localSheetId="8">[25]직접인건비!#REF!</definedName>
    <definedName name="동식물">[25]직접인건비!#REF!</definedName>
    <definedName name="동식물수" localSheetId="8">[25]직접인건비!#REF!</definedName>
    <definedName name="동식물수">[25]직접인건비!#REF!</definedName>
    <definedName name="드라이브파이프">[21]기초단가!$B$29</definedName>
    <definedName name="드라이브파이프슈">[21]기초단가!$B$28</definedName>
    <definedName name="드라이브파이프헤드">[21]기초단가!$B$27</definedName>
    <definedName name="ㄹㄹㄹ" localSheetId="8">#REF!</definedName>
    <definedName name="ㄹㄹㄹ">#REF!</definedName>
    <definedName name="레_무근">[17]수량산출!$R$5</definedName>
    <definedName name="레_무근1">[17]수량산출!$R$9</definedName>
    <definedName name="레_철근">[17]수량산출!#REF!</definedName>
    <definedName name="로더타이어1.34">[29]기계가격!#REF!</definedName>
    <definedName name="로더타이어1.72">[29]기계가격!#REF!</definedName>
    <definedName name="ㅁ1" localSheetId="8">#REF!</definedName>
    <definedName name="ㅁ1">#REF!</definedName>
    <definedName name="ㅁ100" localSheetId="8">#REF!</definedName>
    <definedName name="ㅁ100">#REF!</definedName>
    <definedName name="ㅁ191" localSheetId="8">#REF!</definedName>
    <definedName name="ㅁ191">#REF!</definedName>
    <definedName name="ㅁㅁ185">#REF!</definedName>
    <definedName name="ㅁㅁ23">#N/A</definedName>
    <definedName name="매크로11">[34]!매크로11</definedName>
    <definedName name="매크로4">[34]C.배수관공!매크로4</definedName>
    <definedName name="맨_두겅">[17]수량산출!$R$37</definedName>
    <definedName name="맨홀펌프장" localSheetId="8">#REF!</definedName>
    <definedName name="맨홀펌프장">#REF!</definedName>
    <definedName name="맨홀펌프장_배관" localSheetId="8">#REF!</definedName>
    <definedName name="맨홀펌프장_배관">#REF!</definedName>
    <definedName name="머캐덤롤러10" localSheetId="8">[29]기계가격!#REF!</definedName>
    <definedName name="머캐덤롤러10">[29]기계가격!#REF!</definedName>
    <definedName name="메탈크라운">[21]기초단가!$B$26</definedName>
    <definedName name="면적계획">[22]변수!$I$44</definedName>
    <definedName name="면적계획_5">[22]변수!$I$50</definedName>
    <definedName name="면적설계">[22]변수!$I$45</definedName>
    <definedName name="면적성과">[22]변수!$I$46</definedName>
    <definedName name="면적조사">[22]변수!$I$43</definedName>
    <definedName name="모빌유">[21]기초단가!$B$33</definedName>
    <definedName name="모터그레이더3.6사리">[29]기계가격!#REF!</definedName>
    <definedName name="모터그레이더3.6일반용">[29]기계가격!#REF!</definedName>
    <definedName name="문화재">[25]직접인건비!#REF!</definedName>
    <definedName name="뮤" localSheetId="8">#REF!</definedName>
    <definedName name="뮤">#REF!</definedName>
    <definedName name="뮤2" localSheetId="8">#REF!</definedName>
    <definedName name="뮤2">#REF!</definedName>
    <definedName name="방_모">[28]수량산출!$R$164</definedName>
    <definedName name="방파제연장">[22]변수!$I$59</definedName>
    <definedName name="방호벽" localSheetId="8">#REF!</definedName>
    <definedName name="방호벽">#REF!</definedName>
    <definedName name="배구관">[35]종배수관!$D$21</definedName>
    <definedName name="배후부지면적">[22]변수!$H$86</definedName>
    <definedName name="번호">'[36]Sheet1 (2)'!#REF!</definedName>
    <definedName name="보_링_공" localSheetId="8">#REF!</definedName>
    <definedName name="보_링_공">#REF!</definedName>
    <definedName name="보고서인쇄비">[25]직접인건비!#REF!</definedName>
    <definedName name="보링공">[21]기초단가!$B$22</definedName>
    <definedName name="보오링공">[20]일위대가!#REF!</definedName>
    <definedName name="보통인부" localSheetId="8">#REF!</definedName>
    <definedName name="보통인부">#REF!</definedName>
    <definedName name="보험공제비용" localSheetId="8">#REF!</definedName>
    <definedName name="보험공제비용">#REF!</definedName>
    <definedName name="부가가치세" localSheetId="8">#REF!</definedName>
    <definedName name="부가가치세">#REF!</definedName>
    <definedName name="부지매입비" localSheetId="8">[37]공비대비!#REF!</definedName>
    <definedName name="부지매입비">[37]공비대비!#REF!</definedName>
    <definedName name="불도져10톤" localSheetId="8">[29]기계가격!#REF!</definedName>
    <definedName name="불도져10톤">[29]기계가격!#REF!</definedName>
    <definedName name="불도져12톤" localSheetId="8">[29]기계가격!#REF!</definedName>
    <definedName name="불도져12톤">[29]기계가격!#REF!</definedName>
    <definedName name="불도져15톤" localSheetId="8">[29]기계가격!#REF!</definedName>
    <definedName name="불도져15톤">[29]기계가격!#REF!</definedName>
    <definedName name="불도져19톤">[29]기계가격!#REF!</definedName>
    <definedName name="불도져28톤">[29]기계가격!#REF!</definedName>
    <definedName name="불도져32톤">[29]기계가격!#REF!</definedName>
    <definedName name="불도져33톤">[29]기계가격!#REF!</definedName>
    <definedName name="불도져7톤">[29]기계가격!#REF!</definedName>
    <definedName name="불도져무한궤도12톤" localSheetId="8">#REF!</definedName>
    <definedName name="불도져무한궤도12톤">#REF!</definedName>
    <definedName name="불도져무한궤도7톤" localSheetId="8">#REF!</definedName>
    <definedName name="불도져무한궤도7톤">#REF!</definedName>
    <definedName name="브이c" localSheetId="8">#REF!</definedName>
    <definedName name="브이c">#REF!</definedName>
    <definedName name="비목1">#REF!</definedName>
    <definedName name="비목2">#REF!</definedName>
    <definedName name="비목3">#REF!</definedName>
    <definedName name="비목4">#REF!</definedName>
    <definedName name="비상주인건비">#REF!</definedName>
    <definedName name="빔간격">#REF!</definedName>
    <definedName name="빔높이">#REF!</definedName>
    <definedName name="사후환경">[25]직접인건비!#REF!</definedName>
    <definedName name="산업">[25]직접인건비!#REF!</definedName>
    <definedName name="상주인건비" localSheetId="8">#REF!</definedName>
    <definedName name="상주인건비">#REF!</definedName>
    <definedName name="샘플러">[21]기초단가!$B$31</definedName>
    <definedName name="서정석" localSheetId="8">#REF!</definedName>
    <definedName name="서정석">#REF!</definedName>
    <definedName name="소계" localSheetId="8">#REF!</definedName>
    <definedName name="소계">#REF!</definedName>
    <definedName name="소켓무게">[38]DATE!$G$24:$G$79</definedName>
    <definedName name="수량" localSheetId="8">#REF!</definedName>
    <definedName name="수량">#REF!</definedName>
    <definedName name="수리수문">[25]직접인건비!#REF!</definedName>
    <definedName name="수역시설면적">[22]변수!$H$82</definedName>
    <definedName name="숙박비" localSheetId="10">[18]설계기준!#REF!</definedName>
    <definedName name="숙박비">[19]설계기준!#REF!</definedName>
    <definedName name="슈">[21]기초단가!$B$30</definedName>
    <definedName name="슬래브" localSheetId="8">#REF!</definedName>
    <definedName name="슬래브">#REF!</definedName>
    <definedName name="습지도져13톤">[29]기계가격!#REF!</definedName>
    <definedName name="습지도져4톤">[29]기계가격!#REF!</definedName>
    <definedName name="시_이음">[17]수량산출!#REF!</definedName>
    <definedName name="식단가">[22]변수!$H$39</definedName>
    <definedName name="식비" localSheetId="10">[18]설계기준!#REF!</definedName>
    <definedName name="식비">[19]설계기준!#REF!</definedName>
    <definedName name="씨" localSheetId="8">#REF!</definedName>
    <definedName name="씨">#REF!</definedName>
    <definedName name="씨그마ck" localSheetId="8">#REF!</definedName>
    <definedName name="씨그마ck">#REF!</definedName>
    <definedName name="씨그마y" localSheetId="8">#REF!</definedName>
    <definedName name="씨그마y">#REF!</definedName>
    <definedName name="ㅇㅇㅇ">#REF!</definedName>
    <definedName name="ㅇㅈ">#REF!</definedName>
    <definedName name="ㅔ98">[26]단위모델!$H$67</definedName>
    <definedName name="ㅔ갸ㅜㅅ" localSheetId="8">#REF!</definedName>
    <definedName name="ㅔ갸ㅜㅅ">#REF!</definedName>
    <definedName name="ㅗㅅ20" localSheetId="8">#REF!</definedName>
    <definedName name="ㅗㅅ20">#REF!</definedName>
    <definedName name="ㅜㅜㅜㅜㅜㅜㅜ" localSheetId="8">#REF!</definedName>
    <definedName name="ㅜㅜㅜㅜㅜㅜㅜ">#REF!</definedName>
    <definedName name="ㅠ359">#REF!</definedName>
    <definedName name="ㅡ41">#N/A</definedName>
    <definedName name="ㅣ">#REF!</definedName>
    <definedName name="악취">[25]직접인건비!#REF!</definedName>
    <definedName name="알파1" localSheetId="8">#REF!</definedName>
    <definedName name="알파1">#REF!</definedName>
    <definedName name="알파2" localSheetId="8">#REF!</definedName>
    <definedName name="알파2">#REF!</definedName>
    <definedName name="알d" localSheetId="8">#REF!</definedName>
    <definedName name="알d">#REF!</definedName>
    <definedName name="앨c">#REF!</definedName>
    <definedName name="앨e">#REF!</definedName>
    <definedName name="약대건축">#REF!</definedName>
    <definedName name="약대기계">#REF!</definedName>
    <definedName name="약대소방">#REF!</definedName>
    <definedName name="약대전기">#REF!</definedName>
    <definedName name="약대토목">#REF!</definedName>
    <definedName name="약대통신">#REF!</definedName>
    <definedName name="여비" localSheetId="10">[25]직접경비!#REF!</definedName>
    <definedName name="여비">[19]설계기준!#REF!</definedName>
    <definedName name="연설">[2]변수!#REF!</definedName>
    <definedName name="연약지반면적">[22]변수!$H$78</definedName>
    <definedName name="연장" localSheetId="10">[18]설계기준!#REF!</definedName>
    <definedName name="연장">[19]설계기준!#REF!</definedName>
    <definedName name="연장계획">[22]변수!$I$72</definedName>
    <definedName name="옹벽" localSheetId="8">#REF!</definedName>
    <definedName name="옹벽">#REF!</definedName>
    <definedName name="요약문">[25]직접인건비!#REF!</definedName>
    <definedName name="우우" localSheetId="8">#REF!</definedName>
    <definedName name="우우">#REF!</definedName>
    <definedName name="위락경관">[25]직접인건비!#REF!</definedName>
    <definedName name="위생보건">[25]직접인건비!#REF!</definedName>
    <definedName name="유압식립퍼16톤">[29]기계가격!#REF!</definedName>
    <definedName name="유압식립퍼19톤">[29]기계가격!#REF!</definedName>
    <definedName name="유압식립퍼23톤">[29]기계가격!#REF!</definedName>
    <definedName name="유압식립퍼27톤">[29]기계가격!#REF!</definedName>
    <definedName name="유압식립퍼32톤">[29]기계가격!#REF!</definedName>
    <definedName name="유압식백호0.12">[29]기계가격!#REF!</definedName>
    <definedName name="유압식백호0.2">[29]기계가격!#REF!</definedName>
    <definedName name="유압식백호0.4">[29]기계가격!#REF!</definedName>
    <definedName name="유압식백호0.7">[29]기계가격!#REF!</definedName>
    <definedName name="유압식백호1.0">[29]기계가격!#REF!</definedName>
    <definedName name="유압식백호2.0">[29]기계가격!#REF!</definedName>
    <definedName name="유효">[35]종배수관!$H$21</definedName>
    <definedName name="육수동식물">[25]직접인건비!#REF!</definedName>
    <definedName name="이급측량사">[20]일위대가!#REF!</definedName>
    <definedName name="이삼" localSheetId="8">#REF!</definedName>
    <definedName name="이삼">#REF!</definedName>
    <definedName name="이토_배관물량" localSheetId="8">#REF!</definedName>
    <definedName name="이토_배관물량">#REF!</definedName>
    <definedName name="이토변실" localSheetId="8">#REF!</definedName>
    <definedName name="이토변실">#REF!</definedName>
    <definedName name="이현구">#REF!</definedName>
    <definedName name="이형관">[10]DATE!$B$24:$B$85</definedName>
    <definedName name="인구">[25]직접인건비!#REF!</definedName>
    <definedName name="인부" localSheetId="8">#REF!</definedName>
    <definedName name="인부">#REF!</definedName>
    <definedName name="일급측량사">[20]일위대가!#REF!</definedName>
    <definedName name="임상건축" localSheetId="8">#REF!</definedName>
    <definedName name="임상건축">#REF!</definedName>
    <definedName name="임상기계" localSheetId="8">#REF!</definedName>
    <definedName name="임상기계">#REF!</definedName>
    <definedName name="임상소방" localSheetId="8">#REF!</definedName>
    <definedName name="임상소방">#REF!</definedName>
    <definedName name="임상전기">#REF!</definedName>
    <definedName name="임상조경">#REF!</definedName>
    <definedName name="임상토목">#REF!</definedName>
    <definedName name="임상통신">#REF!</definedName>
    <definedName name="입체교차개소">[26]변수!$J$8</definedName>
    <definedName name="입체교차수값">[27]입력!$C$20</definedName>
    <definedName name="자_트" localSheetId="8">#REF!</definedName>
    <definedName name="자_트">#REF!</definedName>
    <definedName name="작업부산물" localSheetId="8">#REF!</definedName>
    <definedName name="작업부산물">#REF!</definedName>
    <definedName name="잡석" localSheetId="8">[17]수량산출!#REF!</definedName>
    <definedName name="잡석">[17]수량산출!#REF!</definedName>
    <definedName name="장산교" localSheetId="8">#REF!</definedName>
    <definedName name="장산교">#REF!</definedName>
    <definedName name="재료" localSheetId="8">#REF!</definedName>
    <definedName name="재료">#REF!</definedName>
    <definedName name="재료비" localSheetId="8">#REF!</definedName>
    <definedName name="재료비">#REF!</definedName>
    <definedName name="저감방안" localSheetId="8">[25]직접인건비!#REF!</definedName>
    <definedName name="저감방안">[25]직접인건비!#REF!</definedName>
    <definedName name="저판두께">'[39]#REF'!$AJ$30</definedName>
    <definedName name="전장" localSheetId="8">#REF!</definedName>
    <definedName name="전장">#REF!</definedName>
    <definedName name="접안시설연장">[22]변수!$I$73</definedName>
    <definedName name="정거장수값">[27]입력!$C$19</definedName>
    <definedName name="정문" localSheetId="8">#REF!</definedName>
    <definedName name="정문">#REF!</definedName>
    <definedName name="정보처리1급" localSheetId="8">#REF!</definedName>
    <definedName name="정보처리1급">#REF!</definedName>
    <definedName name="정비사" localSheetId="8">#REF!</definedName>
    <definedName name="정비사">#REF!</definedName>
    <definedName name="제경비">#REF!</definedName>
    <definedName name="제도사">[20]일위대가!#REF!</definedName>
    <definedName name="제방계">[32]변수!$I$29</definedName>
    <definedName name="제방설계용역비" localSheetId="10">[18]내역1!#REF!</definedName>
    <definedName name="제방설계용역비">[19]내역1!#REF!</definedName>
    <definedName name="제방식">[32]변수!$J$28</definedName>
    <definedName name="조경수목비" localSheetId="8">#REF!</definedName>
    <definedName name="조경수목비">#REF!</definedName>
    <definedName name="조종사" localSheetId="8">#REF!</definedName>
    <definedName name="조종사">#REF!</definedName>
    <definedName name="주거" localSheetId="8">[25]직접인건비!#REF!</definedName>
    <definedName name="주거">[25]직접인건비!#REF!</definedName>
    <definedName name="주민생활" localSheetId="8">[25]직접인건비!#REF!</definedName>
    <definedName name="주민생활">[25]직접인건비!#REF!</definedName>
    <definedName name="주민의견">[25]직접인건비!#REF!</definedName>
    <definedName name="주빔플랜지" localSheetId="8">#REF!</definedName>
    <definedName name="주빔플랜지">#REF!</definedName>
    <definedName name="주재비" localSheetId="8">#REF!</definedName>
    <definedName name="주재비">#REF!</definedName>
    <definedName name="중급">[22]변수!$I$100</definedName>
    <definedName name="중급기능사">[20]일위대가!#REF!</definedName>
    <definedName name="중급기술자" localSheetId="8">#REF!</definedName>
    <definedName name="중급기술자">#REF!</definedName>
    <definedName name="중급기술자_측량">[21]기초단가!$B$12</definedName>
    <definedName name="중급기술자노무비">'[23]용역비내역-진짜'!#REF!</definedName>
    <definedName name="중급단가">[2]변수!$I$43</definedName>
    <definedName name="중급전체">#REF!</definedName>
    <definedName name="중분대">#REF!</definedName>
    <definedName name="지도제작고급">#REF!</definedName>
    <definedName name="지도제작중급">#REF!</definedName>
    <definedName name="지도제작초급">#REF!</definedName>
    <definedName name="지역값">[27]입력!$C$17</definedName>
    <definedName name="지적도복사" localSheetId="10">[18]설계기준!#REF!</definedName>
    <definedName name="지적도복사">[19]설계기준!#REF!</definedName>
    <definedName name="지하시설물도작성">[40]지하시설물작성!#REF!</definedName>
    <definedName name="직접경비" localSheetId="8">#REF!</definedName>
    <definedName name="직접경비">#REF!</definedName>
    <definedName name="직접인건비" localSheetId="8">#REF!</definedName>
    <definedName name="직접인건비">#REF!</definedName>
    <definedName name="차로수값">[26]변수!$E$17</definedName>
    <definedName name="차집관거단가">[37]공비대비!#REF!</definedName>
    <definedName name="책임측량사">[20]일위대가!#REF!</definedName>
    <definedName name="철_13">[41]사다리!#REF!</definedName>
    <definedName name="철_16">[41]사다리!#REF!</definedName>
    <definedName name="철_999">[17]수량산출!#REF!</definedName>
    <definedName name="철근깨기수량" localSheetId="8">#REF!</definedName>
    <definedName name="철근깨기수량">#REF!</definedName>
    <definedName name="철근항복응력">'[39]#REF'!$G$144</definedName>
    <definedName name="철도유형">[27]변수!$B$7:$B$10</definedName>
    <definedName name="철도유형값">[27]입력!$C$15</definedName>
    <definedName name="초급">[22]변수!$J$100</definedName>
    <definedName name="초급기능사">[20]일위대가!#REF!</definedName>
    <definedName name="초급기능사_측량">[21]기초단가!$B$16</definedName>
    <definedName name="초급기술자" localSheetId="8">#REF!</definedName>
    <definedName name="초급기술자">#REF!</definedName>
    <definedName name="초급기술자_측량">[21]기초단가!$B$13</definedName>
    <definedName name="초급기술자노무비">'[23]용역비내역-진짜'!#REF!</definedName>
    <definedName name="초급단가">[2]변수!$J$43</definedName>
    <definedName name="촬영사">#REF!</definedName>
    <definedName name="출장비">#REF!</definedName>
    <definedName name="측량고급">#REF!</definedName>
    <definedName name="측량중급">#REF!</definedName>
    <definedName name="측량초급">#REF!</definedName>
    <definedName name="측부">[20]일위대가!#REF!</definedName>
    <definedName name="측정업무">[25]직접인건비!#REF!</definedName>
    <definedName name="치과건축" localSheetId="8">#REF!</definedName>
    <definedName name="치과건축">#REF!</definedName>
    <definedName name="치과기계" localSheetId="8">#REF!</definedName>
    <definedName name="치과기계">#REF!</definedName>
    <definedName name="치과소방" localSheetId="8">#REF!</definedName>
    <definedName name="치과소방">#REF!</definedName>
    <definedName name="치과전기">#REF!</definedName>
    <definedName name="치과조경">#REF!</definedName>
    <definedName name="치과토목">#REF!</definedName>
    <definedName name="치과통신">#REF!</definedName>
    <definedName name="치즐0.4">[29]기계가격!#REF!</definedName>
    <definedName name="치즐0.7">[29]기계가격!#REF!</definedName>
    <definedName name="컴퓨터S_W기사">[21]기초단가!$B$21</definedName>
    <definedName name="코_아_튜_브">[21]기초단가!$B$25</definedName>
    <definedName name="콘크리트공칭강도">'[39]#REF'!$G$132</definedName>
    <definedName name="콘크리트타석" localSheetId="10">[18]설계기준!#REF!</definedName>
    <definedName name="콘크리트타석">[19]설계기준!#REF!</definedName>
    <definedName name="콘크리트타설" localSheetId="10">[18]설계기준!#REF!</definedName>
    <definedName name="콘크리트타설">[19]설계기준!#REF!</definedName>
    <definedName name="탠덤롤러8">[29]기계가격!#REF!</definedName>
    <definedName name="터널개소변">[26]변수!$J$58</definedName>
    <definedName name="터널연장변">[26]변수!$J$54</definedName>
    <definedName name="터파기고" localSheetId="8">#REF!</definedName>
    <definedName name="터파기고">#REF!</definedName>
    <definedName name="토공" localSheetId="8">#REF!</definedName>
    <definedName name="토공">#REF!</definedName>
    <definedName name="토목자재대" localSheetId="8">#REF!</definedName>
    <definedName name="토목자재대">#REF!</definedName>
    <definedName name="토양" localSheetId="8">[25]직접인건비!#REF!</definedName>
    <definedName name="토양">[25]직접인건비!#REF!</definedName>
    <definedName name="토양질" localSheetId="8">[25]직접경비!#REF!</definedName>
    <definedName name="토양질">[25]직접경비!#REF!</definedName>
    <definedName name="특1호_맨홀" localSheetId="8">#REF!</definedName>
    <definedName name="특1호_맨홀">#REF!</definedName>
    <definedName name="특1호_부관" localSheetId="8">#REF!</definedName>
    <definedName name="특1호_부관">#REF!</definedName>
    <definedName name="특급">[22]변수!$G$100</definedName>
    <definedName name="특급기술자" localSheetId="8">#REF!</definedName>
    <definedName name="특급기술자">#REF!</definedName>
    <definedName name="특급기술자노무비">'[23]용역비내역-진짜'!#REF!</definedName>
    <definedName name="특급단가">[2]변수!$G$43</definedName>
    <definedName name="특급전체">#REF!</definedName>
    <definedName name="특별인부">#REF!</definedName>
    <definedName name="특수인부">[20]일위대가!#REF!</definedName>
    <definedName name="파이1" localSheetId="8">#REF!</definedName>
    <definedName name="파이1">#REF!</definedName>
    <definedName name="파이2" localSheetId="8">#REF!</definedName>
    <definedName name="파이2">#REF!</definedName>
    <definedName name="평가항목" localSheetId="8">[25]직접인건비!#REF!</definedName>
    <definedName name="평가항목">[25]직접인건비!#REF!</definedName>
    <definedName name="평면교차개소">[26]변수!$H$8</definedName>
    <definedName name="포장" localSheetId="8">#REF!</definedName>
    <definedName name="포장">#REF!</definedName>
    <definedName name="포장두께" localSheetId="8">#REF!</definedName>
    <definedName name="포장두께">#REF!</definedName>
    <definedName name="폭원" localSheetId="8">#REF!</definedName>
    <definedName name="폭원">#REF!</definedName>
    <definedName name="표석" localSheetId="10">[18]설계기준!#REF!</definedName>
    <definedName name="표석" localSheetId="8">[19]설계기준!#REF!</definedName>
    <definedName name="표석">[19]설계기준!#REF!</definedName>
    <definedName name="품명" localSheetId="8">#REF!</definedName>
    <definedName name="품명">#REF!</definedName>
    <definedName name="하천등급값">[32]변수!$E$7</definedName>
    <definedName name="하천수값">[27]입력!$C$18</definedName>
    <definedName name="합계" localSheetId="8">#REF!</definedName>
    <definedName name="합계">#REF!</definedName>
    <definedName name="항공사진고급" localSheetId="8">#REF!</definedName>
    <definedName name="항공사진고급">#REF!</definedName>
    <definedName name="항공사진중급" localSheetId="8">#REF!</definedName>
    <definedName name="항공사진중급">#REF!</definedName>
    <definedName name="항공사진초급">#REF!</definedName>
    <definedName name="항만">#REF!</definedName>
    <definedName name="항만_실시설계_설계">[2]변수!#REF!</definedName>
    <definedName name="항만_의견수렴통합">[2]변수!#REF!</definedName>
    <definedName name="항만_통합">#REF!</definedName>
    <definedName name="항법사">#REF!</definedName>
    <definedName name="현지교통비" localSheetId="10">[18]설계기준!#REF!</definedName>
    <definedName name="현지교통비">[19]설계기준!#REF!</definedName>
    <definedName name="형상">[10]DATE!$D$24:$D$85</definedName>
    <definedName name="횡배수토공">#REF!</definedName>
    <definedName name="휘발유">[21]기초단가!$B$34</definedName>
    <definedName name="A">#REF!</definedName>
    <definedName name="A1..A2_">#N/A</definedName>
    <definedName name="A1..A200_">#N/A</definedName>
    <definedName name="A12..A13_">#N/A</definedName>
    <definedName name="A삼">#REF!</definedName>
    <definedName name="A이">#REF!</definedName>
    <definedName name="A일">#REF!</definedName>
    <definedName name="AAA">#REF!</definedName>
    <definedName name="aaaa">#REF!</definedName>
    <definedName name="abc">#REF!</definedName>
    <definedName name="ac">#REF!</definedName>
    <definedName name="ADF">[2]변수!#REF!</definedName>
    <definedName name="ag">#REF!</definedName>
    <definedName name="B">#REF!</definedName>
    <definedName name="B_3">#REF!</definedName>
    <definedName name="B_4">#REF!</definedName>
    <definedName name="B이">#REF!</definedName>
    <definedName name="B일">#REF!</definedName>
    <definedName name="B제로">#REF!</definedName>
    <definedName name="BaloonText">#REF!</definedName>
    <definedName name="BBBB">#REF!</definedName>
    <definedName name="begin">[3]버스운행안내!$F$6</definedName>
    <definedName name="birthday">[3]예방접종계획!$H$2</definedName>
    <definedName name="CCCC">#REF!</definedName>
    <definedName name="_xlnm.Criteria">[4]원가입력!#REF!</definedName>
    <definedName name="CTC">[1]설계조건!#REF!</definedName>
    <definedName name="d">#REF!</definedName>
    <definedName name="DA">[5]단면가정!#REF!</definedName>
    <definedName name="DAA">[5]단면가정!#REF!</definedName>
    <definedName name="_xlnm.Database">[6]건축!$A$3:$J$1654</definedName>
    <definedName name="database2">#REF!</definedName>
    <definedName name="DD">#REF!</definedName>
    <definedName name="delta">[3]버스운행안내!$C$7</definedName>
    <definedName name="ds">#REF!</definedName>
    <definedName name="eight">[3]버스운행안내!$J$8</definedName>
    <definedName name="el">[1]설계조건!#REF!</definedName>
    <definedName name="end">[3]버스운행안내!$H$6</definedName>
    <definedName name="_xlnm.Extract">[4]원가입력!#REF!</definedName>
    <definedName name="F이">#REF!</definedName>
    <definedName name="F일">#REF!</definedName>
    <definedName name="five">[3]버스운행안내!$G$8</definedName>
    <definedName name="FOOT1">[1]설계조건!#REF!</definedName>
    <definedName name="FOOT2">[1]설계조건!#REF!</definedName>
    <definedName name="FOOT3">[1]설계조건!#REF!</definedName>
    <definedName name="four">[3]버스운행안내!$F$8</definedName>
    <definedName name="gigin">[1]설계조건!#REF!</definedName>
    <definedName name="gt">#REF!</definedName>
    <definedName name="GuidText">#REF!</definedName>
    <definedName name="H">#REF!</definedName>
    <definedName name="H_2">#REF!</definedName>
    <definedName name="H사">#REF!</definedName>
    <definedName name="H삼">#REF!</definedName>
    <definedName name="H이">#REF!</definedName>
    <definedName name="H일">#REF!</definedName>
    <definedName name="HH">[7]정부노임단가!$A$5:$F$215</definedName>
    <definedName name="Hs">#REF!</definedName>
    <definedName name="HTML_CodePage" hidden="1">949</definedName>
    <definedName name="HTML_Control" localSheetId="10" hidden="1">{"'관경확장'!$A$79:$M$98","'관경확장'!$A$54:$M$78"}</definedName>
    <definedName name="HTML_Control" localSheetId="8" hidden="1">{"'관경확장'!$A$79:$M$98","'관경확장'!$A$54:$M$78"}</definedName>
    <definedName name="HTML_Control" hidden="1">{"'관경확장'!$A$79:$M$98","'관경확장'!$A$54:$M$78"}</definedName>
    <definedName name="HTML_Description" hidden="1">""</definedName>
    <definedName name="HTML_Email" hidden="1">""</definedName>
    <definedName name="HTML_Header" hidden="1">"관경확장"</definedName>
    <definedName name="HTML_LastUpdate" hidden="1">"2001-06-25"</definedName>
    <definedName name="HTML_LineAfter" hidden="1">FALSE</definedName>
    <definedName name="HTML_LineBefore" hidden="1">FALSE</definedName>
    <definedName name="HTML_Name" hidden="1">"Hyunwook, Jang"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"C:\USERS\JHW\Kwangju\Distribution-Analysis\4.htm"</definedName>
    <definedName name="HTML_PathTemplate" hidden="1">"C:\USERS\JHW\Kwangju\Distribution-Analysis\HTMLTemp.htm"</definedName>
    <definedName name="HTML_Title" hidden="1">"관경개량계획,절점급수량조정"</definedName>
    <definedName name="JH">[8]정부노임단가!$A$5:$F$215</definedName>
    <definedName name="JJ">[9]정부노임단가!$A$5:$F$215</definedName>
    <definedName name="K">#REF!</definedName>
    <definedName name="Ka일">#REF!</definedName>
    <definedName name="Ka투">#REF!</definedName>
    <definedName name="Kea">#REF!</definedName>
    <definedName name="Kh">#REF!</definedName>
    <definedName name="ki">#REF!</definedName>
    <definedName name="KIM">#REF!</definedName>
    <definedName name="KK">[8]정부노임단가!$A$5:$F$215</definedName>
    <definedName name="Ko">#REF!</definedName>
    <definedName name="Kv">#REF!</definedName>
    <definedName name="L">#REF!</definedName>
    <definedName name="lc">[1]설계조건!#REF!</definedName>
    <definedName name="list01">#REF!</definedName>
    <definedName name="list02">#REF!</definedName>
    <definedName name="list03">#REF!</definedName>
    <definedName name="list04">#REF!</definedName>
    <definedName name="list05">#REF!</definedName>
    <definedName name="list06">#REF!</definedName>
    <definedName name="M당무게">[10]DATE!$E$24:$E$85</definedName>
    <definedName name="month">[3]근태계획서!$D$5</definedName>
    <definedName name="MT">#REF!</definedName>
    <definedName name="n이">#REF!</definedName>
    <definedName name="n이_1">#REF!</definedName>
    <definedName name="n이_2">#REF!</definedName>
    <definedName name="n일">#REF!</definedName>
    <definedName name="NYDATA">#REF!</definedName>
    <definedName name="one">[3]버스운행안내!$C$8</definedName>
    <definedName name="OO">[11]종배수관!$H$21</definedName>
    <definedName name="P">#REF!</definedName>
    <definedName name="P_1">#REF!</definedName>
    <definedName name="P_2">#REF!</definedName>
    <definedName name="P_3">#REF!</definedName>
    <definedName name="P_4">#REF!</definedName>
    <definedName name="Pa">#REF!</definedName>
    <definedName name="pa삼">#REF!</definedName>
    <definedName name="Pa오">#REF!</definedName>
    <definedName name="PersonSelectionRange">#REF!</definedName>
    <definedName name="PF">#REF!</definedName>
    <definedName name="PM">#REF!</definedName>
    <definedName name="PR">#REF!</definedName>
    <definedName name="PRINT">#REF!</definedName>
    <definedName name="_xlnm.Print_Area" localSheetId="5">'건설사업관리내역 산출근거'!$A$1:$L$81</definedName>
    <definedName name="_xlnm.Print_Area" localSheetId="3">결재표지!#REF!</definedName>
    <definedName name="_xlnm.Print_Area" localSheetId="1">'결재표지 (1)'!#REF!</definedName>
    <definedName name="_xlnm.Print_Area" localSheetId="10">공제율!$A$1:$L$30</definedName>
    <definedName name="_xlnm.Print_Area" localSheetId="9">'기술자 투입계획서'!$A$2:$BF$21</definedName>
    <definedName name="_xlnm.Print_Area" localSheetId="8">'기술자수 배치계획'!$A$1:$AK$16</definedName>
    <definedName name="_xlnm.Print_Area" localSheetId="7">'기술자수 산정'!$A$1:$AA$68</definedName>
    <definedName name="_xlnm.Print_Area" localSheetId="4">내역서!$A$1:$J$34</definedName>
    <definedName name="_xlnm.Print_Area" localSheetId="6">입력변수!$A$1:$O$76</definedName>
    <definedName name="_xlnm.Print_Area">#REF!</definedName>
    <definedName name="PRINT_AREA_MI" localSheetId="8">#REF!</definedName>
    <definedName name="PRINT_AREA_MI">#REF!</definedName>
    <definedName name="PRINT_AREA_MI1" localSheetId="8">#REF!</definedName>
    <definedName name="PRINT_AREA_MI1">#REF!</definedName>
    <definedName name="_xlnm.Print_Titles" localSheetId="8">#REF!</definedName>
    <definedName name="_xlnm.Print_Titles" localSheetId="4">내역서!$1:$1</definedName>
    <definedName name="_xlnm.Print_Titles">#REF!</definedName>
    <definedName name="Printed_Titles" localSheetId="8">#REF!</definedName>
    <definedName name="Printed_Titles">#REF!</definedName>
    <definedName name="PS" localSheetId="8">#REF!</definedName>
    <definedName name="PS">#REF!</definedName>
    <definedName name="q" localSheetId="8">[12]설계기준!#REF!</definedName>
    <definedName name="q">[12]설계기준!#REF!</definedName>
    <definedName name="q디">#REF!</definedName>
    <definedName name="q앨">#REF!</definedName>
    <definedName name="Qe앨" localSheetId="8">#REF!</definedName>
    <definedName name="Qe앨">#REF!</definedName>
    <definedName name="qi" localSheetId="8">[1]설계조건!#REF!</definedName>
    <definedName name="qi">[1]설계조건!#REF!</definedName>
    <definedName name="qu">#REF!</definedName>
    <definedName name="range_T">#REF!</definedName>
    <definedName name="RecordCount">#REF!</definedName>
    <definedName name="_xlnm.Recorder">#REF!</definedName>
    <definedName name="REF_6">#REF!</definedName>
    <definedName name="REF_F">#REF!</definedName>
    <definedName name="REF_G">#REF!</definedName>
    <definedName name="REF_H">#REF!</definedName>
    <definedName name="REF_J">#REF!</definedName>
    <definedName name="REF_L">#REF!</definedName>
    <definedName name="REF_O">#REF!</definedName>
    <definedName name="REF_Q">#REF!</definedName>
    <definedName name="Rl이">#REF!</definedName>
    <definedName name="Rl일">#REF!</definedName>
    <definedName name="s">[13]DATE!$I$24:$I$85</definedName>
    <definedName name="selection">[3]근태계획서!$I$3:$Q$3</definedName>
    <definedName name="seven">[3]버스운행안내!$I$8</definedName>
    <definedName name="sheetName">#REF!</definedName>
    <definedName name="sheetNo">#REF!</definedName>
    <definedName name="SheetNumber">#REF!</definedName>
    <definedName name="six">[3]버스운행안내!$H$8</definedName>
    <definedName name="Tb">#REF!</definedName>
    <definedName name="Tba">#REF!</definedName>
    <definedName name="Ted">#REF!</definedName>
    <definedName name="Tel">#REF!</definedName>
    <definedName name="three">[3]버스운행안내!$E$8</definedName>
    <definedName name="TITLE">#REF!</definedName>
    <definedName name="TKSRMS">'[14]산근1,2'!$B$2</definedName>
    <definedName name="Tl" localSheetId="8">#REF!</definedName>
    <definedName name="Tl">#REF!</definedName>
    <definedName name="Tra" localSheetId="8">#REF!</definedName>
    <definedName name="Tra">#REF!</definedName>
    <definedName name="Tsa" localSheetId="8">#REF!</definedName>
    <definedName name="Tsa">#REF!</definedName>
    <definedName name="two">[3]버스운행안내!$D$8</definedName>
    <definedName name="UJI">[15]DATE!$I$24:$I$85</definedName>
    <definedName name="ul">[1]설계조건!#REF!</definedName>
    <definedName name="um">[1]설계조건!#REF!</definedName>
    <definedName name="uw">[1]설계조건!#REF!</definedName>
    <definedName name="WALL">[1]설계조건!#REF!</definedName>
    <definedName name="WL">#REF!</definedName>
    <definedName name="wla">[1]설계조건!#REF!</definedName>
    <definedName name="Wm">[1]설계조건!#REF!</definedName>
    <definedName name="wn">[1]설계조건!#REF!</definedName>
    <definedName name="Ws삼">#REF!</definedName>
    <definedName name="Ws이">#REF!</definedName>
    <definedName name="Ws일">#REF!</definedName>
    <definedName name="ww">[1]설계조건!#REF!</definedName>
    <definedName name="X48호선_1_구조물철거집계표_국도48__List">#REF!</definedName>
    <definedName name="y">#REF!</definedName>
    <definedName name="YC">#REF!</definedName>
    <definedName name="year">[3]근태계획서!$B$5</definedName>
    <definedName name="YHJ">#REF!</definedName>
  </definedNames>
  <calcPr calcId="144525"/>
</workbook>
</file>

<file path=xl/calcChain.xml><?xml version="1.0" encoding="utf-8"?>
<calcChain xmlns="http://schemas.openxmlformats.org/spreadsheetml/2006/main">
  <c r="B10" i="25"/>
  <c r="E9"/>
  <c r="M73" i="19" l="1"/>
  <c r="M74" s="1"/>
  <c r="M75" s="1"/>
  <c r="K65"/>
  <c r="K64"/>
  <c r="K40" l="1"/>
  <c r="K35" l="1"/>
  <c r="H20" i="18" l="1"/>
  <c r="U40" i="7"/>
  <c r="N37" s="1"/>
  <c r="K36" i="19"/>
  <c r="E17" i="7" l="1"/>
  <c r="C17"/>
  <c r="E16"/>
  <c r="C16"/>
  <c r="F13" i="1"/>
  <c r="N38" i="7"/>
  <c r="BE9" i="21"/>
  <c r="BD9"/>
  <c r="Y5" i="23"/>
  <c r="O46" i="19"/>
  <c r="O47" s="1"/>
  <c r="O43"/>
  <c r="K37"/>
  <c r="C18" i="7" l="1"/>
  <c r="BF9" i="21"/>
  <c r="H21" i="18"/>
  <c r="N69" i="7"/>
  <c r="N68"/>
  <c r="D64"/>
  <c r="D69"/>
  <c r="N41"/>
  <c r="N44"/>
  <c r="B10" i="17" s="1"/>
  <c r="BE11" i="21"/>
  <c r="BE7"/>
  <c r="BE5"/>
  <c r="BD11"/>
  <c r="Y6" i="23"/>
  <c r="N45" i="7" l="1"/>
  <c r="N46" s="1"/>
  <c r="BD7" i="21"/>
  <c r="BF7" s="1"/>
  <c r="P3" i="23"/>
  <c r="F26" i="19"/>
  <c r="F29" s="1"/>
  <c r="H51" s="1"/>
  <c r="K60" i="1"/>
  <c r="L14" i="23"/>
  <c r="F27" i="19" l="1"/>
  <c r="H12" i="1"/>
  <c r="H11"/>
  <c r="O10"/>
  <c r="H10"/>
  <c r="O11"/>
  <c r="X11" l="1"/>
  <c r="Z11" s="1"/>
  <c r="X10"/>
  <c r="Z10" s="1"/>
  <c r="B21" i="7" l="1"/>
  <c r="Y4" i="23"/>
  <c r="D4" i="7" l="1"/>
  <c r="O68" l="1"/>
  <c r="N43"/>
  <c r="E13" i="21"/>
  <c r="E17" s="1"/>
  <c r="D48" i="19"/>
  <c r="I48" s="1"/>
  <c r="E45"/>
  <c r="D46" s="1"/>
  <c r="C47"/>
  <c r="D50" s="1"/>
  <c r="H27"/>
  <c r="J27" s="1"/>
  <c r="K38"/>
  <c r="H26" s="1"/>
  <c r="J26" s="1"/>
  <c r="A2" i="18"/>
  <c r="A18" s="1"/>
  <c r="N63" i="7" l="1"/>
  <c r="N64" s="1"/>
  <c r="Y3" i="23"/>
  <c r="Y7" s="1"/>
  <c r="BD5" i="21"/>
  <c r="BD13" s="1"/>
  <c r="BF11"/>
  <c r="B50" i="19"/>
  <c r="I46"/>
  <c r="K50" s="1"/>
  <c r="H29" s="1"/>
  <c r="J29" s="1"/>
  <c r="L62" i="1"/>
  <c r="L34"/>
  <c r="L25"/>
  <c r="H64"/>
  <c r="U51"/>
  <c r="N59"/>
  <c r="O59" s="1"/>
  <c r="H59"/>
  <c r="H63"/>
  <c r="O64"/>
  <c r="O65"/>
  <c r="H65"/>
  <c r="BD17" i="21" l="1"/>
  <c r="BF5"/>
  <c r="BF13" s="1"/>
  <c r="BD15"/>
  <c r="X64" i="1"/>
  <c r="Z64" s="1"/>
  <c r="E51" i="19"/>
  <c r="K51" s="1"/>
  <c r="E53"/>
  <c r="K53" s="1"/>
  <c r="H31" s="1"/>
  <c r="J31" s="1"/>
  <c r="E52"/>
  <c r="K52" s="1"/>
  <c r="H30" s="1"/>
  <c r="J30" s="1"/>
  <c r="J28" s="1"/>
  <c r="X59" i="1"/>
  <c r="Z59" s="1"/>
  <c r="X65"/>
  <c r="Z65" s="1"/>
  <c r="K54" i="19" l="1"/>
  <c r="N66" i="7" l="1"/>
  <c r="O66" s="1"/>
  <c r="Q46" i="1" s="1"/>
  <c r="N67" i="7"/>
  <c r="U49" i="1"/>
  <c r="D68" i="7" l="1"/>
  <c r="Q34" i="1" l="1"/>
  <c r="Q33"/>
  <c r="V33" s="1"/>
  <c r="Q32"/>
  <c r="Q31"/>
  <c r="Q25"/>
  <c r="Q24"/>
  <c r="V24" s="1"/>
  <c r="Q23"/>
  <c r="Q22"/>
  <c r="Q18"/>
  <c r="V18" s="1"/>
  <c r="Q16"/>
  <c r="Q15"/>
  <c r="Q9"/>
  <c r="V8"/>
  <c r="H6" l="1"/>
  <c r="U53" l="1"/>
  <c r="U52"/>
  <c r="Q62" l="1"/>
  <c r="V62" s="1"/>
  <c r="Q60"/>
  <c r="V60" s="1"/>
  <c r="D67" i="7"/>
  <c r="D66"/>
  <c r="D65"/>
  <c r="K46" i="1"/>
  <c r="K9"/>
  <c r="H9" l="1"/>
  <c r="H8"/>
  <c r="H7"/>
  <c r="Q58" l="1"/>
  <c r="Q54"/>
  <c r="V54" s="1"/>
  <c r="Q53"/>
  <c r="V53" s="1"/>
  <c r="Q52"/>
  <c r="V52" s="1"/>
  <c r="Q51"/>
  <c r="V51" s="1"/>
  <c r="Q50"/>
  <c r="Q49"/>
  <c r="Q48"/>
  <c r="Q47"/>
  <c r="U27"/>
  <c r="V47" l="1"/>
  <c r="V58"/>
  <c r="M58" l="1"/>
  <c r="H62"/>
  <c r="H46"/>
  <c r="H47"/>
  <c r="H48"/>
  <c r="H49"/>
  <c r="H50"/>
  <c r="H51"/>
  <c r="H52"/>
  <c r="H53"/>
  <c r="H54"/>
  <c r="H55"/>
  <c r="H56"/>
  <c r="H57"/>
  <c r="H58"/>
  <c r="H60"/>
  <c r="H42"/>
  <c r="H43"/>
  <c r="H31"/>
  <c r="H32"/>
  <c r="H33"/>
  <c r="H34"/>
  <c r="H35"/>
  <c r="H36"/>
  <c r="H37"/>
  <c r="H38"/>
  <c r="H39"/>
  <c r="H22"/>
  <c r="H23"/>
  <c r="H24"/>
  <c r="H25"/>
  <c r="H26"/>
  <c r="H27"/>
  <c r="H28"/>
  <c r="H15"/>
  <c r="H16"/>
  <c r="H17"/>
  <c r="H18"/>
  <c r="H19"/>
  <c r="H45"/>
  <c r="H41"/>
  <c r="H30"/>
  <c r="H21"/>
  <c r="H14"/>
  <c r="H5"/>
  <c r="Z70"/>
  <c r="S9"/>
  <c r="V9" s="1"/>
  <c r="U37"/>
  <c r="U34"/>
  <c r="U32"/>
  <c r="U31"/>
  <c r="U25"/>
  <c r="U23"/>
  <c r="U22"/>
  <c r="U16"/>
  <c r="V16" s="1"/>
  <c r="U15"/>
  <c r="V15" s="1"/>
  <c r="T50"/>
  <c r="V50" s="1"/>
  <c r="T49"/>
  <c r="T48"/>
  <c r="V48" s="1"/>
  <c r="T46"/>
  <c r="T37"/>
  <c r="T34"/>
  <c r="T32"/>
  <c r="T31"/>
  <c r="T27"/>
  <c r="V27" s="1"/>
  <c r="T25"/>
  <c r="T23"/>
  <c r="T22"/>
  <c r="S49"/>
  <c r="S46"/>
  <c r="S34"/>
  <c r="S32"/>
  <c r="S31"/>
  <c r="S25"/>
  <c r="S23"/>
  <c r="S22"/>
  <c r="N55"/>
  <c r="N38"/>
  <c r="N35"/>
  <c r="O33"/>
  <c r="L31"/>
  <c r="O31" s="1"/>
  <c r="N28"/>
  <c r="N26"/>
  <c r="J24"/>
  <c r="O24" s="1"/>
  <c r="L22"/>
  <c r="O22" s="1"/>
  <c r="L43"/>
  <c r="L57"/>
  <c r="L48"/>
  <c r="L49"/>
  <c r="L50"/>
  <c r="L51"/>
  <c r="L52"/>
  <c r="L53"/>
  <c r="L54"/>
  <c r="L47"/>
  <c r="O6"/>
  <c r="O5"/>
  <c r="V46" l="1"/>
  <c r="AC11"/>
  <c r="AC10"/>
  <c r="AC59"/>
  <c r="V23"/>
  <c r="V25"/>
  <c r="V49"/>
  <c r="AC65"/>
  <c r="AC64"/>
  <c r="V31"/>
  <c r="V32"/>
  <c r="V34"/>
  <c r="V22"/>
  <c r="X5"/>
  <c r="Z5" s="1"/>
  <c r="X6"/>
  <c r="Z6" s="1"/>
  <c r="V37" l="1"/>
  <c r="O62"/>
  <c r="X62" s="1"/>
  <c r="Z62" s="1"/>
  <c r="O63"/>
  <c r="X63" s="1"/>
  <c r="Z63" s="1"/>
  <c r="O46"/>
  <c r="X46" s="1"/>
  <c r="Z46" s="1"/>
  <c r="O47"/>
  <c r="X47" s="1"/>
  <c r="Z47" s="1"/>
  <c r="O48"/>
  <c r="X48" s="1"/>
  <c r="Z48" s="1"/>
  <c r="O49"/>
  <c r="X49" s="1"/>
  <c r="Z49" s="1"/>
  <c r="O50"/>
  <c r="X50" s="1"/>
  <c r="Z50" s="1"/>
  <c r="O51"/>
  <c r="X51" s="1"/>
  <c r="Z51" s="1"/>
  <c r="O52"/>
  <c r="X52" s="1"/>
  <c r="Z52" s="1"/>
  <c r="O53"/>
  <c r="X53" s="1"/>
  <c r="Z53" s="1"/>
  <c r="O54"/>
  <c r="X54" s="1"/>
  <c r="Z54" s="1"/>
  <c r="O55"/>
  <c r="X55" s="1"/>
  <c r="Z55" s="1"/>
  <c r="O56"/>
  <c r="X56" s="1"/>
  <c r="Z56" s="1"/>
  <c r="O57"/>
  <c r="X57" s="1"/>
  <c r="Z57" s="1"/>
  <c r="O58"/>
  <c r="X58" s="1"/>
  <c r="Z58" s="1"/>
  <c r="O60"/>
  <c r="X60" s="1"/>
  <c r="Z60" s="1"/>
  <c r="O45"/>
  <c r="X45" s="1"/>
  <c r="Z45" s="1"/>
  <c r="O42"/>
  <c r="X42" s="1"/>
  <c r="Z42" s="1"/>
  <c r="O43"/>
  <c r="X43" s="1"/>
  <c r="Z43" s="1"/>
  <c r="O41"/>
  <c r="X41" s="1"/>
  <c r="Z41" s="1"/>
  <c r="O32"/>
  <c r="X33"/>
  <c r="Z33" s="1"/>
  <c r="O34"/>
  <c r="O35"/>
  <c r="X35" s="1"/>
  <c r="Z35" s="1"/>
  <c r="O36"/>
  <c r="X36" s="1"/>
  <c r="Z36" s="1"/>
  <c r="O37"/>
  <c r="O38"/>
  <c r="X38" s="1"/>
  <c r="Z38" s="1"/>
  <c r="O39"/>
  <c r="X39" s="1"/>
  <c r="Z39" s="1"/>
  <c r="O30"/>
  <c r="X30" s="1"/>
  <c r="Z30" s="1"/>
  <c r="O23"/>
  <c r="X24"/>
  <c r="Z24" s="1"/>
  <c r="O25"/>
  <c r="X25" s="1"/>
  <c r="Z25" s="1"/>
  <c r="O26"/>
  <c r="X26" s="1"/>
  <c r="Z26" s="1"/>
  <c r="O27"/>
  <c r="O28"/>
  <c r="X28" s="1"/>
  <c r="Z28" s="1"/>
  <c r="O21"/>
  <c r="X21" s="1"/>
  <c r="Z21" s="1"/>
  <c r="O15"/>
  <c r="O16"/>
  <c r="O17"/>
  <c r="X17" s="1"/>
  <c r="Z17" s="1"/>
  <c r="O18"/>
  <c r="X18" s="1"/>
  <c r="Z18" s="1"/>
  <c r="O19"/>
  <c r="X19" s="1"/>
  <c r="Z19" s="1"/>
  <c r="O14"/>
  <c r="X14" s="1"/>
  <c r="Z14" s="1"/>
  <c r="O7"/>
  <c r="X7" s="1"/>
  <c r="Z7" s="1"/>
  <c r="O8"/>
  <c r="X8" s="1"/>
  <c r="Z8" s="1"/>
  <c r="O9"/>
  <c r="X9" s="1"/>
  <c r="Z9" s="1"/>
  <c r="O12"/>
  <c r="X12" s="1"/>
  <c r="Z12" s="1"/>
  <c r="X31" l="1"/>
  <c r="Z31" s="1"/>
  <c r="X34"/>
  <c r="Z34" s="1"/>
  <c r="X22"/>
  <c r="Z22" s="1"/>
  <c r="X15"/>
  <c r="Z15" s="1"/>
  <c r="X16"/>
  <c r="Z16" s="1"/>
  <c r="X23"/>
  <c r="Z23" s="1"/>
  <c r="X27"/>
  <c r="Z27" s="1"/>
  <c r="X32"/>
  <c r="Z32" s="1"/>
  <c r="X37"/>
  <c r="Z37" s="1"/>
  <c r="AC56" l="1"/>
  <c r="AC6"/>
  <c r="AC35" l="1"/>
  <c r="AC47"/>
  <c r="AC34"/>
  <c r="AC24"/>
  <c r="AC50"/>
  <c r="AC25"/>
  <c r="AC55"/>
  <c r="AC23"/>
  <c r="AC38"/>
  <c r="AC16"/>
  <c r="AC48"/>
  <c r="AC57"/>
  <c r="AC33"/>
  <c r="AC27"/>
  <c r="AC39"/>
  <c r="AC15"/>
  <c r="AC26"/>
  <c r="AC31"/>
  <c r="AC58"/>
  <c r="AC46"/>
  <c r="AC9"/>
  <c r="AC28"/>
  <c r="AC43"/>
  <c r="AC60"/>
  <c r="AC49"/>
  <c r="AC53"/>
  <c r="AC5"/>
  <c r="AC51"/>
  <c r="Z61"/>
  <c r="AC52"/>
  <c r="AC54"/>
  <c r="AC22"/>
  <c r="AC32"/>
  <c r="AC37"/>
  <c r="Z13"/>
  <c r="AC62"/>
  <c r="AC42"/>
  <c r="AC18"/>
  <c r="AC14"/>
  <c r="AC7"/>
  <c r="AC12"/>
  <c r="AC63"/>
  <c r="AC45"/>
  <c r="AC36"/>
  <c r="AC19"/>
  <c r="AC8"/>
  <c r="AC17" l="1"/>
  <c r="AC20" s="1"/>
  <c r="Z40"/>
  <c r="Z29"/>
  <c r="AC21"/>
  <c r="Z66"/>
  <c r="AC41"/>
  <c r="Z20"/>
  <c r="Z44"/>
  <c r="AC30"/>
  <c r="AC61"/>
  <c r="AC13"/>
  <c r="AC66"/>
  <c r="AC29" l="1"/>
  <c r="AC44"/>
  <c r="Z67"/>
  <c r="Z68" s="1"/>
  <c r="AC40"/>
  <c r="F19" i="18" l="1"/>
  <c r="F20"/>
  <c r="Y8" i="23" s="1"/>
  <c r="BF14" i="21" s="1"/>
  <c r="AA11" i="1"/>
  <c r="AA10"/>
  <c r="AA64"/>
  <c r="AA59"/>
  <c r="AA65"/>
  <c r="AA6"/>
  <c r="AA56"/>
  <c r="AA47"/>
  <c r="AA43"/>
  <c r="AA32"/>
  <c r="AA46"/>
  <c r="AA37"/>
  <c r="AA18"/>
  <c r="AA52"/>
  <c r="AA51"/>
  <c r="AA15"/>
  <c r="AA34"/>
  <c r="AA50"/>
  <c r="AA8"/>
  <c r="AA45"/>
  <c r="AA19"/>
  <c r="AA22"/>
  <c r="AA23"/>
  <c r="AA16"/>
  <c r="AA57"/>
  <c r="AA27"/>
  <c r="AA31"/>
  <c r="AA12"/>
  <c r="AA35"/>
  <c r="AA9"/>
  <c r="AA7"/>
  <c r="AA54"/>
  <c r="AA14"/>
  <c r="AA53"/>
  <c r="AA60"/>
  <c r="AA36"/>
  <c r="AA63"/>
  <c r="AA62"/>
  <c r="AA28"/>
  <c r="AA26"/>
  <c r="AA24"/>
  <c r="AA25"/>
  <c r="AA42"/>
  <c r="AA49"/>
  <c r="AA5"/>
  <c r="AA55"/>
  <c r="AA38"/>
  <c r="AA48"/>
  <c r="AA33"/>
  <c r="AA39"/>
  <c r="AA58"/>
  <c r="AA30"/>
  <c r="AA41"/>
  <c r="AA17"/>
  <c r="AA21"/>
  <c r="Z71"/>
  <c r="AC67"/>
  <c r="D6" i="7" s="1"/>
  <c r="F21" i="18" l="1"/>
  <c r="AD11" i="1"/>
  <c r="AD10"/>
  <c r="AD59"/>
  <c r="AD64"/>
  <c r="AD65"/>
  <c r="AD6"/>
  <c r="AD56"/>
  <c r="AD49"/>
  <c r="AD35"/>
  <c r="AD42"/>
  <c r="AD31"/>
  <c r="AD23"/>
  <c r="AD12"/>
  <c r="AD18"/>
  <c r="AD58"/>
  <c r="AD62"/>
  <c r="AD46"/>
  <c r="AD48"/>
  <c r="AD24"/>
  <c r="AD32"/>
  <c r="AD36"/>
  <c r="AD28"/>
  <c r="AD16"/>
  <c r="AD45"/>
  <c r="AD63"/>
  <c r="AD43"/>
  <c r="AD14"/>
  <c r="AD60"/>
  <c r="AD33"/>
  <c r="AD25"/>
  <c r="AD26"/>
  <c r="AD53"/>
  <c r="AD57"/>
  <c r="AD34"/>
  <c r="AD19"/>
  <c r="AD5"/>
  <c r="AD47"/>
  <c r="AD51"/>
  <c r="AD39"/>
  <c r="AD55"/>
  <c r="AD7"/>
  <c r="AD9"/>
  <c r="AD52"/>
  <c r="AD27"/>
  <c r="AD50"/>
  <c r="AD37"/>
  <c r="AD54"/>
  <c r="AD15"/>
  <c r="AD8"/>
  <c r="AD22"/>
  <c r="AD38"/>
  <c r="AD30"/>
  <c r="AD21"/>
  <c r="AD17"/>
  <c r="AD41"/>
  <c r="F61"/>
  <c r="F44"/>
  <c r="M10" i="23" l="1"/>
  <c r="D14" s="1"/>
  <c r="F20" i="1"/>
  <c r="F29"/>
  <c r="F40"/>
  <c r="F66"/>
  <c r="C16" i="23" l="1"/>
  <c r="AE14"/>
  <c r="F67" i="1"/>
  <c r="I16" i="23" l="1"/>
  <c r="O16" s="1"/>
  <c r="BF15" i="21"/>
  <c r="BF17" s="1"/>
  <c r="I21" i="18" l="1"/>
  <c r="J25" i="19" s="1"/>
  <c r="I20" i="18"/>
  <c r="J24" i="19" s="1"/>
  <c r="AA61" i="1"/>
  <c r="AA44"/>
  <c r="AA40"/>
  <c r="AA66"/>
  <c r="AA29"/>
  <c r="AA20"/>
  <c r="AA13"/>
  <c r="J23" i="19" l="1"/>
  <c r="I26" i="18" s="1"/>
  <c r="I19"/>
  <c r="AD29" i="1"/>
  <c r="AD61"/>
  <c r="AD13"/>
  <c r="AD40"/>
  <c r="AD44"/>
  <c r="AD20"/>
  <c r="AD66"/>
  <c r="AA67"/>
  <c r="I6" i="18" l="1"/>
  <c r="I3"/>
  <c r="I22"/>
  <c r="B23"/>
  <c r="AD67" i="1"/>
  <c r="I4" i="18" l="1"/>
  <c r="I25"/>
  <c r="I24" s="1"/>
  <c r="I27" s="1"/>
  <c r="C57" i="19" l="1"/>
  <c r="M65"/>
  <c r="M64"/>
  <c r="I5" i="18"/>
  <c r="I8"/>
  <c r="E62" i="19" l="1"/>
  <c r="K66" s="1"/>
  <c r="K69" s="1"/>
  <c r="E70"/>
  <c r="K73" l="1"/>
  <c r="K78" s="1"/>
  <c r="K80" l="1"/>
  <c r="K57" s="1"/>
  <c r="K79"/>
  <c r="K56"/>
  <c r="I29" i="18" l="1"/>
  <c r="I31" s="1"/>
  <c r="I10" l="1"/>
  <c r="I33"/>
  <c r="I12"/>
  <c r="E9" i="17" l="1"/>
  <c r="L32" i="18"/>
  <c r="I14"/>
  <c r="I36"/>
</calcChain>
</file>

<file path=xl/sharedStrings.xml><?xml version="1.0" encoding="utf-8"?>
<sst xmlns="http://schemas.openxmlformats.org/spreadsheetml/2006/main" count="679" uniqueCount="476">
  <si>
    <t>LEVEL 1</t>
    <phoneticPr fontId="4" type="noConversion"/>
  </si>
  <si>
    <t>LEVEL 2</t>
    <phoneticPr fontId="4" type="noConversion"/>
  </si>
  <si>
    <t>공통
업무</t>
    <phoneticPr fontId="3" type="noConversion"/>
  </si>
  <si>
    <t>식</t>
    <phoneticPr fontId="12" type="noConversion"/>
  </si>
  <si>
    <t>건설사업관리 절차서 작성ㆍ운영</t>
    <phoneticPr fontId="3" type="noConversion"/>
  </si>
  <si>
    <t>작업분류체계 및 사업번호체계 관리, 사업정보축적ㆍ관리</t>
    <phoneticPr fontId="3" type="noConversion"/>
  </si>
  <si>
    <t>사업정보관리시스템의 운영</t>
    <phoneticPr fontId="4" type="noConversion"/>
  </si>
  <si>
    <t>클레임 사전분석</t>
    <phoneticPr fontId="3" type="noConversion"/>
  </si>
  <si>
    <t>설계
전단계</t>
    <phoneticPr fontId="4" type="noConversion"/>
  </si>
  <si>
    <t>기본
설계
단계</t>
    <phoneticPr fontId="4" type="noConversion"/>
  </si>
  <si>
    <t>실시
설계
단계</t>
    <phoneticPr fontId="4" type="noConversion"/>
  </si>
  <si>
    <t>지급자재 조달 및 관리계획 수립</t>
  </si>
  <si>
    <t>구매
조달
단계</t>
    <phoneticPr fontId="4" type="noConversion"/>
  </si>
  <si>
    <t>시공
단계</t>
    <phoneticPr fontId="4" type="noConversion"/>
  </si>
  <si>
    <t>고급</t>
    <phoneticPr fontId="4" type="noConversion"/>
  </si>
  <si>
    <t>비중</t>
    <phoneticPr fontId="4" type="noConversion"/>
  </si>
  <si>
    <t>관리기준공정계획수립</t>
    <phoneticPr fontId="4" type="noConversion"/>
  </si>
  <si>
    <t>총사업비 집행계획수립지원(종합예산게획서)</t>
    <phoneticPr fontId="4" type="noConversion"/>
  </si>
  <si>
    <t>계약업무지원</t>
    <phoneticPr fontId="4" type="noConversion"/>
  </si>
  <si>
    <t>지급자재조달지원</t>
    <phoneticPr fontId="4" type="noConversion"/>
  </si>
  <si>
    <t>공사착수</t>
    <phoneticPr fontId="4" type="noConversion"/>
  </si>
  <si>
    <t>사용자재의 적정성 검토</t>
    <phoneticPr fontId="4" type="noConversion"/>
  </si>
  <si>
    <t>품질시험 및 성과검토</t>
    <phoneticPr fontId="4" type="noConversion"/>
  </si>
  <si>
    <t>시공계획검토</t>
    <phoneticPr fontId="4" type="noConversion"/>
  </si>
  <si>
    <t>기술검토 및 교육</t>
    <phoneticPr fontId="4" type="noConversion"/>
  </si>
  <si>
    <t>공정관리</t>
    <phoneticPr fontId="4" type="noConversion"/>
  </si>
  <si>
    <t xml:space="preserve">안전관리 </t>
    <phoneticPr fontId="4" type="noConversion"/>
  </si>
  <si>
    <t>환경관리</t>
    <phoneticPr fontId="4" type="noConversion"/>
  </si>
  <si>
    <t>설계변경 관리</t>
    <phoneticPr fontId="4" type="noConversion"/>
  </si>
  <si>
    <t>계약자간 시공인터페이스 조정</t>
    <phoneticPr fontId="4" type="noConversion"/>
  </si>
  <si>
    <t>시공단계의 예산검증 및 지원</t>
    <phoneticPr fontId="4" type="noConversion"/>
  </si>
  <si>
    <t>일반행정업무</t>
    <phoneticPr fontId="4" type="noConversion"/>
  </si>
  <si>
    <t>종합시운전계획의 검토 및 시운전 확인</t>
    <phoneticPr fontId="4" type="noConversion"/>
  </si>
  <si>
    <t>시설물유지관리 업체 선정</t>
    <phoneticPr fontId="4" type="noConversion"/>
  </si>
  <si>
    <t>시설물의 인수ㆍ인계 계획 검토 및 관련업무 지원</t>
    <phoneticPr fontId="4" type="noConversion"/>
  </si>
  <si>
    <t>입력값</t>
    <phoneticPr fontId="4" type="noConversion"/>
  </si>
  <si>
    <t>식</t>
    <phoneticPr fontId="3" type="noConversion"/>
  </si>
  <si>
    <t>기간
(일)</t>
    <phoneticPr fontId="3" type="noConversion"/>
  </si>
  <si>
    <t>기간
(년)</t>
    <phoneticPr fontId="3" type="noConversion"/>
  </si>
  <si>
    <t>회</t>
    <phoneticPr fontId="3" type="noConversion"/>
  </si>
  <si>
    <t>소계</t>
    <phoneticPr fontId="3" type="noConversion"/>
  </si>
  <si>
    <t>기간
(개월)</t>
    <phoneticPr fontId="3" type="noConversion"/>
  </si>
  <si>
    <t>합계</t>
    <phoneticPr fontId="3" type="noConversion"/>
  </si>
  <si>
    <t>회</t>
    <phoneticPr fontId="12" type="noConversion"/>
  </si>
  <si>
    <t>단위</t>
    <phoneticPr fontId="4" type="noConversion"/>
  </si>
  <si>
    <t>각종 인허가 및 관계기관협의 지원</t>
    <phoneticPr fontId="4" type="noConversion"/>
  </si>
  <si>
    <t>설계자문회의 운영 및 관리</t>
    <phoneticPr fontId="4" type="noConversion"/>
  </si>
  <si>
    <t>실시설계 설계자 선정업무 지원</t>
    <phoneticPr fontId="4" type="noConversion"/>
  </si>
  <si>
    <t>업무분류체계</t>
    <phoneticPr fontId="3" type="noConversion"/>
  </si>
  <si>
    <t>원</t>
    <phoneticPr fontId="3" type="noConversion"/>
  </si>
  <si>
    <t>직접인건비</t>
    <phoneticPr fontId="3" type="noConversion"/>
  </si>
  <si>
    <t>구분</t>
    <phoneticPr fontId="3" type="noConversion"/>
  </si>
  <si>
    <t>세부사항</t>
    <phoneticPr fontId="3" type="noConversion"/>
  </si>
  <si>
    <t>단위</t>
    <phoneticPr fontId="3" type="noConversion"/>
  </si>
  <si>
    <t>입력값</t>
    <phoneticPr fontId="3" type="noConversion"/>
  </si>
  <si>
    <t>용역명 :</t>
    <phoneticPr fontId="3" type="noConversion"/>
  </si>
  <si>
    <t>해당
사업
유무</t>
    <phoneticPr fontId="3" type="noConversion"/>
  </si>
  <si>
    <t>특급</t>
    <phoneticPr fontId="4" type="noConversion"/>
  </si>
  <si>
    <t>고급</t>
    <phoneticPr fontId="4" type="noConversion"/>
  </si>
  <si>
    <t>중급</t>
    <phoneticPr fontId="4" type="noConversion"/>
  </si>
  <si>
    <t>구분</t>
    <phoneticPr fontId="3" type="noConversion"/>
  </si>
  <si>
    <t>용역
유형</t>
    <phoneticPr fontId="3" type="noConversion"/>
  </si>
  <si>
    <t>용역일수</t>
    <phoneticPr fontId="3" type="noConversion"/>
  </si>
  <si>
    <t>기본설계 용역일수</t>
    <phoneticPr fontId="3" type="noConversion"/>
  </si>
  <si>
    <t>일</t>
    <phoneticPr fontId="3" type="noConversion"/>
  </si>
  <si>
    <t>실시설계(또는 기본 및 실시) 용역일수</t>
    <phoneticPr fontId="3" type="noConversion"/>
  </si>
  <si>
    <t>년</t>
    <phoneticPr fontId="3" type="noConversion"/>
  </si>
  <si>
    <t>개월</t>
    <phoneticPr fontId="3" type="noConversion"/>
  </si>
  <si>
    <t>시공단계 용역일수(일)(1개월=22일)</t>
    <phoneticPr fontId="3" type="noConversion"/>
  </si>
  <si>
    <t>일(환산일수적용)</t>
    <phoneticPr fontId="3" type="noConversion"/>
  </si>
  <si>
    <t>공통</t>
    <phoneticPr fontId="3" type="noConversion"/>
  </si>
  <si>
    <t>PMIS 운영일수</t>
    <phoneticPr fontId="3" type="noConversion"/>
  </si>
  <si>
    <t>기본설계</t>
    <phoneticPr fontId="3" type="noConversion"/>
  </si>
  <si>
    <t>기본설계 조정 및 연계성 검토 횟수</t>
    <phoneticPr fontId="3" type="noConversion"/>
  </si>
  <si>
    <t>회</t>
    <phoneticPr fontId="3" type="noConversion"/>
  </si>
  <si>
    <t>기본설계의 경제성(VE) 검토 횟수</t>
    <phoneticPr fontId="3" type="noConversion"/>
  </si>
  <si>
    <t>기본설계 용역 기성 및 준공검사관리 횟수</t>
    <phoneticPr fontId="3" type="noConversion"/>
  </si>
  <si>
    <t>실시설계</t>
    <phoneticPr fontId="3" type="noConversion"/>
  </si>
  <si>
    <t>실시설계 조정 및 연계성 검토 횟수</t>
    <phoneticPr fontId="3" type="noConversion"/>
  </si>
  <si>
    <t>실시설계의 경제성(VE) 검토 횟수</t>
    <phoneticPr fontId="3" type="noConversion"/>
  </si>
  <si>
    <t>실시설계 용역 기성 및 준공검사관리 횟수</t>
    <phoneticPr fontId="3" type="noConversion"/>
  </si>
  <si>
    <t>시공</t>
    <phoneticPr fontId="3" type="noConversion"/>
  </si>
  <si>
    <t>공사
난이도</t>
    <phoneticPr fontId="3" type="noConversion"/>
  </si>
  <si>
    <t>산식결과값</t>
    <phoneticPr fontId="3" type="noConversion"/>
  </si>
  <si>
    <t>보정계수값</t>
    <phoneticPr fontId="3" type="noConversion"/>
  </si>
  <si>
    <t>보정계수</t>
    <phoneticPr fontId="12" type="noConversion"/>
  </si>
  <si>
    <t>공사비</t>
    <phoneticPr fontId="3" type="noConversion"/>
  </si>
  <si>
    <t>억원</t>
    <phoneticPr fontId="3" type="noConversion"/>
  </si>
  <si>
    <t>시공단계의 예산검증 및 지원 횟수(평균 연1회)</t>
    <phoneticPr fontId="3" type="noConversion"/>
  </si>
  <si>
    <t>보정계수값</t>
    <phoneticPr fontId="3" type="noConversion"/>
  </si>
  <si>
    <t>공사개월</t>
    <phoneticPr fontId="12" type="noConversion"/>
  </si>
  <si>
    <t>공사일수</t>
    <phoneticPr fontId="12" type="noConversion"/>
  </si>
  <si>
    <t>공사년수</t>
    <phoneticPr fontId="12" type="noConversion"/>
  </si>
  <si>
    <t>산식결과값</t>
    <phoneticPr fontId="4" type="noConversion"/>
  </si>
  <si>
    <t>난이도</t>
    <phoneticPr fontId="3" type="noConversion"/>
  </si>
  <si>
    <t>공사성격</t>
  </si>
  <si>
    <t>지역</t>
  </si>
  <si>
    <t>시운전일수</t>
    <phoneticPr fontId="3" type="noConversion"/>
  </si>
  <si>
    <t>개월</t>
    <phoneticPr fontId="3" type="noConversion"/>
  </si>
  <si>
    <t>단계</t>
    <phoneticPr fontId="3" type="noConversion"/>
  </si>
  <si>
    <t>유 : 1, 무 : 0</t>
    <phoneticPr fontId="3" type="noConversion"/>
  </si>
  <si>
    <t>용역유형</t>
    <phoneticPr fontId="3" type="noConversion"/>
  </si>
  <si>
    <t>대가기준 적용</t>
    <phoneticPr fontId="3" type="noConversion"/>
  </si>
  <si>
    <t>가_1.공통업무(과업착수준비)</t>
    <phoneticPr fontId="3" type="noConversion"/>
  </si>
  <si>
    <t>모든 용역 공통</t>
    <phoneticPr fontId="3" type="noConversion"/>
  </si>
  <si>
    <t>나.설계전단계</t>
    <phoneticPr fontId="3" type="noConversion"/>
  </si>
  <si>
    <t>설계전단계</t>
    <phoneticPr fontId="3" type="noConversion"/>
  </si>
  <si>
    <t>다.기본설계</t>
    <phoneticPr fontId="3" type="noConversion"/>
  </si>
  <si>
    <t>라.실시설계</t>
    <phoneticPr fontId="3" type="noConversion"/>
  </si>
  <si>
    <t>마.구매조달</t>
    <phoneticPr fontId="3" type="noConversion"/>
  </si>
  <si>
    <t>바.시공</t>
    <phoneticPr fontId="3" type="noConversion"/>
  </si>
  <si>
    <t>사_1.시공후단계</t>
    <phoneticPr fontId="3" type="noConversion"/>
  </si>
  <si>
    <t>사_2.유지관리업체선정 업무가 있는경우 포함</t>
    <phoneticPr fontId="3" type="noConversion"/>
  </si>
  <si>
    <t>공사
성격</t>
    <phoneticPr fontId="4" type="noConversion"/>
  </si>
  <si>
    <t>식</t>
    <phoneticPr fontId="4" type="noConversion"/>
  </si>
  <si>
    <t>건설사업관리 업무수행계획서 작성</t>
    <phoneticPr fontId="3" type="noConversion"/>
  </si>
  <si>
    <t>과업착수준비</t>
    <phoneticPr fontId="3" type="noConversion"/>
  </si>
  <si>
    <t>건설기술용역업체 선정</t>
    <phoneticPr fontId="4" type="noConversion"/>
  </si>
  <si>
    <t>사업타당성조사보고서의 적정성 검토</t>
    <phoneticPr fontId="4" type="noConversion"/>
  </si>
  <si>
    <t>기본계획보고서의 적정성 검토</t>
    <phoneticPr fontId="4" type="noConversion"/>
  </si>
  <si>
    <t>발주방식(사업수행방식) 결정 지원</t>
    <phoneticPr fontId="4" type="noConversion"/>
  </si>
  <si>
    <t>기본설계 설계자 선정업무 지원</t>
    <phoneticPr fontId="4" type="noConversion"/>
  </si>
  <si>
    <t>기본설계 조정 및 연계성 검토</t>
    <phoneticPr fontId="4" type="noConversion"/>
  </si>
  <si>
    <t>기본설계단계의 예산검증 및 조정업무</t>
    <phoneticPr fontId="4" type="noConversion"/>
  </si>
  <si>
    <t>기본설계의 경제성(VE) 검토</t>
    <phoneticPr fontId="4" type="noConversion"/>
  </si>
  <si>
    <t>기본설계용역 성과검토</t>
    <phoneticPr fontId="4" type="noConversion"/>
  </si>
  <si>
    <t>기본설계 용역 기성 및 준공검사관리</t>
    <phoneticPr fontId="4" type="noConversion"/>
  </si>
  <si>
    <t>각종 인허가 및 관계기관협의 지원</t>
    <phoneticPr fontId="4" type="noConversion"/>
  </si>
  <si>
    <t>실시설계단계의 예산검증 및 조정업무</t>
    <phoneticPr fontId="4" type="noConversion"/>
  </si>
  <si>
    <t>실시설계의 경제성(VE) 검토</t>
    <phoneticPr fontId="3" type="noConversion"/>
  </si>
  <si>
    <t>실시설계용역 성과검토</t>
    <phoneticPr fontId="4" type="noConversion"/>
  </si>
  <si>
    <t>실시설계 용역 기성 및 준공검사관리</t>
    <phoneticPr fontId="3" type="noConversion"/>
  </si>
  <si>
    <t>시공자 선정계획수립</t>
    <phoneticPr fontId="4" type="noConversion"/>
  </si>
  <si>
    <t>입찰업무지원</t>
    <phoneticPr fontId="4" type="noConversion"/>
  </si>
  <si>
    <t>시공성과확인 및 적정성 검토</t>
    <phoneticPr fontId="4" type="noConversion"/>
  </si>
  <si>
    <t>기성검사</t>
    <phoneticPr fontId="4" type="noConversion"/>
  </si>
  <si>
    <t>준공검사</t>
    <phoneticPr fontId="4" type="noConversion"/>
  </si>
  <si>
    <t>식</t>
    <phoneticPr fontId="3" type="noConversion"/>
  </si>
  <si>
    <t>시설물 유지관리지침서 검토</t>
    <phoneticPr fontId="4" type="noConversion"/>
  </si>
  <si>
    <t>시공전 단계</t>
    <phoneticPr fontId="4" type="noConversion"/>
  </si>
  <si>
    <t>시공후 단계</t>
    <phoneticPr fontId="3" type="noConversion"/>
  </si>
  <si>
    <t>운영일수</t>
    <phoneticPr fontId="12" type="noConversion"/>
  </si>
  <si>
    <t>개월</t>
    <phoneticPr fontId="3" type="noConversion"/>
  </si>
  <si>
    <t>식</t>
    <phoneticPr fontId="4" type="noConversion"/>
  </si>
  <si>
    <t>회</t>
    <phoneticPr fontId="4" type="noConversion"/>
  </si>
  <si>
    <t>모든 용역 최소 1개 이상 공통</t>
    <phoneticPr fontId="3" type="noConversion"/>
  </si>
  <si>
    <t>식</t>
    <phoneticPr fontId="3" type="noConversion"/>
  </si>
  <si>
    <t>회</t>
    <phoneticPr fontId="3" type="noConversion"/>
  </si>
  <si>
    <t>기본설계용역 성과검토</t>
    <phoneticPr fontId="3" type="noConversion"/>
  </si>
  <si>
    <t>실시설계용역 성과검토</t>
    <phoneticPr fontId="3" type="noConversion"/>
  </si>
  <si>
    <t>기성검사 횟수(평균 연4회)</t>
    <phoneticPr fontId="3" type="noConversion"/>
  </si>
  <si>
    <t>기본설계 자문회의 운영 및 관리</t>
    <phoneticPr fontId="3" type="noConversion"/>
  </si>
  <si>
    <t>실시설계 자문회의 운영 및 관리</t>
    <phoneticPr fontId="3" type="noConversion"/>
  </si>
  <si>
    <t>공사난이도(1)
(시공이후단계)</t>
    <phoneticPr fontId="3" type="noConversion"/>
  </si>
  <si>
    <t>공사난이도(3)
(시공전단계)</t>
    <phoneticPr fontId="4" type="noConversion"/>
  </si>
  <si>
    <t>공사난이도(2)
(2000억이상)</t>
    <phoneticPr fontId="3" type="noConversion"/>
  </si>
  <si>
    <t>공사난이도(4)
(2000억이상)</t>
    <phoneticPr fontId="3" type="noConversion"/>
  </si>
  <si>
    <t>공사비(억원)</t>
    <phoneticPr fontId="3" type="noConversion"/>
  </si>
  <si>
    <t>평균건설사업 관리기간(개월)</t>
    <phoneticPr fontId="3" type="noConversion"/>
  </si>
  <si>
    <r>
      <rPr>
        <b/>
        <sz val="16"/>
        <color theme="1"/>
        <rFont val="맑은 고딕"/>
        <family val="3"/>
        <charset val="129"/>
      </rPr>
      <t>■</t>
    </r>
    <r>
      <rPr>
        <b/>
        <sz val="11.2"/>
        <color theme="1"/>
        <rFont val="맑은 고딕"/>
        <family val="3"/>
        <charset val="129"/>
      </rPr>
      <t xml:space="preserve"> </t>
    </r>
    <r>
      <rPr>
        <b/>
        <sz val="16"/>
        <color theme="1"/>
        <rFont val="맑은 고딕"/>
        <family val="3"/>
        <charset val="129"/>
        <scheme val="minor"/>
      </rPr>
      <t>평균건설사업관리기간</t>
    </r>
    <phoneticPr fontId="3" type="noConversion"/>
  </si>
  <si>
    <t>평균건설사업
관리기간</t>
    <phoneticPr fontId="3" type="noConversion"/>
  </si>
  <si>
    <t>대가기준 별표1제1호라목 직선보간법으로 도출</t>
    <phoneticPr fontId="3" type="noConversion"/>
  </si>
  <si>
    <t>건설사업관리 대가기준 산정 입력변수</t>
    <phoneticPr fontId="3" type="noConversion"/>
  </si>
  <si>
    <t>설     계     예     산     서</t>
    <phoneticPr fontId="41" type="noConversion"/>
  </si>
  <si>
    <t>원</t>
    <phoneticPr fontId="41" type="noConversion"/>
  </si>
  <si>
    <t xml:space="preserve"> </t>
    <phoneticPr fontId="41" type="noConversion"/>
  </si>
  <si>
    <t>명         칭</t>
    <phoneticPr fontId="64" type="noConversion"/>
  </si>
  <si>
    <r>
      <t xml:space="preserve">규       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rFont val="돋움"/>
        <family val="3"/>
        <charset val="129"/>
      </rPr>
      <t xml:space="preserve">         격</t>
    </r>
    <phoneticPr fontId="64" type="noConversion"/>
  </si>
  <si>
    <r>
      <t xml:space="preserve">수 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rFont val="돋움"/>
        <family val="3"/>
        <charset val="129"/>
      </rPr>
      <t xml:space="preserve">  량</t>
    </r>
    <phoneticPr fontId="64" type="noConversion"/>
  </si>
  <si>
    <t>단  위</t>
    <phoneticPr fontId="64" type="noConversion"/>
  </si>
  <si>
    <t>단    가</t>
    <phoneticPr fontId="64" type="noConversion"/>
  </si>
  <si>
    <t>금         액</t>
    <phoneticPr fontId="64" type="noConversion"/>
  </si>
  <si>
    <t>비      고</t>
    <phoneticPr fontId="64" type="noConversion"/>
  </si>
  <si>
    <t xml:space="preserve">  1. 직 접 인 건 비</t>
    <phoneticPr fontId="64" type="noConversion"/>
  </si>
  <si>
    <t>식</t>
  </si>
  <si>
    <t xml:space="preserve">  2. 제    경    비</t>
    <phoneticPr fontId="64" type="noConversion"/>
  </si>
  <si>
    <t xml:space="preserve">  3. 기    술    료</t>
    <phoneticPr fontId="64" type="noConversion"/>
  </si>
  <si>
    <t xml:space="preserve">  4. 직  접  경  비 </t>
    <phoneticPr fontId="64" type="noConversion"/>
  </si>
  <si>
    <t>소        계</t>
    <phoneticPr fontId="64" type="noConversion"/>
  </si>
  <si>
    <t xml:space="preserve"> </t>
    <phoneticPr fontId="64" type="noConversion"/>
  </si>
  <si>
    <t xml:space="preserve">  5. 손해배상보험료</t>
    <phoneticPr fontId="64" type="noConversion"/>
  </si>
  <si>
    <r>
      <t xml:space="preserve">  6. 부 </t>
    </r>
    <r>
      <rPr>
        <sz val="11"/>
        <rFont val="돋움"/>
        <family val="3"/>
        <charset val="129"/>
      </rPr>
      <t>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rFont val="돋움"/>
        <family val="3"/>
        <charset val="129"/>
      </rPr>
      <t>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rFont val="돋움"/>
        <family val="3"/>
        <charset val="129"/>
      </rPr>
      <t>치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rFont val="돋움"/>
        <family val="3"/>
        <charset val="129"/>
      </rPr>
      <t>세</t>
    </r>
    <phoneticPr fontId="64" type="noConversion"/>
  </si>
  <si>
    <t>합       계</t>
    <phoneticPr fontId="64" type="noConversion"/>
  </si>
  <si>
    <t>인·월</t>
  </si>
  <si>
    <t xml:space="preserve"> </t>
  </si>
  <si>
    <t>상             주</t>
    <phoneticPr fontId="64" type="noConversion"/>
  </si>
  <si>
    <r>
      <t xml:space="preserve">기 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rFont val="돋움"/>
        <family val="3"/>
        <charset val="129"/>
      </rPr>
      <t>술</t>
    </r>
    <r>
      <rPr>
        <sz val="11"/>
        <color theme="1"/>
        <rFont val="맑은 고딕"/>
        <family val="2"/>
        <charset val="129"/>
        <scheme val="minor"/>
      </rPr>
      <t xml:space="preserve">  </t>
    </r>
    <r>
      <rPr>
        <sz val="11"/>
        <rFont val="돋움"/>
        <family val="3"/>
        <charset val="129"/>
      </rPr>
      <t>지</t>
    </r>
    <r>
      <rPr>
        <sz val="11"/>
        <color theme="1"/>
        <rFont val="맑은 고딕"/>
        <family val="2"/>
        <charset val="129"/>
        <scheme val="minor"/>
      </rPr>
      <t xml:space="preserve">  </t>
    </r>
    <r>
      <rPr>
        <sz val="11"/>
        <rFont val="돋움"/>
        <family val="3"/>
        <charset val="129"/>
      </rPr>
      <t>원</t>
    </r>
    <phoneticPr fontId="64" type="noConversion"/>
  </si>
  <si>
    <t>×</t>
  </si>
  <si>
    <t>1) + 2)</t>
    <phoneticPr fontId="64" type="noConversion"/>
  </si>
  <si>
    <t xml:space="preserve">  4. 직  접   경  비 </t>
    <phoneticPr fontId="64" type="noConversion"/>
  </si>
  <si>
    <t>월</t>
  </si>
  <si>
    <r>
      <t>S</t>
    </r>
    <r>
      <rPr>
        <sz val="11"/>
        <color theme="1"/>
        <rFont val="맑은 고딕"/>
        <family val="2"/>
        <charset val="129"/>
        <scheme val="minor"/>
      </rPr>
      <t>PRS장비포함</t>
    </r>
    <phoneticPr fontId="64" type="noConversion"/>
  </si>
  <si>
    <r>
      <t>월 간</t>
    </r>
    <r>
      <rPr>
        <sz val="11"/>
        <color theme="1"/>
        <rFont val="맑은 고딕"/>
        <family val="2"/>
        <charset val="129"/>
        <scheme val="minor"/>
      </rPr>
      <t xml:space="preserve"> 보 고 서</t>
    </r>
    <phoneticPr fontId="64" type="noConversion"/>
  </si>
  <si>
    <t>회</t>
  </si>
  <si>
    <t>최 종 보 고 서</t>
    <phoneticPr fontId="64" type="noConversion"/>
  </si>
  <si>
    <t>유지관리지침서</t>
    <phoneticPr fontId="41" type="noConversion"/>
  </si>
  <si>
    <t>소       계</t>
    <phoneticPr fontId="64" type="noConversion"/>
  </si>
  <si>
    <t>1 + 2 + 3 + 4</t>
    <phoneticPr fontId="64" type="noConversion"/>
  </si>
  <si>
    <t xml:space="preserve"> 5. 손해배상보험료</t>
    <phoneticPr fontId="64" type="noConversion"/>
  </si>
  <si>
    <t>산근 #4 참조</t>
    <phoneticPr fontId="64" type="noConversion"/>
  </si>
  <si>
    <r>
      <t xml:space="preserve"> 6. 부 </t>
    </r>
    <r>
      <rPr>
        <sz val="11"/>
        <rFont val="돋움"/>
        <family val="3"/>
        <charset val="129"/>
      </rPr>
      <t>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rFont val="돋움"/>
        <family val="3"/>
        <charset val="129"/>
      </rPr>
      <t>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rFont val="돋움"/>
        <family val="3"/>
        <charset val="129"/>
      </rPr>
      <t>치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rFont val="돋움"/>
        <family val="3"/>
        <charset val="129"/>
      </rPr>
      <t>세</t>
    </r>
    <phoneticPr fontId="64" type="noConversion"/>
  </si>
  <si>
    <t>1+2+3+4+5+6</t>
    <phoneticPr fontId="64" type="noConversion"/>
  </si>
  <si>
    <t>■     산      출      근      거</t>
    <phoneticPr fontId="41" type="noConversion"/>
  </si>
  <si>
    <t>산출근거</t>
    <phoneticPr fontId="41" type="noConversion"/>
  </si>
  <si>
    <t xml:space="preserve">   ■</t>
    <phoneticPr fontId="41" type="noConversion"/>
  </si>
  <si>
    <t>손                    료</t>
    <phoneticPr fontId="41" type="noConversion"/>
  </si>
  <si>
    <t>=</t>
    <phoneticPr fontId="41" type="noConversion"/>
  </si>
  <si>
    <t>잡품(주연료의10%)</t>
    <phoneticPr fontId="41" type="noConversion"/>
  </si>
  <si>
    <t>계</t>
    <phoneticPr fontId="41" type="noConversion"/>
  </si>
  <si>
    <t>원/월</t>
    <phoneticPr fontId="41" type="noConversion"/>
  </si>
  <si>
    <t>산근 #3) SPRS  장비구입비(도서인쇄비)</t>
    <phoneticPr fontId="41" type="noConversion"/>
  </si>
  <si>
    <t>스케너</t>
    <phoneticPr fontId="41" type="noConversion"/>
  </si>
  <si>
    <t>부가세제외</t>
    <phoneticPr fontId="41" type="noConversion"/>
  </si>
  <si>
    <t xml:space="preserve">□ 산 출 근 거 : </t>
    <phoneticPr fontId="41" type="noConversion"/>
  </si>
  <si>
    <t>컴퓨터</t>
    <phoneticPr fontId="41" type="noConversion"/>
  </si>
  <si>
    <t xml:space="preserve">  - 컴퓨터(모니터 및 CD-Write포함) 구입비 :</t>
    <phoneticPr fontId="41" type="noConversion"/>
  </si>
  <si>
    <r>
      <t xml:space="preserve">원 - 내용연수 </t>
    </r>
    <r>
      <rPr>
        <sz val="11"/>
        <color theme="1"/>
        <rFont val="맑은 고딕"/>
        <family val="2"/>
        <charset val="129"/>
        <scheme val="minor"/>
      </rPr>
      <t>4</t>
    </r>
    <r>
      <rPr>
        <sz val="11"/>
        <rFont val="돋움"/>
        <family val="3"/>
        <charset val="129"/>
      </rPr>
      <t>년</t>
    </r>
    <r>
      <rPr>
        <sz val="11"/>
        <color theme="1"/>
        <rFont val="맑은 고딕"/>
        <family val="2"/>
        <charset val="129"/>
        <scheme val="minor"/>
      </rPr>
      <t>(48회적용)</t>
    </r>
    <phoneticPr fontId="41" type="noConversion"/>
  </si>
  <si>
    <t>모니터</t>
    <phoneticPr fontId="41" type="noConversion"/>
  </si>
  <si>
    <r>
      <t xml:space="preserve">* 월간보고서 </t>
    </r>
    <r>
      <rPr>
        <sz val="11"/>
        <color theme="1"/>
        <rFont val="맑은 고딕"/>
        <family val="2"/>
        <charset val="129"/>
        <scheme val="minor"/>
      </rPr>
      <t>1회 산출금액</t>
    </r>
    <r>
      <rPr>
        <sz val="11"/>
        <rFont val="돋움"/>
        <family val="3"/>
        <charset val="129"/>
      </rPr>
      <t xml:space="preserve"> = </t>
    </r>
    <phoneticPr fontId="41" type="noConversion"/>
  </si>
  <si>
    <t>÷</t>
    <phoneticPr fontId="41" type="noConversion"/>
  </si>
  <si>
    <t>회</t>
    <phoneticPr fontId="41" type="noConversion"/>
  </si>
  <si>
    <r>
      <t xml:space="preserve">  - 스캐너(A</t>
    </r>
    <r>
      <rPr>
        <vertAlign val="subscript"/>
        <sz val="11"/>
        <rFont val="돋움"/>
        <family val="3"/>
        <charset val="129"/>
      </rPr>
      <t>3</t>
    </r>
    <r>
      <rPr>
        <sz val="11"/>
        <rFont val="돋움"/>
        <family val="3"/>
        <charset val="129"/>
      </rPr>
      <t>) 구입비 :</t>
    </r>
    <phoneticPr fontId="41" type="noConversion"/>
  </si>
  <si>
    <r>
      <t xml:space="preserve">  - 월간보고서</t>
    </r>
    <r>
      <rPr>
        <sz val="11"/>
        <color theme="1"/>
        <rFont val="맑은 고딕"/>
        <family val="2"/>
        <charset val="129"/>
        <scheme val="minor"/>
      </rPr>
      <t xml:space="preserve"> 1회</t>
    </r>
    <r>
      <rPr>
        <sz val="11"/>
        <rFont val="돋움"/>
        <family val="3"/>
        <charset val="129"/>
      </rPr>
      <t>비용산출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rFont val="돋움"/>
        <family val="3"/>
        <charset val="129"/>
      </rPr>
      <t>(구입비 / 적용회수)</t>
    </r>
    <phoneticPr fontId="41" type="noConversion"/>
  </si>
  <si>
    <r>
      <t xml:space="preserve">÷ </t>
    </r>
    <r>
      <rPr>
        <sz val="11"/>
        <color theme="1"/>
        <rFont val="맑은 고딕"/>
        <family val="2"/>
        <charset val="129"/>
        <scheme val="minor"/>
      </rPr>
      <t xml:space="preserve"> 48 회    +</t>
    </r>
    <phoneticPr fontId="41" type="noConversion"/>
  </si>
  <si>
    <r>
      <t xml:space="preserve">㉮ 월간보고서 : </t>
    </r>
    <r>
      <rPr>
        <sz val="11"/>
        <color theme="1"/>
        <rFont val="맑은 고딕"/>
        <family val="2"/>
        <charset val="129"/>
        <scheme val="minor"/>
      </rPr>
      <t/>
    </r>
    <phoneticPr fontId="41" type="noConversion"/>
  </si>
  <si>
    <t>×</t>
    <phoneticPr fontId="41" type="noConversion"/>
  </si>
  <si>
    <r>
      <t xml:space="preserve">㉯ 최종보고서 : 월간보고서 × </t>
    </r>
    <r>
      <rPr>
        <sz val="11"/>
        <color theme="1"/>
        <rFont val="맑은 고딕"/>
        <family val="2"/>
        <charset val="129"/>
        <scheme val="minor"/>
      </rPr>
      <t>10</t>
    </r>
    <r>
      <rPr>
        <sz val="11"/>
        <rFont val="돋움"/>
        <family val="3"/>
        <charset val="129"/>
      </rPr>
      <t xml:space="preserve">회 기준 = </t>
    </r>
    <phoneticPr fontId="41" type="noConversion"/>
  </si>
  <si>
    <r>
      <t xml:space="preserve">㉰ 유지관리지침서 : 월간보고서 × </t>
    </r>
    <r>
      <rPr>
        <sz val="11"/>
        <color theme="1"/>
        <rFont val="맑은 고딕"/>
        <family val="2"/>
        <charset val="129"/>
        <scheme val="minor"/>
      </rPr>
      <t>5</t>
    </r>
    <r>
      <rPr>
        <sz val="11"/>
        <rFont val="돋움"/>
        <family val="3"/>
        <charset val="129"/>
      </rPr>
      <t xml:space="preserve">회 기준 = </t>
    </r>
    <phoneticPr fontId="41" type="noConversion"/>
  </si>
  <si>
    <t>원/식</t>
    <phoneticPr fontId="41" type="noConversion"/>
  </si>
  <si>
    <t>□ 용역손해배상보험료</t>
    <phoneticPr fontId="41" type="noConversion"/>
  </si>
  <si>
    <r>
      <t xml:space="preserve"> - 순계약금액 × ［ 기본요율 </t>
    </r>
    <r>
      <rPr>
        <sz val="11"/>
        <color theme="1"/>
        <rFont val="맑은 고딕"/>
        <family val="2"/>
        <charset val="129"/>
        <scheme val="minor"/>
      </rPr>
      <t xml:space="preserve">+ </t>
    </r>
    <r>
      <rPr>
        <sz val="11"/>
        <rFont val="돋움"/>
        <family val="3"/>
        <charset val="129"/>
      </rPr>
      <t>가산요율 × (표준공사기간 초과일수 / 365) ］</t>
    </r>
    <phoneticPr fontId="41" type="noConversion"/>
  </si>
  <si>
    <r>
      <t xml:space="preserve">  · 5억원 이하                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rFont val="돋움"/>
        <family val="3"/>
        <charset val="129"/>
      </rPr>
      <t xml:space="preserve">    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rFont val="돋움"/>
        <family val="3"/>
        <charset val="129"/>
      </rPr>
      <t xml:space="preserve"> :</t>
    </r>
    <phoneticPr fontId="41" type="noConversion"/>
  </si>
  <si>
    <t>구     분</t>
    <phoneticPr fontId="41" type="noConversion"/>
  </si>
  <si>
    <t>등 급</t>
    <phoneticPr fontId="41" type="noConversion"/>
  </si>
  <si>
    <t>인원</t>
    <phoneticPr fontId="41" type="noConversion"/>
  </si>
  <si>
    <t>담 당 업 무</t>
    <phoneticPr fontId="41" type="noConversion"/>
  </si>
  <si>
    <t>투  입  기  간  (착수후.월)</t>
    <phoneticPr fontId="41" type="noConversion"/>
  </si>
  <si>
    <t>투입
개월</t>
    <phoneticPr fontId="41" type="noConversion"/>
  </si>
  <si>
    <t>환산비</t>
    <phoneticPr fontId="41" type="noConversion"/>
  </si>
  <si>
    <t>환산 인.월</t>
    <phoneticPr fontId="41" type="noConversion"/>
  </si>
  <si>
    <t>토목공사 담당</t>
    <phoneticPr fontId="41" type="noConversion"/>
  </si>
  <si>
    <t>소    계</t>
  </si>
  <si>
    <t>적 용</t>
    <phoneticPr fontId="41" type="noConversion"/>
  </si>
  <si>
    <t>본사업무지원</t>
  </si>
  <si>
    <t>합      계</t>
    <phoneticPr fontId="41" type="noConversion"/>
  </si>
  <si>
    <t>주)</t>
    <phoneticPr fontId="41" type="noConversion"/>
  </si>
  <si>
    <t>1. 공사 및 공정추진 상황에 따라 변경될 수 있슴</t>
    <phoneticPr fontId="41" type="noConversion"/>
  </si>
  <si>
    <r>
      <t xml:space="preserve">1. 공제료 산정방법 :  순용역금액 </t>
    </r>
    <r>
      <rPr>
        <sz val="10"/>
        <rFont val="Arial"/>
        <family val="2"/>
      </rPr>
      <t>×</t>
    </r>
    <r>
      <rPr>
        <sz val="10"/>
        <rFont val="굴림"/>
        <family val="3"/>
        <charset val="129"/>
      </rPr>
      <t xml:space="preserve"> 적용요율</t>
    </r>
  </si>
  <si>
    <t>2. 적용요율 = 기본요율 + 적용가산요율</t>
  </si>
  <si>
    <t>용역금액(계약금액)</t>
    <phoneticPr fontId="41" type="noConversion"/>
  </si>
  <si>
    <t>표준</t>
    <phoneticPr fontId="41" type="noConversion"/>
  </si>
  <si>
    <t>공사종류</t>
    <phoneticPr fontId="41" type="noConversion"/>
  </si>
  <si>
    <t>5억원이하</t>
    <phoneticPr fontId="41" type="noConversion"/>
  </si>
  <si>
    <t>5억원초과10억원이하</t>
    <phoneticPr fontId="41" type="noConversion"/>
  </si>
  <si>
    <t>10억원초과20억원이하</t>
    <phoneticPr fontId="41" type="noConversion"/>
  </si>
  <si>
    <t>20억원초과30억원이하</t>
    <phoneticPr fontId="41" type="noConversion"/>
  </si>
  <si>
    <t>30억원초과50억원이하</t>
    <phoneticPr fontId="41" type="noConversion"/>
  </si>
  <si>
    <t>공사</t>
    <phoneticPr fontId="41" type="noConversion"/>
  </si>
  <si>
    <t>기본요율</t>
    <phoneticPr fontId="41" type="noConversion"/>
  </si>
  <si>
    <t>가산요율</t>
    <phoneticPr fontId="41" type="noConversion"/>
  </si>
  <si>
    <t>기간</t>
    <phoneticPr fontId="41" type="noConversion"/>
  </si>
  <si>
    <t>교량공사</t>
  </si>
  <si>
    <t>공항건설공사</t>
  </si>
  <si>
    <t>댐축조공사</t>
  </si>
  <si>
    <t>도로공사</t>
  </si>
  <si>
    <t>에너지저장시설공사</t>
  </si>
  <si>
    <t>간척공사</t>
  </si>
  <si>
    <t>항만공사</t>
  </si>
  <si>
    <t>철도공사</t>
  </si>
  <si>
    <t>지하철공사</t>
  </si>
  <si>
    <t>터널공사</t>
  </si>
  <si>
    <t>발전소건설공사</t>
  </si>
  <si>
    <t>쓰레기소각로건설공사</t>
  </si>
  <si>
    <t>폐수처리장건설공사</t>
  </si>
  <si>
    <t>하수종말처리장건설공사</t>
  </si>
  <si>
    <t>상수도(정수장포함)건설공사</t>
  </si>
  <si>
    <t>하수도건설공사</t>
  </si>
  <si>
    <t>관람집회시설공사</t>
  </si>
  <si>
    <t>전시시설공사</t>
  </si>
  <si>
    <t>공용청사건설공사</t>
  </si>
  <si>
    <t>소전공사</t>
  </si>
  <si>
    <t>변전공사</t>
  </si>
  <si>
    <t>공동주택건설공사</t>
  </si>
  <si>
    <t>(기술지원기술자 인건비의 10%)</t>
    <phoneticPr fontId="64" type="noConversion"/>
  </si>
  <si>
    <r>
      <t>□ 산 출 방 법 :</t>
    </r>
    <r>
      <rPr>
        <sz val="11"/>
        <rFont val="돋움"/>
        <family val="3"/>
        <charset val="129"/>
      </rPr>
      <t xml:space="preserve"> 건설사업관리업무 보고서 시스템(SPRS)의 운영 환경에 맞는 컴퓨터(모니터 및 CD-WRITE)와 스캐너(A</t>
    </r>
    <r>
      <rPr>
        <vertAlign val="subscript"/>
        <sz val="11"/>
        <rFont val="돋움"/>
        <family val="3"/>
        <charset val="129"/>
      </rPr>
      <t>3</t>
    </r>
    <r>
      <rPr>
        <sz val="11"/>
        <rFont val="돋움"/>
        <family val="3"/>
        <charset val="129"/>
      </rPr>
      <t>)의 물가자료
                      가격과 조달청 고시(제20</t>
    </r>
    <r>
      <rPr>
        <sz val="11"/>
        <color theme="1"/>
        <rFont val="맑은 고딕"/>
        <family val="2"/>
        <charset val="129"/>
        <scheme val="minor"/>
      </rPr>
      <t>11</t>
    </r>
    <r>
      <rPr>
        <sz val="11"/>
        <rFont val="돋움"/>
        <family val="3"/>
        <charset val="129"/>
      </rPr>
      <t>-1</t>
    </r>
    <r>
      <rPr>
        <sz val="11"/>
        <color theme="1"/>
        <rFont val="맑은 고딕"/>
        <family val="2"/>
        <charset val="129"/>
        <scheme val="minor"/>
      </rPr>
      <t>8</t>
    </r>
    <r>
      <rPr>
        <sz val="11"/>
        <rFont val="돋움"/>
        <family val="3"/>
        <charset val="129"/>
      </rPr>
      <t>호, 20</t>
    </r>
    <r>
      <rPr>
        <sz val="11"/>
        <color theme="1"/>
        <rFont val="맑은 고딕"/>
        <family val="2"/>
        <charset val="129"/>
        <scheme val="minor"/>
      </rPr>
      <t>11</t>
    </r>
    <r>
      <rPr>
        <sz val="11"/>
        <rFont val="돋움"/>
        <family val="3"/>
        <charset val="129"/>
      </rPr>
      <t>.</t>
    </r>
    <r>
      <rPr>
        <sz val="11"/>
        <color theme="1"/>
        <rFont val="맑은 고딕"/>
        <family val="2"/>
        <charset val="129"/>
        <scheme val="minor"/>
      </rPr>
      <t>12</t>
    </r>
    <r>
      <rPr>
        <sz val="11"/>
        <rFont val="돋움"/>
        <family val="3"/>
        <charset val="129"/>
      </rPr>
      <t>.2</t>
    </r>
    <r>
      <rPr>
        <sz val="11"/>
        <color theme="1"/>
        <rFont val="맑은 고딕"/>
        <family val="2"/>
        <charset val="129"/>
        <scheme val="minor"/>
      </rPr>
      <t>7</t>
    </r>
    <r>
      <rPr>
        <sz val="11"/>
        <rFont val="돋움"/>
        <family val="3"/>
        <charset val="129"/>
      </rPr>
      <t>) 전산장비의 내용연수 등을 검토하여 산출</t>
    </r>
    <phoneticPr fontId="41" type="noConversion"/>
  </si>
  <si>
    <t>산근 #4) 건설사업관리용역 손해배상보험료 산출</t>
    <phoneticPr fontId="41" type="noConversion"/>
  </si>
  <si>
    <r>
      <t>□</t>
    </r>
    <r>
      <rPr>
        <b/>
        <sz val="12"/>
        <rFont val="굴림"/>
        <family val="3"/>
        <charset val="129"/>
      </rPr>
      <t xml:space="preserve">엔지니어링공제조합 건설사업관리 공제요율 </t>
    </r>
    <phoneticPr fontId="41" type="noConversion"/>
  </si>
  <si>
    <t xml:space="preserve"> (1) 건설사업관리요율</t>
    <phoneticPr fontId="41" type="noConversion"/>
  </si>
  <si>
    <t xml:space="preserve"> (2) 설계단계만 공제에 가입할 때 : 건설사업관리요율의 70% 적용</t>
    <phoneticPr fontId="41" type="noConversion"/>
  </si>
  <si>
    <t>상   주   기
술
자</t>
    <phoneticPr fontId="41" type="noConversion"/>
  </si>
  <si>
    <t>건설사업관리</t>
    <phoneticPr fontId="41" type="noConversion"/>
  </si>
  <si>
    <t>상주 건설사업관리</t>
    <phoneticPr fontId="41" type="noConversion"/>
  </si>
  <si>
    <t>기술지원기술자
(분야별)</t>
    <phoneticPr fontId="41" type="noConversion"/>
  </si>
  <si>
    <t xml:space="preserve">책임기술자
(토목) </t>
    <phoneticPr fontId="41" type="noConversion"/>
  </si>
  <si>
    <t>고급</t>
    <phoneticPr fontId="41" type="noConversion"/>
  </si>
  <si>
    <t>중급</t>
    <phoneticPr fontId="41" type="noConversion"/>
  </si>
  <si>
    <t>중급 이상</t>
    <phoneticPr fontId="41" type="noConversion"/>
  </si>
  <si>
    <t>건설사업관리 총괄</t>
    <phoneticPr fontId="41" type="noConversion"/>
  </si>
  <si>
    <t>인·일</t>
    <phoneticPr fontId="3" type="noConversion"/>
  </si>
  <si>
    <t>인·월</t>
    <phoneticPr fontId="3" type="noConversion"/>
  </si>
  <si>
    <t>:</t>
    <phoneticPr fontId="3" type="noConversion"/>
  </si>
  <si>
    <t>50이하</t>
    <phoneticPr fontId="3" type="noConversion"/>
  </si>
  <si>
    <t>1,000이상</t>
    <phoneticPr fontId="3" type="noConversion"/>
  </si>
  <si>
    <t>공사비</t>
    <phoneticPr fontId="3" type="noConversion"/>
  </si>
  <si>
    <t>억원</t>
    <phoneticPr fontId="3" type="noConversion"/>
  </si>
  <si>
    <t>개월</t>
    <phoneticPr fontId="3" type="noConversion"/>
  </si>
  <si>
    <t>평균건설사업
관리기간</t>
    <phoneticPr fontId="3" type="noConversion"/>
  </si>
  <si>
    <t>=</t>
    <phoneticPr fontId="41" type="noConversion"/>
  </si>
  <si>
    <t>+</t>
    <phoneticPr fontId="41" type="noConversion"/>
  </si>
  <si>
    <t>(</t>
    <phoneticPr fontId="41" type="noConversion"/>
  </si>
  <si>
    <t>)</t>
    <phoneticPr fontId="41" type="noConversion"/>
  </si>
  <si>
    <t>×</t>
    <phoneticPr fontId="41" type="noConversion"/>
  </si>
  <si>
    <t>개월</t>
    <phoneticPr fontId="41" type="noConversion"/>
  </si>
  <si>
    <t>÷</t>
    <phoneticPr fontId="41" type="noConversion"/>
  </si>
  <si>
    <t>인</t>
    <phoneticPr fontId="41" type="noConversion"/>
  </si>
  <si>
    <t xml:space="preserve"> </t>
    <phoneticPr fontId="41" type="noConversion"/>
  </si>
  <si>
    <t>계</t>
    <phoneticPr fontId="41" type="noConversion"/>
  </si>
  <si>
    <t>적 용</t>
    <phoneticPr fontId="41" type="noConversion"/>
  </si>
  <si>
    <t xml:space="preserve">   가. 상주기술자 투입계획 검토 - 3.0 기술자 투입계획서 참조</t>
    <phoneticPr fontId="41" type="noConversion"/>
  </si>
  <si>
    <t>책임기술자 (토목)     :</t>
    <phoneticPr fontId="41" type="noConversion"/>
  </si>
  <si>
    <t xml:space="preserve">   나. 본 사업 적용 기술자수 산출</t>
    <phoneticPr fontId="41" type="noConversion"/>
  </si>
  <si>
    <t xml:space="preserve">     3) 총 기술자수 산출</t>
    <phoneticPr fontId="41" type="noConversion"/>
  </si>
  <si>
    <r>
      <rPr>
        <b/>
        <sz val="16"/>
        <color theme="1"/>
        <rFont val="맑은 고딕"/>
        <family val="3"/>
        <charset val="129"/>
      </rPr>
      <t>■</t>
    </r>
    <r>
      <rPr>
        <b/>
        <sz val="11.2"/>
        <color theme="1"/>
        <rFont val="맑은 고딕"/>
        <family val="3"/>
        <charset val="129"/>
      </rPr>
      <t xml:space="preserve"> </t>
    </r>
    <r>
      <rPr>
        <b/>
        <sz val="16"/>
        <color theme="1"/>
        <rFont val="맑은 고딕"/>
        <family val="3"/>
        <charset val="129"/>
        <scheme val="minor"/>
      </rPr>
      <t>상주기술자 비율</t>
    </r>
    <phoneticPr fontId="3" type="noConversion"/>
  </si>
  <si>
    <r>
      <rPr>
        <b/>
        <sz val="16"/>
        <color theme="1"/>
        <rFont val="맑은 고딕"/>
        <family val="3"/>
        <charset val="129"/>
      </rPr>
      <t>■</t>
    </r>
    <r>
      <rPr>
        <b/>
        <sz val="11.2"/>
        <color theme="1"/>
        <rFont val="맑은 고딕"/>
        <family val="3"/>
        <charset val="129"/>
      </rPr>
      <t xml:space="preserve"> </t>
    </r>
    <r>
      <rPr>
        <b/>
        <sz val="16"/>
        <color theme="1"/>
        <rFont val="맑은 고딕"/>
        <family val="3"/>
        <charset val="129"/>
        <scheme val="minor"/>
      </rPr>
      <t>기술지원기술자 비율(단순:10%, 보통:15%, 복잡:20%)</t>
    </r>
    <phoneticPr fontId="3" type="noConversion"/>
  </si>
  <si>
    <t>고  급  기  준</t>
    <phoneticPr fontId="64" type="noConversion"/>
  </si>
  <si>
    <t>단위물량</t>
    <phoneticPr fontId="3" type="noConversion"/>
  </si>
  <si>
    <t>사업물량(투입인원수)</t>
    <phoneticPr fontId="3" type="noConversion"/>
  </si>
  <si>
    <t>사업물량(비용, 단위:원)</t>
    <phoneticPr fontId="3" type="noConversion"/>
  </si>
  <si>
    <t>실시설계 조정 및 연계성 검토</t>
    <phoneticPr fontId="4" type="noConversion"/>
  </si>
  <si>
    <t>설계자문회의 운영 및 관리</t>
    <phoneticPr fontId="4" type="noConversion"/>
  </si>
  <si>
    <t>최종 건설사업관리 보고</t>
    <phoneticPr fontId="3" type="noConversion"/>
  </si>
  <si>
    <t>가_2.최종보고서(시공전 단계)</t>
    <phoneticPr fontId="3" type="noConversion"/>
  </si>
  <si>
    <t>가_3.최종보고서(시공 단계)</t>
    <phoneticPr fontId="3" type="noConversion"/>
  </si>
  <si>
    <t>가_4 공통업무(공통업무 중 CM업무)
시공단계 CM용역 수행시 포함</t>
    <phoneticPr fontId="3" type="noConversion"/>
  </si>
  <si>
    <t>하도급적정성검토</t>
    <phoneticPr fontId="4" type="noConversion"/>
  </si>
  <si>
    <t>용역개월</t>
    <phoneticPr fontId="3" type="noConversion"/>
  </si>
  <si>
    <t>용역개월</t>
    <phoneticPr fontId="4" type="noConversion"/>
  </si>
  <si>
    <t>용역일수</t>
    <phoneticPr fontId="12" type="noConversion"/>
  </si>
  <si>
    <t>지역
특성</t>
    <phoneticPr fontId="4" type="noConversion"/>
  </si>
  <si>
    <t>2.0 기술자수 산출</t>
    <phoneticPr fontId="41" type="noConversion"/>
  </si>
  <si>
    <t>4.0 건설사업관리기술자 투입계획서</t>
    <phoneticPr fontId="41" type="noConversion"/>
  </si>
  <si>
    <t>보정계수
(3개)</t>
    <phoneticPr fontId="3" type="noConversion"/>
  </si>
  <si>
    <t>시공단계 공사일수(년)</t>
    <phoneticPr fontId="3" type="noConversion"/>
  </si>
  <si>
    <t>시공단계 공사일수(개월)</t>
    <phoneticPr fontId="3" type="noConversion"/>
  </si>
  <si>
    <t>시공단계 공사일수(일)(1개월=22일)</t>
    <phoneticPr fontId="3" type="noConversion"/>
  </si>
  <si>
    <t>시공단계 용역일수(개월)(공사일수+1개월)</t>
    <phoneticPr fontId="3" type="noConversion"/>
  </si>
  <si>
    <t>실비정액
산정정보
(23개)</t>
    <phoneticPr fontId="3" type="noConversion"/>
  </si>
  <si>
    <t xml:space="preserve">  ■ 직접경비 산출근거</t>
    <phoneticPr fontId="64" type="noConversion"/>
  </si>
  <si>
    <t>주    재    비</t>
    <phoneticPr fontId="64" type="noConversion"/>
  </si>
  <si>
    <t>출    장    비</t>
    <phoneticPr fontId="64" type="noConversion"/>
  </si>
  <si>
    <t>차    량    비</t>
    <phoneticPr fontId="64" type="noConversion"/>
  </si>
  <si>
    <t>산근 #1 참조</t>
    <phoneticPr fontId="3" type="noConversion"/>
  </si>
  <si>
    <t>현지사무원급료</t>
    <phoneticPr fontId="64" type="noConversion"/>
  </si>
  <si>
    <t>산근 #2 참조</t>
    <phoneticPr fontId="3" type="noConversion"/>
  </si>
  <si>
    <t>도 서 인 쇄 비</t>
    <phoneticPr fontId="64" type="noConversion"/>
  </si>
  <si>
    <t>산근 #3 참조</t>
    <phoneticPr fontId="3" type="noConversion"/>
  </si>
  <si>
    <t>〃</t>
    <phoneticPr fontId="3" type="noConversion"/>
  </si>
  <si>
    <t>〃</t>
    <phoneticPr fontId="64" type="noConversion"/>
  </si>
  <si>
    <t>총공사비(부가세 제외)</t>
    <phoneticPr fontId="3" type="noConversion"/>
  </si>
  <si>
    <t>기본설계건설사업관리</t>
  </si>
  <si>
    <t>실시설계건설사업관리</t>
  </si>
  <si>
    <t>책임건설사업관리
(유지관리업체선정업무없음)</t>
  </si>
  <si>
    <t>책임건설사업관리
(유지관리업체선정업무있음)</t>
  </si>
  <si>
    <t>건설사업관리기간 보정계수={(평균건설사업관리기간-해당건설사업관리기간)/평균건설사업관리기간}*0.1</t>
  </si>
  <si>
    <t>분야별기술자 (토목)     :</t>
  </si>
  <si>
    <t>분야별기술자
(토목)</t>
  </si>
  <si>
    <t>3.0 건설사업관리 기술자수 배치계획 검토 - 본 사업 적용 기술자수 검토</t>
  </si>
  <si>
    <t xml:space="preserve">      1) 상주기술자수 (상기 가.항 참조) :</t>
  </si>
  <si>
    <t xml:space="preserve">      2) 기술지원기술자 배치계획 및 기술자수 산출</t>
  </si>
  <si>
    <t>2. 예산범위내에서 기술자를 배치 편성하고 추후 추가예산 및 낙찰차액 등 예산확보시 건설사업관리 배치기간 연장하여 편성배치</t>
  </si>
  <si>
    <t>가_1, 가_2, 나</t>
    <phoneticPr fontId="3" type="noConversion"/>
  </si>
  <si>
    <t>가_1, 가_2, 다</t>
    <phoneticPr fontId="3" type="noConversion"/>
  </si>
  <si>
    <t>가_1, 가_2, 라</t>
    <phoneticPr fontId="3" type="noConversion"/>
  </si>
  <si>
    <t>가_1, 가3, 바</t>
    <phoneticPr fontId="3" type="noConversion"/>
  </si>
  <si>
    <t>가_1, 가3, 사_1</t>
    <phoneticPr fontId="3" type="noConversion"/>
  </si>
  <si>
    <r>
      <t>주 연 료 (휘발</t>
    </r>
    <r>
      <rPr>
        <sz val="11"/>
        <color theme="1"/>
        <rFont val="맑은 고딕"/>
        <family val="2"/>
        <charset val="129"/>
        <scheme val="minor"/>
      </rPr>
      <t>유</t>
    </r>
    <r>
      <rPr>
        <sz val="11"/>
        <rFont val="돋움"/>
        <family val="3"/>
        <charset val="129"/>
      </rPr>
      <t>)</t>
    </r>
    <phoneticPr fontId="41" type="noConversion"/>
  </si>
  <si>
    <t>분야별기술자 (전기/계측)  :</t>
    <phoneticPr fontId="3" type="noConversion"/>
  </si>
  <si>
    <t>분야별기술자
(전기/계측)</t>
    <phoneticPr fontId="3" type="noConversion"/>
  </si>
  <si>
    <t>전기/계측공사 담당</t>
    <phoneticPr fontId="41" type="noConversion"/>
  </si>
  <si>
    <t>건설사업
관리기간
보정계수</t>
    <phoneticPr fontId="3" type="noConversion"/>
  </si>
  <si>
    <t>구조물공사
비중</t>
    <phoneticPr fontId="3" type="noConversion"/>
  </si>
  <si>
    <t>구조물공사비</t>
    <phoneticPr fontId="3" type="noConversion"/>
  </si>
  <si>
    <t>■ 건설사업관리 대가기준 투입인원수 산정 : 토목선형(도로)분야</t>
    <phoneticPr fontId="4" type="noConversion"/>
  </si>
  <si>
    <t>도로
공급</t>
    <phoneticPr fontId="4" type="noConversion"/>
  </si>
  <si>
    <t>도로등급</t>
    <phoneticPr fontId="3" type="noConversion"/>
  </si>
  <si>
    <t>① 일반국도 : 1.0     ② 고속국도 : 1.1    ③ 지방도이하 : 0.8 
(설계속도에 따라 타등급의 계수 준용가능)</t>
    <phoneticPr fontId="4" type="noConversion"/>
  </si>
  <si>
    <t>①신설 : 1.0     ②확장 : 1.1</t>
    <phoneticPr fontId="3" type="noConversion"/>
  </si>
  <si>
    <t>①일반부 : 1.0     ②도시부 : 1.1</t>
    <phoneticPr fontId="3" type="noConversion"/>
  </si>
  <si>
    <t>시공이후 단계</t>
    <phoneticPr fontId="4" type="noConversion"/>
  </si>
  <si>
    <r>
      <t xml:space="preserve">     나</t>
    </r>
    <r>
      <rPr>
        <sz val="11"/>
        <rFont val="맑은 고딕"/>
        <family val="2"/>
        <charset val="129"/>
        <scheme val="minor"/>
      </rPr>
      <t>) 기술자수산출 (중급이상, 20</t>
    </r>
    <r>
      <rPr>
        <sz val="11"/>
        <rFont val="돋움"/>
        <family val="3"/>
        <charset val="129"/>
      </rPr>
      <t>% 적용</t>
    </r>
    <r>
      <rPr>
        <sz val="11"/>
        <rFont val="맑은 고딕"/>
        <family val="2"/>
        <charset val="129"/>
        <scheme val="minor"/>
      </rPr>
      <t>)</t>
    </r>
    <phoneticPr fontId="41" type="noConversion"/>
  </si>
  <si>
    <r>
      <t>원 - 내용연수 4년</t>
    </r>
    <r>
      <rPr>
        <sz val="11"/>
        <color theme="1"/>
        <rFont val="맑은 고딕"/>
        <family val="2"/>
        <charset val="129"/>
        <scheme val="minor"/>
      </rPr>
      <t xml:space="preserve"> (48회적용)</t>
    </r>
    <phoneticPr fontId="41" type="noConversion"/>
  </si>
  <si>
    <r>
      <t xml:space="preserve">÷ </t>
    </r>
    <r>
      <rPr>
        <sz val="11"/>
        <color theme="1"/>
        <rFont val="맑은 고딕"/>
        <family val="2"/>
        <charset val="129"/>
        <scheme val="minor"/>
      </rPr>
      <t xml:space="preserve">  48 회</t>
    </r>
    <phoneticPr fontId="41" type="noConversion"/>
  </si>
  <si>
    <t>충청남도종합건설사업소</t>
    <phoneticPr fontId="41" type="noConversion"/>
  </si>
  <si>
    <t>1. 감리대상 총 공사비</t>
    <phoneticPr fontId="41" type="noConversion"/>
  </si>
  <si>
    <t>구분</t>
    <phoneticPr fontId="41" type="noConversion"/>
  </si>
  <si>
    <t>도급</t>
    <phoneticPr fontId="41" type="noConversion"/>
  </si>
  <si>
    <t>관급</t>
    <phoneticPr fontId="41" type="noConversion"/>
  </si>
  <si>
    <t>폐기물</t>
    <phoneticPr fontId="41" type="noConversion"/>
  </si>
  <si>
    <t>전기</t>
    <phoneticPr fontId="41" type="noConversion"/>
  </si>
  <si>
    <t>금액</t>
    <phoneticPr fontId="41" type="noConversion"/>
  </si>
  <si>
    <t>합계</t>
    <phoneticPr fontId="3" type="noConversion"/>
  </si>
  <si>
    <t>■ 건설사업관리기술자 임금 노임단가(2015년)</t>
    <phoneticPr fontId="3" type="noConversion"/>
  </si>
  <si>
    <t xml:space="preserve"> : 10ℓ/일 × 22일 × (1,666 / 1.1)원/ℓ</t>
    <phoneticPr fontId="41" type="noConversion"/>
  </si>
  <si>
    <t>설 계 년 월 일</t>
    <phoneticPr fontId="41" type="noConversion"/>
  </si>
  <si>
    <t>설계자</t>
    <phoneticPr fontId="41" type="noConversion"/>
  </si>
  <si>
    <t>검토자</t>
    <phoneticPr fontId="41" type="noConversion"/>
  </si>
  <si>
    <t>과장</t>
    <phoneticPr fontId="41" type="noConversion"/>
  </si>
  <si>
    <t>소장</t>
    <phoneticPr fontId="41" type="noConversion"/>
  </si>
  <si>
    <t>전결</t>
    <phoneticPr fontId="41" type="noConversion"/>
  </si>
  <si>
    <t>전   체</t>
    <phoneticPr fontId="41" type="noConversion"/>
  </si>
  <si>
    <t>시설2팀장</t>
    <phoneticPr fontId="41" type="noConversion"/>
  </si>
  <si>
    <t>2015년  01월</t>
    <phoneticPr fontId="41" type="noConversion"/>
  </si>
  <si>
    <t xml:space="preserve">  2015년도</t>
    <phoneticPr fontId="41" type="noConversion"/>
  </si>
  <si>
    <t>○  건설사업관리용역금액</t>
    <phoneticPr fontId="41" type="noConversion"/>
  </si>
  <si>
    <t>○  건설사업관리기간</t>
    <phoneticPr fontId="41" type="noConversion"/>
  </si>
  <si>
    <t>고급</t>
    <phoneticPr fontId="41" type="noConversion"/>
  </si>
  <si>
    <t>폐기물, 전기공사는 발주 전으로 지방자치단체 입차 시 낙찰자 결정기준에 의한 낙찰하한율 86.745% 적용</t>
    <phoneticPr fontId="3" type="noConversion"/>
  </si>
  <si>
    <t xml:space="preserve"> 충화-구룡간 지방도 2차로 확포장공사 건설사업관리용역</t>
    <phoneticPr fontId="41" type="noConversion"/>
  </si>
  <si>
    <t>충화~구룡간 지방도 2차로 확포장공사 건설사업관리용역</t>
    <phoneticPr fontId="41" type="noConversion"/>
  </si>
  <si>
    <t xml:space="preserve">※국토교통부고시 제2014-298호 제9조 관련 기준하여 산출함 - 월간물가자료 2015년 01월호 기준 </t>
    <phoneticPr fontId="41" type="noConversion"/>
  </si>
  <si>
    <t xml:space="preserve"> : 333,200 × 0.1</t>
    <phoneticPr fontId="41" type="noConversion"/>
  </si>
  <si>
    <r>
      <t xml:space="preserve"> : (14,290,000원 / 1.1) × 1,</t>
    </r>
    <r>
      <rPr>
        <sz val="11"/>
        <color theme="1"/>
        <rFont val="맑은 고딕"/>
        <family val="2"/>
        <charset val="129"/>
        <scheme val="minor"/>
      </rPr>
      <t>547</t>
    </r>
    <r>
      <rPr>
        <sz val="11"/>
        <rFont val="돋움"/>
        <family val="3"/>
        <charset val="129"/>
      </rPr>
      <t xml:space="preserve"> × 10^-7 × (40HR ÷ 5일) × 22일</t>
    </r>
    <phoneticPr fontId="41" type="noConversion"/>
  </si>
  <si>
    <t>산근 #1) 현지차량 운행비 【엑센트 A/T 적용】</t>
    <phoneticPr fontId="41" type="noConversion"/>
  </si>
  <si>
    <t>팀장</t>
    <phoneticPr fontId="41" type="noConversion"/>
  </si>
  <si>
    <t>2 0 1 5 년</t>
    <phoneticPr fontId="41" type="noConversion"/>
  </si>
  <si>
    <t>도  급  액:</t>
    <phoneticPr fontId="41" type="noConversion"/>
  </si>
  <si>
    <t>(상주기술자 인건비의 15%)</t>
    <phoneticPr fontId="64" type="noConversion"/>
  </si>
  <si>
    <t>산근 #2) 사무원급료 (단순노무종사 : 64,150원 적용 - 22일/월 기준, 상여금 400%·퇴직적립금 100% 적용)</t>
    <phoneticPr fontId="41" type="noConversion"/>
  </si>
  <si>
    <t>건설기술진흥법 제37조 제1항의 규정에 의거하여 산출</t>
    <phoneticPr fontId="41" type="noConversion"/>
  </si>
  <si>
    <t xml:space="preserve"> =</t>
    <phoneticPr fontId="3" type="noConversion"/>
  </si>
  <si>
    <t>총감리용역비(부가가치세제외)</t>
    <phoneticPr fontId="3" type="noConversion"/>
  </si>
  <si>
    <t>공사기간: 4년</t>
    <phoneticPr fontId="3" type="noConversion"/>
  </si>
  <si>
    <t>≒</t>
    <phoneticPr fontId="41" type="noConversion"/>
  </si>
  <si>
    <t xml:space="preserve">□ 공사종류 및 기간 : </t>
    <phoneticPr fontId="41" type="noConversion"/>
  </si>
  <si>
    <r>
      <t>터널건설공사 기준적용(표준공사기간 : 4년기준) - 공사기간이 48</t>
    </r>
    <r>
      <rPr>
        <sz val="11"/>
        <rFont val="돋움"/>
        <family val="3"/>
        <charset val="129"/>
      </rPr>
      <t>개월이므로 구간별 기본 및 가산요율</t>
    </r>
    <r>
      <rPr>
        <sz val="11"/>
        <color theme="1"/>
        <rFont val="맑은 고딕"/>
        <family val="2"/>
        <charset val="129"/>
        <scheme val="minor"/>
      </rPr>
      <t xml:space="preserve"> 미</t>
    </r>
    <r>
      <rPr>
        <sz val="11"/>
        <rFont val="돋움"/>
        <family val="3"/>
        <charset val="129"/>
      </rPr>
      <t xml:space="preserve">적용 </t>
    </r>
    <phoneticPr fontId="41" type="noConversion"/>
  </si>
  <si>
    <r>
      <t>도로공사 기준적용(표준공사기간 : 3년기준) - 공사기간이 48</t>
    </r>
    <r>
      <rPr>
        <sz val="11"/>
        <rFont val="돋움"/>
        <family val="3"/>
        <charset val="129"/>
      </rPr>
      <t>개월이므로 구간별 기본 및  초과일수</t>
    </r>
    <r>
      <rPr>
        <sz val="11"/>
        <color theme="1"/>
        <rFont val="맑은 고딕"/>
        <family val="2"/>
        <charset val="129"/>
        <scheme val="minor"/>
      </rPr>
      <t xml:space="preserve"> 365일 적용</t>
    </r>
    <r>
      <rPr>
        <sz val="11"/>
        <rFont val="돋움"/>
        <family val="3"/>
        <charset val="129"/>
      </rPr>
      <t xml:space="preserve"> </t>
    </r>
    <phoneticPr fontId="41" type="noConversion"/>
  </si>
  <si>
    <t>□ 용역손해배상보험료</t>
    <phoneticPr fontId="41" type="noConversion"/>
  </si>
  <si>
    <t>공종(도로)</t>
    <phoneticPr fontId="3" type="noConversion"/>
  </si>
  <si>
    <t xml:space="preserve"> 적용비용 : </t>
    <phoneticPr fontId="3" type="noConversion"/>
  </si>
  <si>
    <t xml:space="preserve"> 적용비용 : </t>
    <phoneticPr fontId="3" type="noConversion"/>
  </si>
  <si>
    <t>원</t>
    <phoneticPr fontId="3" type="noConversion"/>
  </si>
  <si>
    <r>
      <t xml:space="preserve">  · 5억원 이하                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rFont val="돋움"/>
        <family val="3"/>
        <charset val="129"/>
      </rPr>
      <t xml:space="preserve">    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rFont val="돋움"/>
        <family val="3"/>
        <charset val="129"/>
      </rPr>
      <t xml:space="preserve"> :</t>
    </r>
    <phoneticPr fontId="41" type="noConversion"/>
  </si>
  <si>
    <t>5억 × [ 0.883% + (0.141 × 365/365 ) ]  =</t>
    <phoneticPr fontId="41" type="noConversion"/>
  </si>
  <si>
    <r>
      <t xml:space="preserve">  · 5억원초과 10억원 이하   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rFont val="돋움"/>
        <family val="3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rFont val="돋움"/>
        <family val="3"/>
        <charset val="129"/>
      </rPr>
      <t>:</t>
    </r>
    <phoneticPr fontId="41" type="noConversion"/>
  </si>
  <si>
    <t>5억 × [ 0.857% + (0.137 × 365/365 ) ]  =</t>
    <phoneticPr fontId="41" type="noConversion"/>
  </si>
  <si>
    <r>
      <t xml:space="preserve">  · </t>
    </r>
    <r>
      <rPr>
        <sz val="11"/>
        <color theme="1"/>
        <rFont val="맑은 고딕"/>
        <family val="2"/>
        <charset val="129"/>
        <scheme val="minor"/>
      </rPr>
      <t>10</t>
    </r>
    <r>
      <rPr>
        <sz val="11"/>
        <rFont val="돋움"/>
        <family val="3"/>
        <charset val="129"/>
      </rPr>
      <t xml:space="preserve">억원초과 </t>
    </r>
    <r>
      <rPr>
        <sz val="11"/>
        <color theme="1"/>
        <rFont val="맑은 고딕"/>
        <family val="2"/>
        <charset val="129"/>
        <scheme val="minor"/>
      </rPr>
      <t>2</t>
    </r>
    <r>
      <rPr>
        <sz val="11"/>
        <rFont val="돋움"/>
        <family val="3"/>
        <charset val="129"/>
      </rPr>
      <t>0억원 이하    :</t>
    </r>
    <phoneticPr fontId="41" type="noConversion"/>
  </si>
  <si>
    <r>
      <t xml:space="preserve">  · </t>
    </r>
    <r>
      <rPr>
        <sz val="11"/>
        <color theme="1"/>
        <rFont val="맑은 고딕"/>
        <family val="2"/>
        <charset val="129"/>
        <scheme val="minor"/>
      </rPr>
      <t>20</t>
    </r>
    <r>
      <rPr>
        <sz val="11"/>
        <rFont val="돋움"/>
        <family val="3"/>
        <charset val="129"/>
      </rPr>
      <t xml:space="preserve">억원초과 </t>
    </r>
    <r>
      <rPr>
        <sz val="11"/>
        <color theme="1"/>
        <rFont val="맑은 고딕"/>
        <family val="2"/>
        <charset val="129"/>
        <scheme val="minor"/>
      </rPr>
      <t>3</t>
    </r>
    <r>
      <rPr>
        <sz val="11"/>
        <rFont val="돋움"/>
        <family val="3"/>
        <charset val="129"/>
      </rPr>
      <t>0억원 이하    :</t>
    </r>
    <phoneticPr fontId="41" type="noConversion"/>
  </si>
  <si>
    <t>0억 × [ 1.117% + (0.175 × 0/365 ) ]  =</t>
    <phoneticPr fontId="41" type="noConversion"/>
  </si>
  <si>
    <r>
      <t xml:space="preserve">  · </t>
    </r>
    <r>
      <rPr>
        <sz val="11"/>
        <color theme="1"/>
        <rFont val="맑은 고딕"/>
        <family val="2"/>
        <charset val="129"/>
        <scheme val="minor"/>
      </rPr>
      <t>30</t>
    </r>
    <r>
      <rPr>
        <sz val="11"/>
        <rFont val="돋움"/>
        <family val="3"/>
        <charset val="129"/>
      </rPr>
      <t xml:space="preserve">억원초과 </t>
    </r>
    <r>
      <rPr>
        <sz val="11"/>
        <color theme="1"/>
        <rFont val="맑은 고딕"/>
        <family val="2"/>
        <charset val="129"/>
        <scheme val="minor"/>
      </rPr>
      <t>5</t>
    </r>
    <r>
      <rPr>
        <sz val="11"/>
        <rFont val="돋움"/>
        <family val="3"/>
        <charset val="129"/>
      </rPr>
      <t>0억원 이하    :</t>
    </r>
    <phoneticPr fontId="41" type="noConversion"/>
  </si>
  <si>
    <t>0억 × [ 1.06% + (0.169 × 0/365 ) ]  =</t>
    <phoneticPr fontId="41" type="noConversion"/>
  </si>
  <si>
    <t>소  계</t>
    <phoneticPr fontId="3" type="noConversion"/>
  </si>
  <si>
    <t>공종(터널)</t>
    <phoneticPr fontId="3" type="noConversion"/>
  </si>
  <si>
    <t>계</t>
    <phoneticPr fontId="41" type="noConversion"/>
  </si>
  <si>
    <t>원</t>
    <phoneticPr fontId="41" type="noConversion"/>
  </si>
  <si>
    <t>적 용   ≒</t>
    <phoneticPr fontId="41" type="noConversion"/>
  </si>
  <si>
    <r>
      <t>244,972</t>
    </r>
    <r>
      <rPr>
        <sz val="11"/>
        <rFont val="돋움"/>
        <family val="3"/>
        <charset val="129"/>
      </rPr>
      <t xml:space="preserve"> ×22</t>
    </r>
    <phoneticPr fontId="41" type="noConversion"/>
  </si>
  <si>
    <r>
      <t xml:space="preserve">     가</t>
    </r>
    <r>
      <rPr>
        <sz val="11"/>
        <color theme="1"/>
        <rFont val="맑은 고딕"/>
        <family val="2"/>
        <charset val="129"/>
        <scheme val="minor"/>
      </rPr>
      <t>) 배치계획 : 도로및공항, 토목구조, 토질및기초</t>
    </r>
    <phoneticPr fontId="41" type="noConversion"/>
  </si>
  <si>
    <r>
      <rPr>
        <b/>
        <sz val="16"/>
        <rFont val="돋움"/>
        <family val="3"/>
        <charset val="129"/>
      </rPr>
      <t>공사난이도</t>
    </r>
    <r>
      <rPr>
        <b/>
        <sz val="16"/>
        <rFont val="Verdana"/>
        <family val="2"/>
      </rPr>
      <t>(</t>
    </r>
    <r>
      <rPr>
        <b/>
        <sz val="16"/>
        <rFont val="돋움"/>
        <family val="3"/>
        <charset val="129"/>
      </rPr>
      <t>시공이후단계</t>
    </r>
    <r>
      <rPr>
        <b/>
        <sz val="16"/>
        <rFont val="Verdana"/>
        <family val="2"/>
      </rPr>
      <t>) = 0.011*</t>
    </r>
    <r>
      <rPr>
        <b/>
        <sz val="16"/>
        <rFont val="돋움"/>
        <family val="3"/>
        <charset val="129"/>
      </rPr>
      <t>총공사비</t>
    </r>
    <r>
      <rPr>
        <b/>
        <sz val="16"/>
        <rFont val="Verdana"/>
        <family val="2"/>
      </rPr>
      <t>*(1-0.0025*</t>
    </r>
    <r>
      <rPr>
        <b/>
        <sz val="16"/>
        <rFont val="돋움"/>
        <family val="3"/>
        <charset val="129"/>
      </rPr>
      <t>총공사비</t>
    </r>
    <r>
      <rPr>
        <b/>
        <sz val="16"/>
        <rFont val="Verdana"/>
        <family val="2"/>
      </rPr>
      <t>)+</t>
    </r>
    <r>
      <rPr>
        <b/>
        <sz val="16"/>
        <rFont val="돋움"/>
        <family val="3"/>
        <charset val="129"/>
      </rPr>
      <t>건설사업관리기간보정계수</t>
    </r>
    <r>
      <rPr>
        <b/>
        <sz val="16"/>
        <rFont val="Verdana"/>
        <family val="2"/>
      </rPr>
      <t>+(0.1*</t>
    </r>
    <r>
      <rPr>
        <b/>
        <sz val="16"/>
        <rFont val="돋움"/>
        <family val="3"/>
        <charset val="129"/>
      </rPr>
      <t>구조물비중</t>
    </r>
    <r>
      <rPr>
        <b/>
        <sz val="16"/>
        <rFont val="Verdana"/>
        <family val="2"/>
      </rPr>
      <t>)+0.2</t>
    </r>
    <phoneticPr fontId="3" type="noConversion"/>
  </si>
  <si>
    <r>
      <rPr>
        <b/>
        <sz val="16"/>
        <rFont val="돋움"/>
        <family val="3"/>
        <charset val="129"/>
      </rPr>
      <t>공사난이도</t>
    </r>
    <r>
      <rPr>
        <b/>
        <sz val="16"/>
        <rFont val="Verdana"/>
        <family val="2"/>
      </rPr>
      <t>(</t>
    </r>
    <r>
      <rPr>
        <b/>
        <sz val="16"/>
        <rFont val="돋움"/>
        <family val="3"/>
        <charset val="129"/>
      </rPr>
      <t>시공전단계</t>
    </r>
    <r>
      <rPr>
        <b/>
        <sz val="16"/>
        <rFont val="Verdana"/>
        <family val="2"/>
      </rPr>
      <t>) = 0.015*(</t>
    </r>
    <r>
      <rPr>
        <b/>
        <sz val="16"/>
        <rFont val="돋움"/>
        <family val="3"/>
        <charset val="129"/>
      </rPr>
      <t>총공사비</t>
    </r>
    <r>
      <rPr>
        <b/>
        <sz val="16"/>
        <rFont val="Verdana"/>
        <family val="2"/>
      </rPr>
      <t>)*(1-0.0011*(</t>
    </r>
    <r>
      <rPr>
        <b/>
        <sz val="16"/>
        <rFont val="돋움"/>
        <family val="3"/>
        <charset val="129"/>
      </rPr>
      <t>총공사비</t>
    </r>
    <r>
      <rPr>
        <b/>
        <sz val="16"/>
        <rFont val="Verdana"/>
        <family val="2"/>
      </rPr>
      <t>))</t>
    </r>
    <phoneticPr fontId="4" type="noConversion"/>
  </si>
  <si>
    <r>
      <rPr>
        <b/>
        <sz val="16"/>
        <rFont val="돋움"/>
        <family val="3"/>
        <charset val="129"/>
      </rPr>
      <t>구조물공사비중</t>
    </r>
    <r>
      <rPr>
        <b/>
        <sz val="16"/>
        <rFont val="Verdana"/>
        <family val="2"/>
      </rPr>
      <t>(</t>
    </r>
    <r>
      <rPr>
        <b/>
        <sz val="16"/>
        <rFont val="돋움"/>
        <family val="3"/>
        <charset val="129"/>
      </rPr>
      <t>구조물공사비</t>
    </r>
    <r>
      <rPr>
        <b/>
        <sz val="16"/>
        <rFont val="Verdana"/>
        <family val="2"/>
      </rPr>
      <t>/</t>
    </r>
    <r>
      <rPr>
        <b/>
        <sz val="16"/>
        <rFont val="돋움"/>
        <family val="3"/>
        <charset val="129"/>
      </rPr>
      <t>총공사비</t>
    </r>
    <r>
      <rPr>
        <b/>
        <sz val="16"/>
        <rFont val="Verdana"/>
        <family val="2"/>
      </rPr>
      <t>)= 0.47</t>
    </r>
    <phoneticPr fontId="3" type="noConversion"/>
  </si>
  <si>
    <r>
      <rPr>
        <b/>
        <sz val="16"/>
        <rFont val="돋움"/>
        <family val="3"/>
        <charset val="129"/>
      </rPr>
      <t>총공사비</t>
    </r>
    <r>
      <rPr>
        <b/>
        <sz val="16"/>
        <rFont val="Verdana"/>
        <family val="2"/>
      </rPr>
      <t>=235.35</t>
    </r>
    <r>
      <rPr>
        <b/>
        <sz val="16"/>
        <rFont val="돋움"/>
        <family val="3"/>
        <charset val="129"/>
      </rPr>
      <t>억원</t>
    </r>
    <r>
      <rPr>
        <b/>
        <sz val="16"/>
        <rFont val="Verdana"/>
        <family val="2"/>
      </rPr>
      <t xml:space="preserve"> </t>
    </r>
    <r>
      <rPr>
        <b/>
        <sz val="16"/>
        <rFont val="돋움"/>
        <family val="3"/>
        <charset val="129"/>
      </rPr>
      <t>기준</t>
    </r>
    <phoneticPr fontId="3" type="noConversion"/>
  </si>
  <si>
    <r>
      <rPr>
        <b/>
        <sz val="16"/>
        <rFont val="돋움"/>
        <family val="3"/>
        <charset val="129"/>
      </rPr>
      <t>총공사비가</t>
    </r>
    <r>
      <rPr>
        <b/>
        <sz val="16"/>
        <rFont val="Verdana"/>
        <family val="2"/>
      </rPr>
      <t xml:space="preserve"> 2000</t>
    </r>
    <r>
      <rPr>
        <b/>
        <sz val="16"/>
        <rFont val="돋움"/>
        <family val="3"/>
        <charset val="129"/>
      </rPr>
      <t>억원</t>
    </r>
    <r>
      <rPr>
        <b/>
        <sz val="16"/>
        <rFont val="Verdana"/>
        <family val="2"/>
      </rPr>
      <t xml:space="preserve"> </t>
    </r>
    <r>
      <rPr>
        <b/>
        <sz val="16"/>
        <rFont val="돋움"/>
        <family val="3"/>
        <charset val="129"/>
      </rPr>
      <t>이상인</t>
    </r>
    <r>
      <rPr>
        <b/>
        <sz val="16"/>
        <rFont val="Verdana"/>
        <family val="2"/>
      </rPr>
      <t xml:space="preserve"> </t>
    </r>
    <r>
      <rPr>
        <b/>
        <sz val="16"/>
        <rFont val="돋움"/>
        <family val="3"/>
        <charset val="129"/>
      </rPr>
      <t>경우</t>
    </r>
    <r>
      <rPr>
        <b/>
        <sz val="16"/>
        <rFont val="Verdana"/>
        <family val="2"/>
      </rPr>
      <t xml:space="preserve"> '</t>
    </r>
    <r>
      <rPr>
        <b/>
        <sz val="16"/>
        <rFont val="돋움"/>
        <family val="3"/>
        <charset val="129"/>
      </rPr>
      <t>공사난이도</t>
    </r>
    <r>
      <rPr>
        <b/>
        <sz val="16"/>
        <rFont val="Verdana"/>
        <family val="2"/>
      </rPr>
      <t>=2000</t>
    </r>
    <r>
      <rPr>
        <b/>
        <sz val="16"/>
        <rFont val="돋움"/>
        <family val="3"/>
        <charset val="129"/>
      </rPr>
      <t>억원</t>
    </r>
    <r>
      <rPr>
        <b/>
        <sz val="16"/>
        <rFont val="Verdana"/>
        <family val="2"/>
      </rPr>
      <t xml:space="preserve"> </t>
    </r>
    <r>
      <rPr>
        <b/>
        <sz val="16"/>
        <rFont val="돋움"/>
        <family val="3"/>
        <charset val="129"/>
      </rPr>
      <t>공사난이도</t>
    </r>
    <r>
      <rPr>
        <b/>
        <sz val="16"/>
        <rFont val="Verdana"/>
        <family val="2"/>
      </rPr>
      <t>+(</t>
    </r>
    <r>
      <rPr>
        <b/>
        <sz val="16"/>
        <rFont val="돋움"/>
        <family val="3"/>
        <charset val="129"/>
      </rPr>
      <t>총공사비</t>
    </r>
    <r>
      <rPr>
        <b/>
        <sz val="16"/>
        <rFont val="Verdana"/>
        <family val="2"/>
      </rPr>
      <t xml:space="preserve">-200)/250 </t>
    </r>
    <r>
      <rPr>
        <b/>
        <sz val="16"/>
        <rFont val="돋움"/>
        <family val="3"/>
        <charset val="129"/>
      </rPr>
      <t>적용</t>
    </r>
    <r>
      <rPr>
        <b/>
        <sz val="16"/>
        <rFont val="Verdana"/>
        <family val="2"/>
      </rPr>
      <t>'</t>
    </r>
    <phoneticPr fontId="3" type="noConversion"/>
  </si>
  <si>
    <r>
      <t>( 64,150 × 16/12 × 22) + (64</t>
    </r>
    <r>
      <rPr>
        <sz val="11"/>
        <color theme="1"/>
        <rFont val="맑은 고딕"/>
        <family val="2"/>
        <charset val="129"/>
        <scheme val="minor"/>
      </rPr>
      <t>,150</t>
    </r>
    <r>
      <rPr>
        <sz val="11"/>
        <rFont val="돋움"/>
        <family val="3"/>
        <charset val="129"/>
      </rPr>
      <t xml:space="preserve"> × 16/12 × 22 × 1/12)</t>
    </r>
    <phoneticPr fontId="41" type="noConversion"/>
  </si>
  <si>
    <t>0억 × [ 1.154% + (0.184 × 0/365 ) ]  =</t>
    <phoneticPr fontId="41" type="noConversion"/>
  </si>
  <si>
    <t>0억 × [ 1.117% + (0.178 × 0/365 ) ]  =</t>
    <phoneticPr fontId="41" type="noConversion"/>
  </si>
  <si>
    <t>0억 × [ 1.08% + (0.173 × 0/365 ) ]  =</t>
    <phoneticPr fontId="41" type="noConversion"/>
  </si>
  <si>
    <t>단수조정 :</t>
    <phoneticPr fontId="3" type="noConversion"/>
  </si>
  <si>
    <t xml:space="preserve"> (직접인건비+제경비)의 10%</t>
    <phoneticPr fontId="64" type="noConversion"/>
  </si>
  <si>
    <t>(직접인건비의 75.82%)</t>
    <phoneticPr fontId="64" type="noConversion"/>
  </si>
  <si>
    <t>0억 × [ 1.191% + (0.19 × 0/365 ) ]  =</t>
    <phoneticPr fontId="41" type="noConversion"/>
  </si>
  <si>
    <t>4.8억 × [ 1.227% + (0.196 × 0/365 ) ]  =</t>
    <phoneticPr fontId="41" type="noConversion"/>
  </si>
  <si>
    <t>1.2억 × [ 0.830% + (0.132 × 365/365 ) ]  =</t>
    <phoneticPr fontId="41" type="noConversion"/>
  </si>
  <si>
    <t>도     급     내     역     서</t>
    <phoneticPr fontId="41" type="noConversion"/>
  </si>
  <si>
    <t>㈜수성엔지니어링</t>
    <phoneticPr fontId="41" type="noConversion"/>
  </si>
  <si>
    <t>2015년  03월</t>
    <phoneticPr fontId="41" type="noConversion"/>
  </si>
  <si>
    <t>고급 기준</t>
    <phoneticPr fontId="41" type="noConversion"/>
  </si>
</sst>
</file>

<file path=xl/styles.xml><?xml version="1.0" encoding="utf-8"?>
<styleSheet xmlns="http://schemas.openxmlformats.org/spreadsheetml/2006/main">
  <numFmts count="47">
    <numFmt numFmtId="41" formatCode="_-* #,##0_-;\-* #,##0_-;_-* &quot;-&quot;_-;_-@_-"/>
    <numFmt numFmtId="176" formatCode="#,##0_);[Red]\(#,##0\)"/>
    <numFmt numFmtId="177" formatCode="#,##0.0_);[Red]\(#,##0.0\)"/>
    <numFmt numFmtId="178" formatCode="#,##0.0_ "/>
    <numFmt numFmtId="179" formatCode="#,##0_ "/>
    <numFmt numFmtId="180" formatCode="0.0%"/>
    <numFmt numFmtId="181" formatCode="#,##0.00_ "/>
    <numFmt numFmtId="182" formatCode="#,##0.00_);[Red]\(#,##0.00\)"/>
    <numFmt numFmtId="183" formatCode="0.00_ "/>
    <numFmt numFmtId="184" formatCode="0.0"/>
    <numFmt numFmtId="185" formatCode="#,##0_ ;[Red]\-#,##0\ "/>
    <numFmt numFmtId="186" formatCode="#,##0\ &quot;개월&quot;\ "/>
    <numFmt numFmtId="187" formatCode="&quot;₩&quot;#,##0_ "/>
    <numFmt numFmtId="188" formatCode="_-* #,##0.00_-;\-* #,##0.00_-;_-* &quot;-&quot;_-;_-@_-"/>
    <numFmt numFmtId="189" formatCode="0.00_);[Red]\(0.00\)"/>
    <numFmt numFmtId="190" formatCode="0.000"/>
    <numFmt numFmtId="191" formatCode="0_ "/>
    <numFmt numFmtId="192" formatCode="0.0_);[Red]\(0.0\)"/>
    <numFmt numFmtId="193" formatCode="0.000_);[Red]\(0.000\)"/>
    <numFmt numFmtId="194" formatCode="0_);[Red]\(0\)"/>
    <numFmt numFmtId="195" formatCode="#,##0;\(#,##0\)"/>
    <numFmt numFmtId="196" formatCode="0.00000"/>
    <numFmt numFmtId="197" formatCode="\$#,##0.00;\(\$#,##0.00\)"/>
    <numFmt numFmtId="198" formatCode="\$#,##0;\(\$#,##0\)"/>
    <numFmt numFmtId="199" formatCode="_-[$€-2]* #,##0.00_-;\-[$€-2]* #,##0.00_-;_-[$€-2]* &quot;-&quot;??_-"/>
    <numFmt numFmtId="200" formatCode="_ * #,##0_ ;_ * \-#,##0_ ;_ * &quot;-&quot;_ ;_ @_ "/>
    <numFmt numFmtId="201" formatCode="_ * #,##0.00_ ;_ * \-#,##0.00_ ;_ * &quot;-&quot;??_ ;_ @_ "/>
    <numFmt numFmtId="202" formatCode="&quot;₩&quot;#,##0;&quot;₩&quot;\-#,##0"/>
    <numFmt numFmtId="203" formatCode="_*\ ??_-"/>
    <numFmt numFmtId="204" formatCode="&quot;₩&quot;#,##0;&quot;₩&quot;&quot;₩&quot;&quot;₩&quot;&quot;₩&quot;\-#,##0"/>
    <numFmt numFmtId="205" formatCode="_-* #,##0.000_-;\-* #,##0.000_-;_-* &quot;-&quot;_-;_-@_-"/>
    <numFmt numFmtId="206" formatCode="_-* #,##0.0_-;\-* #,##0.0_-;_-* &quot;-&quot;_-;_-@_-"/>
    <numFmt numFmtId="207" formatCode="_-* #,##0.00_-;&quot;₩&quot;\!\-* #,##0.00_-;_-* &quot;-&quot;_-;_-@_-"/>
    <numFmt numFmtId="208" formatCode="#,##0;[Red]&quot;-&quot;#,##0"/>
    <numFmt numFmtId="209" formatCode="mm&quot;.&quot;dd\ &quot;현재&quot;"/>
    <numFmt numFmtId="210" formatCode="_ * #,##0_ ;_ * &quot;₩&quot;&quot;₩&quot;&quot;₩&quot;&quot;₩&quot;\-#,##0_ ;_ * &quot;-&quot;_ ;_ @_ "/>
    <numFmt numFmtId="211" formatCode="#,###,###.0"/>
    <numFmt numFmtId="212" formatCode="#,###\ \ "/>
    <numFmt numFmtId="213" formatCode="_-* #,##0.00_-;&quot;₩&quot;&quot;₩&quot;\-* #,##0.00_-;_-* &quot;-&quot;??_-;_-@_-"/>
    <numFmt numFmtId="214" formatCode="_-&quot;₩&quot;* #,##0.00_-;&quot;₩&quot;&quot;₩&quot;\-&quot;₩&quot;* #,##0.00_-;_-&quot;₩&quot;* &quot;-&quot;??_-;_-@_-"/>
    <numFmt numFmtId="215" formatCode="&quot;₩&quot;#,##0.00;&quot;₩&quot;&quot;₩&quot;&quot;₩&quot;&quot;₩&quot;\-#,##0.00"/>
    <numFmt numFmtId="216" formatCode="0.0000"/>
    <numFmt numFmtId="217" formatCode="#,##0.0000_);[Red]\(#,##0.0000\)"/>
    <numFmt numFmtId="218" formatCode="yyyy&quot;년&quot;\ m&quot;월&quot;;@"/>
    <numFmt numFmtId="219" formatCode="#,###&quot;개월&quot;"/>
    <numFmt numFmtId="220" formatCode="#,##0_ &quot;원&quot;"/>
    <numFmt numFmtId="221" formatCode="_-* #,##0_-;\-* #,##0_-;_-* &quot;-&quot;??_-;_-@_-"/>
  </numFmts>
  <fonts count="13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24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b/>
      <sz val="20"/>
      <name val="맑은 고딕"/>
      <family val="3"/>
      <charset val="129"/>
    </font>
    <font>
      <b/>
      <sz val="26"/>
      <name val="맑은 고딕"/>
      <family val="3"/>
      <charset val="129"/>
    </font>
    <font>
      <b/>
      <sz val="22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b/>
      <sz val="20"/>
      <color indexed="8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sz val="11"/>
      <name val="돋움"/>
      <family val="3"/>
      <charset val="129"/>
    </font>
    <font>
      <sz val="10"/>
      <name val="Arial"/>
      <family val="2"/>
    </font>
    <font>
      <b/>
      <sz val="2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</font>
    <font>
      <b/>
      <sz val="14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b/>
      <sz val="14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2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u/>
      <sz val="24"/>
      <color theme="1"/>
      <name val="맑은 고딕"/>
      <family val="3"/>
      <charset val="129"/>
      <scheme val="minor"/>
    </font>
    <font>
      <b/>
      <u/>
      <sz val="28"/>
      <color theme="1"/>
      <name val="맑은 고딕"/>
      <family val="3"/>
      <charset val="129"/>
      <scheme val="minor"/>
    </font>
    <font>
      <b/>
      <sz val="11.2"/>
      <color theme="1"/>
      <name val="맑은 고딕"/>
      <family val="3"/>
      <charset val="129"/>
    </font>
    <font>
      <sz val="14"/>
      <color theme="1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4"/>
      <name val="맑은 고딕"/>
      <family val="2"/>
      <charset val="129"/>
    </font>
    <font>
      <b/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12"/>
      <name val="¹UAAA¼"/>
      <family val="3"/>
      <charset val="129"/>
    </font>
    <font>
      <sz val="8"/>
      <name val="Arial"/>
      <family val="2"/>
    </font>
    <font>
      <b/>
      <sz val="12"/>
      <name val="Arial"/>
      <family val="2"/>
    </font>
    <font>
      <b/>
      <sz val="11"/>
      <color theme="1"/>
      <name val="맑은 고딕"/>
      <family val="3"/>
      <charset val="129"/>
      <scheme val="minor"/>
    </font>
    <font>
      <b/>
      <sz val="22"/>
      <color theme="0" tint="-4.9989318521683403E-2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2"/>
      <color theme="2"/>
      <name val="맑은 고딕"/>
      <family val="3"/>
      <charset val="129"/>
    </font>
    <font>
      <sz val="11"/>
      <color indexed="8"/>
      <name val="맑은 고딕"/>
      <family val="2"/>
    </font>
    <font>
      <sz val="11"/>
      <color indexed="8"/>
      <name val="맑은 고딕"/>
      <family val="3"/>
    </font>
    <font>
      <sz val="11"/>
      <color theme="1"/>
      <name val="맑은 고딕"/>
      <family val="2"/>
      <scheme val="minor"/>
    </font>
    <font>
      <b/>
      <sz val="16"/>
      <name val="돋움"/>
      <family val="3"/>
      <charset val="129"/>
    </font>
    <font>
      <sz val="16"/>
      <name val="돋움"/>
      <family val="3"/>
      <charset val="129"/>
    </font>
    <font>
      <b/>
      <sz val="24"/>
      <name val="돋움"/>
      <family val="3"/>
      <charset val="129"/>
    </font>
    <font>
      <sz val="24"/>
      <name val="돋움"/>
      <family val="3"/>
      <charset val="129"/>
    </font>
    <font>
      <b/>
      <sz val="28"/>
      <name val="돋움"/>
      <family val="3"/>
      <charset val="129"/>
    </font>
    <font>
      <b/>
      <sz val="14"/>
      <name val="돋움"/>
      <family val="3"/>
      <charset val="129"/>
    </font>
    <font>
      <b/>
      <sz val="30"/>
      <name val="돋움"/>
      <family val="3"/>
      <charset val="129"/>
    </font>
    <font>
      <sz val="9"/>
      <color indexed="8"/>
      <name val="돋움"/>
      <family val="3"/>
      <charset val="129"/>
    </font>
    <font>
      <b/>
      <sz val="12"/>
      <name val="돋움"/>
      <family val="3"/>
      <charset val="129"/>
    </font>
    <font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6"/>
      <name val="Century Schoolbook"/>
      <family val="1"/>
    </font>
    <font>
      <sz val="20"/>
      <name val="돋움"/>
      <family val="3"/>
      <charset val="129"/>
    </font>
    <font>
      <vertAlign val="subscript"/>
      <sz val="11"/>
      <name val="돋움"/>
      <family val="3"/>
      <charset val="129"/>
    </font>
    <font>
      <sz val="11"/>
      <color indexed="10"/>
      <name val="돋움"/>
      <family val="3"/>
      <charset val="129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b/>
      <sz val="10"/>
      <color indexed="12"/>
      <name val="돋움"/>
      <family val="3"/>
      <charset val="129"/>
    </font>
    <font>
      <sz val="10"/>
      <color indexed="10"/>
      <name val="돋움"/>
      <family val="3"/>
      <charset val="129"/>
    </font>
    <font>
      <b/>
      <sz val="14"/>
      <name val="굴림"/>
      <family val="3"/>
      <charset val="129"/>
    </font>
    <font>
      <b/>
      <sz val="12"/>
      <name val="굴림"/>
      <family val="3"/>
      <charset val="129"/>
    </font>
    <font>
      <sz val="9"/>
      <name val="굴림"/>
      <family val="3"/>
      <charset val="129"/>
    </font>
    <font>
      <sz val="10"/>
      <name val="굴림"/>
      <family val="3"/>
      <charset val="129"/>
    </font>
    <font>
      <sz val="11"/>
      <name val="굴림"/>
      <family val="3"/>
      <charset val="129"/>
    </font>
    <font>
      <sz val="10"/>
      <name val="굴림체"/>
      <family val="3"/>
      <charset val="129"/>
    </font>
    <font>
      <sz val="9"/>
      <color indexed="8"/>
      <name val="돋움체"/>
      <family val="3"/>
      <charset val="129"/>
    </font>
    <font>
      <sz val="12"/>
      <name val="바탕체"/>
      <family val="1"/>
      <charset val="129"/>
    </font>
    <font>
      <sz val="10"/>
      <name val="돋움체"/>
      <family val="3"/>
      <charset val="129"/>
    </font>
    <font>
      <sz val="12"/>
      <name val="¹ÙÅÁÃ¼"/>
      <family val="1"/>
      <charset val="129"/>
    </font>
    <font>
      <sz val="10"/>
      <name val="MS Sans Serif"/>
      <family val="2"/>
    </font>
    <font>
      <b/>
      <sz val="10"/>
      <name val="Helv"/>
      <family val="2"/>
    </font>
    <font>
      <sz val="1"/>
      <color indexed="8"/>
      <name val="Courier"/>
      <family val="3"/>
    </font>
    <font>
      <sz val="12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8"/>
      <name val="Arial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sz val="7"/>
      <name val="Small Fonts"/>
      <family val="2"/>
    </font>
    <font>
      <b/>
      <u/>
      <sz val="13"/>
      <name val="굴림체"/>
      <family val="3"/>
      <charset val="129"/>
    </font>
    <font>
      <sz val="12"/>
      <name val="굴림체"/>
      <family val="3"/>
      <charset val="129"/>
    </font>
    <font>
      <sz val="8"/>
      <name val="바탕체"/>
      <family val="1"/>
      <charset val="129"/>
    </font>
    <font>
      <b/>
      <sz val="1"/>
      <color indexed="8"/>
      <name val="Courier"/>
      <family val="3"/>
    </font>
    <font>
      <sz val="11"/>
      <name val="돋움체"/>
      <family val="3"/>
      <charset val="129"/>
    </font>
    <font>
      <b/>
      <sz val="14"/>
      <color indexed="12"/>
      <name val="바탕체"/>
      <family val="1"/>
      <charset val="129"/>
    </font>
    <font>
      <u/>
      <sz val="10"/>
      <color indexed="36"/>
      <name val="돋움체"/>
      <family val="3"/>
      <charset val="129"/>
    </font>
    <font>
      <sz val="14"/>
      <name val="뼻뮝"/>
      <family val="3"/>
      <charset val="129"/>
    </font>
    <font>
      <sz val="11"/>
      <name val="굴림체"/>
      <family val="3"/>
      <charset val="129"/>
    </font>
    <font>
      <sz val="12"/>
      <name val="뼻뮝"/>
      <family val="1"/>
      <charset val="129"/>
    </font>
    <font>
      <sz val="9"/>
      <name val="바탕체"/>
      <family val="1"/>
      <charset val="129"/>
    </font>
    <font>
      <b/>
      <sz val="12"/>
      <name val="돋움체"/>
      <family val="3"/>
      <charset val="129"/>
    </font>
    <font>
      <sz val="8"/>
      <name val="돋움체"/>
      <family val="3"/>
      <charset val="129"/>
    </font>
    <font>
      <b/>
      <sz val="12"/>
      <color indexed="16"/>
      <name val="굴림체"/>
      <family val="3"/>
      <charset val="129"/>
    </font>
    <font>
      <sz val="10"/>
      <name val="명조"/>
      <family val="3"/>
      <charset val="129"/>
    </font>
    <font>
      <b/>
      <sz val="12"/>
      <color indexed="12"/>
      <name val="돋움체"/>
      <family val="3"/>
      <charset val="129"/>
    </font>
    <font>
      <sz val="10"/>
      <color indexed="12"/>
      <name val="굴림체"/>
      <family val="3"/>
      <charset val="129"/>
    </font>
    <font>
      <sz val="12"/>
      <color indexed="24"/>
      <name val="바탕체"/>
      <family val="1"/>
      <charset val="129"/>
    </font>
    <font>
      <b/>
      <sz val="16"/>
      <name val="돋움체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4"/>
      <color indexed="8"/>
      <name val="돋움"/>
      <family val="3"/>
      <charset val="129"/>
    </font>
    <font>
      <b/>
      <sz val="25"/>
      <color indexed="8"/>
      <name val="돋움"/>
      <family val="3"/>
      <charset val="129"/>
    </font>
    <font>
      <sz val="11"/>
      <name val="맑은 고딕"/>
      <family val="2"/>
      <charset val="129"/>
      <scheme val="minor"/>
    </font>
    <font>
      <sz val="22"/>
      <color theme="1"/>
      <name val="돋움"/>
      <family val="3"/>
      <charset val="129"/>
    </font>
    <font>
      <sz val="12"/>
      <name val="굴림"/>
      <family val="3"/>
      <charset val="129"/>
    </font>
    <font>
      <sz val="16"/>
      <name val="굴림"/>
      <family val="3"/>
      <charset val="129"/>
    </font>
    <font>
      <b/>
      <sz val="18"/>
      <name val="굴림"/>
      <family val="3"/>
      <charset val="129"/>
    </font>
    <font>
      <b/>
      <sz val="24"/>
      <name val="굴림"/>
      <family val="3"/>
      <charset val="129"/>
    </font>
    <font>
      <b/>
      <sz val="32"/>
      <name val="굴림"/>
      <family val="3"/>
      <charset val="129"/>
    </font>
    <font>
      <b/>
      <sz val="16"/>
      <name val="굴림"/>
      <family val="3"/>
      <charset val="129"/>
    </font>
    <font>
      <b/>
      <sz val="30"/>
      <name val="굴림"/>
      <family val="3"/>
      <charset val="129"/>
    </font>
    <font>
      <sz val="14"/>
      <name val="굴림"/>
      <family val="3"/>
      <charset val="129"/>
    </font>
    <font>
      <b/>
      <sz val="9"/>
      <name val="ü"/>
      <family val="3"/>
      <charset val="129"/>
    </font>
    <font>
      <sz val="9"/>
      <name val="ü"/>
      <family val="3"/>
      <charset val="129"/>
    </font>
    <font>
      <b/>
      <sz val="16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sz val="16"/>
      <name val="맑은 고딕"/>
      <family val="2"/>
      <charset val="129"/>
      <scheme val="minor"/>
    </font>
    <font>
      <b/>
      <sz val="16"/>
      <name val="Verdana"/>
      <family val="2"/>
    </font>
    <font>
      <b/>
      <sz val="16"/>
      <name val="맑은 고딕"/>
      <family val="2"/>
      <charset val="129"/>
      <scheme val="minor"/>
    </font>
    <font>
      <sz val="12"/>
      <name val="맑은 고딕"/>
      <family val="3"/>
      <charset val="129"/>
    </font>
    <font>
      <b/>
      <sz val="16"/>
      <name val="맑은 고딕"/>
      <family val="3"/>
      <charset val="129"/>
    </font>
    <font>
      <sz val="16"/>
      <name val="맑은 고딕"/>
      <family val="3"/>
      <charset val="129"/>
    </font>
    <font>
      <b/>
      <sz val="12"/>
      <name val="맑은 고딕"/>
      <family val="2"/>
      <charset val="129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66FFFF"/>
        <bgColor indexed="64"/>
      </patternFill>
    </fill>
  </fills>
  <borders count="10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10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12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3004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0" fillId="0" borderId="0">
      <alignment vertical="center"/>
    </xf>
    <xf numFmtId="0" fontId="20" fillId="0" borderId="0"/>
    <xf numFmtId="9" fontId="20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3" fillId="0" borderId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38" fontId="44" fillId="17" borderId="0" applyNumberFormat="0" applyBorder="0" applyAlignment="0" applyProtection="0"/>
    <xf numFmtId="0" fontId="45" fillId="0" borderId="16" applyNumberFormat="0" applyAlignment="0" applyProtection="0">
      <alignment horizontal="left" vertical="center"/>
    </xf>
    <xf numFmtId="0" fontId="45" fillId="0" borderId="6">
      <alignment horizontal="left" vertical="center"/>
    </xf>
    <xf numFmtId="10" fontId="44" fillId="18" borderId="1" applyNumberFormat="0" applyBorder="0" applyAlignment="0" applyProtection="0"/>
    <xf numFmtId="0" fontId="20" fillId="0" borderId="0"/>
    <xf numFmtId="0" fontId="21" fillId="0" borderId="0"/>
    <xf numFmtId="10" fontId="2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5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3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0" fontId="1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41" fontId="20" fillId="0" borderId="0" applyFont="0" applyFill="0" applyBorder="0" applyAlignment="0" applyProtection="0"/>
    <xf numFmtId="0" fontId="20" fillId="0" borderId="0"/>
    <xf numFmtId="0" fontId="20" fillId="0" borderId="0"/>
    <xf numFmtId="0" fontId="77" fillId="0" borderId="0"/>
    <xf numFmtId="38" fontId="79" fillId="0" borderId="12">
      <alignment horizontal="right"/>
    </xf>
    <xf numFmtId="0" fontId="79" fillId="0" borderId="0"/>
    <xf numFmtId="0" fontId="79" fillId="0" borderId="0"/>
    <xf numFmtId="0" fontId="21" fillId="0" borderId="0"/>
    <xf numFmtId="0" fontId="21" fillId="0" borderId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79" fillId="0" borderId="47">
      <alignment horizontal="center"/>
    </xf>
    <xf numFmtId="0" fontId="80" fillId="0" borderId="0" applyNumberFormat="0" applyFont="0" applyBorder="0" applyAlignment="0">
      <alignment vertical="center"/>
    </xf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2" fillId="0" borderId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/>
    <xf numFmtId="0" fontId="21" fillId="0" borderId="0"/>
    <xf numFmtId="0" fontId="20" fillId="0" borderId="0" applyFill="0" applyBorder="0" applyAlignment="0"/>
    <xf numFmtId="0" fontId="83" fillId="0" borderId="0"/>
    <xf numFmtId="4" fontId="84" fillId="0" borderId="0">
      <protection locked="0"/>
    </xf>
    <xf numFmtId="41" fontId="85" fillId="0" borderId="0" applyFont="0" applyFill="0" applyBorder="0" applyAlignment="0" applyProtection="0"/>
    <xf numFmtId="195" fontId="86" fillId="0" borderId="0"/>
    <xf numFmtId="3" fontId="21" fillId="0" borderId="0" applyFont="0" applyFill="0" applyBorder="0" applyAlignment="0" applyProtection="0"/>
    <xf numFmtId="196" fontId="20" fillId="0" borderId="0">
      <protection locked="0"/>
    </xf>
    <xf numFmtId="0" fontId="85" fillId="0" borderId="0" applyFont="0" applyFill="0" applyBorder="0" applyAlignment="0" applyProtection="0"/>
    <xf numFmtId="197" fontId="86" fillId="0" borderId="0"/>
    <xf numFmtId="0" fontId="85" fillId="0" borderId="0" applyProtection="0"/>
    <xf numFmtId="198" fontId="86" fillId="0" borderId="0"/>
    <xf numFmtId="199" fontId="80" fillId="0" borderId="0" applyFont="0" applyFill="0" applyBorder="0" applyAlignment="0" applyProtection="0"/>
    <xf numFmtId="2" fontId="85" fillId="0" borderId="0" applyProtection="0"/>
    <xf numFmtId="0" fontId="87" fillId="0" borderId="0">
      <alignment horizontal="left"/>
    </xf>
    <xf numFmtId="0" fontId="88" fillId="0" borderId="0" applyProtection="0"/>
    <xf numFmtId="0" fontId="45" fillId="0" borderId="0" applyProtection="0"/>
    <xf numFmtId="0" fontId="89" fillId="0" borderId="0" applyNumberFormat="0" applyFill="0" applyBorder="0" applyAlignment="0" applyProtection="0"/>
    <xf numFmtId="200" fontId="21" fillId="0" borderId="0" applyFont="0" applyFill="0" applyBorder="0" applyAlignment="0" applyProtection="0"/>
    <xf numFmtId="201" fontId="21" fillId="0" borderId="0" applyFont="0" applyFill="0" applyBorder="0" applyAlignment="0" applyProtection="0"/>
    <xf numFmtId="0" fontId="90" fillId="0" borderId="26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37" fontId="91" fillId="0" borderId="0"/>
    <xf numFmtId="0" fontId="79" fillId="0" borderId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202" fontId="20" fillId="0" borderId="0">
      <protection locked="0"/>
    </xf>
    <xf numFmtId="181" fontId="20" fillId="0" borderId="0">
      <protection locked="0"/>
    </xf>
    <xf numFmtId="203" fontId="68" fillId="0" borderId="90" applyFont="0" applyFill="0" applyBorder="0" applyAlignment="0" applyProtection="0">
      <alignment horizontal="center" vertical="center"/>
    </xf>
    <xf numFmtId="0" fontId="90" fillId="0" borderId="0"/>
    <xf numFmtId="0" fontId="92" fillId="0" borderId="0" applyFill="0" applyBorder="0" applyProtection="0">
      <alignment horizontal="centerContinuous" vertical="center"/>
    </xf>
    <xf numFmtId="0" fontId="93" fillId="21" borderId="0" applyFill="0" applyBorder="0" applyProtection="0">
      <alignment horizontal="center" vertical="center"/>
    </xf>
    <xf numFmtId="0" fontId="85" fillId="0" borderId="91" applyProtection="0"/>
    <xf numFmtId="0" fontId="94" fillId="0" borderId="47">
      <alignment horizontal="left"/>
    </xf>
    <xf numFmtId="204" fontId="79" fillId="0" borderId="0">
      <protection locked="0"/>
    </xf>
    <xf numFmtId="0" fontId="95" fillId="0" borderId="0">
      <protection locked="0"/>
    </xf>
    <xf numFmtId="0" fontId="95" fillId="0" borderId="0">
      <protection locked="0"/>
    </xf>
    <xf numFmtId="0" fontId="96" fillId="0" borderId="92" applyBorder="0">
      <alignment horizontal="distributed"/>
      <protection locked="0"/>
    </xf>
    <xf numFmtId="0" fontId="84" fillId="0" borderId="0">
      <protection locked="0"/>
    </xf>
    <xf numFmtId="3" fontId="82" fillId="0" borderId="57">
      <alignment horizontal="center"/>
    </xf>
    <xf numFmtId="192" fontId="20" fillId="0" borderId="0" applyFill="0" applyBorder="0">
      <alignment horizontal="center" vertical="center"/>
    </xf>
    <xf numFmtId="179" fontId="20" fillId="0" borderId="93" applyFill="0" applyBorder="0">
      <alignment horizontal="center" vertical="center"/>
      <protection locked="0"/>
    </xf>
    <xf numFmtId="190" fontId="20" fillId="0" borderId="10" applyFill="0" applyBorder="0">
      <alignment horizontal="center"/>
      <protection locked="0"/>
    </xf>
    <xf numFmtId="205" fontId="20" fillId="0" borderId="10" applyFill="0" applyBorder="0">
      <alignment horizontal="center"/>
      <protection locked="0"/>
    </xf>
    <xf numFmtId="188" fontId="20" fillId="0" borderId="94">
      <alignment horizontal="center"/>
      <protection locked="0"/>
    </xf>
    <xf numFmtId="206" fontId="20" fillId="0" borderId="94">
      <alignment horizontal="center"/>
      <protection locked="0"/>
    </xf>
    <xf numFmtId="207" fontId="20" fillId="0" borderId="94">
      <alignment horizontal="center"/>
      <protection locked="0"/>
    </xf>
    <xf numFmtId="181" fontId="20" fillId="0" borderId="94">
      <alignment horizontal="center"/>
      <protection locked="0"/>
    </xf>
    <xf numFmtId="184" fontId="20" fillId="0" borderId="5" applyFill="0" applyBorder="0">
      <alignment horizontal="center" vertical="center"/>
      <protection locked="0"/>
    </xf>
    <xf numFmtId="0" fontId="84" fillId="0" borderId="0">
      <protection locked="0"/>
    </xf>
    <xf numFmtId="0" fontId="97" fillId="0" borderId="0" applyProtection="0"/>
    <xf numFmtId="0" fontId="98" fillId="0" borderId="0" applyNumberFormat="0" applyFill="0" applyBorder="0" applyAlignment="0" applyProtection="0">
      <alignment vertical="top"/>
      <protection locked="0"/>
    </xf>
    <xf numFmtId="40" fontId="99" fillId="0" borderId="0" applyFont="0" applyFill="0" applyBorder="0" applyAlignment="0" applyProtection="0"/>
    <xf numFmtId="38" fontId="99" fillId="0" borderId="0" applyFont="0" applyFill="0" applyBorder="0" applyAlignment="0" applyProtection="0"/>
    <xf numFmtId="0" fontId="99" fillId="0" borderId="0" applyFont="0" applyFill="0" applyBorder="0" applyAlignment="0" applyProtection="0"/>
    <xf numFmtId="0" fontId="99" fillId="0" borderId="0" applyFont="0" applyFill="0" applyBorder="0" applyAlignment="0" applyProtection="0"/>
    <xf numFmtId="9" fontId="100" fillId="21" borderId="0" applyFill="0" applyBorder="0" applyProtection="0">
      <alignment horizontal="right"/>
    </xf>
    <xf numFmtId="10" fontId="100" fillId="0" borderId="0" applyFill="0" applyBorder="0" applyProtection="0">
      <alignment horizontal="right"/>
    </xf>
    <xf numFmtId="0" fontId="101" fillId="0" borderId="0"/>
    <xf numFmtId="49" fontId="96" fillId="0" borderId="13" applyFill="0" applyBorder="0">
      <alignment horizontal="center" vertical="center"/>
      <protection locked="0"/>
    </xf>
    <xf numFmtId="0" fontId="102" fillId="0" borderId="0" applyNumberFormat="0" applyFont="0" applyFill="0" applyBorder="0" applyProtection="0">
      <alignment horizontal="centerContinuous" vertical="center"/>
    </xf>
    <xf numFmtId="0" fontId="102" fillId="0" borderId="0" applyNumberFormat="0" applyFont="0" applyFill="0" applyBorder="0" applyProtection="0">
      <alignment horizontal="centerContinuous" vertical="center"/>
    </xf>
    <xf numFmtId="191" fontId="102" fillId="0" borderId="0" applyNumberFormat="0" applyFont="0" applyFill="0" applyBorder="0" applyProtection="0">
      <alignment horizontal="centerContinuous" vertical="center"/>
    </xf>
    <xf numFmtId="0" fontId="103" fillId="0" borderId="0" applyProtection="0">
      <alignment vertical="center"/>
      <protection locked="0"/>
    </xf>
    <xf numFmtId="0" fontId="104" fillId="0" borderId="0">
      <alignment vertical="center"/>
    </xf>
    <xf numFmtId="1" fontId="102" fillId="0" borderId="0" applyFont="0" applyFill="0" applyBorder="0" applyProtection="0">
      <alignment horizontal="centerContinuous" vertical="center"/>
    </xf>
    <xf numFmtId="208" fontId="105" fillId="0" borderId="0">
      <alignment vertical="center"/>
    </xf>
    <xf numFmtId="0" fontId="102" fillId="0" borderId="0" applyFont="0" applyFill="0" applyBorder="0" applyProtection="0">
      <alignment horizontal="centerContinuous" vertical="center"/>
    </xf>
    <xf numFmtId="190" fontId="102" fillId="0" borderId="0" applyFont="0" applyFill="0" applyBorder="0" applyProtection="0">
      <alignment horizontal="centerContinuous" vertical="center"/>
    </xf>
    <xf numFmtId="0" fontId="79" fillId="0" borderId="0"/>
    <xf numFmtId="0" fontId="106" fillId="0" borderId="36"/>
    <xf numFmtId="0" fontId="107" fillId="0" borderId="13" applyBorder="0">
      <alignment horizontal="distributed" vertical="center"/>
      <protection locked="0"/>
    </xf>
    <xf numFmtId="0" fontId="108" fillId="0" borderId="0">
      <alignment vertical="center"/>
    </xf>
    <xf numFmtId="0" fontId="102" fillId="0" borderId="0" applyNumberFormat="0" applyFont="0" applyFill="0" applyBorder="0" applyProtection="0">
      <alignment vertical="center"/>
    </xf>
    <xf numFmtId="4" fontId="84" fillId="0" borderId="0">
      <protection locked="0"/>
    </xf>
    <xf numFmtId="3" fontId="109" fillId="0" borderId="0" applyFont="0" applyFill="0" applyBorder="0" applyAlignment="0" applyProtection="0"/>
    <xf numFmtId="0" fontId="79" fillId="0" borderId="1">
      <alignment horizontal="distributed" vertical="center"/>
    </xf>
    <xf numFmtId="0" fontId="79" fillId="0" borderId="4">
      <alignment horizontal="distributed" vertical="top"/>
    </xf>
    <xf numFmtId="0" fontId="79" fillId="0" borderId="2">
      <alignment horizontal="distributed"/>
    </xf>
    <xf numFmtId="200" fontId="110" fillId="0" borderId="0">
      <alignment vertical="center"/>
    </xf>
    <xf numFmtId="0" fontId="79" fillId="0" borderId="0"/>
    <xf numFmtId="209" fontId="68" fillId="0" borderId="0" applyFont="0" applyFill="0" applyBorder="0" applyAlignment="0" applyProtection="0"/>
    <xf numFmtId="210" fontId="21" fillId="0" borderId="1"/>
    <xf numFmtId="211" fontId="104" fillId="21" borderId="0" applyFill="0" applyBorder="0" applyProtection="0">
      <alignment horizontal="right"/>
    </xf>
    <xf numFmtId="212" fontId="68" fillId="0" borderId="0" applyFont="0" applyFill="0" applyBorder="0" applyAlignment="0" applyProtection="0"/>
    <xf numFmtId="0" fontId="79" fillId="0" borderId="0" applyFont="0" applyFill="0" applyBorder="0" applyAlignment="0" applyProtection="0"/>
    <xf numFmtId="213" fontId="79" fillId="0" borderId="0">
      <protection locked="0"/>
    </xf>
    <xf numFmtId="0" fontId="20" fillId="0" borderId="0"/>
    <xf numFmtId="0" fontId="20" fillId="0" borderId="0"/>
    <xf numFmtId="0" fontId="84" fillId="0" borderId="95">
      <protection locked="0"/>
    </xf>
    <xf numFmtId="214" fontId="79" fillId="0" borderId="0">
      <protection locked="0"/>
    </xf>
    <xf numFmtId="215" fontId="79" fillId="0" borderId="0">
      <protection locked="0"/>
    </xf>
    <xf numFmtId="0" fontId="20" fillId="0" borderId="0"/>
  </cellStyleXfs>
  <cellXfs count="840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49" fontId="11" fillId="0" borderId="2" xfId="2" applyNumberFormat="1" applyFont="1" applyFill="1" applyBorder="1" applyAlignment="1">
      <alignment horizontal="center" vertical="center" wrapText="1"/>
    </xf>
    <xf numFmtId="49" fontId="11" fillId="0" borderId="5" xfId="2" applyNumberFormat="1" applyFont="1" applyFill="1" applyBorder="1" applyAlignment="1">
      <alignment horizontal="center" vertical="center" wrapText="1"/>
    </xf>
    <xf numFmtId="49" fontId="11" fillId="0" borderId="5" xfId="4" applyNumberFormat="1" applyFont="1" applyFill="1" applyBorder="1" applyAlignment="1">
      <alignment horizontal="center" vertical="center" wrapText="1"/>
    </xf>
    <xf numFmtId="49" fontId="11" fillId="0" borderId="8" xfId="2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6" fillId="0" borderId="0" xfId="4" applyFont="1" applyFill="1">
      <alignment vertical="center"/>
    </xf>
    <xf numFmtId="0" fontId="5" fillId="0" borderId="0" xfId="4" applyFont="1" applyFill="1" applyAlignment="1">
      <alignment vertical="center"/>
    </xf>
    <xf numFmtId="0" fontId="11" fillId="0" borderId="5" xfId="4" applyFont="1" applyFill="1" applyBorder="1" applyAlignment="1">
      <alignment horizontal="center" vertical="center" wrapText="1"/>
    </xf>
    <xf numFmtId="0" fontId="15" fillId="0" borderId="0" xfId="4" applyFont="1" applyFill="1">
      <alignment vertical="center"/>
    </xf>
    <xf numFmtId="0" fontId="11" fillId="0" borderId="7" xfId="4" applyFont="1" applyFill="1" applyBorder="1" applyAlignment="1">
      <alignment horizontal="center" vertical="center" wrapText="1"/>
    </xf>
    <xf numFmtId="0" fontId="11" fillId="0" borderId="8" xfId="4" applyFont="1" applyFill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center" vertical="center" wrapText="1"/>
    </xf>
    <xf numFmtId="49" fontId="11" fillId="0" borderId="7" xfId="4" applyNumberFormat="1" applyFont="1" applyFill="1" applyBorder="1" applyAlignment="1">
      <alignment horizontal="center" vertical="center" wrapText="1"/>
    </xf>
    <xf numFmtId="0" fontId="16" fillId="0" borderId="0" xfId="4" applyFont="1" applyFill="1">
      <alignment vertical="center"/>
    </xf>
    <xf numFmtId="0" fontId="17" fillId="0" borderId="0" xfId="4" applyFont="1" applyFill="1">
      <alignment vertical="center"/>
    </xf>
    <xf numFmtId="49" fontId="11" fillId="0" borderId="1" xfId="2" applyNumberFormat="1" applyFont="1" applyFill="1" applyBorder="1" applyAlignment="1">
      <alignment horizontal="center" vertical="center" wrapText="1"/>
    </xf>
    <xf numFmtId="49" fontId="11" fillId="0" borderId="1" xfId="4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9" fillId="0" borderId="1" xfId="4" applyFont="1" applyFill="1" applyBorder="1" applyAlignment="1">
      <alignment horizontal="center" vertical="center" wrapText="1"/>
    </xf>
    <xf numFmtId="0" fontId="29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25" fillId="8" borderId="1" xfId="0" applyFont="1" applyFill="1" applyBorder="1" applyAlignment="1">
      <alignment horizontal="center" vertical="center"/>
    </xf>
    <xf numFmtId="0" fontId="24" fillId="12" borderId="4" xfId="2" applyFont="1" applyFill="1" applyBorder="1" applyAlignment="1">
      <alignment horizontal="center" vertical="center" wrapText="1"/>
    </xf>
    <xf numFmtId="0" fontId="24" fillId="0" borderId="4" xfId="2" applyFont="1" applyFill="1" applyBorder="1" applyAlignment="1">
      <alignment horizontal="center" vertical="center" wrapText="1"/>
    </xf>
    <xf numFmtId="0" fontId="24" fillId="12" borderId="1" xfId="2" applyFont="1" applyFill="1" applyBorder="1" applyAlignment="1">
      <alignment horizontal="center" vertical="center" wrapText="1"/>
    </xf>
    <xf numFmtId="0" fontId="24" fillId="0" borderId="1" xfId="2" applyFont="1" applyFill="1" applyBorder="1" applyAlignment="1">
      <alignment horizontal="center" vertical="center" wrapText="1"/>
    </xf>
    <xf numFmtId="0" fontId="26" fillId="0" borderId="1" xfId="2" applyFont="1" applyFill="1" applyBorder="1" applyAlignment="1">
      <alignment horizontal="center" vertical="center" wrapText="1"/>
    </xf>
    <xf numFmtId="0" fontId="24" fillId="12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16" borderId="1" xfId="2" applyFont="1" applyFill="1" applyBorder="1" applyAlignment="1">
      <alignment horizontal="center" vertical="center" wrapText="1"/>
    </xf>
    <xf numFmtId="0" fontId="24" fillId="0" borderId="1" xfId="3" applyFont="1" applyFill="1" applyBorder="1" applyAlignment="1">
      <alignment horizontal="center" vertical="center" wrapText="1"/>
    </xf>
    <xf numFmtId="0" fontId="24" fillId="12" borderId="1" xfId="4" applyFont="1" applyFill="1" applyBorder="1" applyAlignment="1">
      <alignment horizontal="center" vertical="center" wrapText="1"/>
    </xf>
    <xf numFmtId="0" fontId="24" fillId="0" borderId="1" xfId="4" applyFont="1" applyFill="1" applyBorder="1" applyAlignment="1">
      <alignment horizontal="center" vertical="center" wrapText="1"/>
    </xf>
    <xf numFmtId="0" fontId="24" fillId="14" borderId="1" xfId="0" applyFont="1" applyFill="1" applyBorder="1" applyAlignment="1">
      <alignment horizontal="center" vertical="center" wrapText="1"/>
    </xf>
    <xf numFmtId="0" fontId="24" fillId="1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/>
    </xf>
    <xf numFmtId="0" fontId="20" fillId="0" borderId="0" xfId="14"/>
    <xf numFmtId="22" fontId="32" fillId="0" borderId="0" xfId="0" applyNumberFormat="1" applyFont="1">
      <alignment vertical="center"/>
    </xf>
    <xf numFmtId="22" fontId="18" fillId="0" borderId="0" xfId="0" applyNumberFormat="1" applyFont="1" applyAlignment="1">
      <alignment horizontal="left" vertical="center"/>
    </xf>
    <xf numFmtId="22" fontId="32" fillId="0" borderId="0" xfId="0" applyNumberFormat="1" applyFont="1" applyAlignment="1">
      <alignment horizontal="center" vertical="center"/>
    </xf>
    <xf numFmtId="22" fontId="34" fillId="0" borderId="0" xfId="0" applyNumberFormat="1" applyFont="1" applyAlignment="1">
      <alignment horizontal="center" vertical="center"/>
    </xf>
    <xf numFmtId="22" fontId="0" fillId="0" borderId="0" xfId="0" applyNumberFormat="1">
      <alignment vertical="center"/>
    </xf>
    <xf numFmtId="22" fontId="48" fillId="0" borderId="0" xfId="6" applyNumberFormat="1" applyFont="1" applyBorder="1" applyAlignment="1">
      <alignment horizontal="center" vertical="center"/>
    </xf>
    <xf numFmtId="22" fontId="0" fillId="0" borderId="0" xfId="0" applyNumberFormat="1" applyAlignment="1">
      <alignment horizontal="center" vertical="center"/>
    </xf>
    <xf numFmtId="178" fontId="23" fillId="0" borderId="1" xfId="0" applyNumberFormat="1" applyFont="1" applyFill="1" applyBorder="1" applyAlignment="1">
      <alignment horizontal="center" vertical="center"/>
    </xf>
    <xf numFmtId="178" fontId="27" fillId="7" borderId="1" xfId="0" applyNumberFormat="1" applyFont="1" applyFill="1" applyBorder="1" applyAlignment="1">
      <alignment horizontal="center" vertical="center"/>
    </xf>
    <xf numFmtId="178" fontId="27" fillId="8" borderId="1" xfId="0" applyNumberFormat="1" applyFont="1" applyFill="1" applyBorder="1" applyAlignment="1">
      <alignment horizontal="center" vertical="center"/>
    </xf>
    <xf numFmtId="178" fontId="30" fillId="10" borderId="1" xfId="0" applyNumberFormat="1" applyFont="1" applyFill="1" applyBorder="1" applyAlignment="1">
      <alignment horizontal="center" vertical="center"/>
    </xf>
    <xf numFmtId="180" fontId="23" fillId="0" borderId="1" xfId="0" applyNumberFormat="1" applyFont="1" applyFill="1" applyBorder="1" applyAlignment="1">
      <alignment horizontal="center" vertical="center"/>
    </xf>
    <xf numFmtId="180" fontId="30" fillId="10" borderId="1" xfId="6" applyNumberFormat="1" applyFont="1" applyFill="1" applyBorder="1" applyAlignment="1">
      <alignment horizontal="center" vertical="center"/>
    </xf>
    <xf numFmtId="178" fontId="24" fillId="0" borderId="1" xfId="2" applyNumberFormat="1" applyFont="1" applyFill="1" applyBorder="1" applyAlignment="1">
      <alignment vertical="center" wrapText="1"/>
    </xf>
    <xf numFmtId="178" fontId="24" fillId="0" borderId="1" xfId="2" applyNumberFormat="1" applyFont="1" applyFill="1" applyBorder="1" applyAlignment="1">
      <alignment horizontal="left" vertical="center" wrapText="1"/>
    </xf>
    <xf numFmtId="178" fontId="0" fillId="0" borderId="0" xfId="0" applyNumberFormat="1">
      <alignment vertical="center"/>
    </xf>
    <xf numFmtId="178" fontId="24" fillId="11" borderId="1" xfId="2" applyNumberFormat="1" applyFont="1" applyFill="1" applyBorder="1" applyAlignment="1">
      <alignment horizontal="center" vertical="center" wrapText="1"/>
    </xf>
    <xf numFmtId="178" fontId="24" fillId="0" borderId="1" xfId="4" applyNumberFormat="1" applyFont="1" applyFill="1" applyBorder="1" applyAlignment="1">
      <alignment vertical="center" wrapText="1"/>
    </xf>
    <xf numFmtId="178" fontId="24" fillId="0" borderId="1" xfId="3" applyNumberFormat="1" applyFont="1" applyFill="1" applyBorder="1" applyAlignment="1">
      <alignment horizontal="left" vertical="center" wrapText="1"/>
    </xf>
    <xf numFmtId="178" fontId="24" fillId="0" borderId="1" xfId="4" applyNumberFormat="1" applyFont="1" applyFill="1" applyBorder="1" applyAlignment="1">
      <alignment horizontal="left" vertical="center" wrapText="1"/>
    </xf>
    <xf numFmtId="178" fontId="24" fillId="0" borderId="1" xfId="2" applyNumberFormat="1" applyFont="1" applyFill="1" applyBorder="1" applyAlignment="1">
      <alignment horizontal="center" vertical="center" wrapText="1"/>
    </xf>
    <xf numFmtId="178" fontId="27" fillId="0" borderId="0" xfId="4" applyNumberFormat="1" applyFont="1" applyFill="1">
      <alignment vertical="center"/>
    </xf>
    <xf numFmtId="180" fontId="27" fillId="7" borderId="1" xfId="0" applyNumberFormat="1" applyFont="1" applyFill="1" applyBorder="1" applyAlignment="1">
      <alignment horizontal="center" vertical="center"/>
    </xf>
    <xf numFmtId="180" fontId="27" fillId="8" borderId="1" xfId="0" applyNumberFormat="1" applyFont="1" applyFill="1" applyBorder="1" applyAlignment="1">
      <alignment horizontal="center" vertical="center"/>
    </xf>
    <xf numFmtId="178" fontId="49" fillId="10" borderId="1" xfId="0" applyNumberFormat="1" applyFont="1" applyFill="1" applyBorder="1" applyAlignment="1">
      <alignment horizontal="center" vertical="center"/>
    </xf>
    <xf numFmtId="176" fontId="28" fillId="0" borderId="0" xfId="1" applyNumberFormat="1" applyFont="1" applyAlignment="1">
      <alignment horizontal="center" vertical="center"/>
    </xf>
    <xf numFmtId="182" fontId="0" fillId="0" borderId="0" xfId="0" applyNumberFormat="1" applyAlignment="1">
      <alignment horizontal="center" vertical="center"/>
    </xf>
    <xf numFmtId="185" fontId="25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24" fillId="0" borderId="1" xfId="4" applyNumberFormat="1" applyFont="1" applyFill="1" applyBorder="1" applyAlignment="1">
      <alignment horizontal="center" vertical="center"/>
    </xf>
    <xf numFmtId="0" fontId="24" fillId="13" borderId="1" xfId="2" applyFont="1" applyFill="1" applyBorder="1" applyAlignment="1">
      <alignment horizontal="center" vertical="center" wrapText="1"/>
    </xf>
    <xf numFmtId="49" fontId="11" fillId="0" borderId="2" xfId="3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46" fillId="0" borderId="1" xfId="0" applyNumberFormat="1" applyFont="1" applyBorder="1" applyAlignment="1">
      <alignment horizontal="center" vertical="center" wrapText="1"/>
    </xf>
    <xf numFmtId="0" fontId="20" fillId="0" borderId="20" xfId="14" applyFont="1" applyBorder="1"/>
    <xf numFmtId="0" fontId="20" fillId="0" borderId="21" xfId="14" applyFont="1" applyBorder="1"/>
    <xf numFmtId="0" fontId="20" fillId="0" borderId="22" xfId="14" applyFont="1" applyBorder="1"/>
    <xf numFmtId="0" fontId="20" fillId="0" borderId="0" xfId="14" applyFont="1" applyBorder="1"/>
    <xf numFmtId="0" fontId="20" fillId="0" borderId="0" xfId="14" applyFont="1"/>
    <xf numFmtId="0" fontId="20" fillId="0" borderId="23" xfId="14" applyFont="1" applyBorder="1"/>
    <xf numFmtId="0" fontId="20" fillId="0" borderId="24" xfId="14" applyFont="1" applyBorder="1"/>
    <xf numFmtId="0" fontId="54" fillId="0" borderId="0" xfId="14" applyFont="1" applyBorder="1"/>
    <xf numFmtId="184" fontId="58" fillId="0" borderId="0" xfId="14" applyNumberFormat="1" applyFont="1" applyBorder="1" applyAlignment="1">
      <alignment horizontal="left"/>
    </xf>
    <xf numFmtId="0" fontId="53" fillId="0" borderId="0" xfId="14" applyFont="1" applyBorder="1" applyAlignment="1">
      <alignment horizontal="left" vertical="center"/>
    </xf>
    <xf numFmtId="186" fontId="58" fillId="0" borderId="0" xfId="29934" applyNumberFormat="1" applyFont="1" applyBorder="1" applyAlignment="1">
      <alignment horizontal="right"/>
    </xf>
    <xf numFmtId="41" fontId="58" fillId="0" borderId="0" xfId="29934" applyFont="1" applyBorder="1" applyAlignment="1">
      <alignment horizontal="left"/>
    </xf>
    <xf numFmtId="0" fontId="58" fillId="0" borderId="0" xfId="14" applyFont="1" applyBorder="1"/>
    <xf numFmtId="187" fontId="58" fillId="0" borderId="0" xfId="29934" applyNumberFormat="1" applyFont="1" applyBorder="1" applyAlignment="1">
      <alignment horizontal="center"/>
    </xf>
    <xf numFmtId="41" fontId="54" fillId="0" borderId="0" xfId="29934" applyFont="1" applyBorder="1" applyAlignment="1">
      <alignment horizontal="right"/>
    </xf>
    <xf numFmtId="0" fontId="20" fillId="0" borderId="25" xfId="14" applyFont="1" applyBorder="1"/>
    <xf numFmtId="0" fontId="20" fillId="0" borderId="26" xfId="14" applyFont="1" applyBorder="1"/>
    <xf numFmtId="0" fontId="59" fillId="0" borderId="26" xfId="14" applyFont="1" applyBorder="1"/>
    <xf numFmtId="0" fontId="20" fillId="0" borderId="27" xfId="14" applyFont="1" applyBorder="1"/>
    <xf numFmtId="0" fontId="60" fillId="0" borderId="0" xfId="14" applyFont="1"/>
    <xf numFmtId="0" fontId="20" fillId="0" borderId="0" xfId="14" applyFont="1" applyAlignment="1">
      <alignment vertical="center"/>
    </xf>
    <xf numFmtId="0" fontId="20" fillId="0" borderId="0" xfId="14" applyFont="1" applyBorder="1" applyAlignment="1">
      <alignment vertical="center"/>
    </xf>
    <xf numFmtId="0" fontId="20" fillId="0" borderId="0" xfId="14" applyFont="1" applyAlignment="1">
      <alignment horizontal="left" vertical="center" indent="1"/>
    </xf>
    <xf numFmtId="0" fontId="20" fillId="0" borderId="38" xfId="14" applyFont="1" applyFill="1" applyBorder="1" applyAlignment="1">
      <alignment horizontal="center" vertical="center"/>
    </xf>
    <xf numFmtId="0" fontId="20" fillId="0" borderId="41" xfId="14" applyFont="1" applyFill="1" applyBorder="1" applyAlignment="1">
      <alignment horizontal="center" vertical="center"/>
    </xf>
    <xf numFmtId="0" fontId="20" fillId="0" borderId="42" xfId="14" applyFont="1" applyFill="1" applyBorder="1" applyAlignment="1">
      <alignment horizontal="center" vertical="center"/>
    </xf>
    <xf numFmtId="0" fontId="20" fillId="0" borderId="13" xfId="14" applyFont="1" applyBorder="1" applyAlignment="1">
      <alignment horizontal="center" vertical="center"/>
    </xf>
    <xf numFmtId="0" fontId="20" fillId="0" borderId="46" xfId="14" applyFont="1" applyBorder="1" applyAlignment="1">
      <alignment vertical="center"/>
    </xf>
    <xf numFmtId="0" fontId="20" fillId="0" borderId="47" xfId="14" applyFont="1" applyBorder="1" applyAlignment="1">
      <alignment vertical="center"/>
    </xf>
    <xf numFmtId="0" fontId="20" fillId="0" borderId="51" xfId="14" applyNumberFormat="1" applyFont="1" applyBorder="1" applyAlignment="1">
      <alignment horizontal="center" vertical="center"/>
    </xf>
    <xf numFmtId="0" fontId="20" fillId="0" borderId="51" xfId="14" applyFont="1" applyBorder="1" applyAlignment="1">
      <alignment horizontal="center" vertical="center"/>
    </xf>
    <xf numFmtId="0" fontId="20" fillId="0" borderId="51" xfId="14" applyFont="1" applyBorder="1" applyAlignment="1">
      <alignment vertical="center"/>
    </xf>
    <xf numFmtId="179" fontId="20" fillId="0" borderId="51" xfId="14" applyNumberFormat="1" applyFont="1" applyBorder="1" applyAlignment="1">
      <alignment vertical="center"/>
    </xf>
    <xf numFmtId="0" fontId="20" fillId="0" borderId="52" xfId="14" applyFont="1" applyBorder="1" applyAlignment="1">
      <alignment vertical="center"/>
    </xf>
    <xf numFmtId="0" fontId="20" fillId="0" borderId="47" xfId="14" applyFont="1" applyBorder="1" applyAlignment="1">
      <alignment horizontal="center" vertical="center"/>
    </xf>
    <xf numFmtId="179" fontId="20" fillId="0" borderId="52" xfId="14" applyNumberFormat="1" applyFont="1" applyBorder="1" applyAlignment="1">
      <alignment vertical="center"/>
    </xf>
    <xf numFmtId="0" fontId="20" fillId="0" borderId="47" xfId="14" applyBorder="1" applyAlignment="1">
      <alignment vertical="center"/>
    </xf>
    <xf numFmtId="0" fontId="20" fillId="0" borderId="48" xfId="14" applyFont="1" applyBorder="1" applyAlignment="1">
      <alignment horizontal="center" vertical="center"/>
    </xf>
    <xf numFmtId="0" fontId="20" fillId="0" borderId="49" xfId="14" applyFont="1" applyBorder="1" applyAlignment="1">
      <alignment horizontal="center" vertical="center"/>
    </xf>
    <xf numFmtId="0" fontId="20" fillId="0" borderId="50" xfId="14" applyFont="1" applyBorder="1" applyAlignment="1">
      <alignment horizontal="center" vertical="center"/>
    </xf>
    <xf numFmtId="9" fontId="20" fillId="0" borderId="51" xfId="14" quotePrefix="1" applyNumberFormat="1" applyBorder="1" applyAlignment="1">
      <alignment horizontal="center" vertical="center"/>
    </xf>
    <xf numFmtId="0" fontId="42" fillId="0" borderId="47" xfId="14" applyFont="1" applyBorder="1" applyAlignment="1">
      <alignment horizontal="center" vertical="center"/>
    </xf>
    <xf numFmtId="179" fontId="42" fillId="0" borderId="51" xfId="14" applyNumberFormat="1" applyFont="1" applyBorder="1" applyAlignment="1">
      <alignment vertical="center"/>
    </xf>
    <xf numFmtId="0" fontId="42" fillId="0" borderId="53" xfId="14" applyFont="1" applyBorder="1" applyAlignment="1">
      <alignment horizontal="center" vertical="center"/>
    </xf>
    <xf numFmtId="0" fontId="20" fillId="0" borderId="57" xfId="14" applyFont="1" applyBorder="1" applyAlignment="1">
      <alignment vertical="center"/>
    </xf>
    <xf numFmtId="179" fontId="42" fillId="0" borderId="57" xfId="14" applyNumberFormat="1" applyFont="1" applyBorder="1" applyAlignment="1">
      <alignment vertical="center"/>
    </xf>
    <xf numFmtId="0" fontId="20" fillId="0" borderId="58" xfId="14" applyFont="1" applyBorder="1" applyAlignment="1">
      <alignment vertical="center"/>
    </xf>
    <xf numFmtId="182" fontId="20" fillId="0" borderId="51" xfId="14" applyNumberFormat="1" applyFont="1" applyBorder="1" applyAlignment="1">
      <alignment vertical="center"/>
    </xf>
    <xf numFmtId="176" fontId="20" fillId="0" borderId="51" xfId="14" applyNumberFormat="1" applyFont="1" applyBorder="1" applyAlignment="1">
      <alignment vertical="center"/>
    </xf>
    <xf numFmtId="0" fontId="20" fillId="0" borderId="52" xfId="14" applyFont="1" applyBorder="1" applyAlignment="1">
      <alignment horizontal="center" vertical="center"/>
    </xf>
    <xf numFmtId="0" fontId="20" fillId="0" borderId="52" xfId="14" applyBorder="1" applyAlignment="1">
      <alignment horizontal="center" vertical="center"/>
    </xf>
    <xf numFmtId="182" fontId="20" fillId="0" borderId="51" xfId="14" quotePrefix="1" applyNumberFormat="1" applyFont="1" applyBorder="1" applyAlignment="1">
      <alignment vertical="center"/>
    </xf>
    <xf numFmtId="178" fontId="20" fillId="0" borderId="51" xfId="14" applyNumberFormat="1" applyFont="1" applyBorder="1" applyAlignment="1">
      <alignment vertical="center"/>
    </xf>
    <xf numFmtId="0" fontId="20" fillId="0" borderId="53" xfId="14" applyFont="1" applyBorder="1" applyAlignment="1">
      <alignment vertical="center"/>
    </xf>
    <xf numFmtId="0" fontId="20" fillId="0" borderId="60" xfId="14" applyNumberFormat="1" applyFont="1" applyBorder="1" applyAlignment="1">
      <alignment horizontal="center" vertical="center"/>
    </xf>
    <xf numFmtId="0" fontId="20" fillId="0" borderId="60" xfId="14" applyFont="1" applyBorder="1" applyAlignment="1">
      <alignment vertical="center"/>
    </xf>
    <xf numFmtId="0" fontId="20" fillId="0" borderId="46" xfId="14" applyFont="1" applyBorder="1" applyAlignment="1">
      <alignment horizontal="center" vertical="center"/>
    </xf>
    <xf numFmtId="0" fontId="42" fillId="0" borderId="61" xfId="14" applyFont="1" applyBorder="1" applyAlignment="1">
      <alignment horizontal="center" vertical="center"/>
    </xf>
    <xf numFmtId="0" fontId="20" fillId="0" borderId="62" xfId="14" applyFont="1" applyBorder="1" applyAlignment="1">
      <alignment vertical="center"/>
    </xf>
    <xf numFmtId="179" fontId="20" fillId="0" borderId="62" xfId="14" applyNumberFormat="1" applyFont="1" applyBorder="1" applyAlignment="1">
      <alignment vertical="center"/>
    </xf>
    <xf numFmtId="179" fontId="42" fillId="0" borderId="62" xfId="14" applyNumberFormat="1" applyFont="1" applyBorder="1" applyAlignment="1">
      <alignment vertical="center"/>
    </xf>
    <xf numFmtId="0" fontId="20" fillId="0" borderId="63" xfId="14" applyFont="1" applyBorder="1" applyAlignment="1">
      <alignment horizontal="center" vertical="center"/>
    </xf>
    <xf numFmtId="0" fontId="65" fillId="0" borderId="0" xfId="14" applyFont="1"/>
    <xf numFmtId="0" fontId="20" fillId="0" borderId="0" xfId="14" applyFont="1" applyAlignment="1">
      <alignment horizontal="center"/>
    </xf>
    <xf numFmtId="0" fontId="57" fillId="0" borderId="0" xfId="14" applyFont="1" applyAlignment="1">
      <alignment horizontal="center" vertical="center"/>
    </xf>
    <xf numFmtId="184" fontId="58" fillId="0" borderId="0" xfId="14" applyNumberFormat="1" applyFont="1" applyAlignment="1">
      <alignment vertical="center"/>
    </xf>
    <xf numFmtId="0" fontId="58" fillId="0" borderId="0" xfId="14" applyFont="1" applyAlignment="1">
      <alignment horizontal="left" vertical="center"/>
    </xf>
    <xf numFmtId="0" fontId="61" fillId="0" borderId="0" xfId="14" applyFont="1" applyAlignment="1">
      <alignment vertical="center"/>
    </xf>
    <xf numFmtId="0" fontId="20" fillId="0" borderId="0" xfId="14" applyFont="1" applyAlignment="1">
      <alignment horizontal="center" vertical="center"/>
    </xf>
    <xf numFmtId="184" fontId="53" fillId="0" borderId="0" xfId="14" applyNumberFormat="1" applyFont="1" applyAlignment="1">
      <alignment vertical="center"/>
    </xf>
    <xf numFmtId="0" fontId="20" fillId="0" borderId="0" xfId="14" applyAlignment="1">
      <alignment horizontal="left" vertical="center"/>
    </xf>
    <xf numFmtId="0" fontId="42" fillId="0" borderId="0" xfId="14" applyFont="1" applyAlignment="1">
      <alignment horizontal="center" vertical="center"/>
    </xf>
    <xf numFmtId="0" fontId="42" fillId="0" borderId="0" xfId="14" applyFont="1" applyAlignment="1">
      <alignment vertical="center"/>
    </xf>
    <xf numFmtId="0" fontId="20" fillId="0" borderId="0" xfId="14" applyAlignment="1">
      <alignment vertical="center"/>
    </xf>
    <xf numFmtId="41" fontId="20" fillId="0" borderId="0" xfId="29934" applyFont="1" applyAlignment="1">
      <alignment horizontal="right" vertical="center"/>
    </xf>
    <xf numFmtId="0" fontId="20" fillId="0" borderId="0" xfId="14" applyBorder="1" applyAlignment="1">
      <alignment vertical="center"/>
    </xf>
    <xf numFmtId="0" fontId="20" fillId="0" borderId="0" xfId="14" applyFont="1" applyBorder="1" applyAlignment="1">
      <alignment horizontal="center" vertical="center"/>
    </xf>
    <xf numFmtId="41" fontId="20" fillId="0" borderId="0" xfId="29934" applyFont="1" applyBorder="1" applyAlignment="1">
      <alignment horizontal="right" vertical="center"/>
    </xf>
    <xf numFmtId="0" fontId="20" fillId="0" borderId="15" xfId="14" applyBorder="1" applyAlignment="1">
      <alignment vertical="center"/>
    </xf>
    <xf numFmtId="0" fontId="20" fillId="0" borderId="15" xfId="14" applyFont="1" applyBorder="1" applyAlignment="1">
      <alignment vertical="center"/>
    </xf>
    <xf numFmtId="0" fontId="20" fillId="0" borderId="15" xfId="14" applyFont="1" applyBorder="1" applyAlignment="1">
      <alignment horizontal="center" vertical="center"/>
    </xf>
    <xf numFmtId="41" fontId="20" fillId="0" borderId="15" xfId="29934" applyFont="1" applyBorder="1" applyAlignment="1">
      <alignment horizontal="right" vertical="center"/>
    </xf>
    <xf numFmtId="41" fontId="42" fillId="0" borderId="0" xfId="14" applyNumberFormat="1" applyFont="1" applyAlignment="1">
      <alignment horizontal="right" vertical="center"/>
    </xf>
    <xf numFmtId="41" fontId="42" fillId="0" borderId="0" xfId="29934" applyFont="1" applyAlignment="1">
      <alignment vertical="center"/>
    </xf>
    <xf numFmtId="41" fontId="42" fillId="0" borderId="0" xfId="29934" applyFont="1" applyAlignment="1">
      <alignment horizontal="right" vertical="center"/>
    </xf>
    <xf numFmtId="41" fontId="20" fillId="0" borderId="0" xfId="29934" applyFont="1" applyAlignment="1">
      <alignment vertical="center"/>
    </xf>
    <xf numFmtId="0" fontId="20" fillId="3" borderId="0" xfId="14" applyFont="1" applyFill="1" applyAlignment="1">
      <alignment vertical="center"/>
    </xf>
    <xf numFmtId="179" fontId="62" fillId="0" borderId="0" xfId="14" applyNumberFormat="1" applyFont="1" applyAlignment="1">
      <alignment vertical="center"/>
    </xf>
    <xf numFmtId="179" fontId="20" fillId="0" borderId="0" xfId="14" applyNumberFormat="1" applyFont="1" applyAlignment="1">
      <alignment horizontal="right" vertical="center"/>
    </xf>
    <xf numFmtId="179" fontId="20" fillId="0" borderId="0" xfId="14" applyNumberFormat="1" applyFont="1" applyAlignment="1">
      <alignment vertical="center"/>
    </xf>
    <xf numFmtId="179" fontId="20" fillId="0" borderId="0" xfId="14" applyNumberFormat="1" applyFont="1" applyAlignment="1">
      <alignment horizontal="left" vertical="center" indent="1"/>
    </xf>
    <xf numFmtId="41" fontId="42" fillId="0" borderId="0" xfId="14" applyNumberFormat="1" applyFont="1" applyAlignment="1">
      <alignment horizontal="center" vertical="center"/>
    </xf>
    <xf numFmtId="0" fontId="20" fillId="0" borderId="0" xfId="14" applyFont="1" applyAlignment="1">
      <alignment horizontal="left" vertical="center" indent="2"/>
    </xf>
    <xf numFmtId="0" fontId="62" fillId="0" borderId="0" xfId="14" applyFont="1" applyAlignment="1">
      <alignment vertical="center"/>
    </xf>
    <xf numFmtId="41" fontId="42" fillId="0" borderId="0" xfId="29934" applyNumberFormat="1" applyFont="1" applyAlignment="1">
      <alignment horizontal="center" vertical="center"/>
    </xf>
    <xf numFmtId="0" fontId="20" fillId="0" borderId="15" xfId="14" applyFont="1" applyBorder="1" applyAlignment="1">
      <alignment horizontal="left" vertical="center" indent="2"/>
    </xf>
    <xf numFmtId="41" fontId="20" fillId="0" borderId="15" xfId="29934" applyFont="1" applyBorder="1" applyAlignment="1">
      <alignment vertical="center"/>
    </xf>
    <xf numFmtId="41" fontId="42" fillId="0" borderId="15" xfId="29934" applyNumberFormat="1" applyFont="1" applyBorder="1" applyAlignment="1">
      <alignment horizontal="center" vertical="center"/>
    </xf>
    <xf numFmtId="41" fontId="42" fillId="0" borderId="0" xfId="14" applyNumberFormat="1" applyFont="1" applyAlignment="1">
      <alignment vertical="center"/>
    </xf>
    <xf numFmtId="0" fontId="20" fillId="0" borderId="13" xfId="14" applyFont="1" applyBorder="1" applyAlignment="1">
      <alignment horizontal="left" vertical="center"/>
    </xf>
    <xf numFmtId="3" fontId="42" fillId="0" borderId="0" xfId="14" applyNumberFormat="1" applyFont="1" applyAlignment="1">
      <alignment horizontal="center" vertical="center"/>
    </xf>
    <xf numFmtId="0" fontId="42" fillId="0" borderId="0" xfId="14" applyFont="1" applyAlignment="1">
      <alignment horizontal="left" vertical="center"/>
    </xf>
    <xf numFmtId="0" fontId="20" fillId="0" borderId="0" xfId="29935" applyFont="1" applyAlignment="1">
      <alignment vertical="center"/>
    </xf>
    <xf numFmtId="0" fontId="20" fillId="0" borderId="0" xfId="29935" applyFont="1" applyAlignment="1">
      <alignment horizontal="center" vertical="center"/>
    </xf>
    <xf numFmtId="0" fontId="63" fillId="0" borderId="0" xfId="29935" applyFont="1" applyAlignment="1">
      <alignment vertical="center"/>
    </xf>
    <xf numFmtId="0" fontId="58" fillId="0" borderId="0" xfId="29935" applyFont="1" applyAlignment="1">
      <alignment vertical="center"/>
    </xf>
    <xf numFmtId="0" fontId="61" fillId="0" borderId="0" xfId="29935" applyFont="1" applyAlignment="1">
      <alignment vertical="center"/>
    </xf>
    <xf numFmtId="0" fontId="61" fillId="0" borderId="0" xfId="29935" applyFont="1" applyAlignment="1">
      <alignment horizontal="center" vertical="center"/>
    </xf>
    <xf numFmtId="0" fontId="63" fillId="20" borderId="70" xfId="29935" applyFont="1" applyFill="1" applyBorder="1" applyAlignment="1">
      <alignment horizontal="center" vertical="center"/>
    </xf>
    <xf numFmtId="0" fontId="63" fillId="20" borderId="75" xfId="29935" applyFont="1" applyFill="1" applyBorder="1" applyAlignment="1">
      <alignment horizontal="center" vertical="center"/>
    </xf>
    <xf numFmtId="0" fontId="63" fillId="0" borderId="77" xfId="29935" applyFont="1" applyBorder="1" applyAlignment="1">
      <alignment horizontal="center" vertical="center"/>
    </xf>
    <xf numFmtId="0" fontId="20" fillId="0" borderId="0" xfId="29935" applyFont="1" applyBorder="1" applyAlignment="1">
      <alignment horizontal="center" vertical="center"/>
    </xf>
    <xf numFmtId="10" fontId="20" fillId="0" borderId="0" xfId="29935" applyNumberFormat="1" applyFont="1" applyBorder="1" applyAlignment="1">
      <alignment horizontal="center" vertical="center"/>
    </xf>
    <xf numFmtId="0" fontId="63" fillId="0" borderId="51" xfId="29935" applyFont="1" applyBorder="1" applyAlignment="1">
      <alignment vertical="center"/>
    </xf>
    <xf numFmtId="0" fontId="20" fillId="0" borderId="0" xfId="29935" applyFont="1" applyBorder="1" applyAlignment="1">
      <alignment vertical="center"/>
    </xf>
    <xf numFmtId="10" fontId="20" fillId="0" borderId="0" xfId="29935" applyNumberFormat="1" applyFont="1" applyBorder="1" applyAlignment="1">
      <alignment vertical="center"/>
    </xf>
    <xf numFmtId="0" fontId="63" fillId="0" borderId="62" xfId="29935" applyFont="1" applyBorder="1" applyAlignment="1">
      <alignment horizontal="center" vertical="center"/>
    </xf>
    <xf numFmtId="194" fontId="63" fillId="0" borderId="62" xfId="29935" applyNumberFormat="1" applyFont="1" applyBorder="1" applyAlignment="1">
      <alignment horizontal="center" vertical="center"/>
    </xf>
    <xf numFmtId="189" fontId="63" fillId="0" borderId="63" xfId="29935" applyNumberFormat="1" applyFont="1" applyBorder="1" applyAlignment="1">
      <alignment horizontal="center" vertical="center"/>
    </xf>
    <xf numFmtId="194" fontId="69" fillId="0" borderId="60" xfId="29935" applyNumberFormat="1" applyFont="1" applyBorder="1" applyAlignment="1">
      <alignment horizontal="center" vertical="center"/>
    </xf>
    <xf numFmtId="189" fontId="70" fillId="0" borderId="46" xfId="29935" applyNumberFormat="1" applyFont="1" applyBorder="1" applyAlignment="1">
      <alignment horizontal="center" vertical="center"/>
    </xf>
    <xf numFmtId="194" fontId="20" fillId="0" borderId="0" xfId="29935" applyNumberFormat="1" applyFont="1" applyAlignment="1">
      <alignment vertical="center"/>
    </xf>
    <xf numFmtId="189" fontId="20" fillId="0" borderId="0" xfId="29935" applyNumberFormat="1" applyFont="1" applyBorder="1" applyAlignment="1">
      <alignment horizontal="center" vertical="center"/>
    </xf>
    <xf numFmtId="0" fontId="63" fillId="0" borderId="57" xfId="29935" applyFont="1" applyBorder="1" applyAlignment="1">
      <alignment vertical="center"/>
    </xf>
    <xf numFmtId="0" fontId="67" fillId="0" borderId="0" xfId="29935" applyFont="1" applyAlignment="1">
      <alignment vertical="center"/>
    </xf>
    <xf numFmtId="0" fontId="67" fillId="0" borderId="0" xfId="29935" applyFont="1" applyAlignment="1">
      <alignment horizontal="center" vertical="center"/>
    </xf>
    <xf numFmtId="0" fontId="71" fillId="0" borderId="0" xfId="29935" applyFont="1" applyAlignment="1">
      <alignment vertical="center"/>
    </xf>
    <xf numFmtId="0" fontId="72" fillId="0" borderId="0" xfId="29936" applyFont="1" applyAlignment="1">
      <alignment vertical="center"/>
    </xf>
    <xf numFmtId="0" fontId="74" fillId="0" borderId="0" xfId="29936" applyFont="1" applyAlignment="1">
      <alignment vertical="center"/>
    </xf>
    <xf numFmtId="0" fontId="75" fillId="0" borderId="0" xfId="29936" applyFont="1" applyAlignment="1">
      <alignment vertical="center"/>
    </xf>
    <xf numFmtId="0" fontId="76" fillId="0" borderId="0" xfId="29936" applyFont="1" applyAlignment="1">
      <alignment vertical="center"/>
    </xf>
    <xf numFmtId="0" fontId="75" fillId="0" borderId="0" xfId="29937" applyFont="1" applyAlignment="1">
      <alignment vertical="center"/>
    </xf>
    <xf numFmtId="0" fontId="42" fillId="0" borderId="0" xfId="29935" applyFont="1" applyAlignment="1">
      <alignment vertical="center"/>
    </xf>
    <xf numFmtId="0" fontId="68" fillId="0" borderId="28" xfId="29935" applyFont="1" applyBorder="1" applyAlignment="1">
      <alignment horizontal="center" vertical="center"/>
    </xf>
    <xf numFmtId="0" fontId="68" fillId="0" borderId="29" xfId="29935" applyFont="1" applyBorder="1" applyAlignment="1">
      <alignment horizontal="center" vertical="center"/>
    </xf>
    <xf numFmtId="0" fontId="76" fillId="0" borderId="0" xfId="29935" applyFont="1" applyAlignment="1">
      <alignment vertical="center"/>
    </xf>
    <xf numFmtId="0" fontId="68" fillId="0" borderId="85" xfId="29935" applyFont="1" applyBorder="1" applyAlignment="1">
      <alignment horizontal="center" vertical="center"/>
    </xf>
    <xf numFmtId="0" fontId="68" fillId="0" borderId="86" xfId="29935" applyFont="1" applyBorder="1" applyAlignment="1">
      <alignment horizontal="center" vertical="center"/>
    </xf>
    <xf numFmtId="0" fontId="68" fillId="0" borderId="30" xfId="29935" applyFont="1" applyBorder="1" applyAlignment="1">
      <alignment horizontal="center" vertical="center"/>
    </xf>
    <xf numFmtId="0" fontId="68" fillId="0" borderId="4" xfId="29935" applyFont="1" applyBorder="1" applyAlignment="1">
      <alignment horizontal="center" vertical="center"/>
    </xf>
    <xf numFmtId="0" fontId="68" fillId="0" borderId="31" xfId="29935" applyFont="1" applyBorder="1" applyAlignment="1">
      <alignment horizontal="center" vertical="center"/>
    </xf>
    <xf numFmtId="0" fontId="78" fillId="0" borderId="87" xfId="29935" applyFont="1" applyBorder="1" applyAlignment="1">
      <alignment horizontal="justify" vertical="center" wrapText="1"/>
    </xf>
    <xf numFmtId="0" fontId="78" fillId="0" borderId="87" xfId="29935" applyFont="1" applyFill="1" applyBorder="1" applyAlignment="1">
      <alignment horizontal="justify" vertical="center" wrapText="1"/>
    </xf>
    <xf numFmtId="0" fontId="78" fillId="7" borderId="87" xfId="29935" applyFont="1" applyFill="1" applyBorder="1" applyAlignment="1">
      <alignment horizontal="justify" vertical="center" wrapText="1"/>
    </xf>
    <xf numFmtId="0" fontId="78" fillId="0" borderId="89" xfId="29935" applyFont="1" applyBorder="1" applyAlignment="1">
      <alignment horizontal="justify" vertical="center" wrapText="1"/>
    </xf>
    <xf numFmtId="0" fontId="42" fillId="0" borderId="0" xfId="0" applyFont="1" applyAlignment="1">
      <alignment vertical="center"/>
    </xf>
    <xf numFmtId="0" fontId="11" fillId="2" borderId="5" xfId="4" applyFont="1" applyFill="1" applyBorder="1" applyAlignment="1">
      <alignment horizontal="center" vertical="center" wrapText="1"/>
    </xf>
    <xf numFmtId="178" fontId="27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178" fontId="24" fillId="2" borderId="1" xfId="0" applyNumberFormat="1" applyFont="1" applyFill="1" applyBorder="1" applyAlignment="1">
      <alignment horizontal="center" vertical="center" wrapText="1"/>
    </xf>
    <xf numFmtId="180" fontId="27" fillId="2" borderId="1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1" fillId="7" borderId="5" xfId="4" applyFont="1" applyFill="1" applyBorder="1" applyAlignment="1">
      <alignment horizontal="center" vertical="center" wrapText="1"/>
    </xf>
    <xf numFmtId="0" fontId="39" fillId="7" borderId="1" xfId="0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wrapText="1"/>
    </xf>
    <xf numFmtId="178" fontId="24" fillId="7" borderId="1" xfId="0" applyNumberFormat="1" applyFont="1" applyFill="1" applyBorder="1" applyAlignment="1">
      <alignment horizontal="center" vertical="center" wrapText="1"/>
    </xf>
    <xf numFmtId="0" fontId="11" fillId="8" borderId="5" xfId="4" applyFont="1" applyFill="1" applyBorder="1" applyAlignment="1">
      <alignment horizontal="center" vertical="center" wrapText="1"/>
    </xf>
    <xf numFmtId="0" fontId="39" fillId="8" borderId="1" xfId="0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 vertical="center" wrapText="1"/>
    </xf>
    <xf numFmtId="178" fontId="27" fillId="22" borderId="1" xfId="0" applyNumberFormat="1" applyFont="1" applyFill="1" applyBorder="1" applyAlignment="1">
      <alignment horizontal="center" vertical="center"/>
    </xf>
    <xf numFmtId="178" fontId="24" fillId="8" borderId="1" xfId="0" applyNumberFormat="1" applyFont="1" applyFill="1" applyBorder="1" applyAlignment="1">
      <alignment horizontal="center" vertical="center" wrapText="1"/>
    </xf>
    <xf numFmtId="0" fontId="11" fillId="23" borderId="8" xfId="4" applyFont="1" applyFill="1" applyBorder="1" applyAlignment="1">
      <alignment horizontal="center" vertical="center" wrapText="1"/>
    </xf>
    <xf numFmtId="178" fontId="27" fillId="23" borderId="1" xfId="0" applyNumberFormat="1" applyFont="1" applyFill="1" applyBorder="1" applyAlignment="1">
      <alignment horizontal="center" vertical="center"/>
    </xf>
    <xf numFmtId="0" fontId="39" fillId="23" borderId="1" xfId="0" applyFont="1" applyFill="1" applyBorder="1" applyAlignment="1">
      <alignment horizontal="center" vertical="center" wrapText="1"/>
    </xf>
    <xf numFmtId="0" fontId="24" fillId="23" borderId="1" xfId="0" applyFont="1" applyFill="1" applyBorder="1" applyAlignment="1">
      <alignment horizontal="center" vertical="center" wrapText="1"/>
    </xf>
    <xf numFmtId="178" fontId="24" fillId="23" borderId="1" xfId="0" applyNumberFormat="1" applyFont="1" applyFill="1" applyBorder="1" applyAlignment="1">
      <alignment horizontal="center" vertical="center" wrapText="1"/>
    </xf>
    <xf numFmtId="180" fontId="27" fillId="23" borderId="1" xfId="0" applyNumberFormat="1" applyFont="1" applyFill="1" applyBorder="1" applyAlignment="1">
      <alignment horizontal="center" vertical="center"/>
    </xf>
    <xf numFmtId="0" fontId="11" fillId="24" borderId="5" xfId="4" applyFont="1" applyFill="1" applyBorder="1" applyAlignment="1">
      <alignment horizontal="center" vertical="center" wrapText="1"/>
    </xf>
    <xf numFmtId="178" fontId="27" fillId="24" borderId="1" xfId="0" applyNumberFormat="1" applyFont="1" applyFill="1" applyBorder="1" applyAlignment="1">
      <alignment horizontal="center" vertical="center"/>
    </xf>
    <xf numFmtId="0" fontId="39" fillId="24" borderId="1" xfId="0" applyFont="1" applyFill="1" applyBorder="1" applyAlignment="1">
      <alignment horizontal="center" vertical="center" wrapText="1"/>
    </xf>
    <xf numFmtId="0" fontId="24" fillId="24" borderId="1" xfId="0" applyFont="1" applyFill="1" applyBorder="1" applyAlignment="1">
      <alignment horizontal="center" vertical="center" wrapText="1"/>
    </xf>
    <xf numFmtId="178" fontId="24" fillId="24" borderId="1" xfId="0" applyNumberFormat="1" applyFont="1" applyFill="1" applyBorder="1" applyAlignment="1">
      <alignment horizontal="center" vertical="center" wrapText="1"/>
    </xf>
    <xf numFmtId="180" fontId="27" fillId="24" borderId="1" xfId="0" applyNumberFormat="1" applyFont="1" applyFill="1" applyBorder="1" applyAlignment="1">
      <alignment horizontal="center" vertical="center"/>
    </xf>
    <xf numFmtId="0" fontId="11" fillId="25" borderId="5" xfId="4" applyFont="1" applyFill="1" applyBorder="1" applyAlignment="1">
      <alignment horizontal="center" vertical="center" wrapText="1"/>
    </xf>
    <xf numFmtId="178" fontId="27" fillId="25" borderId="1" xfId="0" applyNumberFormat="1" applyFont="1" applyFill="1" applyBorder="1" applyAlignment="1">
      <alignment horizontal="center" vertical="center"/>
    </xf>
    <xf numFmtId="0" fontId="39" fillId="25" borderId="1" xfId="0" applyFont="1" applyFill="1" applyBorder="1" applyAlignment="1">
      <alignment horizontal="center" vertical="center" wrapText="1"/>
    </xf>
    <xf numFmtId="0" fontId="24" fillId="25" borderId="1" xfId="0" applyFont="1" applyFill="1" applyBorder="1" applyAlignment="1">
      <alignment horizontal="center" vertical="center" wrapText="1"/>
    </xf>
    <xf numFmtId="178" fontId="24" fillId="25" borderId="1" xfId="0" applyNumberFormat="1" applyFont="1" applyFill="1" applyBorder="1" applyAlignment="1">
      <alignment horizontal="center" vertical="center" wrapText="1"/>
    </xf>
    <xf numFmtId="180" fontId="27" fillId="25" borderId="1" xfId="0" applyNumberFormat="1" applyFont="1" applyFill="1" applyBorder="1" applyAlignment="1">
      <alignment horizontal="center" vertical="center"/>
    </xf>
    <xf numFmtId="0" fontId="14" fillId="22" borderId="5" xfId="0" applyFont="1" applyFill="1" applyBorder="1">
      <alignment vertical="center"/>
    </xf>
    <xf numFmtId="0" fontId="0" fillId="22" borderId="1" xfId="0" applyFill="1" applyBorder="1" applyAlignment="1">
      <alignment horizontal="center" vertical="center"/>
    </xf>
    <xf numFmtId="0" fontId="29" fillId="22" borderId="1" xfId="0" applyFont="1" applyFill="1" applyBorder="1">
      <alignment vertical="center"/>
    </xf>
    <xf numFmtId="0" fontId="25" fillId="22" borderId="1" xfId="0" applyFont="1" applyFill="1" applyBorder="1" applyAlignment="1">
      <alignment horizontal="center" vertical="center"/>
    </xf>
    <xf numFmtId="178" fontId="24" fillId="22" borderId="1" xfId="0" applyNumberFormat="1" applyFont="1" applyFill="1" applyBorder="1" applyAlignment="1">
      <alignment horizontal="center" vertical="center" wrapText="1"/>
    </xf>
    <xf numFmtId="180" fontId="27" fillId="22" borderId="1" xfId="0" applyNumberFormat="1" applyFont="1" applyFill="1" applyBorder="1" applyAlignment="1">
      <alignment horizontal="center" vertical="center"/>
    </xf>
    <xf numFmtId="0" fontId="111" fillId="10" borderId="5" xfId="0" applyFont="1" applyFill="1" applyBorder="1" applyAlignment="1">
      <alignment horizontal="center" vertical="center"/>
    </xf>
    <xf numFmtId="0" fontId="111" fillId="7" borderId="8" xfId="0" applyFont="1" applyFill="1" applyBorder="1" applyAlignment="1">
      <alignment horizontal="center" vertical="center"/>
    </xf>
    <xf numFmtId="0" fontId="46" fillId="0" borderId="1" xfId="0" applyNumberFormat="1" applyFont="1" applyFill="1" applyBorder="1" applyAlignment="1">
      <alignment horizontal="center" vertical="center" wrapText="1"/>
    </xf>
    <xf numFmtId="22" fontId="33" fillId="0" borderId="1" xfId="0" applyNumberFormat="1" applyFont="1" applyFill="1" applyBorder="1" applyAlignment="1">
      <alignment horizontal="center" vertical="center" wrapText="1"/>
    </xf>
    <xf numFmtId="0" fontId="112" fillId="0" borderId="1" xfId="0" applyNumberFormat="1" applyFont="1" applyFill="1" applyBorder="1" applyAlignment="1">
      <alignment horizontal="center" vertical="center"/>
    </xf>
    <xf numFmtId="0" fontId="112" fillId="0" borderId="1" xfId="0" applyNumberFormat="1" applyFont="1" applyBorder="1" applyAlignment="1">
      <alignment horizontal="center" vertical="center"/>
    </xf>
    <xf numFmtId="0" fontId="113" fillId="0" borderId="0" xfId="0" applyNumberFormat="1" applyFont="1">
      <alignment vertical="center"/>
    </xf>
    <xf numFmtId="0" fontId="20" fillId="0" borderId="0" xfId="14" applyFont="1" applyAlignment="1">
      <alignment horizontal="center" vertical="center"/>
    </xf>
    <xf numFmtId="22" fontId="31" fillId="0" borderId="1" xfId="0" applyNumberFormat="1" applyFont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14" fillId="0" borderId="0" xfId="14" applyFont="1" applyAlignment="1">
      <alignment horizontal="left" vertical="center"/>
    </xf>
    <xf numFmtId="0" fontId="20" fillId="0" borderId="0" xfId="14" applyAlignment="1">
      <alignment horizontal="center" vertical="center"/>
    </xf>
    <xf numFmtId="41" fontId="20" fillId="0" borderId="0" xfId="29934" applyFont="1" applyAlignment="1">
      <alignment horizontal="center" vertical="center"/>
    </xf>
    <xf numFmtId="191" fontId="20" fillId="0" borderId="0" xfId="14" applyNumberFormat="1" applyFont="1" applyAlignment="1">
      <alignment horizontal="center" vertical="center"/>
    </xf>
    <xf numFmtId="9" fontId="112" fillId="0" borderId="1" xfId="0" applyNumberFormat="1" applyFont="1" applyFill="1" applyBorder="1" applyAlignment="1">
      <alignment horizontal="center" vertical="center"/>
    </xf>
    <xf numFmtId="0" fontId="11" fillId="0" borderId="1" xfId="5" applyFont="1" applyFill="1" applyBorder="1" applyAlignment="1">
      <alignment horizontal="left" vertical="center" wrapText="1"/>
    </xf>
    <xf numFmtId="176" fontId="31" fillId="0" borderId="0" xfId="0" applyNumberFormat="1" applyFont="1" applyBorder="1" applyAlignment="1">
      <alignment horizontal="center" vertical="center"/>
    </xf>
    <xf numFmtId="22" fontId="31" fillId="0" borderId="0" xfId="0" applyNumberFormat="1" applyFont="1" applyBorder="1" applyAlignment="1">
      <alignment horizontal="center" vertical="center"/>
    </xf>
    <xf numFmtId="22" fontId="31" fillId="0" borderId="13" xfId="0" applyNumberFormat="1" applyFont="1" applyBorder="1" applyAlignment="1">
      <alignment horizontal="center" vertical="center"/>
    </xf>
    <xf numFmtId="176" fontId="19" fillId="0" borderId="0" xfId="0" applyNumberFormat="1" applyFont="1" applyFill="1" applyBorder="1" applyAlignment="1">
      <alignment horizontal="center" vertical="center"/>
    </xf>
    <xf numFmtId="0" fontId="20" fillId="0" borderId="0" xfId="14" applyFont="1" applyBorder="1" applyAlignment="1">
      <alignment horizontal="center" vertical="center"/>
    </xf>
    <xf numFmtId="0" fontId="63" fillId="0" borderId="51" xfId="29935" applyFont="1" applyBorder="1" applyAlignment="1">
      <alignment horizontal="center" vertical="center"/>
    </xf>
    <xf numFmtId="0" fontId="20" fillId="0" borderId="15" xfId="14" applyFont="1" applyBorder="1" applyAlignment="1">
      <alignment horizontal="center" vertical="center"/>
    </xf>
    <xf numFmtId="0" fontId="63" fillId="0" borderId="77" xfId="29935" applyFont="1" applyBorder="1" applyAlignment="1">
      <alignment horizontal="center" vertical="center"/>
    </xf>
    <xf numFmtId="0" fontId="63" fillId="0" borderId="51" xfId="29935" applyFont="1" applyBorder="1" applyAlignment="1">
      <alignment horizontal="center" vertical="center"/>
    </xf>
    <xf numFmtId="0" fontId="63" fillId="0" borderId="62" xfId="29935" applyFont="1" applyBorder="1" applyAlignment="1">
      <alignment horizontal="center" vertical="center"/>
    </xf>
    <xf numFmtId="0" fontId="20" fillId="0" borderId="0" xfId="14" applyFont="1" applyAlignment="1">
      <alignment horizontal="center" vertical="center"/>
    </xf>
    <xf numFmtId="0" fontId="20" fillId="0" borderId="0" xfId="14" applyFont="1" applyAlignment="1">
      <alignment vertical="center"/>
    </xf>
    <xf numFmtId="0" fontId="20" fillId="0" borderId="0" xfId="14" applyFont="1" applyBorder="1" applyAlignment="1">
      <alignment vertical="center"/>
    </xf>
    <xf numFmtId="0" fontId="20" fillId="0" borderId="48" xfId="14" applyBorder="1" applyAlignment="1">
      <alignment vertical="center"/>
    </xf>
    <xf numFmtId="0" fontId="20" fillId="0" borderId="35" xfId="14" applyFont="1" applyBorder="1" applyAlignment="1">
      <alignment vertical="center"/>
    </xf>
    <xf numFmtId="0" fontId="112" fillId="0" borderId="0" xfId="0" applyNumberFormat="1" applyFont="1" applyBorder="1">
      <alignment vertical="center"/>
    </xf>
    <xf numFmtId="0" fontId="115" fillId="0" borderId="0" xfId="0" applyFont="1" applyAlignment="1">
      <alignment horizontal="left" vertical="center"/>
    </xf>
    <xf numFmtId="176" fontId="20" fillId="0" borderId="51" xfId="0" applyNumberFormat="1" applyFont="1" applyBorder="1" applyAlignment="1">
      <alignment vertical="center"/>
    </xf>
    <xf numFmtId="0" fontId="0" fillId="0" borderId="52" xfId="0" applyBorder="1" applyAlignment="1">
      <alignment horizontal="center" vertical="center"/>
    </xf>
    <xf numFmtId="0" fontId="20" fillId="0" borderId="52" xfId="0" applyFont="1" applyBorder="1" applyAlignment="1">
      <alignment horizontal="center" vertical="center"/>
    </xf>
    <xf numFmtId="0" fontId="20" fillId="0" borderId="48" xfId="14" applyFont="1" applyBorder="1" applyAlignment="1">
      <alignment vertical="center"/>
    </xf>
    <xf numFmtId="0" fontId="20" fillId="0" borderId="49" xfId="14" applyFont="1" applyBorder="1" applyAlignment="1">
      <alignment vertical="center"/>
    </xf>
    <xf numFmtId="0" fontId="20" fillId="0" borderId="50" xfId="14" applyFont="1" applyBorder="1" applyAlignment="1">
      <alignment vertical="center"/>
    </xf>
    <xf numFmtId="0" fontId="20" fillId="0" borderId="54" xfId="14" applyFont="1" applyBorder="1" applyAlignment="1">
      <alignment vertical="center"/>
    </xf>
    <xf numFmtId="0" fontId="20" fillId="0" borderId="55" xfId="14" applyFont="1" applyBorder="1" applyAlignment="1">
      <alignment vertical="center"/>
    </xf>
    <xf numFmtId="0" fontId="20" fillId="0" borderId="56" xfId="14" applyFont="1" applyBorder="1" applyAlignment="1">
      <alignment vertical="center"/>
    </xf>
    <xf numFmtId="0" fontId="20" fillId="0" borderId="36" xfId="14" applyFont="1" applyBorder="1" applyAlignment="1">
      <alignment vertical="center"/>
    </xf>
    <xf numFmtId="0" fontId="20" fillId="0" borderId="37" xfId="14" applyFont="1" applyBorder="1" applyAlignment="1">
      <alignment vertical="center"/>
    </xf>
    <xf numFmtId="0" fontId="20" fillId="0" borderId="44" xfId="14" applyFont="1" applyBorder="1" applyAlignment="1">
      <alignment vertical="center"/>
    </xf>
    <xf numFmtId="0" fontId="20" fillId="0" borderId="45" xfId="14" applyFont="1" applyBorder="1" applyAlignment="1">
      <alignment vertical="center"/>
    </xf>
    <xf numFmtId="0" fontId="20" fillId="0" borderId="0" xfId="14" applyFont="1" applyAlignment="1">
      <alignment horizontal="left" vertical="center"/>
    </xf>
    <xf numFmtId="0" fontId="42" fillId="0" borderId="64" xfId="14" applyFont="1" applyBorder="1" applyAlignment="1">
      <alignment vertical="center"/>
    </xf>
    <xf numFmtId="0" fontId="20" fillId="0" borderId="67" xfId="14" applyFont="1" applyBorder="1" applyAlignment="1">
      <alignment vertical="center"/>
    </xf>
    <xf numFmtId="182" fontId="20" fillId="0" borderId="65" xfId="14" applyNumberFormat="1" applyFont="1" applyBorder="1" applyAlignment="1">
      <alignment vertical="center"/>
    </xf>
    <xf numFmtId="0" fontId="20" fillId="0" borderId="65" xfId="14" applyFont="1" applyBorder="1" applyAlignment="1">
      <alignment horizontal="center" vertical="center"/>
    </xf>
    <xf numFmtId="0" fontId="20" fillId="0" borderId="98" xfId="14" applyFont="1" applyBorder="1" applyAlignment="1">
      <alignment vertical="center"/>
    </xf>
    <xf numFmtId="0" fontId="20" fillId="0" borderId="57" xfId="14" applyNumberFormat="1" applyFont="1" applyBorder="1" applyAlignment="1">
      <alignment horizontal="center" vertical="center"/>
    </xf>
    <xf numFmtId="0" fontId="20" fillId="0" borderId="57" xfId="14" applyFont="1" applyBorder="1" applyAlignment="1">
      <alignment horizontal="center" vertical="center"/>
    </xf>
    <xf numFmtId="0" fontId="20" fillId="0" borderId="58" xfId="14" applyFont="1" applyBorder="1" applyAlignment="1">
      <alignment horizontal="center" vertical="center"/>
    </xf>
    <xf numFmtId="0" fontId="20" fillId="0" borderId="0" xfId="14" applyFont="1" applyAlignment="1">
      <alignment horizontal="center" vertical="center"/>
    </xf>
    <xf numFmtId="0" fontId="20" fillId="0" borderId="0" xfId="14" applyFont="1" applyAlignment="1">
      <alignment horizontal="left" vertical="center"/>
    </xf>
    <xf numFmtId="0" fontId="20" fillId="0" borderId="0" xfId="14" applyFont="1" applyAlignment="1">
      <alignment vertical="center"/>
    </xf>
    <xf numFmtId="0" fontId="20" fillId="0" borderId="0" xfId="14" applyBorder="1" applyAlignment="1">
      <alignment horizontal="left" vertical="center"/>
    </xf>
    <xf numFmtId="0" fontId="20" fillId="0" borderId="0" xfId="14" applyFont="1" applyBorder="1" applyAlignment="1">
      <alignment vertical="center"/>
    </xf>
    <xf numFmtId="0" fontId="42" fillId="0" borderId="0" xfId="14" applyFont="1" applyAlignment="1">
      <alignment horizontal="center" vertical="center"/>
    </xf>
    <xf numFmtId="0" fontId="20" fillId="0" borderId="0" xfId="14" applyFont="1" applyBorder="1" applyAlignment="1">
      <alignment horizontal="center" vertical="center"/>
    </xf>
    <xf numFmtId="0" fontId="20" fillId="0" borderId="15" xfId="14" applyFont="1" applyBorder="1" applyAlignment="1">
      <alignment horizontal="center" vertical="center"/>
    </xf>
    <xf numFmtId="0" fontId="63" fillId="0" borderId="51" xfId="29935" applyFont="1" applyBorder="1" applyAlignment="1">
      <alignment horizontal="center" vertical="center"/>
    </xf>
    <xf numFmtId="0" fontId="20" fillId="0" borderId="0" xfId="14" applyFont="1" applyBorder="1" applyAlignment="1">
      <alignment vertical="center"/>
    </xf>
    <xf numFmtId="189" fontId="40" fillId="0" borderId="1" xfId="0" applyNumberFormat="1" applyFont="1" applyFill="1" applyBorder="1" applyAlignment="1">
      <alignment horizontal="center" vertical="center" wrapText="1"/>
    </xf>
    <xf numFmtId="189" fontId="40" fillId="0" borderId="1" xfId="0" applyNumberFormat="1" applyFont="1" applyFill="1" applyBorder="1" applyAlignment="1">
      <alignment horizontal="center" vertical="center"/>
    </xf>
    <xf numFmtId="194" fontId="40" fillId="0" borderId="1" xfId="0" applyNumberFormat="1" applyFont="1" applyFill="1" applyBorder="1" applyAlignment="1">
      <alignment horizontal="center" vertical="center"/>
    </xf>
    <xf numFmtId="189" fontId="0" fillId="0" borderId="0" xfId="0" applyNumberFormat="1">
      <alignment vertical="center"/>
    </xf>
    <xf numFmtId="189" fontId="0" fillId="0" borderId="18" xfId="0" applyNumberFormat="1" applyBorder="1">
      <alignment vertical="center"/>
    </xf>
    <xf numFmtId="189" fontId="24" fillId="26" borderId="18" xfId="2" applyNumberFormat="1" applyFont="1" applyFill="1" applyBorder="1" applyAlignment="1">
      <alignment horizontal="center" vertical="center" wrapText="1"/>
    </xf>
    <xf numFmtId="189" fontId="0" fillId="2" borderId="18" xfId="0" applyNumberFormat="1" applyFill="1" applyBorder="1">
      <alignment vertical="center"/>
    </xf>
    <xf numFmtId="189" fontId="0" fillId="7" borderId="18" xfId="0" applyNumberFormat="1" applyFill="1" applyBorder="1">
      <alignment vertical="center"/>
    </xf>
    <xf numFmtId="189" fontId="0" fillId="8" borderId="18" xfId="0" applyNumberFormat="1" applyFill="1" applyBorder="1">
      <alignment vertical="center"/>
    </xf>
    <xf numFmtId="189" fontId="24" fillId="5" borderId="18" xfId="0" applyNumberFormat="1" applyFont="1" applyFill="1" applyBorder="1" applyAlignment="1">
      <alignment horizontal="center" vertical="center" wrapText="1"/>
    </xf>
    <xf numFmtId="189" fontId="24" fillId="24" borderId="18" xfId="0" applyNumberFormat="1" applyFont="1" applyFill="1" applyBorder="1" applyAlignment="1">
      <alignment horizontal="center" vertical="center" wrapText="1"/>
    </xf>
    <xf numFmtId="189" fontId="24" fillId="9" borderId="18" xfId="2" applyNumberFormat="1" applyFont="1" applyFill="1" applyBorder="1" applyAlignment="1">
      <alignment horizontal="center" vertical="center" wrapText="1"/>
    </xf>
    <xf numFmtId="189" fontId="24" fillId="25" borderId="18" xfId="0" applyNumberFormat="1" applyFont="1" applyFill="1" applyBorder="1" applyAlignment="1">
      <alignment horizontal="center" vertical="center" wrapText="1"/>
    </xf>
    <xf numFmtId="189" fontId="24" fillId="22" borderId="96" xfId="0" applyNumberFormat="1" applyFont="1" applyFill="1" applyBorder="1" applyAlignment="1">
      <alignment horizontal="center" vertical="center" wrapText="1"/>
    </xf>
    <xf numFmtId="189" fontId="22" fillId="0" borderId="0" xfId="0" applyNumberFormat="1" applyFont="1" applyAlignment="1">
      <alignment horizontal="center" vertical="center"/>
    </xf>
    <xf numFmtId="189" fontId="9" fillId="8" borderId="1" xfId="0" applyNumberFormat="1" applyFont="1" applyFill="1" applyBorder="1" applyAlignment="1">
      <alignment horizontal="center" vertical="center"/>
    </xf>
    <xf numFmtId="189" fontId="25" fillId="8" borderId="1" xfId="0" applyNumberFormat="1" applyFont="1" applyFill="1" applyBorder="1" applyAlignment="1">
      <alignment horizontal="center" vertical="center"/>
    </xf>
    <xf numFmtId="189" fontId="24" fillId="2" borderId="1" xfId="0" applyNumberFormat="1" applyFont="1" applyFill="1" applyBorder="1" applyAlignment="1">
      <alignment horizontal="center" vertical="center" wrapText="1"/>
    </xf>
    <xf numFmtId="189" fontId="24" fillId="7" borderId="1" xfId="0" applyNumberFormat="1" applyFont="1" applyFill="1" applyBorder="1" applyAlignment="1">
      <alignment horizontal="center" vertical="center" wrapText="1"/>
    </xf>
    <xf numFmtId="189" fontId="24" fillId="8" borderId="1" xfId="0" applyNumberFormat="1" applyFont="1" applyFill="1" applyBorder="1" applyAlignment="1">
      <alignment horizontal="center" vertical="center" wrapText="1"/>
    </xf>
    <xf numFmtId="189" fontId="24" fillId="23" borderId="1" xfId="0" applyNumberFormat="1" applyFont="1" applyFill="1" applyBorder="1" applyAlignment="1">
      <alignment horizontal="center" vertical="center" wrapText="1"/>
    </xf>
    <xf numFmtId="189" fontId="24" fillId="24" borderId="1" xfId="0" applyNumberFormat="1" applyFont="1" applyFill="1" applyBorder="1" applyAlignment="1">
      <alignment horizontal="center" vertical="center" wrapText="1"/>
    </xf>
    <xf numFmtId="189" fontId="24" fillId="25" borderId="1" xfId="0" applyNumberFormat="1" applyFont="1" applyFill="1" applyBorder="1" applyAlignment="1">
      <alignment horizontal="center" vertical="center" wrapText="1"/>
    </xf>
    <xf numFmtId="189" fontId="24" fillId="22" borderId="1" xfId="0" applyNumberFormat="1" applyFont="1" applyFill="1" applyBorder="1" applyAlignment="1">
      <alignment horizontal="center" vertical="center" wrapText="1"/>
    </xf>
    <xf numFmtId="189" fontId="25" fillId="0" borderId="0" xfId="0" applyNumberFormat="1" applyFont="1" applyAlignment="1">
      <alignment horizontal="center" vertical="center"/>
    </xf>
    <xf numFmtId="189" fontId="25" fillId="2" borderId="1" xfId="0" applyNumberFormat="1" applyFont="1" applyFill="1" applyBorder="1" applyAlignment="1">
      <alignment horizontal="center" vertical="center"/>
    </xf>
    <xf numFmtId="189" fontId="7" fillId="10" borderId="11" xfId="0" applyNumberFormat="1" applyFont="1" applyFill="1" applyBorder="1" applyAlignment="1">
      <alignment horizontal="right" vertical="center" wrapText="1"/>
    </xf>
    <xf numFmtId="189" fontId="7" fillId="7" borderId="14" xfId="0" applyNumberFormat="1" applyFont="1" applyFill="1" applyBorder="1" applyAlignment="1">
      <alignment horizontal="right" vertical="center" wrapText="1"/>
    </xf>
    <xf numFmtId="189" fontId="6" fillId="0" borderId="0" xfId="0" applyNumberFormat="1" applyFont="1" applyFill="1" applyAlignment="1">
      <alignment horizontal="center" vertical="center"/>
    </xf>
    <xf numFmtId="189" fontId="5" fillId="0" borderId="0" xfId="0" applyNumberFormat="1" applyFont="1" applyFill="1" applyBorder="1" applyAlignment="1">
      <alignment horizontal="center" vertical="center"/>
    </xf>
    <xf numFmtId="189" fontId="8" fillId="0" borderId="1" xfId="0" applyNumberFormat="1" applyFont="1" applyFill="1" applyBorder="1" applyAlignment="1">
      <alignment horizontal="center" vertical="center"/>
    </xf>
    <xf numFmtId="189" fontId="23" fillId="0" borderId="1" xfId="0" applyNumberFormat="1" applyFont="1" applyFill="1" applyBorder="1" applyAlignment="1">
      <alignment horizontal="center" vertical="center"/>
    </xf>
    <xf numFmtId="189" fontId="27" fillId="2" borderId="1" xfId="0" applyNumberFormat="1" applyFont="1" applyFill="1" applyBorder="1" applyAlignment="1">
      <alignment horizontal="center" vertical="center"/>
    </xf>
    <xf numFmtId="189" fontId="27" fillId="7" borderId="1" xfId="0" applyNumberFormat="1" applyFont="1" applyFill="1" applyBorder="1" applyAlignment="1">
      <alignment horizontal="center" vertical="center"/>
    </xf>
    <xf numFmtId="189" fontId="27" fillId="8" borderId="1" xfId="0" applyNumberFormat="1" applyFont="1" applyFill="1" applyBorder="1" applyAlignment="1">
      <alignment horizontal="center" vertical="center"/>
    </xf>
    <xf numFmtId="189" fontId="27" fillId="23" borderId="1" xfId="0" applyNumberFormat="1" applyFont="1" applyFill="1" applyBorder="1" applyAlignment="1">
      <alignment horizontal="center" vertical="center"/>
    </xf>
    <xf numFmtId="189" fontId="27" fillId="24" borderId="1" xfId="0" applyNumberFormat="1" applyFont="1" applyFill="1" applyBorder="1" applyAlignment="1">
      <alignment horizontal="center" vertical="center"/>
    </xf>
    <xf numFmtId="189" fontId="27" fillId="25" borderId="1" xfId="0" applyNumberFormat="1" applyFont="1" applyFill="1" applyBorder="1" applyAlignment="1">
      <alignment horizontal="center" vertical="center"/>
    </xf>
    <xf numFmtId="189" fontId="27" fillId="22" borderId="1" xfId="0" applyNumberFormat="1" applyFont="1" applyFill="1" applyBorder="1" applyAlignment="1">
      <alignment horizontal="center" vertical="center"/>
    </xf>
    <xf numFmtId="189" fontId="30" fillId="10" borderId="1" xfId="0" applyNumberFormat="1" applyFont="1" applyFill="1" applyBorder="1" applyAlignment="1">
      <alignment horizontal="center" vertical="center"/>
    </xf>
    <xf numFmtId="189" fontId="30" fillId="10" borderId="1" xfId="6" applyNumberFormat="1" applyFont="1" applyFill="1" applyBorder="1" applyAlignment="1">
      <alignment horizontal="center" vertical="center"/>
    </xf>
    <xf numFmtId="189" fontId="15" fillId="0" borderId="0" xfId="0" applyNumberFormat="1" applyFont="1" applyFill="1" applyAlignment="1">
      <alignment horizontal="center" vertical="center"/>
    </xf>
    <xf numFmtId="189" fontId="16" fillId="0" borderId="1" xfId="0" applyNumberFormat="1" applyFont="1" applyFill="1" applyBorder="1" applyAlignment="1">
      <alignment horizontal="center" vertical="center"/>
    </xf>
    <xf numFmtId="189" fontId="17" fillId="0" borderId="1" xfId="0" applyNumberFormat="1" applyFont="1" applyFill="1" applyBorder="1" applyAlignment="1">
      <alignment horizontal="center" vertical="center"/>
    </xf>
    <xf numFmtId="189" fontId="24" fillId="0" borderId="18" xfId="2" applyNumberFormat="1" applyFont="1" applyFill="1" applyBorder="1" applyAlignment="1">
      <alignment horizontal="center" vertical="center" wrapText="1"/>
    </xf>
    <xf numFmtId="0" fontId="20" fillId="0" borderId="0" xfId="14" applyFont="1" applyAlignment="1">
      <alignment horizontal="left" vertical="center"/>
    </xf>
    <xf numFmtId="0" fontId="20" fillId="0" borderId="0" xfId="14" applyFont="1" applyAlignment="1">
      <alignment vertical="center"/>
    </xf>
    <xf numFmtId="0" fontId="63" fillId="0" borderId="62" xfId="29935" applyFont="1" applyBorder="1" applyAlignment="1">
      <alignment horizontal="center" vertical="center"/>
    </xf>
    <xf numFmtId="0" fontId="63" fillId="0" borderId="51" xfId="29935" applyFont="1" applyBorder="1" applyAlignment="1">
      <alignment horizontal="center" vertical="center"/>
    </xf>
    <xf numFmtId="0" fontId="63" fillId="0" borderId="77" xfId="29935" applyFont="1" applyBorder="1" applyAlignment="1">
      <alignment horizontal="center" vertical="center"/>
    </xf>
    <xf numFmtId="0" fontId="73" fillId="0" borderId="0" xfId="0" applyFont="1" applyFill="1" applyBorder="1" applyAlignment="1"/>
    <xf numFmtId="0" fontId="119" fillId="0" borderId="101" xfId="0" applyFont="1" applyBorder="1" applyAlignment="1">
      <alignment horizontal="center" vertical="center"/>
    </xf>
    <xf numFmtId="0" fontId="119" fillId="0" borderId="100" xfId="0" applyFont="1" applyBorder="1" applyAlignment="1">
      <alignment horizontal="center" vertical="center"/>
    </xf>
    <xf numFmtId="0" fontId="120" fillId="0" borderId="23" xfId="0" applyFont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119" fillId="0" borderId="24" xfId="0" applyFont="1" applyBorder="1" applyAlignment="1">
      <alignment vertical="center"/>
    </xf>
    <xf numFmtId="218" fontId="72" fillId="0" borderId="23" xfId="0" applyNumberFormat="1" applyFont="1" applyBorder="1" applyAlignment="1">
      <alignment vertical="center"/>
    </xf>
    <xf numFmtId="0" fontId="0" fillId="0" borderId="0" xfId="0" applyBorder="1" applyAlignment="1"/>
    <xf numFmtId="0" fontId="122" fillId="0" borderId="23" xfId="0" applyFont="1" applyBorder="1" applyAlignment="1">
      <alignment horizontal="centerContinuous" vertical="center"/>
    </xf>
    <xf numFmtId="0" fontId="122" fillId="0" borderId="0" xfId="0" applyFont="1" applyBorder="1" applyAlignment="1">
      <alignment horizontal="centerContinuous" vertical="center"/>
    </xf>
    <xf numFmtId="0" fontId="122" fillId="0" borderId="24" xfId="0" applyFont="1" applyBorder="1" applyAlignment="1">
      <alignment horizontal="centerContinuous" vertical="center"/>
    </xf>
    <xf numFmtId="0" fontId="123" fillId="0" borderId="23" xfId="0" applyFont="1" applyBorder="1" applyAlignment="1">
      <alignment vertical="center"/>
    </xf>
    <xf numFmtId="0" fontId="72" fillId="0" borderId="0" xfId="0" applyFont="1" applyBorder="1" applyAlignment="1">
      <alignment vertical="center"/>
    </xf>
    <xf numFmtId="0" fontId="123" fillId="0" borderId="24" xfId="0" applyFont="1" applyBorder="1" applyAlignment="1">
      <alignment vertical="center"/>
    </xf>
    <xf numFmtId="0" fontId="72" fillId="0" borderId="0" xfId="0" applyFont="1" applyBorder="1" applyAlignment="1">
      <alignment horizontal="center" vertical="center"/>
    </xf>
    <xf numFmtId="0" fontId="72" fillId="0" borderId="0" xfId="0" applyFont="1" applyBorder="1" applyAlignment="1">
      <alignment horizontal="left" vertical="center" indent="1"/>
    </xf>
    <xf numFmtId="0" fontId="122" fillId="0" borderId="23" xfId="0" applyFont="1" applyBorder="1" applyAlignment="1">
      <alignment horizontal="center" vertical="center"/>
    </xf>
    <xf numFmtId="219" fontId="72" fillId="0" borderId="0" xfId="0" applyNumberFormat="1" applyFont="1" applyBorder="1" applyAlignment="1">
      <alignment horizontal="center" vertical="center"/>
    </xf>
    <xf numFmtId="0" fontId="122" fillId="0" borderId="24" xfId="0" applyFont="1" applyBorder="1" applyAlignment="1">
      <alignment horizontal="center" vertical="center"/>
    </xf>
    <xf numFmtId="0" fontId="123" fillId="0" borderId="24" xfId="0" applyFont="1" applyBorder="1" applyAlignment="1">
      <alignment horizontal="right" vertical="center"/>
    </xf>
    <xf numFmtId="0" fontId="123" fillId="0" borderId="0" xfId="0" applyFont="1" applyBorder="1" applyAlignment="1">
      <alignment vertical="center"/>
    </xf>
    <xf numFmtId="41" fontId="123" fillId="0" borderId="0" xfId="29934" applyFont="1" applyBorder="1" applyAlignment="1">
      <alignment horizontal="center" vertical="center"/>
    </xf>
    <xf numFmtId="0" fontId="121" fillId="0" borderId="23" xfId="0" applyFont="1" applyBorder="1" applyAlignment="1">
      <alignment horizontal="centerContinuous" vertical="center"/>
    </xf>
    <xf numFmtId="0" fontId="121" fillId="0" borderId="0" xfId="0" applyFont="1" applyBorder="1" applyAlignment="1">
      <alignment horizontal="centerContinuous" vertical="center"/>
    </xf>
    <xf numFmtId="0" fontId="121" fillId="0" borderId="24" xfId="0" applyFont="1" applyBorder="1" applyAlignment="1">
      <alignment horizontal="centerContinuous" vertical="center"/>
    </xf>
    <xf numFmtId="0" fontId="119" fillId="0" borderId="25" xfId="0" applyFont="1" applyBorder="1" applyAlignment="1">
      <alignment horizontal="center" vertical="center"/>
    </xf>
    <xf numFmtId="0" fontId="119" fillId="0" borderId="26" xfId="0" applyFont="1" applyBorder="1" applyAlignment="1">
      <alignment horizontal="center" vertical="center"/>
    </xf>
    <xf numFmtId="0" fontId="119" fillId="0" borderId="27" xfId="0" applyFont="1" applyBorder="1" applyAlignment="1">
      <alignment horizontal="center" vertical="center"/>
    </xf>
    <xf numFmtId="0" fontId="0" fillId="0" borderId="0" xfId="0" applyAlignment="1"/>
    <xf numFmtId="0" fontId="125" fillId="0" borderId="0" xfId="0" applyFont="1" applyBorder="1" applyAlignment="1">
      <alignment vertical="center"/>
    </xf>
    <xf numFmtId="0" fontId="118" fillId="0" borderId="1" xfId="0" applyFont="1" applyFill="1" applyBorder="1" applyAlignment="1">
      <alignment horizontal="center"/>
    </xf>
    <xf numFmtId="0" fontId="118" fillId="0" borderId="0" xfId="0" applyFont="1" applyFill="1" applyBorder="1" applyAlignment="1">
      <alignment horizontal="center"/>
    </xf>
    <xf numFmtId="189" fontId="118" fillId="0" borderId="1" xfId="29934" applyNumberFormat="1" applyFont="1" applyFill="1" applyBorder="1" applyAlignment="1">
      <alignment horizontal="center" wrapText="1"/>
    </xf>
    <xf numFmtId="189" fontId="118" fillId="0" borderId="0" xfId="29934" applyNumberFormat="1" applyFont="1" applyFill="1" applyBorder="1" applyAlignment="1">
      <alignment horizontal="center" wrapText="1"/>
    </xf>
    <xf numFmtId="189" fontId="118" fillId="0" borderId="1" xfId="29934" applyNumberFormat="1" applyFont="1" applyFill="1" applyBorder="1" applyAlignment="1">
      <alignment horizontal="center"/>
    </xf>
    <xf numFmtId="189" fontId="118" fillId="0" borderId="0" xfId="29934" applyNumberFormat="1" applyFont="1" applyFill="1" applyBorder="1" applyAlignment="1">
      <alignment horizontal="center"/>
    </xf>
    <xf numFmtId="189" fontId="118" fillId="0" borderId="1" xfId="0" applyNumberFormat="1" applyFont="1" applyFill="1" applyBorder="1" applyAlignment="1">
      <alignment horizontal="center"/>
    </xf>
    <xf numFmtId="189" fontId="118" fillId="0" borderId="0" xfId="0" applyNumberFormat="1" applyFont="1" applyFill="1" applyBorder="1" applyAlignment="1">
      <alignment horizontal="center"/>
    </xf>
    <xf numFmtId="0" fontId="127" fillId="0" borderId="88" xfId="0" applyFont="1" applyFill="1" applyBorder="1" applyAlignment="1">
      <alignment horizontal="center" vertical="center" wrapText="1"/>
    </xf>
    <xf numFmtId="0" fontId="126" fillId="0" borderId="88" xfId="0" applyFont="1" applyFill="1" applyBorder="1" applyAlignment="1">
      <alignment horizontal="center" vertical="center" wrapText="1"/>
    </xf>
    <xf numFmtId="0" fontId="126" fillId="7" borderId="88" xfId="0" applyFont="1" applyFill="1" applyBorder="1" applyAlignment="1">
      <alignment horizontal="center" vertical="center" wrapText="1"/>
    </xf>
    <xf numFmtId="0" fontId="20" fillId="0" borderId="36" xfId="14" applyFont="1" applyBorder="1" applyAlignment="1">
      <alignment vertical="center"/>
    </xf>
    <xf numFmtId="0" fontId="20" fillId="0" borderId="0" xfId="14" applyFont="1" applyBorder="1" applyAlignment="1">
      <alignment vertical="center"/>
    </xf>
    <xf numFmtId="0" fontId="20" fillId="0" borderId="0" xfId="14" applyFont="1" applyAlignment="1">
      <alignment vertical="center"/>
    </xf>
    <xf numFmtId="0" fontId="0" fillId="0" borderId="0" xfId="0">
      <alignment vertical="center"/>
    </xf>
    <xf numFmtId="0" fontId="20" fillId="0" borderId="0" xfId="14" applyFont="1" applyAlignment="1">
      <alignment horizontal="center" vertical="center"/>
    </xf>
    <xf numFmtId="0" fontId="20" fillId="0" borderId="0" xfId="14" applyFont="1" applyBorder="1" applyAlignment="1">
      <alignment horizontal="center" vertical="center"/>
    </xf>
    <xf numFmtId="0" fontId="42" fillId="0" borderId="0" xfId="14" applyFont="1" applyAlignment="1">
      <alignment horizontal="center" vertical="center"/>
    </xf>
    <xf numFmtId="0" fontId="53" fillId="0" borderId="23" xfId="14" applyFont="1" applyBorder="1" applyAlignment="1">
      <alignment horizontal="center"/>
    </xf>
    <xf numFmtId="3" fontId="42" fillId="0" borderId="0" xfId="14" applyNumberFormat="1" applyFont="1" applyAlignment="1">
      <alignment vertical="center"/>
    </xf>
    <xf numFmtId="0" fontId="42" fillId="0" borderId="32" xfId="14" applyFont="1" applyBorder="1" applyAlignment="1">
      <alignment vertical="center"/>
    </xf>
    <xf numFmtId="10" fontId="20" fillId="0" borderId="33" xfId="14" applyNumberFormat="1" applyFont="1" applyBorder="1" applyAlignment="1">
      <alignment vertical="center"/>
    </xf>
    <xf numFmtId="0" fontId="0" fillId="0" borderId="33" xfId="0" applyBorder="1" applyAlignment="1">
      <alignment horizontal="right"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20" fillId="0" borderId="105" xfId="14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106" xfId="0" applyBorder="1">
      <alignment vertical="center"/>
    </xf>
    <xf numFmtId="179" fontId="0" fillId="0" borderId="106" xfId="0" applyNumberFormat="1" applyBorder="1">
      <alignment vertical="center"/>
    </xf>
    <xf numFmtId="0" fontId="20" fillId="0" borderId="35" xfId="14" applyBorder="1" applyAlignment="1">
      <alignment horizontal="left" vertical="center"/>
    </xf>
    <xf numFmtId="0" fontId="0" fillId="0" borderId="36" xfId="0" applyBorder="1">
      <alignment vertical="center"/>
    </xf>
    <xf numFmtId="0" fontId="0" fillId="0" borderId="36" xfId="0" applyBorder="1" applyAlignment="1">
      <alignment horizontal="center" vertical="center"/>
    </xf>
    <xf numFmtId="179" fontId="0" fillId="0" borderId="37" xfId="0" applyNumberFormat="1" applyBorder="1">
      <alignment vertical="center"/>
    </xf>
    <xf numFmtId="0" fontId="0" fillId="0" borderId="33" xfId="0" applyBorder="1" applyAlignment="1">
      <alignment horizontal="center" vertical="center"/>
    </xf>
    <xf numFmtId="179" fontId="0" fillId="0" borderId="34" xfId="0" applyNumberFormat="1" applyBorder="1">
      <alignment vertical="center"/>
    </xf>
    <xf numFmtId="0" fontId="20" fillId="0" borderId="106" xfId="14" applyFont="1" applyBorder="1" applyAlignment="1">
      <alignment vertical="center"/>
    </xf>
    <xf numFmtId="41" fontId="20" fillId="0" borderId="0" xfId="14" applyNumberFormat="1" applyFont="1" applyBorder="1" applyAlignment="1">
      <alignment vertical="center"/>
    </xf>
    <xf numFmtId="41" fontId="20" fillId="0" borderId="0" xfId="1" applyFont="1" applyAlignment="1">
      <alignment vertical="center"/>
    </xf>
    <xf numFmtId="9" fontId="20" fillId="0" borderId="0" xfId="14" applyNumberFormat="1" applyFont="1" applyAlignment="1">
      <alignment vertical="center"/>
    </xf>
    <xf numFmtId="0" fontId="54" fillId="0" borderId="0" xfId="14" applyFont="1" applyBorder="1" applyAlignment="1"/>
    <xf numFmtId="0" fontId="53" fillId="0" borderId="23" xfId="14" applyFont="1" applyBorder="1" applyAlignment="1">
      <alignment horizontal="center"/>
    </xf>
    <xf numFmtId="0" fontId="54" fillId="0" borderId="0" xfId="14" applyFont="1" applyBorder="1" applyAlignment="1"/>
    <xf numFmtId="0" fontId="119" fillId="0" borderId="101" xfId="0" applyFont="1" applyBorder="1" applyAlignment="1">
      <alignment horizontal="center" vertical="center"/>
    </xf>
    <xf numFmtId="0" fontId="63" fillId="0" borderId="51" xfId="29935" applyFont="1" applyFill="1" applyBorder="1" applyAlignment="1">
      <alignment horizontal="center" vertical="center"/>
    </xf>
    <xf numFmtId="0" fontId="20" fillId="0" borderId="0" xfId="29935" applyFont="1" applyFill="1" applyBorder="1" applyAlignment="1">
      <alignment vertical="center"/>
    </xf>
    <xf numFmtId="0" fontId="63" fillId="0" borderId="51" xfId="29935" applyFont="1" applyFill="1" applyBorder="1" applyAlignment="1">
      <alignment vertical="center"/>
    </xf>
    <xf numFmtId="10" fontId="20" fillId="0" borderId="0" xfId="29935" applyNumberFormat="1" applyFont="1" applyFill="1" applyBorder="1" applyAlignment="1">
      <alignment vertical="center"/>
    </xf>
    <xf numFmtId="0" fontId="112" fillId="0" borderId="11" xfId="0" applyNumberFormat="1" applyFont="1" applyFill="1" applyBorder="1">
      <alignment vertical="center"/>
    </xf>
    <xf numFmtId="0" fontId="112" fillId="0" borderId="5" xfId="0" applyNumberFormat="1" applyFont="1" applyFill="1" applyBorder="1">
      <alignment vertical="center"/>
    </xf>
    <xf numFmtId="0" fontId="112" fillId="0" borderId="6" xfId="0" applyNumberFormat="1" applyFont="1" applyFill="1" applyBorder="1">
      <alignment vertical="center"/>
    </xf>
    <xf numFmtId="176" fontId="28" fillId="0" borderId="0" xfId="1" applyNumberFormat="1" applyFont="1" applyFill="1" applyAlignment="1">
      <alignment horizontal="center" vertical="center"/>
    </xf>
    <xf numFmtId="0" fontId="112" fillId="0" borderId="14" xfId="0" applyNumberFormat="1" applyFont="1" applyFill="1" applyBorder="1">
      <alignment vertical="center"/>
    </xf>
    <xf numFmtId="0" fontId="112" fillId="0" borderId="8" xfId="0" applyNumberFormat="1" applyFont="1" applyFill="1" applyBorder="1">
      <alignment vertical="center"/>
    </xf>
    <xf numFmtId="176" fontId="31" fillId="0" borderId="0" xfId="0" applyNumberFormat="1" applyFont="1" applyFill="1" applyBorder="1" applyAlignment="1">
      <alignment horizontal="center" vertical="center"/>
    </xf>
    <xf numFmtId="0" fontId="112" fillId="0" borderId="0" xfId="0" applyNumberFormat="1" applyFont="1" applyFill="1" applyBorder="1">
      <alignment vertical="center"/>
    </xf>
    <xf numFmtId="22" fontId="31" fillId="0" borderId="0" xfId="0" applyNumberFormat="1" applyFont="1" applyFill="1" applyBorder="1" applyAlignment="1">
      <alignment horizontal="center" vertical="center"/>
    </xf>
    <xf numFmtId="22" fontId="32" fillId="0" borderId="0" xfId="0" applyNumberFormat="1" applyFont="1" applyFill="1">
      <alignment vertical="center"/>
    </xf>
    <xf numFmtId="0" fontId="0" fillId="0" borderId="0" xfId="0" applyNumberFormat="1" applyFill="1">
      <alignment vertical="center"/>
    </xf>
    <xf numFmtId="189" fontId="14" fillId="0" borderId="1" xfId="0" applyNumberFormat="1" applyFont="1" applyFill="1" applyBorder="1" applyAlignment="1">
      <alignment horizontal="center" vertical="center"/>
    </xf>
    <xf numFmtId="22" fontId="40" fillId="0" borderId="11" xfId="0" applyNumberFormat="1" applyFont="1" applyFill="1" applyBorder="1" applyAlignment="1">
      <alignment horizontal="center" vertical="center"/>
    </xf>
    <xf numFmtId="192" fontId="40" fillId="0" borderId="1" xfId="0" applyNumberFormat="1" applyFont="1" applyFill="1" applyBorder="1" applyAlignment="1">
      <alignment horizontal="center" vertical="center"/>
    </xf>
    <xf numFmtId="22" fontId="128" fillId="0" borderId="1" xfId="0" applyNumberFormat="1" applyFont="1" applyFill="1" applyBorder="1" applyAlignment="1">
      <alignment horizontal="center" vertical="center"/>
    </xf>
    <xf numFmtId="22" fontId="128" fillId="0" borderId="1" xfId="0" applyNumberFormat="1" applyFont="1" applyFill="1" applyBorder="1" applyAlignment="1">
      <alignment horizontal="center" vertical="center" wrapText="1"/>
    </xf>
    <xf numFmtId="22" fontId="40" fillId="0" borderId="1" xfId="0" applyNumberFormat="1" applyFont="1" applyFill="1" applyBorder="1" applyAlignment="1">
      <alignment horizontal="center" vertical="center" wrapText="1"/>
    </xf>
    <xf numFmtId="22" fontId="116" fillId="0" borderId="0" xfId="0" applyNumberFormat="1" applyFont="1" applyFill="1">
      <alignment vertical="center"/>
    </xf>
    <xf numFmtId="176" fontId="129" fillId="0" borderId="1" xfId="0" applyNumberFormat="1" applyFont="1" applyFill="1" applyBorder="1" applyAlignment="1">
      <alignment horizontal="center" vertical="center"/>
    </xf>
    <xf numFmtId="22" fontId="130" fillId="0" borderId="1" xfId="0" applyNumberFormat="1" applyFont="1" applyFill="1" applyBorder="1" applyAlignment="1">
      <alignment horizontal="center" vertical="center" wrapText="1"/>
    </xf>
    <xf numFmtId="22" fontId="131" fillId="0" borderId="1" xfId="0" applyNumberFormat="1" applyFont="1" applyFill="1" applyBorder="1" applyAlignment="1">
      <alignment horizontal="center" vertical="center" wrapText="1"/>
    </xf>
    <xf numFmtId="0" fontId="116" fillId="0" borderId="0" xfId="0" applyNumberFormat="1" applyFont="1" applyFill="1">
      <alignment vertical="center"/>
    </xf>
    <xf numFmtId="22" fontId="116" fillId="0" borderId="1" xfId="0" applyNumberFormat="1" applyFont="1" applyFill="1" applyBorder="1" applyAlignment="1">
      <alignment horizontal="center" vertical="center" wrapText="1"/>
    </xf>
    <xf numFmtId="22" fontId="116" fillId="0" borderId="0" xfId="0" applyNumberFormat="1" applyFont="1" applyFill="1" applyAlignment="1">
      <alignment horizontal="center" vertical="center"/>
    </xf>
    <xf numFmtId="22" fontId="28" fillId="0" borderId="1" xfId="0" applyNumberFormat="1" applyFont="1" applyFill="1" applyBorder="1" applyAlignment="1">
      <alignment horizontal="center" vertical="center"/>
    </xf>
    <xf numFmtId="22" fontId="28" fillId="0" borderId="0" xfId="0" applyNumberFormat="1" applyFont="1" applyFill="1" applyAlignment="1">
      <alignment horizontal="center" vertical="center"/>
    </xf>
    <xf numFmtId="22" fontId="28" fillId="0" borderId="11" xfId="0" applyNumberFormat="1" applyFont="1" applyFill="1" applyBorder="1" applyAlignment="1">
      <alignment horizontal="center" vertical="center"/>
    </xf>
    <xf numFmtId="177" fontId="28" fillId="0" borderId="0" xfId="0" applyNumberFormat="1" applyFont="1" applyFill="1" applyAlignment="1">
      <alignment horizontal="center" vertical="center"/>
    </xf>
    <xf numFmtId="22" fontId="28" fillId="0" borderId="0" xfId="0" applyNumberFormat="1" applyFont="1" applyFill="1" applyAlignment="1">
      <alignment vertical="center"/>
    </xf>
    <xf numFmtId="10" fontId="28" fillId="0" borderId="0" xfId="6" applyNumberFormat="1" applyFont="1" applyFill="1" applyAlignment="1">
      <alignment horizontal="center" vertical="center"/>
    </xf>
    <xf numFmtId="176" fontId="40" fillId="0" borderId="0" xfId="0" applyNumberFormat="1" applyFont="1" applyFill="1">
      <alignment vertical="center"/>
    </xf>
    <xf numFmtId="22" fontId="40" fillId="0" borderId="0" xfId="0" applyNumberFormat="1" applyFont="1" applyFill="1">
      <alignment vertical="center"/>
    </xf>
    <xf numFmtId="177" fontId="40" fillId="0" borderId="0" xfId="0" applyNumberFormat="1" applyFont="1" applyFill="1">
      <alignment vertical="center"/>
    </xf>
    <xf numFmtId="22" fontId="40" fillId="0" borderId="5" xfId="0" applyNumberFormat="1" applyFont="1" applyFill="1" applyBorder="1" applyAlignment="1">
      <alignment horizontal="center" vertical="center"/>
    </xf>
    <xf numFmtId="217" fontId="40" fillId="0" borderId="0" xfId="0" applyNumberFormat="1" applyFont="1" applyFill="1">
      <alignment vertical="center"/>
    </xf>
    <xf numFmtId="22" fontId="40" fillId="0" borderId="1" xfId="0" applyNumberFormat="1" applyFont="1" applyFill="1" applyBorder="1" applyAlignment="1">
      <alignment horizontal="center" vertical="center"/>
    </xf>
    <xf numFmtId="177" fontId="130" fillId="0" borderId="0" xfId="0" applyNumberFormat="1" applyFont="1" applyFill="1">
      <alignment vertical="center"/>
    </xf>
    <xf numFmtId="177" fontId="116" fillId="0" borderId="0" xfId="0" applyNumberFormat="1" applyFont="1" applyFill="1">
      <alignment vertical="center"/>
    </xf>
    <xf numFmtId="22" fontId="40" fillId="0" borderId="5" xfId="0" applyNumberFormat="1" applyFont="1" applyFill="1" applyBorder="1" applyAlignment="1">
      <alignment horizontal="center" vertical="center" wrapText="1"/>
    </xf>
    <xf numFmtId="189" fontId="116" fillId="0" borderId="1" xfId="0" applyNumberFormat="1" applyFont="1" applyFill="1" applyBorder="1" applyAlignment="1">
      <alignment horizontal="center" vertical="center"/>
    </xf>
    <xf numFmtId="0" fontId="130" fillId="0" borderId="1" xfId="0" applyNumberFormat="1" applyFont="1" applyFill="1" applyBorder="1" applyAlignment="1">
      <alignment horizontal="center" vertical="center"/>
    </xf>
    <xf numFmtId="22" fontId="14" fillId="0" borderId="1" xfId="0" applyNumberFormat="1" applyFont="1" applyFill="1" applyBorder="1" applyAlignment="1">
      <alignment horizontal="center" vertical="center" wrapText="1"/>
    </xf>
    <xf numFmtId="22" fontId="14" fillId="0" borderId="1" xfId="0" applyNumberFormat="1" applyFont="1" applyFill="1" applyBorder="1" applyAlignment="1">
      <alignment horizontal="center" vertical="center"/>
    </xf>
    <xf numFmtId="22" fontId="132" fillId="0" borderId="0" xfId="0" applyNumberFormat="1" applyFont="1" applyFill="1">
      <alignment vertical="center"/>
    </xf>
    <xf numFmtId="22" fontId="133" fillId="0" borderId="0" xfId="0" applyNumberFormat="1" applyFont="1" applyFill="1">
      <alignment vertical="center"/>
    </xf>
    <xf numFmtId="22" fontId="134" fillId="0" borderId="0" xfId="0" applyNumberFormat="1" applyFont="1" applyFill="1">
      <alignment vertical="center"/>
    </xf>
    <xf numFmtId="22" fontId="132" fillId="0" borderId="0" xfId="0" applyNumberFormat="1" applyFont="1" applyFill="1" applyAlignment="1">
      <alignment horizontal="center" vertical="center"/>
    </xf>
    <xf numFmtId="0" fontId="133" fillId="0" borderId="0" xfId="0" applyNumberFormat="1" applyFont="1" applyFill="1">
      <alignment vertical="center"/>
    </xf>
    <xf numFmtId="0" fontId="132" fillId="0" borderId="0" xfId="0" applyNumberFormat="1" applyFont="1" applyFill="1">
      <alignment vertical="center"/>
    </xf>
    <xf numFmtId="22" fontId="136" fillId="0" borderId="0" xfId="0" applyNumberFormat="1" applyFont="1" applyFill="1">
      <alignment vertical="center"/>
    </xf>
    <xf numFmtId="22" fontId="137" fillId="0" borderId="0" xfId="0" applyNumberFormat="1" applyFont="1" applyFill="1" applyAlignment="1">
      <alignment horizontal="center" vertical="center"/>
    </xf>
    <xf numFmtId="22" fontId="137" fillId="0" borderId="0" xfId="0" applyNumberFormat="1" applyFont="1" applyFill="1">
      <alignment vertical="center"/>
    </xf>
    <xf numFmtId="0" fontId="137" fillId="0" borderId="0" xfId="0" applyNumberFormat="1" applyFont="1" applyFill="1">
      <alignment vertical="center"/>
    </xf>
    <xf numFmtId="22" fontId="28" fillId="0" borderId="0" xfId="0" applyNumberFormat="1" applyFont="1" applyFill="1" applyAlignment="1">
      <alignment horizontal="left" vertical="center"/>
    </xf>
    <xf numFmtId="22" fontId="138" fillId="0" borderId="0" xfId="0" applyNumberFormat="1" applyFont="1" applyFill="1">
      <alignment vertical="center"/>
    </xf>
    <xf numFmtId="0" fontId="42" fillId="0" borderId="0" xfId="14" applyFont="1" applyAlignment="1">
      <alignment vertical="center" shrinkToFit="1"/>
    </xf>
    <xf numFmtId="0" fontId="76" fillId="0" borderId="0" xfId="29935" applyFont="1" applyFill="1" applyAlignment="1">
      <alignment vertical="center"/>
    </xf>
    <xf numFmtId="179" fontId="20" fillId="0" borderId="0" xfId="14" applyNumberFormat="1" applyFont="1" applyBorder="1" applyAlignment="1">
      <alignment vertical="center"/>
    </xf>
    <xf numFmtId="179" fontId="20" fillId="0" borderId="51" xfId="14" applyNumberFormat="1" applyFont="1" applyBorder="1" applyAlignment="1">
      <alignment horizontal="right" vertical="center"/>
    </xf>
    <xf numFmtId="179" fontId="20" fillId="0" borderId="48" xfId="14" applyNumberFormat="1" applyFont="1" applyFill="1" applyBorder="1" applyAlignment="1">
      <alignment vertical="center"/>
    </xf>
    <xf numFmtId="179" fontId="20" fillId="0" borderId="49" xfId="14" applyNumberFormat="1" applyFont="1" applyFill="1" applyBorder="1" applyAlignment="1">
      <alignment horizontal="center" vertical="center"/>
    </xf>
    <xf numFmtId="0" fontId="20" fillId="0" borderId="48" xfId="14" applyFont="1" applyFill="1" applyBorder="1" applyAlignment="1">
      <alignment horizontal="right" vertical="center"/>
    </xf>
    <xf numFmtId="0" fontId="20" fillId="0" borderId="49" xfId="14" applyFont="1" applyFill="1" applyBorder="1" applyAlignment="1">
      <alignment horizontal="left" vertical="center"/>
    </xf>
    <xf numFmtId="182" fontId="20" fillId="0" borderId="50" xfId="14" applyNumberFormat="1" applyFont="1" applyFill="1" applyBorder="1" applyAlignment="1">
      <alignment vertical="center"/>
    </xf>
    <xf numFmtId="0" fontId="20" fillId="0" borderId="0" xfId="14" applyFont="1" applyFill="1" applyAlignment="1">
      <alignment vertical="center"/>
    </xf>
    <xf numFmtId="0" fontId="20" fillId="0" borderId="0" xfId="14" applyFont="1" applyFill="1" applyBorder="1" applyAlignment="1">
      <alignment horizontal="center" vertical="center"/>
    </xf>
    <xf numFmtId="179" fontId="0" fillId="0" borderId="106" xfId="0" applyNumberForma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53" fillId="0" borderId="23" xfId="14" applyFont="1" applyBorder="1" applyAlignment="1">
      <alignment horizontal="center"/>
    </xf>
    <xf numFmtId="0" fontId="54" fillId="0" borderId="0" xfId="14" applyFont="1" applyBorder="1" applyAlignment="1"/>
    <xf numFmtId="0" fontId="117" fillId="0" borderId="23" xfId="0" applyFont="1" applyBorder="1" applyAlignment="1">
      <alignment horizontal="center" vertical="center"/>
    </xf>
    <xf numFmtId="0" fontId="117" fillId="0" borderId="0" xfId="0" applyFont="1" applyBorder="1" applyAlignment="1">
      <alignment horizontal="center" vertical="center"/>
    </xf>
    <xf numFmtId="0" fontId="117" fillId="0" borderId="24" xfId="0" applyFont="1" applyBorder="1" applyAlignment="1">
      <alignment horizontal="center" vertical="center"/>
    </xf>
    <xf numFmtId="0" fontId="55" fillId="0" borderId="23" xfId="14" applyFont="1" applyBorder="1" applyAlignment="1">
      <alignment horizontal="center" vertical="center"/>
    </xf>
    <xf numFmtId="0" fontId="56" fillId="0" borderId="0" xfId="14" applyFont="1" applyBorder="1" applyAlignment="1">
      <alignment horizontal="center" vertical="center"/>
    </xf>
    <xf numFmtId="0" fontId="56" fillId="0" borderId="24" xfId="14" applyFont="1" applyBorder="1" applyAlignment="1">
      <alignment horizontal="center" vertical="center"/>
    </xf>
    <xf numFmtId="0" fontId="56" fillId="0" borderId="0" xfId="14" applyFont="1" applyBorder="1" applyAlignment="1"/>
    <xf numFmtId="0" fontId="56" fillId="0" borderId="24" xfId="14" applyFont="1" applyBorder="1" applyAlignment="1"/>
    <xf numFmtId="0" fontId="124" fillId="0" borderId="23" xfId="0" applyFont="1" applyBorder="1" applyAlignment="1">
      <alignment horizontal="center" vertical="center"/>
    </xf>
    <xf numFmtId="0" fontId="124" fillId="0" borderId="0" xfId="0" applyFont="1" applyBorder="1" applyAlignment="1">
      <alignment horizontal="center" vertical="center"/>
    </xf>
    <xf numFmtId="0" fontId="124" fillId="0" borderId="24" xfId="0" applyFont="1" applyBorder="1" applyAlignment="1">
      <alignment horizontal="center" vertical="center"/>
    </xf>
    <xf numFmtId="0" fontId="119" fillId="0" borderId="102" xfId="0" applyFont="1" applyBorder="1" applyAlignment="1">
      <alignment horizontal="center" vertical="center"/>
    </xf>
    <xf numFmtId="0" fontId="119" fillId="0" borderId="103" xfId="0" applyFont="1" applyBorder="1" applyAlignment="1">
      <alignment horizontal="center" vertical="center"/>
    </xf>
    <xf numFmtId="0" fontId="119" fillId="0" borderId="101" xfId="0" applyFont="1" applyBorder="1" applyAlignment="1">
      <alignment horizontal="center" vertical="center"/>
    </xf>
    <xf numFmtId="0" fontId="119" fillId="0" borderId="1" xfId="0" applyFont="1" applyBorder="1" applyAlignment="1">
      <alignment horizontal="center" vertical="center"/>
    </xf>
    <xf numFmtId="0" fontId="119" fillId="0" borderId="2" xfId="0" applyFont="1" applyBorder="1" applyAlignment="1">
      <alignment horizontal="center" vertical="center"/>
    </xf>
    <xf numFmtId="0" fontId="119" fillId="0" borderId="4" xfId="0" applyFont="1" applyBorder="1" applyAlignment="1">
      <alignment horizontal="center" vertical="center"/>
    </xf>
    <xf numFmtId="0" fontId="119" fillId="0" borderId="104" xfId="0" applyFont="1" applyBorder="1" applyAlignment="1">
      <alignment horizontal="center" vertical="center"/>
    </xf>
    <xf numFmtId="0" fontId="119" fillId="0" borderId="31" xfId="0" applyFont="1" applyBorder="1" applyAlignment="1">
      <alignment horizontal="center" vertical="center"/>
    </xf>
    <xf numFmtId="0" fontId="121" fillId="0" borderId="23" xfId="0" applyFont="1" applyBorder="1" applyAlignment="1">
      <alignment horizontal="center" vertical="center"/>
    </xf>
    <xf numFmtId="0" fontId="121" fillId="0" borderId="0" xfId="0" applyFont="1" applyBorder="1" applyAlignment="1">
      <alignment horizontal="center" vertical="center"/>
    </xf>
    <xf numFmtId="0" fontId="121" fillId="0" borderId="24" xfId="0" applyFont="1" applyBorder="1" applyAlignment="1">
      <alignment horizontal="center" vertical="center"/>
    </xf>
    <xf numFmtId="220" fontId="72" fillId="0" borderId="0" xfId="29934" applyNumberFormat="1" applyFont="1" applyBorder="1" applyAlignment="1">
      <alignment horizontal="center" vertical="center"/>
    </xf>
    <xf numFmtId="41" fontId="72" fillId="0" borderId="0" xfId="29934" applyFont="1" applyBorder="1" applyAlignment="1">
      <alignment horizontal="center" vertical="center"/>
    </xf>
    <xf numFmtId="0" fontId="20" fillId="0" borderId="48" xfId="14" applyFont="1" applyBorder="1" applyAlignment="1">
      <alignment horizontal="center" vertical="center"/>
    </xf>
    <xf numFmtId="0" fontId="20" fillId="0" borderId="49" xfId="14" applyFont="1" applyBorder="1" applyAlignment="1">
      <alignment horizontal="center" vertical="center"/>
    </xf>
    <xf numFmtId="0" fontId="20" fillId="0" borderId="50" xfId="14" applyFont="1" applyBorder="1" applyAlignment="1">
      <alignment horizontal="center" vertical="center"/>
    </xf>
    <xf numFmtId="0" fontId="20" fillId="0" borderId="39" xfId="14" applyFont="1" applyFill="1" applyBorder="1" applyAlignment="1">
      <alignment horizontal="center" vertical="center"/>
    </xf>
    <xf numFmtId="0" fontId="20" fillId="0" borderId="6" xfId="14" applyFont="1" applyFill="1" applyBorder="1" applyAlignment="1">
      <alignment horizontal="center" vertical="center"/>
    </xf>
    <xf numFmtId="0" fontId="20" fillId="0" borderId="40" xfId="14" applyFont="1" applyFill="1" applyBorder="1" applyAlignment="1">
      <alignment horizontal="center" vertical="center"/>
    </xf>
    <xf numFmtId="0" fontId="61" fillId="0" borderId="43" xfId="14" applyFont="1" applyBorder="1" applyAlignment="1">
      <alignment vertical="center"/>
    </xf>
    <xf numFmtId="0" fontId="20" fillId="0" borderId="44" xfId="14" applyFont="1" applyBorder="1" applyAlignment="1">
      <alignment vertical="center"/>
    </xf>
    <xf numFmtId="0" fontId="20" fillId="0" borderId="45" xfId="14" applyFont="1" applyBorder="1" applyAlignment="1">
      <alignment vertical="center"/>
    </xf>
    <xf numFmtId="0" fontId="63" fillId="0" borderId="48" xfId="14" applyFont="1" applyBorder="1" applyAlignment="1">
      <alignment horizontal="center" vertical="center"/>
    </xf>
    <xf numFmtId="0" fontId="63" fillId="0" borderId="49" xfId="14" applyFont="1" applyBorder="1" applyAlignment="1">
      <alignment horizontal="center" vertical="center"/>
    </xf>
    <xf numFmtId="0" fontId="63" fillId="0" borderId="50" xfId="14" applyFont="1" applyBorder="1" applyAlignment="1">
      <alignment horizontal="center" vertical="center"/>
    </xf>
    <xf numFmtId="0" fontId="20" fillId="0" borderId="48" xfId="14" applyFill="1" applyBorder="1" applyAlignment="1">
      <alignment horizontal="center" vertical="center"/>
    </xf>
    <xf numFmtId="0" fontId="20" fillId="0" borderId="49" xfId="14" applyFont="1" applyFill="1" applyBorder="1" applyAlignment="1">
      <alignment horizontal="center" vertical="center"/>
    </xf>
    <xf numFmtId="0" fontId="20" fillId="0" borderId="50" xfId="14" applyFont="1" applyFill="1" applyBorder="1" applyAlignment="1">
      <alignment horizontal="center" vertical="center"/>
    </xf>
    <xf numFmtId="0" fontId="20" fillId="0" borderId="57" xfId="14" applyFont="1" applyBorder="1" applyAlignment="1">
      <alignment vertical="center"/>
    </xf>
    <xf numFmtId="0" fontId="42" fillId="0" borderId="48" xfId="14" applyFont="1" applyBorder="1" applyAlignment="1">
      <alignment horizontal="center" vertical="center"/>
    </xf>
    <xf numFmtId="0" fontId="42" fillId="0" borderId="49" xfId="14" applyFont="1" applyBorder="1" applyAlignment="1">
      <alignment horizontal="center" vertical="center"/>
    </xf>
    <xf numFmtId="0" fontId="42" fillId="0" borderId="50" xfId="14" applyFont="1" applyBorder="1" applyAlignment="1">
      <alignment horizontal="center" vertical="center"/>
    </xf>
    <xf numFmtId="0" fontId="42" fillId="0" borderId="54" xfId="14" applyFont="1" applyBorder="1" applyAlignment="1">
      <alignment horizontal="center" vertical="center"/>
    </xf>
    <xf numFmtId="0" fontId="42" fillId="0" borderId="55" xfId="14" applyFont="1" applyBorder="1" applyAlignment="1">
      <alignment horizontal="center" vertical="center"/>
    </xf>
    <xf numFmtId="0" fontId="42" fillId="0" borderId="56" xfId="14" applyFont="1" applyBorder="1" applyAlignment="1">
      <alignment horizontal="center" vertical="center"/>
    </xf>
    <xf numFmtId="0" fontId="61" fillId="0" borderId="59" xfId="14" applyFont="1" applyBorder="1" applyAlignment="1">
      <alignment vertical="center"/>
    </xf>
    <xf numFmtId="0" fontId="20" fillId="0" borderId="36" xfId="14" applyFont="1" applyBorder="1" applyAlignment="1">
      <alignment vertical="center"/>
    </xf>
    <xf numFmtId="0" fontId="20" fillId="0" borderId="37" xfId="14" applyFont="1" applyBorder="1" applyAlignment="1">
      <alignment vertical="center"/>
    </xf>
    <xf numFmtId="0" fontId="20" fillId="0" borderId="48" xfId="14" applyBorder="1" applyAlignment="1">
      <alignment horizontal="center" vertical="center"/>
    </xf>
    <xf numFmtId="0" fontId="20" fillId="0" borderId="49" xfId="14" applyFont="1" applyFill="1" applyBorder="1" applyAlignment="1">
      <alignment horizontal="left" vertical="center"/>
    </xf>
    <xf numFmtId="0" fontId="20" fillId="0" borderId="50" xfId="14" applyFont="1" applyFill="1" applyBorder="1" applyAlignment="1">
      <alignment horizontal="left" vertical="center"/>
    </xf>
    <xf numFmtId="0" fontId="20" fillId="0" borderId="0" xfId="14" applyFont="1" applyBorder="1" applyAlignment="1">
      <alignment vertical="center"/>
    </xf>
    <xf numFmtId="0" fontId="20" fillId="0" borderId="32" xfId="14" applyFont="1" applyBorder="1" applyAlignment="1">
      <alignment horizontal="center" vertical="center"/>
    </xf>
    <xf numFmtId="0" fontId="20" fillId="0" borderId="33" xfId="14" applyFont="1" applyBorder="1" applyAlignment="1">
      <alignment horizontal="center" vertical="center"/>
    </xf>
    <xf numFmtId="0" fontId="20" fillId="0" borderId="34" xfId="14" applyFont="1" applyBorder="1" applyAlignment="1">
      <alignment horizontal="center" vertical="center"/>
    </xf>
    <xf numFmtId="0" fontId="20" fillId="0" borderId="105" xfId="14" applyBorder="1" applyAlignment="1">
      <alignment horizontal="left" vertical="center"/>
    </xf>
    <xf numFmtId="0" fontId="0" fillId="0" borderId="0" xfId="0" applyBorder="1">
      <alignment vertical="center"/>
    </xf>
    <xf numFmtId="0" fontId="20" fillId="0" borderId="105" xfId="14" applyFont="1" applyFill="1" applyBorder="1" applyAlignment="1">
      <alignment horizontal="left" vertical="center"/>
    </xf>
    <xf numFmtId="0" fontId="20" fillId="0" borderId="0" xfId="14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20" fillId="0" borderId="105" xfId="14" applyFont="1" applyBorder="1" applyAlignment="1">
      <alignment horizontal="left" vertical="center"/>
    </xf>
    <xf numFmtId="221" fontId="0" fillId="0" borderId="33" xfId="0" applyNumberFormat="1" applyBorder="1" applyAlignment="1">
      <alignment horizontal="center" vertical="center"/>
    </xf>
    <xf numFmtId="41" fontId="42" fillId="0" borderId="0" xfId="1" applyFont="1" applyAlignment="1">
      <alignment horizontal="center" vertical="center"/>
    </xf>
    <xf numFmtId="0" fontId="42" fillId="0" borderId="0" xfId="14" applyFont="1" applyAlignment="1">
      <alignment horizontal="center" vertical="center"/>
    </xf>
    <xf numFmtId="0" fontId="0" fillId="0" borderId="0" xfId="0">
      <alignment vertical="center"/>
    </xf>
    <xf numFmtId="0" fontId="20" fillId="0" borderId="97" xfId="14" applyFont="1" applyBorder="1" applyAlignment="1">
      <alignment horizontal="center" vertical="center"/>
    </xf>
    <xf numFmtId="179" fontId="20" fillId="0" borderId="48" xfId="14" applyNumberFormat="1" applyFont="1" applyBorder="1" applyAlignment="1">
      <alignment horizontal="center" vertical="center"/>
    </xf>
    <xf numFmtId="179" fontId="20" fillId="0" borderId="50" xfId="14" applyNumberFormat="1" applyFont="1" applyBorder="1" applyAlignment="1">
      <alignment horizontal="center" vertical="center"/>
    </xf>
    <xf numFmtId="41" fontId="20" fillId="0" borderId="48" xfId="1" applyFont="1" applyBorder="1" applyAlignment="1">
      <alignment horizontal="center" vertical="center"/>
    </xf>
    <xf numFmtId="41" fontId="20" fillId="0" borderId="50" xfId="1" applyFont="1" applyBorder="1" applyAlignment="1">
      <alignment horizontal="center" vertical="center"/>
    </xf>
    <xf numFmtId="0" fontId="20" fillId="0" borderId="99" xfId="14" applyFont="1" applyBorder="1" applyAlignment="1">
      <alignment horizontal="center" vertical="center"/>
    </xf>
    <xf numFmtId="0" fontId="20" fillId="0" borderId="56" xfId="14" applyFont="1" applyBorder="1" applyAlignment="1">
      <alignment horizontal="center" vertical="center"/>
    </xf>
    <xf numFmtId="179" fontId="20" fillId="0" borderId="54" xfId="14" applyNumberFormat="1" applyFont="1" applyBorder="1" applyAlignment="1">
      <alignment horizontal="center" vertical="center"/>
    </xf>
    <xf numFmtId="179" fontId="20" fillId="0" borderId="56" xfId="14" applyNumberFormat="1" applyFont="1" applyBorder="1" applyAlignment="1">
      <alignment horizontal="center" vertical="center"/>
    </xf>
    <xf numFmtId="41" fontId="20" fillId="0" borderId="54" xfId="1" applyFont="1" applyBorder="1" applyAlignment="1">
      <alignment horizontal="center" vertical="center"/>
    </xf>
    <xf numFmtId="41" fontId="20" fillId="0" borderId="56" xfId="1" applyFont="1" applyBorder="1" applyAlignment="1">
      <alignment horizontal="center" vertical="center"/>
    </xf>
    <xf numFmtId="0" fontId="20" fillId="0" borderId="59" xfId="14" applyFont="1" applyBorder="1" applyAlignment="1">
      <alignment horizontal="center" vertical="center"/>
    </xf>
    <xf numFmtId="0" fontId="20" fillId="0" borderId="37" xfId="14" applyFont="1" applyBorder="1" applyAlignment="1">
      <alignment horizontal="center" vertical="center"/>
    </xf>
    <xf numFmtId="179" fontId="20" fillId="0" borderId="35" xfId="14" applyNumberFormat="1" applyFont="1" applyBorder="1" applyAlignment="1">
      <alignment horizontal="center" vertical="center"/>
    </xf>
    <xf numFmtId="179" fontId="20" fillId="0" borderId="37" xfId="14" applyNumberFormat="1" applyFont="1" applyBorder="1" applyAlignment="1">
      <alignment horizontal="center" vertical="center"/>
    </xf>
    <xf numFmtId="41" fontId="20" fillId="0" borderId="35" xfId="1" applyFont="1" applyBorder="1" applyAlignment="1">
      <alignment horizontal="center" vertical="center"/>
    </xf>
    <xf numFmtId="41" fontId="20" fillId="0" borderId="37" xfId="1" applyFont="1" applyBorder="1" applyAlignment="1">
      <alignment horizontal="center" vertical="center"/>
    </xf>
    <xf numFmtId="0" fontId="57" fillId="0" borderId="0" xfId="14" applyFont="1" applyAlignment="1">
      <alignment horizontal="center" vertical="center"/>
    </xf>
    <xf numFmtId="0" fontId="42" fillId="0" borderId="0" xfId="14" applyFont="1" applyAlignment="1">
      <alignment horizontal="left" vertical="center" wrapText="1"/>
    </xf>
    <xf numFmtId="179" fontId="20" fillId="0" borderId="0" xfId="14" applyNumberFormat="1" applyFont="1" applyAlignment="1">
      <alignment horizontal="center" vertical="center"/>
    </xf>
    <xf numFmtId="0" fontId="20" fillId="0" borderId="0" xfId="14" applyFont="1" applyAlignment="1">
      <alignment horizontal="left" vertical="center"/>
    </xf>
    <xf numFmtId="0" fontId="20" fillId="0" borderId="0" xfId="14" applyFont="1" applyAlignment="1">
      <alignment horizontal="center" vertical="center"/>
    </xf>
    <xf numFmtId="41" fontId="20" fillId="0" borderId="0" xfId="14" applyNumberFormat="1" applyFont="1" applyAlignment="1">
      <alignment horizontal="center" vertical="center"/>
    </xf>
    <xf numFmtId="41" fontId="20" fillId="0" borderId="15" xfId="14" applyNumberFormat="1" applyFont="1" applyBorder="1" applyAlignment="1">
      <alignment horizontal="center" vertical="center"/>
    </xf>
    <xf numFmtId="179" fontId="20" fillId="0" borderId="67" xfId="14" applyNumberFormat="1" applyFont="1" applyBorder="1" applyAlignment="1">
      <alignment horizontal="center" vertical="center"/>
    </xf>
    <xf numFmtId="179" fontId="20" fillId="0" borderId="45" xfId="14" applyNumberFormat="1" applyFont="1" applyBorder="1" applyAlignment="1">
      <alignment horizontal="center" vertical="center"/>
    </xf>
    <xf numFmtId="41" fontId="20" fillId="0" borderId="67" xfId="1" applyFont="1" applyBorder="1" applyAlignment="1">
      <alignment horizontal="center" vertical="center"/>
    </xf>
    <xf numFmtId="41" fontId="20" fillId="0" borderId="45" xfId="1" applyFont="1" applyBorder="1" applyAlignment="1">
      <alignment horizontal="center" vertical="center"/>
    </xf>
    <xf numFmtId="22" fontId="40" fillId="0" borderId="11" xfId="0" applyNumberFormat="1" applyFont="1" applyFill="1" applyBorder="1" applyAlignment="1">
      <alignment vertical="center" wrapText="1"/>
    </xf>
    <xf numFmtId="22" fontId="40" fillId="0" borderId="6" xfId="0" applyNumberFormat="1" applyFont="1" applyFill="1" applyBorder="1" applyAlignment="1">
      <alignment vertical="center" wrapText="1"/>
    </xf>
    <xf numFmtId="22" fontId="40" fillId="0" borderId="5" xfId="0" applyNumberFormat="1" applyFont="1" applyFill="1" applyBorder="1" applyAlignment="1">
      <alignment vertical="center" wrapText="1"/>
    </xf>
    <xf numFmtId="22" fontId="14" fillId="0" borderId="11" xfId="0" applyNumberFormat="1" applyFont="1" applyFill="1" applyBorder="1" applyAlignment="1">
      <alignment vertical="center" wrapText="1"/>
    </xf>
    <xf numFmtId="22" fontId="14" fillId="0" borderId="6" xfId="0" applyNumberFormat="1" applyFont="1" applyFill="1" applyBorder="1" applyAlignment="1">
      <alignment vertical="center" wrapText="1"/>
    </xf>
    <xf numFmtId="22" fontId="14" fillId="0" borderId="5" xfId="0" applyNumberFormat="1" applyFont="1" applyFill="1" applyBorder="1" applyAlignment="1">
      <alignment vertical="center" wrapText="1"/>
    </xf>
    <xf numFmtId="22" fontId="40" fillId="0" borderId="11" xfId="0" applyNumberFormat="1" applyFont="1" applyFill="1" applyBorder="1" applyAlignment="1">
      <alignment horizontal="left" vertical="center"/>
    </xf>
    <xf numFmtId="22" fontId="40" fillId="0" borderId="6" xfId="0" applyNumberFormat="1" applyFont="1" applyFill="1" applyBorder="1" applyAlignment="1">
      <alignment horizontal="left" vertical="center"/>
    </xf>
    <xf numFmtId="22" fontId="40" fillId="0" borderId="5" xfId="0" applyNumberFormat="1" applyFont="1" applyFill="1" applyBorder="1" applyAlignment="1">
      <alignment horizontal="left" vertical="center"/>
    </xf>
    <xf numFmtId="0" fontId="40" fillId="0" borderId="11" xfId="0" applyFont="1" applyFill="1" applyBorder="1" applyAlignment="1">
      <alignment vertical="center" wrapText="1"/>
    </xf>
    <xf numFmtId="0" fontId="40" fillId="0" borderId="6" xfId="0" applyFont="1" applyFill="1" applyBorder="1" applyAlignment="1">
      <alignment vertical="center" wrapText="1"/>
    </xf>
    <xf numFmtId="0" fontId="40" fillId="0" borderId="5" xfId="0" applyFont="1" applyFill="1" applyBorder="1" applyAlignment="1">
      <alignment vertical="center" wrapText="1"/>
    </xf>
    <xf numFmtId="22" fontId="34" fillId="0" borderId="1" xfId="0" applyNumberFormat="1" applyFont="1" applyFill="1" applyBorder="1" applyAlignment="1">
      <alignment horizontal="center" vertical="center"/>
    </xf>
    <xf numFmtId="22" fontId="35" fillId="0" borderId="0" xfId="0" applyNumberFormat="1" applyFont="1" applyAlignment="1">
      <alignment horizontal="center" vertical="center"/>
    </xf>
    <xf numFmtId="22" fontId="129" fillId="0" borderId="11" xfId="0" applyNumberFormat="1" applyFont="1" applyFill="1" applyBorder="1" applyAlignment="1">
      <alignment horizontal="center" vertical="center"/>
    </xf>
    <xf numFmtId="22" fontId="129" fillId="0" borderId="6" xfId="0" applyNumberFormat="1" applyFont="1" applyFill="1" applyBorder="1" applyAlignment="1">
      <alignment horizontal="center" vertical="center"/>
    </xf>
    <xf numFmtId="22" fontId="129" fillId="0" borderId="5" xfId="0" applyNumberFormat="1" applyFont="1" applyFill="1" applyBorder="1" applyAlignment="1">
      <alignment horizontal="center" vertical="center"/>
    </xf>
    <xf numFmtId="22" fontId="38" fillId="0" borderId="11" xfId="0" applyNumberFormat="1" applyFont="1" applyBorder="1" applyAlignment="1">
      <alignment horizontal="center" vertical="center"/>
    </xf>
    <xf numFmtId="22" fontId="34" fillId="0" borderId="6" xfId="0" applyNumberFormat="1" applyFont="1" applyBorder="1" applyAlignment="1">
      <alignment horizontal="center" vertical="center"/>
    </xf>
    <xf numFmtId="22" fontId="31" fillId="0" borderId="1" xfId="0" applyNumberFormat="1" applyFont="1" applyBorder="1" applyAlignment="1">
      <alignment horizontal="center" vertical="center"/>
    </xf>
    <xf numFmtId="176" fontId="31" fillId="0" borderId="11" xfId="0" applyNumberFormat="1" applyFont="1" applyBorder="1" applyAlignment="1">
      <alignment horizontal="center" vertical="center"/>
    </xf>
    <xf numFmtId="176" fontId="31" fillId="0" borderId="5" xfId="0" applyNumberFormat="1" applyFont="1" applyBorder="1" applyAlignment="1">
      <alignment horizontal="center" vertical="center"/>
    </xf>
    <xf numFmtId="22" fontId="19" fillId="0" borderId="1" xfId="0" applyNumberFormat="1" applyFont="1" applyFill="1" applyBorder="1" applyAlignment="1">
      <alignment horizontal="center" vertical="center"/>
    </xf>
    <xf numFmtId="176" fontId="19" fillId="0" borderId="1" xfId="0" applyNumberFormat="1" applyFont="1" applyFill="1" applyBorder="1" applyAlignment="1">
      <alignment horizontal="center" vertical="center"/>
    </xf>
    <xf numFmtId="22" fontId="128" fillId="0" borderId="11" xfId="0" applyNumberFormat="1" applyFont="1" applyFill="1" applyBorder="1" applyAlignment="1">
      <alignment horizontal="center" vertical="center"/>
    </xf>
    <xf numFmtId="0" fontId="116" fillId="0" borderId="6" xfId="0" applyFont="1" applyFill="1" applyBorder="1">
      <alignment vertical="center"/>
    </xf>
    <xf numFmtId="0" fontId="116" fillId="0" borderId="5" xfId="0" applyFont="1" applyFill="1" applyBorder="1">
      <alignment vertical="center"/>
    </xf>
    <xf numFmtId="182" fontId="116" fillId="0" borderId="2" xfId="0" applyNumberFormat="1" applyFont="1" applyFill="1" applyBorder="1" applyAlignment="1">
      <alignment horizontal="center" vertical="center"/>
    </xf>
    <xf numFmtId="182" fontId="116" fillId="0" borderId="4" xfId="0" applyNumberFormat="1" applyFont="1" applyFill="1" applyBorder="1" applyAlignment="1">
      <alignment horizontal="center" vertical="center"/>
    </xf>
    <xf numFmtId="22" fontId="135" fillId="0" borderId="0" xfId="0" applyNumberFormat="1" applyFont="1" applyFill="1" applyBorder="1" applyAlignment="1">
      <alignment horizontal="center" vertical="center"/>
    </xf>
    <xf numFmtId="22" fontId="28" fillId="0" borderId="1" xfId="0" applyNumberFormat="1" applyFont="1" applyFill="1" applyBorder="1" applyAlignment="1">
      <alignment horizontal="center" vertical="center" wrapText="1"/>
    </xf>
    <xf numFmtId="22" fontId="128" fillId="0" borderId="2" xfId="0" applyNumberFormat="1" applyFont="1" applyFill="1" applyBorder="1" applyAlignment="1">
      <alignment horizontal="center" vertical="center" wrapText="1"/>
    </xf>
    <xf numFmtId="22" fontId="128" fillId="0" borderId="3" xfId="0" applyNumberFormat="1" applyFont="1" applyFill="1" applyBorder="1" applyAlignment="1">
      <alignment horizontal="center" vertical="center" wrapText="1"/>
    </xf>
    <xf numFmtId="22" fontId="128" fillId="0" borderId="4" xfId="0" applyNumberFormat="1" applyFont="1" applyFill="1" applyBorder="1" applyAlignment="1">
      <alignment horizontal="center" vertical="center" wrapText="1"/>
    </xf>
    <xf numFmtId="22" fontId="40" fillId="0" borderId="5" xfId="0" applyNumberFormat="1" applyFont="1" applyFill="1" applyBorder="1" applyAlignment="1">
      <alignment horizontal="center" vertical="center"/>
    </xf>
    <xf numFmtId="22" fontId="40" fillId="0" borderId="2" xfId="0" applyNumberFormat="1" applyFont="1" applyFill="1" applyBorder="1" applyAlignment="1">
      <alignment horizontal="center" vertical="center" wrapText="1"/>
    </xf>
    <xf numFmtId="22" fontId="40" fillId="0" borderId="3" xfId="0" applyNumberFormat="1" applyFont="1" applyFill="1" applyBorder="1" applyAlignment="1">
      <alignment horizontal="center" vertical="center" wrapText="1"/>
    </xf>
    <xf numFmtId="22" fontId="40" fillId="0" borderId="4" xfId="0" applyNumberFormat="1" applyFont="1" applyFill="1" applyBorder="1" applyAlignment="1">
      <alignment horizontal="center" vertical="center" wrapText="1"/>
    </xf>
    <xf numFmtId="22" fontId="40" fillId="0" borderId="7" xfId="0" applyNumberFormat="1" applyFont="1" applyFill="1" applyBorder="1" applyAlignment="1">
      <alignment horizontal="center" vertical="center"/>
    </xf>
    <xf numFmtId="22" fontId="40" fillId="0" borderId="9" xfId="0" applyNumberFormat="1" applyFont="1" applyFill="1" applyBorder="1" applyAlignment="1">
      <alignment horizontal="center" vertical="center"/>
    </xf>
    <xf numFmtId="22" fontId="40" fillId="0" borderId="8" xfId="0" applyNumberFormat="1" applyFont="1" applyFill="1" applyBorder="1" applyAlignment="1">
      <alignment horizontal="center" vertical="center"/>
    </xf>
    <xf numFmtId="22" fontId="40" fillId="0" borderId="1" xfId="0" applyNumberFormat="1" applyFont="1" applyFill="1" applyBorder="1" applyAlignment="1">
      <alignment horizontal="center" vertical="center" wrapText="1"/>
    </xf>
    <xf numFmtId="22" fontId="130" fillId="0" borderId="2" xfId="0" applyNumberFormat="1" applyFont="1" applyFill="1" applyBorder="1" applyAlignment="1">
      <alignment horizontal="center" vertical="center" wrapText="1"/>
    </xf>
    <xf numFmtId="22" fontId="130" fillId="0" borderId="4" xfId="0" applyNumberFormat="1" applyFont="1" applyFill="1" applyBorder="1" applyAlignment="1">
      <alignment horizontal="center" vertical="center" wrapText="1"/>
    </xf>
    <xf numFmtId="22" fontId="28" fillId="0" borderId="11" xfId="0" applyNumberFormat="1" applyFont="1" applyFill="1" applyBorder="1" applyAlignment="1">
      <alignment horizontal="center" vertical="center"/>
    </xf>
    <xf numFmtId="22" fontId="28" fillId="0" borderId="5" xfId="0" applyNumberFormat="1" applyFont="1" applyFill="1" applyBorder="1" applyAlignment="1">
      <alignment horizontal="center" vertical="center"/>
    </xf>
    <xf numFmtId="22" fontId="129" fillId="0" borderId="11" xfId="0" applyNumberFormat="1" applyFont="1" applyFill="1" applyBorder="1" applyAlignment="1">
      <alignment horizontal="center" vertical="center" wrapText="1"/>
    </xf>
    <xf numFmtId="0" fontId="73" fillId="0" borderId="0" xfId="0" applyFont="1" applyFill="1" applyBorder="1" applyAlignment="1">
      <alignment horizontal="center" wrapText="1"/>
    </xf>
    <xf numFmtId="22" fontId="40" fillId="0" borderId="2" xfId="0" applyNumberFormat="1" applyFont="1" applyFill="1" applyBorder="1" applyAlignment="1">
      <alignment horizontal="center" vertical="center"/>
    </xf>
    <xf numFmtId="22" fontId="40" fillId="0" borderId="3" xfId="0" applyNumberFormat="1" applyFont="1" applyFill="1" applyBorder="1" applyAlignment="1">
      <alignment horizontal="center" vertical="center"/>
    </xf>
    <xf numFmtId="22" fontId="40" fillId="0" borderId="4" xfId="0" applyNumberFormat="1" applyFont="1" applyFill="1" applyBorder="1" applyAlignment="1">
      <alignment horizontal="center" vertical="center"/>
    </xf>
    <xf numFmtId="22" fontId="28" fillId="0" borderId="7" xfId="0" applyNumberFormat="1" applyFont="1" applyFill="1" applyBorder="1" applyAlignment="1">
      <alignment horizontal="center" vertical="center"/>
    </xf>
    <xf numFmtId="22" fontId="28" fillId="0" borderId="8" xfId="0" applyNumberFormat="1" applyFont="1" applyFill="1" applyBorder="1" applyAlignment="1">
      <alignment horizontal="center" vertical="center"/>
    </xf>
    <xf numFmtId="22" fontId="28" fillId="0" borderId="6" xfId="0" applyNumberFormat="1" applyFont="1" applyFill="1" applyBorder="1" applyAlignment="1">
      <alignment horizontal="center" vertical="center"/>
    </xf>
    <xf numFmtId="22" fontId="28" fillId="0" borderId="11" xfId="0" applyNumberFormat="1" applyFont="1" applyFill="1" applyBorder="1" applyAlignment="1">
      <alignment horizontal="left" vertical="center"/>
    </xf>
    <xf numFmtId="22" fontId="28" fillId="0" borderId="6" xfId="0" applyNumberFormat="1" applyFont="1" applyFill="1" applyBorder="1" applyAlignment="1">
      <alignment horizontal="left" vertical="center"/>
    </xf>
    <xf numFmtId="22" fontId="28" fillId="0" borderId="5" xfId="0" applyNumberFormat="1" applyFont="1" applyFill="1" applyBorder="1" applyAlignment="1">
      <alignment horizontal="left" vertical="center"/>
    </xf>
    <xf numFmtId="49" fontId="9" fillId="6" borderId="2" xfId="0" applyNumberFormat="1" applyFont="1" applyFill="1" applyBorder="1" applyAlignment="1">
      <alignment horizontal="center" vertical="center" wrapText="1"/>
    </xf>
    <xf numFmtId="49" fontId="9" fillId="6" borderId="3" xfId="0" applyNumberFormat="1" applyFont="1" applyFill="1" applyBorder="1" applyAlignment="1">
      <alignment horizontal="center" vertical="center" wrapText="1"/>
    </xf>
    <xf numFmtId="49" fontId="9" fillId="6" borderId="4" xfId="0" applyNumberFormat="1" applyFont="1" applyFill="1" applyBorder="1" applyAlignment="1">
      <alignment horizontal="center" vertical="center" wrapText="1"/>
    </xf>
    <xf numFmtId="49" fontId="9" fillId="22" borderId="2" xfId="0" applyNumberFormat="1" applyFont="1" applyFill="1" applyBorder="1" applyAlignment="1">
      <alignment horizontal="center" vertical="center" wrapText="1"/>
    </xf>
    <xf numFmtId="49" fontId="9" fillId="22" borderId="3" xfId="0" applyNumberFormat="1" applyFont="1" applyFill="1" applyBorder="1" applyAlignment="1">
      <alignment horizontal="center" vertical="center" wrapText="1"/>
    </xf>
    <xf numFmtId="49" fontId="9" fillId="22" borderId="4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 wrapText="1"/>
    </xf>
    <xf numFmtId="49" fontId="9" fillId="8" borderId="2" xfId="0" applyNumberFormat="1" applyFont="1" applyFill="1" applyBorder="1" applyAlignment="1">
      <alignment horizontal="center" vertical="center" wrapText="1"/>
    </xf>
    <xf numFmtId="49" fontId="9" fillId="8" borderId="3" xfId="0" applyNumberFormat="1" applyFont="1" applyFill="1" applyBorder="1" applyAlignment="1">
      <alignment horizontal="center" vertical="center" wrapText="1"/>
    </xf>
    <xf numFmtId="49" fontId="9" fillId="8" borderId="4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49" fontId="9" fillId="4" borderId="3" xfId="0" applyNumberFormat="1" applyFont="1" applyFill="1" applyBorder="1" applyAlignment="1">
      <alignment horizontal="center" vertical="center" wrapText="1"/>
    </xf>
    <xf numFmtId="49" fontId="9" fillId="4" borderId="4" xfId="0" applyNumberFormat="1" applyFont="1" applyFill="1" applyBorder="1" applyAlignment="1">
      <alignment horizontal="center" vertical="center" wrapText="1"/>
    </xf>
    <xf numFmtId="49" fontId="9" fillId="5" borderId="2" xfId="0" applyNumberFormat="1" applyFont="1" applyFill="1" applyBorder="1" applyAlignment="1">
      <alignment horizontal="center" vertical="center" wrapText="1"/>
    </xf>
    <xf numFmtId="49" fontId="9" fillId="5" borderId="3" xfId="0" applyNumberFormat="1" applyFont="1" applyFill="1" applyBorder="1" applyAlignment="1">
      <alignment horizontal="center" vertical="center" wrapText="1"/>
    </xf>
    <xf numFmtId="49" fontId="9" fillId="5" borderId="4" xfId="0" applyNumberFormat="1" applyFont="1" applyFill="1" applyBorder="1" applyAlignment="1">
      <alignment horizontal="center" vertical="center" wrapText="1"/>
    </xf>
    <xf numFmtId="189" fontId="8" fillId="7" borderId="11" xfId="0" applyNumberFormat="1" applyFont="1" applyFill="1" applyBorder="1" applyAlignment="1">
      <alignment horizontal="center" vertical="center"/>
    </xf>
    <xf numFmtId="189" fontId="8" fillId="7" borderId="5" xfId="0" applyNumberFormat="1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7" borderId="1" xfId="4" applyFont="1" applyFill="1" applyBorder="1" applyAlignment="1">
      <alignment horizontal="center" vertical="center"/>
    </xf>
    <xf numFmtId="189" fontId="8" fillId="2" borderId="1" xfId="0" applyNumberFormat="1" applyFont="1" applyFill="1" applyBorder="1" applyAlignment="1">
      <alignment horizontal="center" vertical="center"/>
    </xf>
    <xf numFmtId="0" fontId="32" fillId="8" borderId="1" xfId="0" applyFont="1" applyFill="1" applyBorder="1" applyAlignment="1">
      <alignment horizontal="center" vertical="center" wrapText="1"/>
    </xf>
    <xf numFmtId="189" fontId="47" fillId="19" borderId="17" xfId="0" applyNumberFormat="1" applyFont="1" applyFill="1" applyBorder="1" applyAlignment="1">
      <alignment horizontal="center" vertical="center" wrapText="1"/>
    </xf>
    <xf numFmtId="189" fontId="47" fillId="19" borderId="19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1" fillId="0" borderId="1" xfId="4" applyFont="1" applyFill="1" applyBorder="1" applyAlignment="1">
      <alignment horizontal="left" vertical="center" wrapText="1"/>
    </xf>
    <xf numFmtId="0" fontId="9" fillId="7" borderId="11" xfId="0" applyFont="1" applyFill="1" applyBorder="1" applyAlignment="1">
      <alignment horizontal="left" vertical="center"/>
    </xf>
    <xf numFmtId="0" fontId="9" fillId="7" borderId="5" xfId="0" applyFont="1" applyFill="1" applyBorder="1" applyAlignment="1">
      <alignment horizontal="left" vertical="center"/>
    </xf>
    <xf numFmtId="0" fontId="14" fillId="22" borderId="11" xfId="0" applyFont="1" applyFill="1" applyBorder="1" applyAlignment="1">
      <alignment horizontal="center" vertical="center"/>
    </xf>
    <xf numFmtId="0" fontId="14" fillId="22" borderId="6" xfId="0" applyFont="1" applyFill="1" applyBorder="1" applyAlignment="1">
      <alignment horizontal="center" vertical="center"/>
    </xf>
    <xf numFmtId="0" fontId="9" fillId="25" borderId="11" xfId="0" applyFont="1" applyFill="1" applyBorder="1" applyAlignment="1">
      <alignment horizontal="left" vertical="center"/>
    </xf>
    <xf numFmtId="0" fontId="9" fillId="25" borderId="5" xfId="0" applyFont="1" applyFill="1" applyBorder="1" applyAlignment="1">
      <alignment horizontal="left" vertical="center"/>
    </xf>
    <xf numFmtId="0" fontId="9" fillId="24" borderId="11" xfId="0" applyFont="1" applyFill="1" applyBorder="1" applyAlignment="1">
      <alignment horizontal="left" vertical="center"/>
    </xf>
    <xf numFmtId="0" fontId="9" fillId="24" borderId="5" xfId="0" applyFont="1" applyFill="1" applyBorder="1" applyAlignment="1">
      <alignment horizontal="left" vertical="center"/>
    </xf>
    <xf numFmtId="0" fontId="9" fillId="23" borderId="11" xfId="0" applyFont="1" applyFill="1" applyBorder="1" applyAlignment="1">
      <alignment horizontal="left" vertical="center"/>
    </xf>
    <xf numFmtId="0" fontId="9" fillId="23" borderId="5" xfId="0" applyFont="1" applyFill="1" applyBorder="1" applyAlignment="1">
      <alignment horizontal="left" vertical="center"/>
    </xf>
    <xf numFmtId="0" fontId="9" fillId="8" borderId="11" xfId="0" applyFont="1" applyFill="1" applyBorder="1" applyAlignment="1">
      <alignment horizontal="left" vertical="center"/>
    </xf>
    <xf numFmtId="0" fontId="9" fillId="8" borderId="5" xfId="0" applyFont="1" applyFill="1" applyBorder="1" applyAlignment="1">
      <alignment horizontal="left" vertical="center"/>
    </xf>
    <xf numFmtId="49" fontId="11" fillId="0" borderId="1" xfId="4" applyNumberFormat="1" applyFont="1" applyFill="1" applyBorder="1" applyAlignment="1">
      <alignment horizontal="left" vertical="center" wrapText="1"/>
    </xf>
    <xf numFmtId="49" fontId="11" fillId="0" borderId="1" xfId="2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78" fontId="31" fillId="0" borderId="1" xfId="0" applyNumberFormat="1" applyFont="1" applyBorder="1" applyAlignment="1">
      <alignment horizontal="left" vertical="center"/>
    </xf>
    <xf numFmtId="49" fontId="9" fillId="2" borderId="11" xfId="0" applyNumberFormat="1" applyFont="1" applyFill="1" applyBorder="1" applyAlignment="1">
      <alignment horizontal="left" vertical="center" wrapText="1"/>
    </xf>
    <xf numFmtId="49" fontId="9" fillId="2" borderId="5" xfId="0" applyNumberFormat="1" applyFont="1" applyFill="1" applyBorder="1" applyAlignment="1">
      <alignment horizontal="left" vertical="center" wrapText="1"/>
    </xf>
    <xf numFmtId="49" fontId="11" fillId="0" borderId="2" xfId="2" applyNumberFormat="1" applyFont="1" applyFill="1" applyBorder="1" applyAlignment="1">
      <alignment horizontal="center" vertical="center" wrapText="1"/>
    </xf>
    <xf numFmtId="49" fontId="11" fillId="0" borderId="4" xfId="2" applyNumberFormat="1" applyFont="1" applyFill="1" applyBorder="1" applyAlignment="1">
      <alignment horizontal="center" vertical="center" wrapText="1"/>
    </xf>
    <xf numFmtId="2" fontId="20" fillId="0" borderId="0" xfId="30046" applyNumberFormat="1" applyFont="1" applyBorder="1" applyAlignment="1">
      <alignment horizontal="center" vertical="center"/>
    </xf>
    <xf numFmtId="0" fontId="20" fillId="0" borderId="0" xfId="14" applyFont="1" applyBorder="1" applyAlignment="1">
      <alignment horizontal="center" vertical="center"/>
    </xf>
    <xf numFmtId="0" fontId="0" fillId="0" borderId="0" xfId="30046" applyFont="1" applyBorder="1" applyAlignment="1">
      <alignment horizontal="right" vertical="center"/>
    </xf>
    <xf numFmtId="0" fontId="0" fillId="0" borderId="0" xfId="30046" applyFont="1" applyBorder="1" applyAlignment="1">
      <alignment horizontal="center" vertical="center"/>
    </xf>
    <xf numFmtId="0" fontId="20" fillId="0" borderId="0" xfId="14" applyNumberFormat="1" applyFont="1" applyBorder="1" applyAlignment="1">
      <alignment horizontal="center" vertical="center"/>
    </xf>
    <xf numFmtId="190" fontId="20" fillId="0" borderId="0" xfId="30046" applyNumberFormat="1" applyFont="1" applyBorder="1" applyAlignment="1">
      <alignment horizontal="center" vertical="center"/>
    </xf>
    <xf numFmtId="2" fontId="42" fillId="0" borderId="0" xfId="14" applyNumberFormat="1" applyFont="1" applyAlignment="1">
      <alignment horizontal="center" vertical="center"/>
    </xf>
    <xf numFmtId="183" fontId="42" fillId="0" borderId="0" xfId="14" applyNumberFormat="1" applyFont="1" applyAlignment="1">
      <alignment horizontal="center" vertical="center"/>
    </xf>
    <xf numFmtId="184" fontId="20" fillId="0" borderId="0" xfId="14" applyNumberFormat="1" applyFont="1" applyAlignment="1">
      <alignment horizontal="center" vertical="center"/>
    </xf>
    <xf numFmtId="216" fontId="20" fillId="0" borderId="0" xfId="14" applyNumberFormat="1" applyFont="1" applyAlignment="1">
      <alignment horizontal="center" vertical="center"/>
    </xf>
    <xf numFmtId="183" fontId="62" fillId="0" borderId="0" xfId="14" quotePrefix="1" applyNumberFormat="1" applyFont="1" applyAlignment="1">
      <alignment horizontal="center" vertical="center"/>
    </xf>
    <xf numFmtId="183" fontId="62" fillId="0" borderId="0" xfId="14" applyNumberFormat="1" applyFont="1" applyAlignment="1">
      <alignment horizontal="center" vertical="center"/>
    </xf>
    <xf numFmtId="2" fontId="20" fillId="0" borderId="0" xfId="14" applyNumberFormat="1" applyFont="1" applyAlignment="1">
      <alignment horizontal="center" vertical="center"/>
    </xf>
    <xf numFmtId="191" fontId="20" fillId="0" borderId="0" xfId="14" applyNumberFormat="1" applyFont="1" applyAlignment="1">
      <alignment horizontal="center" vertical="center"/>
    </xf>
    <xf numFmtId="2" fontId="20" fillId="0" borderId="0" xfId="14" applyNumberFormat="1" applyFont="1" applyBorder="1" applyAlignment="1">
      <alignment horizontal="center" vertical="center"/>
    </xf>
    <xf numFmtId="2" fontId="42" fillId="0" borderId="0" xfId="14" applyNumberFormat="1" applyFont="1" applyBorder="1" applyAlignment="1">
      <alignment horizontal="center" vertical="center"/>
    </xf>
    <xf numFmtId="0" fontId="0" fillId="0" borderId="0" xfId="30046" applyFont="1" applyAlignment="1">
      <alignment horizontal="right" vertical="center"/>
    </xf>
    <xf numFmtId="0" fontId="20" fillId="0" borderId="0" xfId="30046" applyFont="1" applyAlignment="1">
      <alignment horizontal="right" vertical="center"/>
    </xf>
    <xf numFmtId="0" fontId="20" fillId="0" borderId="0" xfId="30046" applyFont="1" applyBorder="1" applyAlignment="1">
      <alignment horizontal="center" vertical="center"/>
    </xf>
    <xf numFmtId="0" fontId="20" fillId="0" borderId="0" xfId="14" applyNumberFormat="1" applyFont="1" applyAlignment="1">
      <alignment horizontal="center" vertical="center"/>
    </xf>
    <xf numFmtId="190" fontId="20" fillId="0" borderId="0" xfId="30046" applyNumberFormat="1" applyFont="1" applyAlignment="1">
      <alignment horizontal="center" vertical="center"/>
    </xf>
    <xf numFmtId="2" fontId="20" fillId="0" borderId="0" xfId="30046" applyNumberFormat="1" applyFont="1" applyAlignment="1">
      <alignment horizontal="center" vertical="center"/>
    </xf>
    <xf numFmtId="2" fontId="20" fillId="0" borderId="15" xfId="30046" applyNumberFormat="1" applyFont="1" applyBorder="1" applyAlignment="1">
      <alignment horizontal="center" vertical="center"/>
    </xf>
    <xf numFmtId="0" fontId="20" fillId="0" borderId="15" xfId="14" applyFont="1" applyBorder="1" applyAlignment="1">
      <alignment horizontal="center" vertical="center"/>
    </xf>
    <xf numFmtId="0" fontId="0" fillId="0" borderId="15" xfId="30046" applyFont="1" applyBorder="1" applyAlignment="1">
      <alignment horizontal="right" vertical="center"/>
    </xf>
    <xf numFmtId="0" fontId="0" fillId="0" borderId="15" xfId="30046" applyFont="1" applyBorder="1" applyAlignment="1">
      <alignment horizontal="center" vertical="center"/>
    </xf>
    <xf numFmtId="0" fontId="20" fillId="0" borderId="15" xfId="0" applyNumberFormat="1" applyFont="1" applyBorder="1" applyAlignment="1">
      <alignment horizontal="center" vertical="center"/>
    </xf>
    <xf numFmtId="190" fontId="20" fillId="0" borderId="15" xfId="30046" applyNumberFormat="1" applyFont="1" applyBorder="1" applyAlignment="1">
      <alignment horizontal="center" vertical="center"/>
    </xf>
    <xf numFmtId="0" fontId="63" fillId="20" borderId="64" xfId="29935" applyFont="1" applyFill="1" applyBorder="1" applyAlignment="1">
      <alignment horizontal="center" vertical="center"/>
    </xf>
    <xf numFmtId="0" fontId="63" fillId="20" borderId="65" xfId="29935" applyFont="1" applyFill="1" applyBorder="1" applyAlignment="1">
      <alignment horizontal="center" vertical="center"/>
    </xf>
    <xf numFmtId="0" fontId="63" fillId="20" borderId="69" xfId="29935" applyFont="1" applyFill="1" applyBorder="1" applyAlignment="1">
      <alignment horizontal="center" vertical="center"/>
    </xf>
    <xf numFmtId="0" fontId="63" fillId="20" borderId="70" xfId="29935" applyFont="1" applyFill="1" applyBorder="1" applyAlignment="1">
      <alignment horizontal="center" vertical="center"/>
    </xf>
    <xf numFmtId="0" fontId="63" fillId="20" borderId="70" xfId="29935" applyFont="1" applyFill="1" applyBorder="1" applyAlignment="1">
      <alignment vertical="center"/>
    </xf>
    <xf numFmtId="0" fontId="63" fillId="20" borderId="71" xfId="29935" applyFont="1" applyFill="1" applyBorder="1" applyAlignment="1">
      <alignment horizontal="center" vertical="center"/>
    </xf>
    <xf numFmtId="0" fontId="63" fillId="20" borderId="72" xfId="29935" applyFont="1" applyFill="1" applyBorder="1" applyAlignment="1">
      <alignment horizontal="center" vertical="center"/>
    </xf>
    <xf numFmtId="0" fontId="63" fillId="20" borderId="73" xfId="29935" applyFont="1" applyFill="1" applyBorder="1" applyAlignment="1">
      <alignment horizontal="center" vertical="center"/>
    </xf>
    <xf numFmtId="0" fontId="63" fillId="20" borderId="67" xfId="29935" applyFont="1" applyFill="1" applyBorder="1" applyAlignment="1">
      <alignment horizontal="center" vertical="center"/>
    </xf>
    <xf numFmtId="0" fontId="63" fillId="20" borderId="68" xfId="29935" applyFont="1" applyFill="1" applyBorder="1" applyAlignment="1">
      <alignment horizontal="center" vertical="center"/>
    </xf>
    <xf numFmtId="0" fontId="63" fillId="20" borderId="66" xfId="29935" applyFont="1" applyFill="1" applyBorder="1" applyAlignment="1">
      <alignment horizontal="center" vertical="center" wrapText="1"/>
    </xf>
    <xf numFmtId="0" fontId="63" fillId="20" borderId="74" xfId="29935" applyFont="1" applyFill="1" applyBorder="1" applyAlignment="1">
      <alignment horizontal="center" vertical="center" wrapText="1"/>
    </xf>
    <xf numFmtId="0" fontId="63" fillId="0" borderId="62" xfId="29935" applyFont="1" applyBorder="1" applyAlignment="1">
      <alignment horizontal="center" vertical="center"/>
    </xf>
    <xf numFmtId="0" fontId="63" fillId="0" borderId="60" xfId="29935" applyFont="1" applyBorder="1" applyAlignment="1">
      <alignment horizontal="center" vertical="center"/>
    </xf>
    <xf numFmtId="0" fontId="63" fillId="0" borderId="77" xfId="29935" applyFont="1" applyBorder="1" applyAlignment="1">
      <alignment horizontal="center" vertical="center"/>
    </xf>
    <xf numFmtId="0" fontId="63" fillId="0" borderId="51" xfId="29935" applyFont="1" applyBorder="1" applyAlignment="1">
      <alignment horizontal="center" vertical="center"/>
    </xf>
    <xf numFmtId="0" fontId="68" fillId="0" borderId="77" xfId="29935" applyFont="1" applyBorder="1" applyAlignment="1">
      <alignment horizontal="center" vertical="center" wrapText="1"/>
    </xf>
    <xf numFmtId="0" fontId="68" fillId="0" borderId="51" xfId="29935" applyFont="1" applyBorder="1" applyAlignment="1">
      <alignment horizontal="center" vertical="center"/>
    </xf>
    <xf numFmtId="0" fontId="63" fillId="0" borderId="32" xfId="29935" applyFont="1" applyBorder="1" applyAlignment="1">
      <alignment horizontal="center" vertical="center" wrapText="1"/>
    </xf>
    <xf numFmtId="0" fontId="63" fillId="0" borderId="34" xfId="29935" applyFont="1" applyBorder="1" applyAlignment="1">
      <alignment horizontal="center" vertical="center" wrapText="1"/>
    </xf>
    <xf numFmtId="0" fontId="63" fillId="0" borderId="35" xfId="29935" applyFont="1" applyBorder="1" applyAlignment="1">
      <alignment horizontal="center" vertical="center" wrapText="1"/>
    </xf>
    <xf numFmtId="0" fontId="63" fillId="0" borderId="37" xfId="29935" applyFont="1" applyBorder="1" applyAlignment="1">
      <alignment horizontal="center" vertical="center" wrapText="1"/>
    </xf>
    <xf numFmtId="0" fontId="63" fillId="0" borderId="62" xfId="29935" applyFont="1" applyBorder="1" applyAlignment="1">
      <alignment horizontal="center" vertical="center" wrapText="1"/>
    </xf>
    <xf numFmtId="0" fontId="68" fillId="0" borderId="62" xfId="29935" applyFont="1" applyBorder="1" applyAlignment="1">
      <alignment horizontal="center" vertical="center" wrapText="1"/>
    </xf>
    <xf numFmtId="0" fontId="68" fillId="0" borderId="60" xfId="29935" applyFont="1" applyBorder="1" applyAlignment="1">
      <alignment horizontal="center" vertical="center" wrapText="1"/>
    </xf>
    <xf numFmtId="0" fontId="63" fillId="0" borderId="76" xfId="29935" applyFont="1" applyBorder="1" applyAlignment="1">
      <alignment horizontal="center" vertical="center" wrapText="1" shrinkToFit="1"/>
    </xf>
    <xf numFmtId="0" fontId="63" fillId="0" borderId="47" xfId="29935" applyFont="1" applyBorder="1" applyAlignment="1">
      <alignment horizontal="center" vertical="center" wrapText="1" shrinkToFit="1"/>
    </xf>
    <xf numFmtId="0" fontId="63" fillId="0" borderId="77" xfId="29935" applyFont="1" applyBorder="1" applyAlignment="1">
      <alignment horizontal="center" vertical="center" wrapText="1"/>
    </xf>
    <xf numFmtId="193" fontId="63" fillId="0" borderId="78" xfId="29935" applyNumberFormat="1" applyFont="1" applyFill="1" applyBorder="1" applyAlignment="1">
      <alignment horizontal="center" vertical="center"/>
    </xf>
    <xf numFmtId="193" fontId="63" fillId="0" borderId="60" xfId="29935" applyNumberFormat="1" applyFont="1" applyFill="1" applyBorder="1" applyAlignment="1">
      <alignment horizontal="center" vertical="center"/>
    </xf>
    <xf numFmtId="189" fontId="63" fillId="0" borderId="79" xfId="29935" applyNumberFormat="1" applyFont="1" applyBorder="1" applyAlignment="1">
      <alignment horizontal="center" vertical="center"/>
    </xf>
    <xf numFmtId="189" fontId="63" fillId="0" borderId="46" xfId="29935" applyNumberFormat="1" applyFont="1" applyBorder="1" applyAlignment="1">
      <alignment horizontal="center" vertical="center"/>
    </xf>
    <xf numFmtId="0" fontId="63" fillId="0" borderId="32" xfId="29935" applyFont="1" applyFill="1" applyBorder="1" applyAlignment="1">
      <alignment horizontal="center" vertical="center" wrapText="1"/>
    </xf>
    <xf numFmtId="0" fontId="63" fillId="0" borderId="34" xfId="29935" applyFont="1" applyFill="1" applyBorder="1" applyAlignment="1">
      <alignment horizontal="center" vertical="center" wrapText="1"/>
    </xf>
    <xf numFmtId="0" fontId="63" fillId="0" borderId="35" xfId="29935" applyFont="1" applyFill="1" applyBorder="1" applyAlignment="1">
      <alignment horizontal="center" vertical="center" wrapText="1"/>
    </xf>
    <xf numFmtId="0" fontId="63" fillId="0" borderId="37" xfId="29935" applyFont="1" applyFill="1" applyBorder="1" applyAlignment="1">
      <alignment horizontal="center" vertical="center" wrapText="1"/>
    </xf>
    <xf numFmtId="0" fontId="63" fillId="0" borderId="62" xfId="29935" applyFont="1" applyFill="1" applyBorder="1" applyAlignment="1">
      <alignment horizontal="center" vertical="center" wrapText="1"/>
    </xf>
    <xf numFmtId="0" fontId="63" fillId="0" borderId="60" xfId="29935" applyFont="1" applyFill="1" applyBorder="1" applyAlignment="1">
      <alignment horizontal="center" vertical="center"/>
    </xf>
    <xf numFmtId="0" fontId="63" fillId="0" borderId="62" xfId="29935" applyFont="1" applyFill="1" applyBorder="1" applyAlignment="1">
      <alignment horizontal="center" vertical="center"/>
    </xf>
    <xf numFmtId="0" fontId="68" fillId="0" borderId="62" xfId="29935" applyFont="1" applyFill="1" applyBorder="1" applyAlignment="1">
      <alignment horizontal="center" vertical="center" wrapText="1"/>
    </xf>
    <xf numFmtId="0" fontId="68" fillId="0" borderId="60" xfId="29935" applyFont="1" applyFill="1" applyBorder="1" applyAlignment="1">
      <alignment horizontal="center" vertical="center" wrapText="1"/>
    </xf>
    <xf numFmtId="192" fontId="63" fillId="0" borderId="62" xfId="29935" applyNumberFormat="1" applyFont="1" applyFill="1" applyBorder="1" applyAlignment="1">
      <alignment horizontal="center" vertical="center"/>
    </xf>
    <xf numFmtId="192" fontId="63" fillId="0" borderId="60" xfId="29935" applyNumberFormat="1" applyFont="1" applyFill="1" applyBorder="1" applyAlignment="1">
      <alignment horizontal="center" vertical="center"/>
    </xf>
    <xf numFmtId="193" fontId="63" fillId="0" borderId="62" xfId="29935" applyNumberFormat="1" applyFont="1" applyFill="1" applyBorder="1" applyAlignment="1">
      <alignment horizontal="center" vertical="center"/>
    </xf>
    <xf numFmtId="189" fontId="63" fillId="0" borderId="63" xfId="29935" applyNumberFormat="1" applyFont="1" applyFill="1" applyBorder="1" applyAlignment="1">
      <alignment horizontal="center" vertical="center"/>
    </xf>
    <xf numFmtId="189" fontId="63" fillId="0" borderId="46" xfId="29935" applyNumberFormat="1" applyFont="1" applyFill="1" applyBorder="1" applyAlignment="1">
      <alignment horizontal="center" vertical="center"/>
    </xf>
    <xf numFmtId="192" fontId="63" fillId="0" borderId="78" xfId="29935" applyNumberFormat="1" applyFont="1" applyBorder="1" applyAlignment="1">
      <alignment horizontal="center" vertical="center"/>
    </xf>
    <xf numFmtId="192" fontId="63" fillId="0" borderId="60" xfId="29935" applyNumberFormat="1" applyFont="1" applyBorder="1" applyAlignment="1">
      <alignment horizontal="center" vertical="center"/>
    </xf>
    <xf numFmtId="189" fontId="70" fillId="0" borderId="63" xfId="29935" applyNumberFormat="1" applyFont="1" applyBorder="1" applyAlignment="1">
      <alignment horizontal="center" vertical="center"/>
    </xf>
    <xf numFmtId="189" fontId="70" fillId="0" borderId="46" xfId="29935" applyNumberFormat="1" applyFont="1" applyBorder="1" applyAlignment="1">
      <alignment horizontal="center" vertical="center"/>
    </xf>
    <xf numFmtId="0" fontId="63" fillId="0" borderId="47" xfId="29935" applyFont="1" applyBorder="1" applyAlignment="1">
      <alignment horizontal="center" vertical="center" wrapText="1"/>
    </xf>
    <xf numFmtId="0" fontId="63" fillId="0" borderId="51" xfId="29935" applyFont="1" applyBorder="1" applyAlignment="1">
      <alignment horizontal="center" vertical="center" wrapText="1"/>
    </xf>
    <xf numFmtId="0" fontId="63" fillId="0" borderId="53" xfId="29935" applyFont="1" applyBorder="1" applyAlignment="1">
      <alignment horizontal="center" vertical="center" wrapText="1"/>
    </xf>
    <xf numFmtId="0" fontId="63" fillId="0" borderId="57" xfId="29935" applyFont="1" applyBorder="1" applyAlignment="1">
      <alignment horizontal="center" vertical="center" wrapText="1"/>
    </xf>
    <xf numFmtId="0" fontId="63" fillId="0" borderId="57" xfId="29935" applyFont="1" applyBorder="1" applyAlignment="1">
      <alignment horizontal="center" vertical="center"/>
    </xf>
    <xf numFmtId="192" fontId="63" fillId="0" borderId="62" xfId="29935" applyNumberFormat="1" applyFont="1" applyBorder="1" applyAlignment="1">
      <alignment horizontal="center" vertical="center"/>
    </xf>
    <xf numFmtId="192" fontId="63" fillId="0" borderId="80" xfId="29935" applyNumberFormat="1" applyFont="1" applyBorder="1" applyAlignment="1">
      <alignment horizontal="center" vertical="center"/>
    </xf>
    <xf numFmtId="194" fontId="63" fillId="0" borderId="62" xfId="29935" applyNumberFormat="1" applyFont="1" applyBorder="1" applyAlignment="1">
      <alignment horizontal="center" vertical="center"/>
    </xf>
    <xf numFmtId="194" fontId="63" fillId="0" borderId="80" xfId="29935" applyNumberFormat="1" applyFont="1" applyBorder="1" applyAlignment="1">
      <alignment horizontal="center" vertical="center"/>
    </xf>
    <xf numFmtId="189" fontId="70" fillId="0" borderId="81" xfId="29935" applyNumberFormat="1" applyFont="1" applyBorder="1" applyAlignment="1">
      <alignment horizontal="center" vertical="center"/>
    </xf>
    <xf numFmtId="194" fontId="63" fillId="0" borderId="60" xfId="29935" applyNumberFormat="1" applyFont="1" applyBorder="1" applyAlignment="1">
      <alignment horizontal="center" vertical="center"/>
    </xf>
    <xf numFmtId="189" fontId="63" fillId="0" borderId="63" xfId="29935" applyNumberFormat="1" applyFont="1" applyBorder="1" applyAlignment="1">
      <alignment horizontal="center" vertical="center"/>
    </xf>
    <xf numFmtId="0" fontId="68" fillId="0" borderId="82" xfId="29935" applyFont="1" applyBorder="1" applyAlignment="1">
      <alignment horizontal="center" vertical="center"/>
    </xf>
    <xf numFmtId="0" fontId="20" fillId="0" borderId="83" xfId="29935" applyBorder="1" applyAlignment="1">
      <alignment horizontal="center" vertical="center"/>
    </xf>
    <xf numFmtId="0" fontId="20" fillId="0" borderId="84" xfId="29935" applyBorder="1" applyAlignment="1">
      <alignment horizontal="center" vertical="center"/>
    </xf>
    <xf numFmtId="0" fontId="68" fillId="0" borderId="11" xfId="29935" applyFont="1" applyBorder="1" applyAlignment="1">
      <alignment horizontal="center" vertical="center"/>
    </xf>
    <xf numFmtId="0" fontId="68" fillId="0" borderId="5" xfId="29935" applyFont="1" applyBorder="1" applyAlignment="1">
      <alignment horizontal="center" vertical="center"/>
    </xf>
  </cellXfs>
  <cellStyles count="30047">
    <cellStyle name="(표준)" xfId="29938"/>
    <cellStyle name="??&amp;O?&amp;H?_x0008__x000f__x0007_?_x0007__x0001__x0001_" xfId="29939"/>
    <cellStyle name="??&amp;O?&amp;H?_x0008_??_x0007__x0001__x0001_" xfId="29940"/>
    <cellStyle name="?W?_laroux" xfId="29941"/>
    <cellStyle name="_감리내역" xfId="29942"/>
    <cellStyle name="’E‰Y [0.00]_laroux" xfId="29943"/>
    <cellStyle name="’E‰Y_laroux" xfId="29944"/>
    <cellStyle name="2)" xfId="29945"/>
    <cellStyle name="고정소숫점" xfId="29988"/>
    <cellStyle name="고정출력1" xfId="29989"/>
    <cellStyle name="고정출력2" xfId="29990"/>
    <cellStyle name="공종-규격" xfId="29991"/>
    <cellStyle name="날짜" xfId="29992"/>
    <cellStyle name="내역서" xfId="29993"/>
    <cellStyle name="단위-&quot;*&quot;" xfId="29994"/>
    <cellStyle name="단위-%" xfId="29995"/>
    <cellStyle name="단위-kg" xfId="29996"/>
    <cellStyle name="단위-m" xfId="29997"/>
    <cellStyle name="단위-㎥" xfId="30001"/>
    <cellStyle name="단위-㎡" xfId="29998"/>
    <cellStyle name="단위-㎡/개소" xfId="29999"/>
    <cellStyle name="단위-㎡_2.측량" xfId="30000"/>
    <cellStyle name="단위-t=" xfId="30002"/>
    <cellStyle name="달러" xfId="30003"/>
    <cellStyle name="대공종" xfId="30004"/>
    <cellStyle name="뒤에 오는 하이퍼링크_111보은토공" xfId="30005"/>
    <cellStyle name="똿뗦먛귟 [0.00]_PRODUCT DETAIL Q1" xfId="30006"/>
    <cellStyle name="똿뗦먛귟_PRODUCT DETAIL Q1" xfId="30007"/>
    <cellStyle name="믅됞 [0.00]_PRODUCT DETAIL Q1" xfId="30008"/>
    <cellStyle name="믅됞_PRODUCT DETAIL Q1" xfId="30009"/>
    <cellStyle name="백분율" xfId="6" builtinId="5"/>
    <cellStyle name="백분율 [0]" xfId="30010"/>
    <cellStyle name="백분율 [2]" xfId="30011"/>
    <cellStyle name="백분율 10" xfId="30"/>
    <cellStyle name="백분율 10 2" xfId="31"/>
    <cellStyle name="백분율 10 2 2" xfId="32"/>
    <cellStyle name="백분율 10 2 2 2" xfId="33"/>
    <cellStyle name="백분율 10 2 2 2 2" xfId="34"/>
    <cellStyle name="백분율 10 2 2 2 2 2" xfId="35"/>
    <cellStyle name="백분율 10 2 2 2 2 2 2" xfId="36"/>
    <cellStyle name="백분율 10 2 2 2 2 2 2 2" xfId="37"/>
    <cellStyle name="백분율 10 2 2 2 2 2 3" xfId="38"/>
    <cellStyle name="백분율 10 2 2 2 2 3" xfId="39"/>
    <cellStyle name="백분율 10 2 2 2 2 3 2" xfId="40"/>
    <cellStyle name="백분율 10 2 2 2 2 4" xfId="41"/>
    <cellStyle name="백분율 10 2 2 2 3" xfId="42"/>
    <cellStyle name="백분율 10 2 2 2 3 2" xfId="43"/>
    <cellStyle name="백분율 10 2 2 2 3 2 2" xfId="44"/>
    <cellStyle name="백분율 10 2 2 2 3 3" xfId="45"/>
    <cellStyle name="백분율 10 2 2 2 4" xfId="46"/>
    <cellStyle name="백분율 10 2 2 2 4 2" xfId="47"/>
    <cellStyle name="백분율 10 2 2 2 5" xfId="48"/>
    <cellStyle name="백분율 10 2 2 3" xfId="49"/>
    <cellStyle name="백분율 10 2 2 3 2" xfId="50"/>
    <cellStyle name="백분율 10 2 2 3 2 2" xfId="51"/>
    <cellStyle name="백분율 10 2 2 3 2 2 2" xfId="52"/>
    <cellStyle name="백분율 10 2 2 3 2 3" xfId="53"/>
    <cellStyle name="백분율 10 2 2 3 3" xfId="54"/>
    <cellStyle name="백분율 10 2 2 3 3 2" xfId="55"/>
    <cellStyle name="백분율 10 2 2 3 4" xfId="56"/>
    <cellStyle name="백분율 10 2 2 4" xfId="57"/>
    <cellStyle name="백분율 10 2 2 4 2" xfId="58"/>
    <cellStyle name="백분율 10 2 2 4 2 2" xfId="59"/>
    <cellStyle name="백분율 10 2 2 4 3" xfId="60"/>
    <cellStyle name="백분율 10 2 2 5" xfId="61"/>
    <cellStyle name="백분율 10 2 2 5 2" xfId="62"/>
    <cellStyle name="백분율 10 2 2 6" xfId="63"/>
    <cellStyle name="백분율 10 2 3" xfId="64"/>
    <cellStyle name="백분율 10 2 3 2" xfId="65"/>
    <cellStyle name="백분율 10 2 3 2 2" xfId="66"/>
    <cellStyle name="백분율 10 2 3 2 2 2" xfId="67"/>
    <cellStyle name="백분율 10 2 3 2 2 2 2" xfId="68"/>
    <cellStyle name="백분율 10 2 3 2 2 3" xfId="69"/>
    <cellStyle name="백분율 10 2 3 2 3" xfId="70"/>
    <cellStyle name="백분율 10 2 3 2 3 2" xfId="71"/>
    <cellStyle name="백분율 10 2 3 2 4" xfId="72"/>
    <cellStyle name="백분율 10 2 3 3" xfId="73"/>
    <cellStyle name="백분율 10 2 3 3 2" xfId="74"/>
    <cellStyle name="백분율 10 2 3 3 2 2" xfId="75"/>
    <cellStyle name="백분율 10 2 3 3 3" xfId="76"/>
    <cellStyle name="백분율 10 2 3 4" xfId="77"/>
    <cellStyle name="백분율 10 2 3 4 2" xfId="78"/>
    <cellStyle name="백분율 10 2 3 5" xfId="79"/>
    <cellStyle name="백분율 10 2 4" xfId="80"/>
    <cellStyle name="백분율 10 2 4 2" xfId="81"/>
    <cellStyle name="백분율 10 2 4 2 2" xfId="82"/>
    <cellStyle name="백분율 10 2 4 2 2 2" xfId="83"/>
    <cellStyle name="백분율 10 2 4 2 3" xfId="84"/>
    <cellStyle name="백분율 10 2 4 3" xfId="85"/>
    <cellStyle name="백분율 10 2 4 3 2" xfId="86"/>
    <cellStyle name="백분율 10 2 4 4" xfId="87"/>
    <cellStyle name="백분율 10 2 5" xfId="88"/>
    <cellStyle name="백분율 10 2 5 2" xfId="89"/>
    <cellStyle name="백분율 10 2 5 2 2" xfId="90"/>
    <cellStyle name="백분율 10 2 5 3" xfId="91"/>
    <cellStyle name="백분율 10 2 6" xfId="92"/>
    <cellStyle name="백분율 10 2 6 2" xfId="93"/>
    <cellStyle name="백분율 10 2 7" xfId="94"/>
    <cellStyle name="백분율 10 3" xfId="95"/>
    <cellStyle name="백분율 10 4" xfId="96"/>
    <cellStyle name="백분율 10 4 2" xfId="97"/>
    <cellStyle name="백분율 10 4 2 2" xfId="98"/>
    <cellStyle name="백분율 10 4 2 2 2" xfId="99"/>
    <cellStyle name="백분율 10 4 2 2 2 2" xfId="100"/>
    <cellStyle name="백분율 10 4 2 2 2 2 2" xfId="101"/>
    <cellStyle name="백분율 10 4 2 2 2 3" xfId="102"/>
    <cellStyle name="백분율 10 4 2 2 3" xfId="103"/>
    <cellStyle name="백분율 10 4 2 2 3 2" xfId="104"/>
    <cellStyle name="백분율 10 4 2 2 4" xfId="105"/>
    <cellStyle name="백분율 10 4 2 3" xfId="106"/>
    <cellStyle name="백분율 10 4 2 3 2" xfId="107"/>
    <cellStyle name="백분율 10 4 2 3 2 2" xfId="108"/>
    <cellStyle name="백분율 10 4 2 3 3" xfId="109"/>
    <cellStyle name="백분율 10 4 2 4" xfId="110"/>
    <cellStyle name="백분율 10 4 2 4 2" xfId="111"/>
    <cellStyle name="백분율 10 4 2 5" xfId="112"/>
    <cellStyle name="백분율 10 4 3" xfId="113"/>
    <cellStyle name="백분율 10 4 3 2" xfId="114"/>
    <cellStyle name="백분율 10 4 3 2 2" xfId="115"/>
    <cellStyle name="백분율 10 4 3 2 2 2" xfId="116"/>
    <cellStyle name="백분율 10 4 3 2 3" xfId="117"/>
    <cellStyle name="백분율 10 4 3 3" xfId="118"/>
    <cellStyle name="백분율 10 4 3 3 2" xfId="119"/>
    <cellStyle name="백분율 10 4 3 4" xfId="120"/>
    <cellStyle name="백분율 10 4 4" xfId="121"/>
    <cellStyle name="백분율 10 4 4 2" xfId="122"/>
    <cellStyle name="백분율 10 4 4 2 2" xfId="123"/>
    <cellStyle name="백분율 10 4 4 3" xfId="124"/>
    <cellStyle name="백분율 10 4 5" xfId="125"/>
    <cellStyle name="백분율 10 4 5 2" xfId="126"/>
    <cellStyle name="백분율 10 4 6" xfId="127"/>
    <cellStyle name="백분율 10 5" xfId="128"/>
    <cellStyle name="백분율 10 5 2" xfId="129"/>
    <cellStyle name="백분율 10 5 2 2" xfId="130"/>
    <cellStyle name="백분율 10 5 2 2 2" xfId="131"/>
    <cellStyle name="백분율 10 5 2 2 2 2" xfId="132"/>
    <cellStyle name="백분율 10 5 2 2 3" xfId="133"/>
    <cellStyle name="백분율 10 5 2 3" xfId="134"/>
    <cellStyle name="백분율 10 5 2 3 2" xfId="135"/>
    <cellStyle name="백분율 10 5 2 4" xfId="136"/>
    <cellStyle name="백분율 10 5 3" xfId="137"/>
    <cellStyle name="백분율 10 5 3 2" xfId="138"/>
    <cellStyle name="백분율 10 5 3 2 2" xfId="139"/>
    <cellStyle name="백분율 10 5 3 3" xfId="140"/>
    <cellStyle name="백분율 10 5 4" xfId="141"/>
    <cellStyle name="백분율 10 5 4 2" xfId="142"/>
    <cellStyle name="백분율 10 5 5" xfId="143"/>
    <cellStyle name="백분율 10 6" xfId="144"/>
    <cellStyle name="백분율 10 6 2" xfId="145"/>
    <cellStyle name="백분율 10 6 2 2" xfId="146"/>
    <cellStyle name="백분율 10 6 2 2 2" xfId="147"/>
    <cellStyle name="백분율 10 6 2 3" xfId="148"/>
    <cellStyle name="백분율 10 6 3" xfId="149"/>
    <cellStyle name="백분율 10 6 3 2" xfId="150"/>
    <cellStyle name="백분율 10 6 4" xfId="151"/>
    <cellStyle name="백분율 10 7" xfId="152"/>
    <cellStyle name="백분율 10 7 2" xfId="153"/>
    <cellStyle name="백분율 10 7 2 2" xfId="154"/>
    <cellStyle name="백분율 10 7 3" xfId="155"/>
    <cellStyle name="백분율 10 8" xfId="156"/>
    <cellStyle name="백분율 10 8 2" xfId="157"/>
    <cellStyle name="백분율 10 9" xfId="158"/>
    <cellStyle name="백분율 11" xfId="159"/>
    <cellStyle name="백분율 12" xfId="160"/>
    <cellStyle name="백분율 13" xfId="161"/>
    <cellStyle name="백분율 13 2" xfId="162"/>
    <cellStyle name="백분율 13 2 2" xfId="163"/>
    <cellStyle name="백분율 13 2 2 2" xfId="164"/>
    <cellStyle name="백분율 13 2 2 2 2" xfId="165"/>
    <cellStyle name="백분율 13 2 2 2 2 2" xfId="166"/>
    <cellStyle name="백분율 13 2 2 2 3" xfId="167"/>
    <cellStyle name="백분율 13 2 2 3" xfId="168"/>
    <cellStyle name="백분율 13 2 2 3 2" xfId="169"/>
    <cellStyle name="백분율 13 2 2 4" xfId="170"/>
    <cellStyle name="백분율 13 2 3" xfId="171"/>
    <cellStyle name="백분율 13 2 3 2" xfId="172"/>
    <cellStyle name="백분율 13 2 3 2 2" xfId="173"/>
    <cellStyle name="백분율 13 2 3 3" xfId="174"/>
    <cellStyle name="백분율 13 2 4" xfId="175"/>
    <cellStyle name="백분율 13 2 4 2" xfId="176"/>
    <cellStyle name="백분율 13 2 5" xfId="177"/>
    <cellStyle name="백분율 13 3" xfId="178"/>
    <cellStyle name="백분율 13 3 2" xfId="179"/>
    <cellStyle name="백분율 13 3 2 2" xfId="180"/>
    <cellStyle name="백분율 13 3 2 2 2" xfId="181"/>
    <cellStyle name="백분율 13 3 2 3" xfId="182"/>
    <cellStyle name="백분율 13 3 3" xfId="183"/>
    <cellStyle name="백분율 13 3 3 2" xfId="184"/>
    <cellStyle name="백분율 13 3 4" xfId="185"/>
    <cellStyle name="백분율 13 4" xfId="186"/>
    <cellStyle name="백분율 13 4 2" xfId="187"/>
    <cellStyle name="백분율 13 4 2 2" xfId="188"/>
    <cellStyle name="백분율 13 4 3" xfId="189"/>
    <cellStyle name="백분율 13 5" xfId="190"/>
    <cellStyle name="백분율 13 5 2" xfId="191"/>
    <cellStyle name="백분율 13 6" xfId="192"/>
    <cellStyle name="백분율 14" xfId="193"/>
    <cellStyle name="백분율 14 2" xfId="194"/>
    <cellStyle name="백분율 14 2 2" xfId="195"/>
    <cellStyle name="백분율 14 2 2 2" xfId="196"/>
    <cellStyle name="백분율 14 2 2 2 2" xfId="197"/>
    <cellStyle name="백분율 14 2 2 3" xfId="198"/>
    <cellStyle name="백분율 14 2 3" xfId="199"/>
    <cellStyle name="백분율 14 2 3 2" xfId="200"/>
    <cellStyle name="백분율 14 2 4" xfId="201"/>
    <cellStyle name="백분율 14 3" xfId="202"/>
    <cellStyle name="백분율 14 3 2" xfId="203"/>
    <cellStyle name="백분율 14 3 2 2" xfId="204"/>
    <cellStyle name="백분율 14 3 3" xfId="205"/>
    <cellStyle name="백분율 14 4" xfId="206"/>
    <cellStyle name="백분율 14 4 2" xfId="207"/>
    <cellStyle name="백분율 14 5" xfId="208"/>
    <cellStyle name="백분율 15" xfId="209"/>
    <cellStyle name="백분율 15 2" xfId="210"/>
    <cellStyle name="백분율 15 2 2" xfId="211"/>
    <cellStyle name="백분율 15 3" xfId="212"/>
    <cellStyle name="백분율 16" xfId="213"/>
    <cellStyle name="백분율 17" xfId="214"/>
    <cellStyle name="백분율 17 2" xfId="215"/>
    <cellStyle name="백분율 18" xfId="216"/>
    <cellStyle name="백분율 2" xfId="8"/>
    <cellStyle name="백분율 2 2" xfId="217"/>
    <cellStyle name="백분율 2 2 2" xfId="218"/>
    <cellStyle name="백분율 2 2 2 2" xfId="219"/>
    <cellStyle name="백분율 2 2 3" xfId="220"/>
    <cellStyle name="백분율 2 2 3 2" xfId="221"/>
    <cellStyle name="백분율 2 2 3 2 2" xfId="222"/>
    <cellStyle name="백분율 2 2 3 3" xfId="223"/>
    <cellStyle name="백분율 2 2 4" xfId="224"/>
    <cellStyle name="백분율 2 3" xfId="225"/>
    <cellStyle name="백분율 2 3 2" xfId="226"/>
    <cellStyle name="백분율 2 4" xfId="227"/>
    <cellStyle name="백분율 2 4 2" xfId="228"/>
    <cellStyle name="백분율 2 4 2 2" xfId="229"/>
    <cellStyle name="백분율 2 4 3" xfId="230"/>
    <cellStyle name="백분율 2 5" xfId="231"/>
    <cellStyle name="백분율 3" xfId="9"/>
    <cellStyle name="백분율 3 2" xfId="232"/>
    <cellStyle name="백분율 3 2 2" xfId="233"/>
    <cellStyle name="백분율 3 2 2 2" xfId="234"/>
    <cellStyle name="백분율 3 2 3" xfId="235"/>
    <cellStyle name="백분율 3 2 3 2" xfId="236"/>
    <cellStyle name="백분율 3 2 3 2 2" xfId="237"/>
    <cellStyle name="백분율 3 2 3 3" xfId="238"/>
    <cellStyle name="백분율 3 2 4" xfId="239"/>
    <cellStyle name="백분율 3 3" xfId="240"/>
    <cellStyle name="백분율 3 3 2" xfId="241"/>
    <cellStyle name="백분율 3 4" xfId="242"/>
    <cellStyle name="백분율 3 4 2" xfId="243"/>
    <cellStyle name="백분율 3 4 2 2" xfId="244"/>
    <cellStyle name="백분율 3 4 3" xfId="245"/>
    <cellStyle name="백분율 3 5" xfId="246"/>
    <cellStyle name="백분율 4" xfId="15"/>
    <cellStyle name="백분율 5" xfId="247"/>
    <cellStyle name="백분율 5 2" xfId="248"/>
    <cellStyle name="백분율 5 2 2" xfId="249"/>
    <cellStyle name="백분율 5 3" xfId="250"/>
    <cellStyle name="백분율 6" xfId="251"/>
    <cellStyle name="백분율 6 10" xfId="252"/>
    <cellStyle name="백분율 6 10 2" xfId="253"/>
    <cellStyle name="백분율 6 10 2 2" xfId="254"/>
    <cellStyle name="백분율 6 10 2 2 2" xfId="255"/>
    <cellStyle name="백분율 6 10 2 2 2 2" xfId="256"/>
    <cellStyle name="백분율 6 10 2 2 2 2 2" xfId="257"/>
    <cellStyle name="백분율 6 10 2 2 2 3" xfId="258"/>
    <cellStyle name="백분율 6 10 2 2 3" xfId="259"/>
    <cellStyle name="백분율 6 10 2 2 3 2" xfId="260"/>
    <cellStyle name="백분율 6 10 2 2 4" xfId="261"/>
    <cellStyle name="백분율 6 10 2 3" xfId="262"/>
    <cellStyle name="백분율 6 10 2 3 2" xfId="263"/>
    <cellStyle name="백분율 6 10 2 3 2 2" xfId="264"/>
    <cellStyle name="백분율 6 10 2 3 3" xfId="265"/>
    <cellStyle name="백분율 6 10 2 4" xfId="266"/>
    <cellStyle name="백분율 6 10 2 4 2" xfId="267"/>
    <cellStyle name="백분율 6 10 2 5" xfId="268"/>
    <cellStyle name="백분율 6 10 3" xfId="269"/>
    <cellStyle name="백분율 6 10 3 2" xfId="270"/>
    <cellStyle name="백분율 6 10 3 2 2" xfId="271"/>
    <cellStyle name="백분율 6 10 3 2 2 2" xfId="272"/>
    <cellStyle name="백분율 6 10 3 2 3" xfId="273"/>
    <cellStyle name="백분율 6 10 3 3" xfId="274"/>
    <cellStyle name="백분율 6 10 3 3 2" xfId="275"/>
    <cellStyle name="백분율 6 10 3 4" xfId="276"/>
    <cellStyle name="백분율 6 10 4" xfId="277"/>
    <cellStyle name="백분율 6 10 4 2" xfId="278"/>
    <cellStyle name="백분율 6 10 4 2 2" xfId="279"/>
    <cellStyle name="백분율 6 10 4 3" xfId="280"/>
    <cellStyle name="백분율 6 10 5" xfId="281"/>
    <cellStyle name="백분율 6 10 5 2" xfId="282"/>
    <cellStyle name="백분율 6 10 6" xfId="283"/>
    <cellStyle name="백분율 6 11" xfId="284"/>
    <cellStyle name="백분율 6 11 2" xfId="285"/>
    <cellStyle name="백분율 6 11 2 2" xfId="286"/>
    <cellStyle name="백분율 6 11 2 2 2" xfId="287"/>
    <cellStyle name="백분율 6 11 2 2 2 2" xfId="288"/>
    <cellStyle name="백분율 6 11 2 2 3" xfId="289"/>
    <cellStyle name="백분율 6 11 2 3" xfId="290"/>
    <cellStyle name="백분율 6 11 2 3 2" xfId="291"/>
    <cellStyle name="백분율 6 11 2 4" xfId="292"/>
    <cellStyle name="백분율 6 11 3" xfId="293"/>
    <cellStyle name="백분율 6 11 3 2" xfId="294"/>
    <cellStyle name="백분율 6 11 3 2 2" xfId="295"/>
    <cellStyle name="백분율 6 11 3 3" xfId="296"/>
    <cellStyle name="백분율 6 11 4" xfId="297"/>
    <cellStyle name="백분율 6 11 4 2" xfId="298"/>
    <cellStyle name="백분율 6 11 5" xfId="299"/>
    <cellStyle name="백분율 6 12" xfId="300"/>
    <cellStyle name="백분율 6 12 2" xfId="301"/>
    <cellStyle name="백분율 6 12 2 2" xfId="302"/>
    <cellStyle name="백분율 6 12 2 2 2" xfId="303"/>
    <cellStyle name="백분율 6 12 2 3" xfId="304"/>
    <cellStyle name="백분율 6 12 3" xfId="305"/>
    <cellStyle name="백분율 6 12 3 2" xfId="306"/>
    <cellStyle name="백분율 6 12 4" xfId="307"/>
    <cellStyle name="백분율 6 13" xfId="308"/>
    <cellStyle name="백분율 6 13 2" xfId="309"/>
    <cellStyle name="백분율 6 13 2 2" xfId="310"/>
    <cellStyle name="백분율 6 13 3" xfId="311"/>
    <cellStyle name="백분율 6 14" xfId="312"/>
    <cellStyle name="백분율 6 14 2" xfId="313"/>
    <cellStyle name="백분율 6 15" xfId="314"/>
    <cellStyle name="백분율 6 2" xfId="315"/>
    <cellStyle name="백분율 6 2 10" xfId="316"/>
    <cellStyle name="백분율 6 2 10 2" xfId="317"/>
    <cellStyle name="백분율 6 2 10 2 2" xfId="318"/>
    <cellStyle name="백분율 6 2 10 2 2 2" xfId="319"/>
    <cellStyle name="백분율 6 2 10 2 2 2 2" xfId="320"/>
    <cellStyle name="백분율 6 2 10 2 2 3" xfId="321"/>
    <cellStyle name="백분율 6 2 10 2 3" xfId="322"/>
    <cellStyle name="백분율 6 2 10 2 3 2" xfId="323"/>
    <cellStyle name="백분율 6 2 10 2 4" xfId="324"/>
    <cellStyle name="백분율 6 2 10 3" xfId="325"/>
    <cellStyle name="백분율 6 2 10 3 2" xfId="326"/>
    <cellStyle name="백분율 6 2 10 3 2 2" xfId="327"/>
    <cellStyle name="백분율 6 2 10 3 3" xfId="328"/>
    <cellStyle name="백분율 6 2 10 4" xfId="329"/>
    <cellStyle name="백분율 6 2 10 4 2" xfId="330"/>
    <cellStyle name="백분율 6 2 10 5" xfId="331"/>
    <cellStyle name="백분율 6 2 11" xfId="332"/>
    <cellStyle name="백분율 6 2 11 2" xfId="333"/>
    <cellStyle name="백분율 6 2 11 2 2" xfId="334"/>
    <cellStyle name="백분율 6 2 11 2 2 2" xfId="335"/>
    <cellStyle name="백분율 6 2 11 2 3" xfId="336"/>
    <cellStyle name="백분율 6 2 11 3" xfId="337"/>
    <cellStyle name="백분율 6 2 11 3 2" xfId="338"/>
    <cellStyle name="백분율 6 2 11 4" xfId="339"/>
    <cellStyle name="백분율 6 2 12" xfId="340"/>
    <cellStyle name="백분율 6 2 12 2" xfId="341"/>
    <cellStyle name="백분율 6 2 12 2 2" xfId="342"/>
    <cellStyle name="백분율 6 2 12 3" xfId="343"/>
    <cellStyle name="백분율 6 2 13" xfId="344"/>
    <cellStyle name="백분율 6 2 13 2" xfId="345"/>
    <cellStyle name="백분율 6 2 14" xfId="346"/>
    <cellStyle name="백분율 6 2 2" xfId="347"/>
    <cellStyle name="백분율 6 2 2 10" xfId="348"/>
    <cellStyle name="백분율 6 2 2 10 2" xfId="349"/>
    <cellStyle name="백분율 6 2 2 10 2 2" xfId="350"/>
    <cellStyle name="백분율 6 2 2 10 2 2 2" xfId="351"/>
    <cellStyle name="백분율 6 2 2 10 2 3" xfId="352"/>
    <cellStyle name="백분율 6 2 2 10 3" xfId="353"/>
    <cellStyle name="백분율 6 2 2 10 3 2" xfId="354"/>
    <cellStyle name="백분율 6 2 2 10 4" xfId="355"/>
    <cellStyle name="백분율 6 2 2 11" xfId="356"/>
    <cellStyle name="백분율 6 2 2 11 2" xfId="357"/>
    <cellStyle name="백분율 6 2 2 11 2 2" xfId="358"/>
    <cellStyle name="백분율 6 2 2 11 3" xfId="359"/>
    <cellStyle name="백분율 6 2 2 12" xfId="360"/>
    <cellStyle name="백분율 6 2 2 12 2" xfId="361"/>
    <cellStyle name="백분율 6 2 2 13" xfId="362"/>
    <cellStyle name="백분율 6 2 2 2" xfId="363"/>
    <cellStyle name="백분율 6 2 2 2 10" xfId="364"/>
    <cellStyle name="백분율 6 2 2 2 10 2" xfId="365"/>
    <cellStyle name="백분율 6 2 2 2 11" xfId="366"/>
    <cellStyle name="백분율 6 2 2 2 2" xfId="367"/>
    <cellStyle name="백분율 6 2 2 2 2 10" xfId="368"/>
    <cellStyle name="백분율 6 2 2 2 2 2" xfId="369"/>
    <cellStyle name="백분율 6 2 2 2 2 2 2" xfId="370"/>
    <cellStyle name="백분율 6 2 2 2 2 2 2 2" xfId="371"/>
    <cellStyle name="백분율 6 2 2 2 2 2 2 2 2" xfId="372"/>
    <cellStyle name="백분율 6 2 2 2 2 2 2 2 2 2" xfId="373"/>
    <cellStyle name="백분율 6 2 2 2 2 2 2 2 2 2 2" xfId="374"/>
    <cellStyle name="백분율 6 2 2 2 2 2 2 2 2 2 2 2" xfId="375"/>
    <cellStyle name="백분율 6 2 2 2 2 2 2 2 2 2 2 2 2" xfId="376"/>
    <cellStyle name="백분율 6 2 2 2 2 2 2 2 2 2 2 3" xfId="377"/>
    <cellStyle name="백분율 6 2 2 2 2 2 2 2 2 2 3" xfId="378"/>
    <cellStyle name="백분율 6 2 2 2 2 2 2 2 2 2 3 2" xfId="379"/>
    <cellStyle name="백분율 6 2 2 2 2 2 2 2 2 2 4" xfId="380"/>
    <cellStyle name="백분율 6 2 2 2 2 2 2 2 2 3" xfId="381"/>
    <cellStyle name="백분율 6 2 2 2 2 2 2 2 2 3 2" xfId="382"/>
    <cellStyle name="백분율 6 2 2 2 2 2 2 2 2 3 2 2" xfId="383"/>
    <cellStyle name="백분율 6 2 2 2 2 2 2 2 2 3 3" xfId="384"/>
    <cellStyle name="백분율 6 2 2 2 2 2 2 2 2 4" xfId="385"/>
    <cellStyle name="백분율 6 2 2 2 2 2 2 2 2 4 2" xfId="386"/>
    <cellStyle name="백분율 6 2 2 2 2 2 2 2 2 5" xfId="387"/>
    <cellStyle name="백분율 6 2 2 2 2 2 2 2 3" xfId="388"/>
    <cellStyle name="백분율 6 2 2 2 2 2 2 2 3 2" xfId="389"/>
    <cellStyle name="백분율 6 2 2 2 2 2 2 2 3 2 2" xfId="390"/>
    <cellStyle name="백분율 6 2 2 2 2 2 2 2 3 2 2 2" xfId="391"/>
    <cellStyle name="백분율 6 2 2 2 2 2 2 2 3 2 3" xfId="392"/>
    <cellStyle name="백분율 6 2 2 2 2 2 2 2 3 3" xfId="393"/>
    <cellStyle name="백분율 6 2 2 2 2 2 2 2 3 3 2" xfId="394"/>
    <cellStyle name="백분율 6 2 2 2 2 2 2 2 3 4" xfId="395"/>
    <cellStyle name="백분율 6 2 2 2 2 2 2 2 4" xfId="396"/>
    <cellStyle name="백분율 6 2 2 2 2 2 2 2 4 2" xfId="397"/>
    <cellStyle name="백분율 6 2 2 2 2 2 2 2 4 2 2" xfId="398"/>
    <cellStyle name="백분율 6 2 2 2 2 2 2 2 4 3" xfId="399"/>
    <cellStyle name="백분율 6 2 2 2 2 2 2 2 5" xfId="400"/>
    <cellStyle name="백분율 6 2 2 2 2 2 2 2 5 2" xfId="401"/>
    <cellStyle name="백분율 6 2 2 2 2 2 2 2 6" xfId="402"/>
    <cellStyle name="백분율 6 2 2 2 2 2 2 3" xfId="403"/>
    <cellStyle name="백분율 6 2 2 2 2 2 2 3 2" xfId="404"/>
    <cellStyle name="백분율 6 2 2 2 2 2 2 3 2 2" xfId="405"/>
    <cellStyle name="백분율 6 2 2 2 2 2 2 3 2 2 2" xfId="406"/>
    <cellStyle name="백분율 6 2 2 2 2 2 2 3 2 2 2 2" xfId="407"/>
    <cellStyle name="백분율 6 2 2 2 2 2 2 3 2 2 3" xfId="408"/>
    <cellStyle name="백분율 6 2 2 2 2 2 2 3 2 3" xfId="409"/>
    <cellStyle name="백분율 6 2 2 2 2 2 2 3 2 3 2" xfId="410"/>
    <cellStyle name="백분율 6 2 2 2 2 2 2 3 2 4" xfId="411"/>
    <cellStyle name="백분율 6 2 2 2 2 2 2 3 3" xfId="412"/>
    <cellStyle name="백분율 6 2 2 2 2 2 2 3 3 2" xfId="413"/>
    <cellStyle name="백분율 6 2 2 2 2 2 2 3 3 2 2" xfId="414"/>
    <cellStyle name="백분율 6 2 2 2 2 2 2 3 3 3" xfId="415"/>
    <cellStyle name="백분율 6 2 2 2 2 2 2 3 4" xfId="416"/>
    <cellStyle name="백분율 6 2 2 2 2 2 2 3 4 2" xfId="417"/>
    <cellStyle name="백분율 6 2 2 2 2 2 2 3 5" xfId="418"/>
    <cellStyle name="백분율 6 2 2 2 2 2 2 4" xfId="419"/>
    <cellStyle name="백분율 6 2 2 2 2 2 2 4 2" xfId="420"/>
    <cellStyle name="백분율 6 2 2 2 2 2 2 4 2 2" xfId="421"/>
    <cellStyle name="백분율 6 2 2 2 2 2 2 4 2 2 2" xfId="422"/>
    <cellStyle name="백분율 6 2 2 2 2 2 2 4 2 3" xfId="423"/>
    <cellStyle name="백분율 6 2 2 2 2 2 2 4 3" xfId="424"/>
    <cellStyle name="백분율 6 2 2 2 2 2 2 4 3 2" xfId="425"/>
    <cellStyle name="백분율 6 2 2 2 2 2 2 4 4" xfId="426"/>
    <cellStyle name="백분율 6 2 2 2 2 2 2 5" xfId="427"/>
    <cellStyle name="백분율 6 2 2 2 2 2 2 5 2" xfId="428"/>
    <cellStyle name="백분율 6 2 2 2 2 2 2 5 2 2" xfId="429"/>
    <cellStyle name="백분율 6 2 2 2 2 2 2 5 3" xfId="430"/>
    <cellStyle name="백분율 6 2 2 2 2 2 2 6" xfId="431"/>
    <cellStyle name="백분율 6 2 2 2 2 2 2 6 2" xfId="432"/>
    <cellStyle name="백분율 6 2 2 2 2 2 2 7" xfId="433"/>
    <cellStyle name="백분율 6 2 2 2 2 2 3" xfId="434"/>
    <cellStyle name="백분율 6 2 2 2 2 2 4" xfId="435"/>
    <cellStyle name="백분율 6 2 2 2 2 2 4 2" xfId="436"/>
    <cellStyle name="백분율 6 2 2 2 2 2 4 2 2" xfId="437"/>
    <cellStyle name="백분율 6 2 2 2 2 2 4 2 2 2" xfId="438"/>
    <cellStyle name="백분율 6 2 2 2 2 2 4 2 2 2 2" xfId="439"/>
    <cellStyle name="백분율 6 2 2 2 2 2 4 2 2 2 2 2" xfId="440"/>
    <cellStyle name="백분율 6 2 2 2 2 2 4 2 2 2 3" xfId="441"/>
    <cellStyle name="백분율 6 2 2 2 2 2 4 2 2 3" xfId="442"/>
    <cellStyle name="백분율 6 2 2 2 2 2 4 2 2 3 2" xfId="443"/>
    <cellStyle name="백분율 6 2 2 2 2 2 4 2 2 4" xfId="444"/>
    <cellStyle name="백분율 6 2 2 2 2 2 4 2 3" xfId="445"/>
    <cellStyle name="백분율 6 2 2 2 2 2 4 2 3 2" xfId="446"/>
    <cellStyle name="백분율 6 2 2 2 2 2 4 2 3 2 2" xfId="447"/>
    <cellStyle name="백분율 6 2 2 2 2 2 4 2 3 3" xfId="448"/>
    <cellStyle name="백분율 6 2 2 2 2 2 4 2 4" xfId="449"/>
    <cellStyle name="백분율 6 2 2 2 2 2 4 2 4 2" xfId="450"/>
    <cellStyle name="백분율 6 2 2 2 2 2 4 2 5" xfId="451"/>
    <cellStyle name="백분율 6 2 2 2 2 2 4 3" xfId="452"/>
    <cellStyle name="백분율 6 2 2 2 2 2 4 3 2" xfId="453"/>
    <cellStyle name="백분율 6 2 2 2 2 2 4 3 2 2" xfId="454"/>
    <cellStyle name="백분율 6 2 2 2 2 2 4 3 2 2 2" xfId="455"/>
    <cellStyle name="백분율 6 2 2 2 2 2 4 3 2 3" xfId="456"/>
    <cellStyle name="백분율 6 2 2 2 2 2 4 3 3" xfId="457"/>
    <cellStyle name="백분율 6 2 2 2 2 2 4 3 3 2" xfId="458"/>
    <cellStyle name="백분율 6 2 2 2 2 2 4 3 4" xfId="459"/>
    <cellStyle name="백분율 6 2 2 2 2 2 4 4" xfId="460"/>
    <cellStyle name="백분율 6 2 2 2 2 2 4 4 2" xfId="461"/>
    <cellStyle name="백분율 6 2 2 2 2 2 4 4 2 2" xfId="462"/>
    <cellStyle name="백분율 6 2 2 2 2 2 4 4 3" xfId="463"/>
    <cellStyle name="백분율 6 2 2 2 2 2 4 5" xfId="464"/>
    <cellStyle name="백분율 6 2 2 2 2 2 4 5 2" xfId="465"/>
    <cellStyle name="백분율 6 2 2 2 2 2 4 6" xfId="466"/>
    <cellStyle name="백분율 6 2 2 2 2 2 5" xfId="467"/>
    <cellStyle name="백분율 6 2 2 2 2 2 5 2" xfId="468"/>
    <cellStyle name="백분율 6 2 2 2 2 2 5 2 2" xfId="469"/>
    <cellStyle name="백분율 6 2 2 2 2 2 5 2 2 2" xfId="470"/>
    <cellStyle name="백분율 6 2 2 2 2 2 5 2 2 2 2" xfId="471"/>
    <cellStyle name="백분율 6 2 2 2 2 2 5 2 2 3" xfId="472"/>
    <cellStyle name="백분율 6 2 2 2 2 2 5 2 3" xfId="473"/>
    <cellStyle name="백분율 6 2 2 2 2 2 5 2 3 2" xfId="474"/>
    <cellStyle name="백분율 6 2 2 2 2 2 5 2 4" xfId="475"/>
    <cellStyle name="백분율 6 2 2 2 2 2 5 3" xfId="476"/>
    <cellStyle name="백분율 6 2 2 2 2 2 5 3 2" xfId="477"/>
    <cellStyle name="백분율 6 2 2 2 2 2 5 3 2 2" xfId="478"/>
    <cellStyle name="백분율 6 2 2 2 2 2 5 3 3" xfId="479"/>
    <cellStyle name="백분율 6 2 2 2 2 2 5 4" xfId="480"/>
    <cellStyle name="백분율 6 2 2 2 2 2 5 4 2" xfId="481"/>
    <cellStyle name="백분율 6 2 2 2 2 2 5 5" xfId="482"/>
    <cellStyle name="백분율 6 2 2 2 2 2 6" xfId="483"/>
    <cellStyle name="백분율 6 2 2 2 2 2 6 2" xfId="484"/>
    <cellStyle name="백분율 6 2 2 2 2 2 6 2 2" xfId="485"/>
    <cellStyle name="백분율 6 2 2 2 2 2 6 2 2 2" xfId="486"/>
    <cellStyle name="백분율 6 2 2 2 2 2 6 2 3" xfId="487"/>
    <cellStyle name="백분율 6 2 2 2 2 2 6 3" xfId="488"/>
    <cellStyle name="백분율 6 2 2 2 2 2 6 3 2" xfId="489"/>
    <cellStyle name="백분율 6 2 2 2 2 2 6 4" xfId="490"/>
    <cellStyle name="백분율 6 2 2 2 2 2 7" xfId="491"/>
    <cellStyle name="백분율 6 2 2 2 2 2 7 2" xfId="492"/>
    <cellStyle name="백분율 6 2 2 2 2 2 7 2 2" xfId="493"/>
    <cellStyle name="백분율 6 2 2 2 2 2 7 3" xfId="494"/>
    <cellStyle name="백분율 6 2 2 2 2 2 8" xfId="495"/>
    <cellStyle name="백분율 6 2 2 2 2 2 8 2" xfId="496"/>
    <cellStyle name="백분율 6 2 2 2 2 2 9" xfId="497"/>
    <cellStyle name="백분율 6 2 2 2 2 3" xfId="498"/>
    <cellStyle name="백분율 6 2 2 2 2 3 2" xfId="499"/>
    <cellStyle name="백분율 6 2 2 2 2 3 2 2" xfId="500"/>
    <cellStyle name="백분율 6 2 2 2 2 3 2 2 2" xfId="501"/>
    <cellStyle name="백분율 6 2 2 2 2 3 2 2 2 2" xfId="502"/>
    <cellStyle name="백분율 6 2 2 2 2 3 2 2 2 2 2" xfId="503"/>
    <cellStyle name="백분율 6 2 2 2 2 3 2 2 2 2 2 2" xfId="504"/>
    <cellStyle name="백분율 6 2 2 2 2 3 2 2 2 2 3" xfId="505"/>
    <cellStyle name="백분율 6 2 2 2 2 3 2 2 2 3" xfId="506"/>
    <cellStyle name="백분율 6 2 2 2 2 3 2 2 2 3 2" xfId="507"/>
    <cellStyle name="백분율 6 2 2 2 2 3 2 2 2 4" xfId="508"/>
    <cellStyle name="백분율 6 2 2 2 2 3 2 2 3" xfId="509"/>
    <cellStyle name="백분율 6 2 2 2 2 3 2 2 3 2" xfId="510"/>
    <cellStyle name="백분율 6 2 2 2 2 3 2 2 3 2 2" xfId="511"/>
    <cellStyle name="백분율 6 2 2 2 2 3 2 2 3 3" xfId="512"/>
    <cellStyle name="백분율 6 2 2 2 2 3 2 2 4" xfId="513"/>
    <cellStyle name="백분율 6 2 2 2 2 3 2 2 4 2" xfId="514"/>
    <cellStyle name="백분율 6 2 2 2 2 3 2 2 5" xfId="515"/>
    <cellStyle name="백분율 6 2 2 2 2 3 2 3" xfId="516"/>
    <cellStyle name="백분율 6 2 2 2 2 3 2 3 2" xfId="517"/>
    <cellStyle name="백분율 6 2 2 2 2 3 2 3 2 2" xfId="518"/>
    <cellStyle name="백분율 6 2 2 2 2 3 2 3 2 2 2" xfId="519"/>
    <cellStyle name="백분율 6 2 2 2 2 3 2 3 2 3" xfId="520"/>
    <cellStyle name="백분율 6 2 2 2 2 3 2 3 3" xfId="521"/>
    <cellStyle name="백분율 6 2 2 2 2 3 2 3 3 2" xfId="522"/>
    <cellStyle name="백분율 6 2 2 2 2 3 2 3 4" xfId="523"/>
    <cellStyle name="백분율 6 2 2 2 2 3 2 4" xfId="524"/>
    <cellStyle name="백분율 6 2 2 2 2 3 2 4 2" xfId="525"/>
    <cellStyle name="백분율 6 2 2 2 2 3 2 4 2 2" xfId="526"/>
    <cellStyle name="백분율 6 2 2 2 2 3 2 4 3" xfId="527"/>
    <cellStyle name="백분율 6 2 2 2 2 3 2 5" xfId="528"/>
    <cellStyle name="백분율 6 2 2 2 2 3 2 5 2" xfId="529"/>
    <cellStyle name="백분율 6 2 2 2 2 3 2 6" xfId="530"/>
    <cellStyle name="백분율 6 2 2 2 2 3 3" xfId="531"/>
    <cellStyle name="백분율 6 2 2 2 2 3 3 2" xfId="532"/>
    <cellStyle name="백분율 6 2 2 2 2 3 3 2 2" xfId="533"/>
    <cellStyle name="백분율 6 2 2 2 2 3 3 2 2 2" xfId="534"/>
    <cellStyle name="백분율 6 2 2 2 2 3 3 2 2 2 2" xfId="535"/>
    <cellStyle name="백분율 6 2 2 2 2 3 3 2 2 3" xfId="536"/>
    <cellStyle name="백분율 6 2 2 2 2 3 3 2 3" xfId="537"/>
    <cellStyle name="백분율 6 2 2 2 2 3 3 2 3 2" xfId="538"/>
    <cellStyle name="백분율 6 2 2 2 2 3 3 2 4" xfId="539"/>
    <cellStyle name="백분율 6 2 2 2 2 3 3 3" xfId="540"/>
    <cellStyle name="백분율 6 2 2 2 2 3 3 3 2" xfId="541"/>
    <cellStyle name="백분율 6 2 2 2 2 3 3 3 2 2" xfId="542"/>
    <cellStyle name="백분율 6 2 2 2 2 3 3 3 3" xfId="543"/>
    <cellStyle name="백분율 6 2 2 2 2 3 3 4" xfId="544"/>
    <cellStyle name="백분율 6 2 2 2 2 3 3 4 2" xfId="545"/>
    <cellStyle name="백분율 6 2 2 2 2 3 3 5" xfId="546"/>
    <cellStyle name="백분율 6 2 2 2 2 3 4" xfId="547"/>
    <cellStyle name="백분율 6 2 2 2 2 3 4 2" xfId="548"/>
    <cellStyle name="백분율 6 2 2 2 2 3 4 2 2" xfId="549"/>
    <cellStyle name="백분율 6 2 2 2 2 3 4 2 2 2" xfId="550"/>
    <cellStyle name="백분율 6 2 2 2 2 3 4 2 3" xfId="551"/>
    <cellStyle name="백분율 6 2 2 2 2 3 4 3" xfId="552"/>
    <cellStyle name="백분율 6 2 2 2 2 3 4 3 2" xfId="553"/>
    <cellStyle name="백분율 6 2 2 2 2 3 4 4" xfId="554"/>
    <cellStyle name="백분율 6 2 2 2 2 3 5" xfId="555"/>
    <cellStyle name="백분율 6 2 2 2 2 3 5 2" xfId="556"/>
    <cellStyle name="백분율 6 2 2 2 2 3 5 2 2" xfId="557"/>
    <cellStyle name="백분율 6 2 2 2 2 3 5 3" xfId="558"/>
    <cellStyle name="백분율 6 2 2 2 2 3 6" xfId="559"/>
    <cellStyle name="백분율 6 2 2 2 2 3 6 2" xfId="560"/>
    <cellStyle name="백분율 6 2 2 2 2 3 7" xfId="561"/>
    <cellStyle name="백분율 6 2 2 2 2 4" xfId="562"/>
    <cellStyle name="백분율 6 2 2 2 2 5" xfId="563"/>
    <cellStyle name="백분율 6 2 2 2 2 5 2" xfId="564"/>
    <cellStyle name="백분율 6 2 2 2 2 5 2 2" xfId="565"/>
    <cellStyle name="백분율 6 2 2 2 2 5 2 2 2" xfId="566"/>
    <cellStyle name="백분율 6 2 2 2 2 5 2 2 2 2" xfId="567"/>
    <cellStyle name="백분율 6 2 2 2 2 5 2 2 2 2 2" xfId="568"/>
    <cellStyle name="백분율 6 2 2 2 2 5 2 2 2 3" xfId="569"/>
    <cellStyle name="백분율 6 2 2 2 2 5 2 2 3" xfId="570"/>
    <cellStyle name="백분율 6 2 2 2 2 5 2 2 3 2" xfId="571"/>
    <cellStyle name="백분율 6 2 2 2 2 5 2 2 4" xfId="572"/>
    <cellStyle name="백분율 6 2 2 2 2 5 2 3" xfId="573"/>
    <cellStyle name="백분율 6 2 2 2 2 5 2 3 2" xfId="574"/>
    <cellStyle name="백분율 6 2 2 2 2 5 2 3 2 2" xfId="575"/>
    <cellStyle name="백분율 6 2 2 2 2 5 2 3 3" xfId="576"/>
    <cellStyle name="백분율 6 2 2 2 2 5 2 4" xfId="577"/>
    <cellStyle name="백분율 6 2 2 2 2 5 2 4 2" xfId="578"/>
    <cellStyle name="백분율 6 2 2 2 2 5 2 5" xfId="579"/>
    <cellStyle name="백분율 6 2 2 2 2 5 3" xfId="580"/>
    <cellStyle name="백분율 6 2 2 2 2 5 3 2" xfId="581"/>
    <cellStyle name="백분율 6 2 2 2 2 5 3 2 2" xfId="582"/>
    <cellStyle name="백분율 6 2 2 2 2 5 3 2 2 2" xfId="583"/>
    <cellStyle name="백분율 6 2 2 2 2 5 3 2 3" xfId="584"/>
    <cellStyle name="백분율 6 2 2 2 2 5 3 3" xfId="585"/>
    <cellStyle name="백분율 6 2 2 2 2 5 3 3 2" xfId="586"/>
    <cellStyle name="백분율 6 2 2 2 2 5 3 4" xfId="587"/>
    <cellStyle name="백분율 6 2 2 2 2 5 4" xfId="588"/>
    <cellStyle name="백분율 6 2 2 2 2 5 4 2" xfId="589"/>
    <cellStyle name="백분율 6 2 2 2 2 5 4 2 2" xfId="590"/>
    <cellStyle name="백분율 6 2 2 2 2 5 4 3" xfId="591"/>
    <cellStyle name="백분율 6 2 2 2 2 5 5" xfId="592"/>
    <cellStyle name="백분율 6 2 2 2 2 5 5 2" xfId="593"/>
    <cellStyle name="백분율 6 2 2 2 2 5 6" xfId="594"/>
    <cellStyle name="백분율 6 2 2 2 2 6" xfId="595"/>
    <cellStyle name="백분율 6 2 2 2 2 6 2" xfId="596"/>
    <cellStyle name="백분율 6 2 2 2 2 6 2 2" xfId="597"/>
    <cellStyle name="백분율 6 2 2 2 2 6 2 2 2" xfId="598"/>
    <cellStyle name="백분율 6 2 2 2 2 6 2 2 2 2" xfId="599"/>
    <cellStyle name="백분율 6 2 2 2 2 6 2 2 3" xfId="600"/>
    <cellStyle name="백분율 6 2 2 2 2 6 2 3" xfId="601"/>
    <cellStyle name="백분율 6 2 2 2 2 6 2 3 2" xfId="602"/>
    <cellStyle name="백분율 6 2 2 2 2 6 2 4" xfId="603"/>
    <cellStyle name="백분율 6 2 2 2 2 6 3" xfId="604"/>
    <cellStyle name="백분율 6 2 2 2 2 6 3 2" xfId="605"/>
    <cellStyle name="백분율 6 2 2 2 2 6 3 2 2" xfId="606"/>
    <cellStyle name="백분율 6 2 2 2 2 6 3 3" xfId="607"/>
    <cellStyle name="백분율 6 2 2 2 2 6 4" xfId="608"/>
    <cellStyle name="백분율 6 2 2 2 2 6 4 2" xfId="609"/>
    <cellStyle name="백분율 6 2 2 2 2 6 5" xfId="610"/>
    <cellStyle name="백분율 6 2 2 2 2 7" xfId="611"/>
    <cellStyle name="백분율 6 2 2 2 2 7 2" xfId="612"/>
    <cellStyle name="백분율 6 2 2 2 2 7 2 2" xfId="613"/>
    <cellStyle name="백분율 6 2 2 2 2 7 2 2 2" xfId="614"/>
    <cellStyle name="백분율 6 2 2 2 2 7 2 3" xfId="615"/>
    <cellStyle name="백분율 6 2 2 2 2 7 3" xfId="616"/>
    <cellStyle name="백분율 6 2 2 2 2 7 3 2" xfId="617"/>
    <cellStyle name="백분율 6 2 2 2 2 7 4" xfId="618"/>
    <cellStyle name="백분율 6 2 2 2 2 8" xfId="619"/>
    <cellStyle name="백분율 6 2 2 2 2 8 2" xfId="620"/>
    <cellStyle name="백분율 6 2 2 2 2 8 2 2" xfId="621"/>
    <cellStyle name="백분율 6 2 2 2 2 8 3" xfId="622"/>
    <cellStyle name="백분율 6 2 2 2 2 9" xfId="623"/>
    <cellStyle name="백분율 6 2 2 2 2 9 2" xfId="624"/>
    <cellStyle name="백분율 6 2 2 2 3" xfId="625"/>
    <cellStyle name="백분율 6 2 2 2 3 2" xfId="626"/>
    <cellStyle name="백분율 6 2 2 2 3 2 2" xfId="627"/>
    <cellStyle name="백분율 6 2 2 2 3 2 2 2" xfId="628"/>
    <cellStyle name="백분율 6 2 2 2 3 2 2 2 2" xfId="629"/>
    <cellStyle name="백분율 6 2 2 2 3 2 2 2 2 2" xfId="630"/>
    <cellStyle name="백분율 6 2 2 2 3 2 2 2 2 2 2" xfId="631"/>
    <cellStyle name="백분율 6 2 2 2 3 2 2 2 2 2 2 2" xfId="632"/>
    <cellStyle name="백분율 6 2 2 2 3 2 2 2 2 2 3" xfId="633"/>
    <cellStyle name="백분율 6 2 2 2 3 2 2 2 2 3" xfId="634"/>
    <cellStyle name="백분율 6 2 2 2 3 2 2 2 2 3 2" xfId="635"/>
    <cellStyle name="백분율 6 2 2 2 3 2 2 2 2 4" xfId="636"/>
    <cellStyle name="백분율 6 2 2 2 3 2 2 2 3" xfId="637"/>
    <cellStyle name="백분율 6 2 2 2 3 2 2 2 3 2" xfId="638"/>
    <cellStyle name="백분율 6 2 2 2 3 2 2 2 3 2 2" xfId="639"/>
    <cellStyle name="백분율 6 2 2 2 3 2 2 2 3 3" xfId="640"/>
    <cellStyle name="백분율 6 2 2 2 3 2 2 2 4" xfId="641"/>
    <cellStyle name="백분율 6 2 2 2 3 2 2 2 4 2" xfId="642"/>
    <cellStyle name="백분율 6 2 2 2 3 2 2 2 5" xfId="643"/>
    <cellStyle name="백분율 6 2 2 2 3 2 2 3" xfId="644"/>
    <cellStyle name="백분율 6 2 2 2 3 2 2 3 2" xfId="645"/>
    <cellStyle name="백분율 6 2 2 2 3 2 2 3 2 2" xfId="646"/>
    <cellStyle name="백분율 6 2 2 2 3 2 2 3 2 2 2" xfId="647"/>
    <cellStyle name="백분율 6 2 2 2 3 2 2 3 2 3" xfId="648"/>
    <cellStyle name="백분율 6 2 2 2 3 2 2 3 3" xfId="649"/>
    <cellStyle name="백분율 6 2 2 2 3 2 2 3 3 2" xfId="650"/>
    <cellStyle name="백분율 6 2 2 2 3 2 2 3 4" xfId="651"/>
    <cellStyle name="백분율 6 2 2 2 3 2 2 4" xfId="652"/>
    <cellStyle name="백분율 6 2 2 2 3 2 2 4 2" xfId="653"/>
    <cellStyle name="백분율 6 2 2 2 3 2 2 4 2 2" xfId="654"/>
    <cellStyle name="백분율 6 2 2 2 3 2 2 4 3" xfId="655"/>
    <cellStyle name="백분율 6 2 2 2 3 2 2 5" xfId="656"/>
    <cellStyle name="백분율 6 2 2 2 3 2 2 5 2" xfId="657"/>
    <cellStyle name="백분율 6 2 2 2 3 2 2 6" xfId="658"/>
    <cellStyle name="백분율 6 2 2 2 3 2 3" xfId="659"/>
    <cellStyle name="백분율 6 2 2 2 3 2 3 2" xfId="660"/>
    <cellStyle name="백분율 6 2 2 2 3 2 3 2 2" xfId="661"/>
    <cellStyle name="백분율 6 2 2 2 3 2 3 2 2 2" xfId="662"/>
    <cellStyle name="백분율 6 2 2 2 3 2 3 2 2 2 2" xfId="663"/>
    <cellStyle name="백분율 6 2 2 2 3 2 3 2 2 3" xfId="664"/>
    <cellStyle name="백분율 6 2 2 2 3 2 3 2 3" xfId="665"/>
    <cellStyle name="백분율 6 2 2 2 3 2 3 2 3 2" xfId="666"/>
    <cellStyle name="백분율 6 2 2 2 3 2 3 2 4" xfId="667"/>
    <cellStyle name="백분율 6 2 2 2 3 2 3 3" xfId="668"/>
    <cellStyle name="백분율 6 2 2 2 3 2 3 3 2" xfId="669"/>
    <cellStyle name="백분율 6 2 2 2 3 2 3 3 2 2" xfId="670"/>
    <cellStyle name="백분율 6 2 2 2 3 2 3 3 3" xfId="671"/>
    <cellStyle name="백분율 6 2 2 2 3 2 3 4" xfId="672"/>
    <cellStyle name="백분율 6 2 2 2 3 2 3 4 2" xfId="673"/>
    <cellStyle name="백분율 6 2 2 2 3 2 3 5" xfId="674"/>
    <cellStyle name="백분율 6 2 2 2 3 2 4" xfId="675"/>
    <cellStyle name="백분율 6 2 2 2 3 2 4 2" xfId="676"/>
    <cellStyle name="백분율 6 2 2 2 3 2 4 2 2" xfId="677"/>
    <cellStyle name="백분율 6 2 2 2 3 2 4 2 2 2" xfId="678"/>
    <cellStyle name="백분율 6 2 2 2 3 2 4 2 3" xfId="679"/>
    <cellStyle name="백분율 6 2 2 2 3 2 4 3" xfId="680"/>
    <cellStyle name="백분율 6 2 2 2 3 2 4 3 2" xfId="681"/>
    <cellStyle name="백분율 6 2 2 2 3 2 4 4" xfId="682"/>
    <cellStyle name="백분율 6 2 2 2 3 2 5" xfId="683"/>
    <cellStyle name="백분율 6 2 2 2 3 2 5 2" xfId="684"/>
    <cellStyle name="백분율 6 2 2 2 3 2 5 2 2" xfId="685"/>
    <cellStyle name="백분율 6 2 2 2 3 2 5 3" xfId="686"/>
    <cellStyle name="백분율 6 2 2 2 3 2 6" xfId="687"/>
    <cellStyle name="백분율 6 2 2 2 3 2 6 2" xfId="688"/>
    <cellStyle name="백분율 6 2 2 2 3 2 7" xfId="689"/>
    <cellStyle name="백분율 6 2 2 2 3 3" xfId="690"/>
    <cellStyle name="백분율 6 2 2 2 3 4" xfId="691"/>
    <cellStyle name="백분율 6 2 2 2 3 4 2" xfId="692"/>
    <cellStyle name="백분율 6 2 2 2 3 4 2 2" xfId="693"/>
    <cellStyle name="백분율 6 2 2 2 3 4 2 2 2" xfId="694"/>
    <cellStyle name="백분율 6 2 2 2 3 4 2 2 2 2" xfId="695"/>
    <cellStyle name="백분율 6 2 2 2 3 4 2 2 2 2 2" xfId="696"/>
    <cellStyle name="백분율 6 2 2 2 3 4 2 2 2 3" xfId="697"/>
    <cellStyle name="백분율 6 2 2 2 3 4 2 2 3" xfId="698"/>
    <cellStyle name="백분율 6 2 2 2 3 4 2 2 3 2" xfId="699"/>
    <cellStyle name="백분율 6 2 2 2 3 4 2 2 4" xfId="700"/>
    <cellStyle name="백분율 6 2 2 2 3 4 2 3" xfId="701"/>
    <cellStyle name="백분율 6 2 2 2 3 4 2 3 2" xfId="702"/>
    <cellStyle name="백분율 6 2 2 2 3 4 2 3 2 2" xfId="703"/>
    <cellStyle name="백분율 6 2 2 2 3 4 2 3 3" xfId="704"/>
    <cellStyle name="백분율 6 2 2 2 3 4 2 4" xfId="705"/>
    <cellStyle name="백분율 6 2 2 2 3 4 2 4 2" xfId="706"/>
    <cellStyle name="백분율 6 2 2 2 3 4 2 5" xfId="707"/>
    <cellStyle name="백분율 6 2 2 2 3 4 3" xfId="708"/>
    <cellStyle name="백분율 6 2 2 2 3 4 3 2" xfId="709"/>
    <cellStyle name="백분율 6 2 2 2 3 4 3 2 2" xfId="710"/>
    <cellStyle name="백분율 6 2 2 2 3 4 3 2 2 2" xfId="711"/>
    <cellStyle name="백분율 6 2 2 2 3 4 3 2 3" xfId="712"/>
    <cellStyle name="백분율 6 2 2 2 3 4 3 3" xfId="713"/>
    <cellStyle name="백분율 6 2 2 2 3 4 3 3 2" xfId="714"/>
    <cellStyle name="백분율 6 2 2 2 3 4 3 4" xfId="715"/>
    <cellStyle name="백분율 6 2 2 2 3 4 4" xfId="716"/>
    <cellStyle name="백분율 6 2 2 2 3 4 4 2" xfId="717"/>
    <cellStyle name="백분율 6 2 2 2 3 4 4 2 2" xfId="718"/>
    <cellStyle name="백분율 6 2 2 2 3 4 4 3" xfId="719"/>
    <cellStyle name="백분율 6 2 2 2 3 4 5" xfId="720"/>
    <cellStyle name="백분율 6 2 2 2 3 4 5 2" xfId="721"/>
    <cellStyle name="백분율 6 2 2 2 3 4 6" xfId="722"/>
    <cellStyle name="백분율 6 2 2 2 3 5" xfId="723"/>
    <cellStyle name="백분율 6 2 2 2 3 5 2" xfId="724"/>
    <cellStyle name="백분율 6 2 2 2 3 5 2 2" xfId="725"/>
    <cellStyle name="백분율 6 2 2 2 3 5 2 2 2" xfId="726"/>
    <cellStyle name="백분율 6 2 2 2 3 5 2 2 2 2" xfId="727"/>
    <cellStyle name="백분율 6 2 2 2 3 5 2 2 3" xfId="728"/>
    <cellStyle name="백분율 6 2 2 2 3 5 2 3" xfId="729"/>
    <cellStyle name="백분율 6 2 2 2 3 5 2 3 2" xfId="730"/>
    <cellStyle name="백분율 6 2 2 2 3 5 2 4" xfId="731"/>
    <cellStyle name="백분율 6 2 2 2 3 5 3" xfId="732"/>
    <cellStyle name="백분율 6 2 2 2 3 5 3 2" xfId="733"/>
    <cellStyle name="백분율 6 2 2 2 3 5 3 2 2" xfId="734"/>
    <cellStyle name="백분율 6 2 2 2 3 5 3 3" xfId="735"/>
    <cellStyle name="백분율 6 2 2 2 3 5 4" xfId="736"/>
    <cellStyle name="백분율 6 2 2 2 3 5 4 2" xfId="737"/>
    <cellStyle name="백분율 6 2 2 2 3 5 5" xfId="738"/>
    <cellStyle name="백분율 6 2 2 2 3 6" xfId="739"/>
    <cellStyle name="백분율 6 2 2 2 3 6 2" xfId="740"/>
    <cellStyle name="백분율 6 2 2 2 3 6 2 2" xfId="741"/>
    <cellStyle name="백분율 6 2 2 2 3 6 2 2 2" xfId="742"/>
    <cellStyle name="백분율 6 2 2 2 3 6 2 3" xfId="743"/>
    <cellStyle name="백분율 6 2 2 2 3 6 3" xfId="744"/>
    <cellStyle name="백분율 6 2 2 2 3 6 3 2" xfId="745"/>
    <cellStyle name="백분율 6 2 2 2 3 6 4" xfId="746"/>
    <cellStyle name="백분율 6 2 2 2 3 7" xfId="747"/>
    <cellStyle name="백분율 6 2 2 2 3 7 2" xfId="748"/>
    <cellStyle name="백분율 6 2 2 2 3 7 2 2" xfId="749"/>
    <cellStyle name="백분율 6 2 2 2 3 7 3" xfId="750"/>
    <cellStyle name="백분율 6 2 2 2 3 8" xfId="751"/>
    <cellStyle name="백분율 6 2 2 2 3 8 2" xfId="752"/>
    <cellStyle name="백분율 6 2 2 2 3 9" xfId="753"/>
    <cellStyle name="백분율 6 2 2 2 4" xfId="754"/>
    <cellStyle name="백분율 6 2 2 2 4 2" xfId="755"/>
    <cellStyle name="백분율 6 2 2 2 4 2 2" xfId="756"/>
    <cellStyle name="백분율 6 2 2 2 4 2 2 2" xfId="757"/>
    <cellStyle name="백분율 6 2 2 2 4 2 2 2 2" xfId="758"/>
    <cellStyle name="백분율 6 2 2 2 4 2 2 2 2 2" xfId="759"/>
    <cellStyle name="백분율 6 2 2 2 4 2 2 2 2 2 2" xfId="760"/>
    <cellStyle name="백분율 6 2 2 2 4 2 2 2 2 3" xfId="761"/>
    <cellStyle name="백분율 6 2 2 2 4 2 2 2 3" xfId="762"/>
    <cellStyle name="백분율 6 2 2 2 4 2 2 2 3 2" xfId="763"/>
    <cellStyle name="백분율 6 2 2 2 4 2 2 2 4" xfId="764"/>
    <cellStyle name="백분율 6 2 2 2 4 2 2 3" xfId="765"/>
    <cellStyle name="백분율 6 2 2 2 4 2 2 3 2" xfId="766"/>
    <cellStyle name="백분율 6 2 2 2 4 2 2 3 2 2" xfId="767"/>
    <cellStyle name="백분율 6 2 2 2 4 2 2 3 3" xfId="768"/>
    <cellStyle name="백분율 6 2 2 2 4 2 2 4" xfId="769"/>
    <cellStyle name="백분율 6 2 2 2 4 2 2 4 2" xfId="770"/>
    <cellStyle name="백분율 6 2 2 2 4 2 2 5" xfId="771"/>
    <cellStyle name="백분율 6 2 2 2 4 2 3" xfId="772"/>
    <cellStyle name="백분율 6 2 2 2 4 2 3 2" xfId="773"/>
    <cellStyle name="백분율 6 2 2 2 4 2 3 2 2" xfId="774"/>
    <cellStyle name="백분율 6 2 2 2 4 2 3 2 2 2" xfId="775"/>
    <cellStyle name="백분율 6 2 2 2 4 2 3 2 3" xfId="776"/>
    <cellStyle name="백분율 6 2 2 2 4 2 3 3" xfId="777"/>
    <cellStyle name="백분율 6 2 2 2 4 2 3 3 2" xfId="778"/>
    <cellStyle name="백분율 6 2 2 2 4 2 3 4" xfId="779"/>
    <cellStyle name="백분율 6 2 2 2 4 2 4" xfId="780"/>
    <cellStyle name="백분율 6 2 2 2 4 2 4 2" xfId="781"/>
    <cellStyle name="백분율 6 2 2 2 4 2 4 2 2" xfId="782"/>
    <cellStyle name="백분율 6 2 2 2 4 2 4 3" xfId="783"/>
    <cellStyle name="백분율 6 2 2 2 4 2 5" xfId="784"/>
    <cellStyle name="백분율 6 2 2 2 4 2 5 2" xfId="785"/>
    <cellStyle name="백분율 6 2 2 2 4 2 6" xfId="786"/>
    <cellStyle name="백분율 6 2 2 2 4 3" xfId="787"/>
    <cellStyle name="백분율 6 2 2 2 4 3 2" xfId="788"/>
    <cellStyle name="백분율 6 2 2 2 4 3 2 2" xfId="789"/>
    <cellStyle name="백분율 6 2 2 2 4 3 2 2 2" xfId="790"/>
    <cellStyle name="백분율 6 2 2 2 4 3 2 2 2 2" xfId="791"/>
    <cellStyle name="백분율 6 2 2 2 4 3 2 2 3" xfId="792"/>
    <cellStyle name="백분율 6 2 2 2 4 3 2 3" xfId="793"/>
    <cellStyle name="백분율 6 2 2 2 4 3 2 3 2" xfId="794"/>
    <cellStyle name="백분율 6 2 2 2 4 3 2 4" xfId="795"/>
    <cellStyle name="백분율 6 2 2 2 4 3 3" xfId="796"/>
    <cellStyle name="백분율 6 2 2 2 4 3 3 2" xfId="797"/>
    <cellStyle name="백분율 6 2 2 2 4 3 3 2 2" xfId="798"/>
    <cellStyle name="백분율 6 2 2 2 4 3 3 3" xfId="799"/>
    <cellStyle name="백분율 6 2 2 2 4 3 4" xfId="800"/>
    <cellStyle name="백분율 6 2 2 2 4 3 4 2" xfId="801"/>
    <cellStyle name="백분율 6 2 2 2 4 3 5" xfId="802"/>
    <cellStyle name="백분율 6 2 2 2 4 4" xfId="803"/>
    <cellStyle name="백분율 6 2 2 2 4 4 2" xfId="804"/>
    <cellStyle name="백분율 6 2 2 2 4 4 2 2" xfId="805"/>
    <cellStyle name="백분율 6 2 2 2 4 4 2 2 2" xfId="806"/>
    <cellStyle name="백분율 6 2 2 2 4 4 2 3" xfId="807"/>
    <cellStyle name="백분율 6 2 2 2 4 4 3" xfId="808"/>
    <cellStyle name="백분율 6 2 2 2 4 4 3 2" xfId="809"/>
    <cellStyle name="백분율 6 2 2 2 4 4 4" xfId="810"/>
    <cellStyle name="백분율 6 2 2 2 4 5" xfId="811"/>
    <cellStyle name="백분율 6 2 2 2 4 5 2" xfId="812"/>
    <cellStyle name="백분율 6 2 2 2 4 5 2 2" xfId="813"/>
    <cellStyle name="백분율 6 2 2 2 4 5 3" xfId="814"/>
    <cellStyle name="백분율 6 2 2 2 4 6" xfId="815"/>
    <cellStyle name="백분율 6 2 2 2 4 6 2" xfId="816"/>
    <cellStyle name="백분율 6 2 2 2 4 7" xfId="817"/>
    <cellStyle name="백분율 6 2 2 2 5" xfId="818"/>
    <cellStyle name="백분율 6 2 2 2 6" xfId="819"/>
    <cellStyle name="백분율 6 2 2 2 6 2" xfId="820"/>
    <cellStyle name="백분율 6 2 2 2 6 2 2" xfId="821"/>
    <cellStyle name="백분율 6 2 2 2 6 2 2 2" xfId="822"/>
    <cellStyle name="백분율 6 2 2 2 6 2 2 2 2" xfId="823"/>
    <cellStyle name="백분율 6 2 2 2 6 2 2 2 2 2" xfId="824"/>
    <cellStyle name="백분율 6 2 2 2 6 2 2 2 3" xfId="825"/>
    <cellStyle name="백분율 6 2 2 2 6 2 2 3" xfId="826"/>
    <cellStyle name="백분율 6 2 2 2 6 2 2 3 2" xfId="827"/>
    <cellStyle name="백분율 6 2 2 2 6 2 2 4" xfId="828"/>
    <cellStyle name="백분율 6 2 2 2 6 2 3" xfId="829"/>
    <cellStyle name="백분율 6 2 2 2 6 2 3 2" xfId="830"/>
    <cellStyle name="백분율 6 2 2 2 6 2 3 2 2" xfId="831"/>
    <cellStyle name="백분율 6 2 2 2 6 2 3 3" xfId="832"/>
    <cellStyle name="백분율 6 2 2 2 6 2 4" xfId="833"/>
    <cellStyle name="백분율 6 2 2 2 6 2 4 2" xfId="834"/>
    <cellStyle name="백분율 6 2 2 2 6 2 5" xfId="835"/>
    <cellStyle name="백분율 6 2 2 2 6 3" xfId="836"/>
    <cellStyle name="백분율 6 2 2 2 6 3 2" xfId="837"/>
    <cellStyle name="백분율 6 2 2 2 6 3 2 2" xfId="838"/>
    <cellStyle name="백분율 6 2 2 2 6 3 2 2 2" xfId="839"/>
    <cellStyle name="백분율 6 2 2 2 6 3 2 3" xfId="840"/>
    <cellStyle name="백분율 6 2 2 2 6 3 3" xfId="841"/>
    <cellStyle name="백분율 6 2 2 2 6 3 3 2" xfId="842"/>
    <cellStyle name="백분율 6 2 2 2 6 3 4" xfId="843"/>
    <cellStyle name="백분율 6 2 2 2 6 4" xfId="844"/>
    <cellStyle name="백분율 6 2 2 2 6 4 2" xfId="845"/>
    <cellStyle name="백분율 6 2 2 2 6 4 2 2" xfId="846"/>
    <cellStyle name="백분율 6 2 2 2 6 4 3" xfId="847"/>
    <cellStyle name="백분율 6 2 2 2 6 5" xfId="848"/>
    <cellStyle name="백분율 6 2 2 2 6 5 2" xfId="849"/>
    <cellStyle name="백분율 6 2 2 2 6 6" xfId="850"/>
    <cellStyle name="백분율 6 2 2 2 7" xfId="851"/>
    <cellStyle name="백분율 6 2 2 2 7 2" xfId="852"/>
    <cellStyle name="백분율 6 2 2 2 7 2 2" xfId="853"/>
    <cellStyle name="백분율 6 2 2 2 7 2 2 2" xfId="854"/>
    <cellStyle name="백분율 6 2 2 2 7 2 2 2 2" xfId="855"/>
    <cellStyle name="백분율 6 2 2 2 7 2 2 3" xfId="856"/>
    <cellStyle name="백분율 6 2 2 2 7 2 3" xfId="857"/>
    <cellStyle name="백분율 6 2 2 2 7 2 3 2" xfId="858"/>
    <cellStyle name="백분율 6 2 2 2 7 2 4" xfId="859"/>
    <cellStyle name="백분율 6 2 2 2 7 3" xfId="860"/>
    <cellStyle name="백분율 6 2 2 2 7 3 2" xfId="861"/>
    <cellStyle name="백분율 6 2 2 2 7 3 2 2" xfId="862"/>
    <cellStyle name="백분율 6 2 2 2 7 3 3" xfId="863"/>
    <cellStyle name="백분율 6 2 2 2 7 4" xfId="864"/>
    <cellStyle name="백분율 6 2 2 2 7 4 2" xfId="865"/>
    <cellStyle name="백분율 6 2 2 2 7 5" xfId="866"/>
    <cellStyle name="백분율 6 2 2 2 8" xfId="867"/>
    <cellStyle name="백분율 6 2 2 2 8 2" xfId="868"/>
    <cellStyle name="백분율 6 2 2 2 8 2 2" xfId="869"/>
    <cellStyle name="백분율 6 2 2 2 8 2 2 2" xfId="870"/>
    <cellStyle name="백분율 6 2 2 2 8 2 3" xfId="871"/>
    <cellStyle name="백분율 6 2 2 2 8 3" xfId="872"/>
    <cellStyle name="백분율 6 2 2 2 8 3 2" xfId="873"/>
    <cellStyle name="백분율 6 2 2 2 8 4" xfId="874"/>
    <cellStyle name="백분율 6 2 2 2 9" xfId="875"/>
    <cellStyle name="백분율 6 2 2 2 9 2" xfId="876"/>
    <cellStyle name="백분율 6 2 2 2 9 2 2" xfId="877"/>
    <cellStyle name="백분율 6 2 2 2 9 3" xfId="878"/>
    <cellStyle name="백분율 6 2 2 3" xfId="879"/>
    <cellStyle name="백분율 6 2 2 3 2" xfId="880"/>
    <cellStyle name="백분율 6 2 2 4" xfId="881"/>
    <cellStyle name="백분율 6 2 2 4 10" xfId="882"/>
    <cellStyle name="백분율 6 2 2 4 2" xfId="883"/>
    <cellStyle name="백분율 6 2 2 4 2 2" xfId="884"/>
    <cellStyle name="백분율 6 2 2 4 2 2 2" xfId="885"/>
    <cellStyle name="백분율 6 2 2 4 2 2 2 2" xfId="886"/>
    <cellStyle name="백분율 6 2 2 4 2 2 2 2 2" xfId="887"/>
    <cellStyle name="백분율 6 2 2 4 2 2 2 2 2 2" xfId="888"/>
    <cellStyle name="백분율 6 2 2 4 2 2 2 2 2 2 2" xfId="889"/>
    <cellStyle name="백분율 6 2 2 4 2 2 2 2 2 2 2 2" xfId="890"/>
    <cellStyle name="백분율 6 2 2 4 2 2 2 2 2 2 3" xfId="891"/>
    <cellStyle name="백분율 6 2 2 4 2 2 2 2 2 3" xfId="892"/>
    <cellStyle name="백분율 6 2 2 4 2 2 2 2 2 3 2" xfId="893"/>
    <cellStyle name="백분율 6 2 2 4 2 2 2 2 2 4" xfId="894"/>
    <cellStyle name="백분율 6 2 2 4 2 2 2 2 3" xfId="895"/>
    <cellStyle name="백분율 6 2 2 4 2 2 2 2 3 2" xfId="896"/>
    <cellStyle name="백분율 6 2 2 4 2 2 2 2 3 2 2" xfId="897"/>
    <cellStyle name="백분율 6 2 2 4 2 2 2 2 3 3" xfId="898"/>
    <cellStyle name="백분율 6 2 2 4 2 2 2 2 4" xfId="899"/>
    <cellStyle name="백분율 6 2 2 4 2 2 2 2 4 2" xfId="900"/>
    <cellStyle name="백분율 6 2 2 4 2 2 2 2 5" xfId="901"/>
    <cellStyle name="백분율 6 2 2 4 2 2 2 3" xfId="902"/>
    <cellStyle name="백분율 6 2 2 4 2 2 2 3 2" xfId="903"/>
    <cellStyle name="백분율 6 2 2 4 2 2 2 3 2 2" xfId="904"/>
    <cellStyle name="백분율 6 2 2 4 2 2 2 3 2 2 2" xfId="905"/>
    <cellStyle name="백분율 6 2 2 4 2 2 2 3 2 3" xfId="906"/>
    <cellStyle name="백분율 6 2 2 4 2 2 2 3 3" xfId="907"/>
    <cellStyle name="백분율 6 2 2 4 2 2 2 3 3 2" xfId="908"/>
    <cellStyle name="백분율 6 2 2 4 2 2 2 3 4" xfId="909"/>
    <cellStyle name="백분율 6 2 2 4 2 2 2 4" xfId="910"/>
    <cellStyle name="백분율 6 2 2 4 2 2 2 4 2" xfId="911"/>
    <cellStyle name="백분율 6 2 2 4 2 2 2 4 2 2" xfId="912"/>
    <cellStyle name="백분율 6 2 2 4 2 2 2 4 3" xfId="913"/>
    <cellStyle name="백분율 6 2 2 4 2 2 2 5" xfId="914"/>
    <cellStyle name="백분율 6 2 2 4 2 2 2 5 2" xfId="915"/>
    <cellStyle name="백분율 6 2 2 4 2 2 2 6" xfId="916"/>
    <cellStyle name="백분율 6 2 2 4 2 2 3" xfId="917"/>
    <cellStyle name="백분율 6 2 2 4 2 2 3 2" xfId="918"/>
    <cellStyle name="백분율 6 2 2 4 2 2 3 2 2" xfId="919"/>
    <cellStyle name="백분율 6 2 2 4 2 2 3 2 2 2" xfId="920"/>
    <cellStyle name="백분율 6 2 2 4 2 2 3 2 2 2 2" xfId="921"/>
    <cellStyle name="백분율 6 2 2 4 2 2 3 2 2 3" xfId="922"/>
    <cellStyle name="백분율 6 2 2 4 2 2 3 2 3" xfId="923"/>
    <cellStyle name="백분율 6 2 2 4 2 2 3 2 3 2" xfId="924"/>
    <cellStyle name="백분율 6 2 2 4 2 2 3 2 4" xfId="925"/>
    <cellStyle name="백분율 6 2 2 4 2 2 3 3" xfId="926"/>
    <cellStyle name="백분율 6 2 2 4 2 2 3 3 2" xfId="927"/>
    <cellStyle name="백분율 6 2 2 4 2 2 3 3 2 2" xfId="928"/>
    <cellStyle name="백분율 6 2 2 4 2 2 3 3 3" xfId="929"/>
    <cellStyle name="백분율 6 2 2 4 2 2 3 4" xfId="930"/>
    <cellStyle name="백분율 6 2 2 4 2 2 3 4 2" xfId="931"/>
    <cellStyle name="백분율 6 2 2 4 2 2 3 5" xfId="932"/>
    <cellStyle name="백분율 6 2 2 4 2 2 4" xfId="933"/>
    <cellStyle name="백분율 6 2 2 4 2 2 4 2" xfId="934"/>
    <cellStyle name="백분율 6 2 2 4 2 2 4 2 2" xfId="935"/>
    <cellStyle name="백분율 6 2 2 4 2 2 4 2 2 2" xfId="936"/>
    <cellStyle name="백분율 6 2 2 4 2 2 4 2 3" xfId="937"/>
    <cellStyle name="백분율 6 2 2 4 2 2 4 3" xfId="938"/>
    <cellStyle name="백분율 6 2 2 4 2 2 4 3 2" xfId="939"/>
    <cellStyle name="백분율 6 2 2 4 2 2 4 4" xfId="940"/>
    <cellStyle name="백분율 6 2 2 4 2 2 5" xfId="941"/>
    <cellStyle name="백분율 6 2 2 4 2 2 5 2" xfId="942"/>
    <cellStyle name="백분율 6 2 2 4 2 2 5 2 2" xfId="943"/>
    <cellStyle name="백분율 6 2 2 4 2 2 5 3" xfId="944"/>
    <cellStyle name="백분율 6 2 2 4 2 2 6" xfId="945"/>
    <cellStyle name="백분율 6 2 2 4 2 2 6 2" xfId="946"/>
    <cellStyle name="백분율 6 2 2 4 2 2 7" xfId="947"/>
    <cellStyle name="백분율 6 2 2 4 2 3" xfId="948"/>
    <cellStyle name="백분율 6 2 2 4 2 4" xfId="949"/>
    <cellStyle name="백분율 6 2 2 4 2 4 2" xfId="950"/>
    <cellStyle name="백분율 6 2 2 4 2 4 2 2" xfId="951"/>
    <cellStyle name="백분율 6 2 2 4 2 4 2 2 2" xfId="952"/>
    <cellStyle name="백분율 6 2 2 4 2 4 2 2 2 2" xfId="953"/>
    <cellStyle name="백분율 6 2 2 4 2 4 2 2 2 2 2" xfId="954"/>
    <cellStyle name="백분율 6 2 2 4 2 4 2 2 2 3" xfId="955"/>
    <cellStyle name="백분율 6 2 2 4 2 4 2 2 3" xfId="956"/>
    <cellStyle name="백분율 6 2 2 4 2 4 2 2 3 2" xfId="957"/>
    <cellStyle name="백분율 6 2 2 4 2 4 2 2 4" xfId="958"/>
    <cellStyle name="백분율 6 2 2 4 2 4 2 3" xfId="959"/>
    <cellStyle name="백분율 6 2 2 4 2 4 2 3 2" xfId="960"/>
    <cellStyle name="백분율 6 2 2 4 2 4 2 3 2 2" xfId="961"/>
    <cellStyle name="백분율 6 2 2 4 2 4 2 3 3" xfId="962"/>
    <cellStyle name="백분율 6 2 2 4 2 4 2 4" xfId="963"/>
    <cellStyle name="백분율 6 2 2 4 2 4 2 4 2" xfId="964"/>
    <cellStyle name="백분율 6 2 2 4 2 4 2 5" xfId="965"/>
    <cellStyle name="백분율 6 2 2 4 2 4 3" xfId="966"/>
    <cellStyle name="백분율 6 2 2 4 2 4 3 2" xfId="967"/>
    <cellStyle name="백분율 6 2 2 4 2 4 3 2 2" xfId="968"/>
    <cellStyle name="백분율 6 2 2 4 2 4 3 2 2 2" xfId="969"/>
    <cellStyle name="백분율 6 2 2 4 2 4 3 2 3" xfId="970"/>
    <cellStyle name="백분율 6 2 2 4 2 4 3 3" xfId="971"/>
    <cellStyle name="백분율 6 2 2 4 2 4 3 3 2" xfId="972"/>
    <cellStyle name="백분율 6 2 2 4 2 4 3 4" xfId="973"/>
    <cellStyle name="백분율 6 2 2 4 2 4 4" xfId="974"/>
    <cellStyle name="백분율 6 2 2 4 2 4 4 2" xfId="975"/>
    <cellStyle name="백분율 6 2 2 4 2 4 4 2 2" xfId="976"/>
    <cellStyle name="백분율 6 2 2 4 2 4 4 3" xfId="977"/>
    <cellStyle name="백분율 6 2 2 4 2 4 5" xfId="978"/>
    <cellStyle name="백분율 6 2 2 4 2 4 5 2" xfId="979"/>
    <cellStyle name="백분율 6 2 2 4 2 4 6" xfId="980"/>
    <cellStyle name="백분율 6 2 2 4 2 5" xfId="981"/>
    <cellStyle name="백분율 6 2 2 4 2 5 2" xfId="982"/>
    <cellStyle name="백분율 6 2 2 4 2 5 2 2" xfId="983"/>
    <cellStyle name="백분율 6 2 2 4 2 5 2 2 2" xfId="984"/>
    <cellStyle name="백분율 6 2 2 4 2 5 2 2 2 2" xfId="985"/>
    <cellStyle name="백분율 6 2 2 4 2 5 2 2 3" xfId="986"/>
    <cellStyle name="백분율 6 2 2 4 2 5 2 3" xfId="987"/>
    <cellStyle name="백분율 6 2 2 4 2 5 2 3 2" xfId="988"/>
    <cellStyle name="백분율 6 2 2 4 2 5 2 4" xfId="989"/>
    <cellStyle name="백분율 6 2 2 4 2 5 3" xfId="990"/>
    <cellStyle name="백분율 6 2 2 4 2 5 3 2" xfId="991"/>
    <cellStyle name="백분율 6 2 2 4 2 5 3 2 2" xfId="992"/>
    <cellStyle name="백분율 6 2 2 4 2 5 3 3" xfId="993"/>
    <cellStyle name="백분율 6 2 2 4 2 5 4" xfId="994"/>
    <cellStyle name="백분율 6 2 2 4 2 5 4 2" xfId="995"/>
    <cellStyle name="백분율 6 2 2 4 2 5 5" xfId="996"/>
    <cellStyle name="백분율 6 2 2 4 2 6" xfId="997"/>
    <cellStyle name="백분율 6 2 2 4 2 6 2" xfId="998"/>
    <cellStyle name="백분율 6 2 2 4 2 6 2 2" xfId="999"/>
    <cellStyle name="백분율 6 2 2 4 2 6 2 2 2" xfId="1000"/>
    <cellStyle name="백분율 6 2 2 4 2 6 2 3" xfId="1001"/>
    <cellStyle name="백분율 6 2 2 4 2 6 3" xfId="1002"/>
    <cellStyle name="백분율 6 2 2 4 2 6 3 2" xfId="1003"/>
    <cellStyle name="백분율 6 2 2 4 2 6 4" xfId="1004"/>
    <cellStyle name="백분율 6 2 2 4 2 7" xfId="1005"/>
    <cellStyle name="백분율 6 2 2 4 2 7 2" xfId="1006"/>
    <cellStyle name="백분율 6 2 2 4 2 7 2 2" xfId="1007"/>
    <cellStyle name="백분율 6 2 2 4 2 7 3" xfId="1008"/>
    <cellStyle name="백분율 6 2 2 4 2 8" xfId="1009"/>
    <cellStyle name="백분율 6 2 2 4 2 8 2" xfId="1010"/>
    <cellStyle name="백분율 6 2 2 4 2 9" xfId="1011"/>
    <cellStyle name="백분율 6 2 2 4 3" xfId="1012"/>
    <cellStyle name="백분율 6 2 2 4 3 2" xfId="1013"/>
    <cellStyle name="백분율 6 2 2 4 3 2 2" xfId="1014"/>
    <cellStyle name="백분율 6 2 2 4 3 2 2 2" xfId="1015"/>
    <cellStyle name="백분율 6 2 2 4 3 2 2 2 2" xfId="1016"/>
    <cellStyle name="백분율 6 2 2 4 3 2 2 2 2 2" xfId="1017"/>
    <cellStyle name="백분율 6 2 2 4 3 2 2 2 2 2 2" xfId="1018"/>
    <cellStyle name="백분율 6 2 2 4 3 2 2 2 2 3" xfId="1019"/>
    <cellStyle name="백분율 6 2 2 4 3 2 2 2 3" xfId="1020"/>
    <cellStyle name="백분율 6 2 2 4 3 2 2 2 3 2" xfId="1021"/>
    <cellStyle name="백분율 6 2 2 4 3 2 2 2 4" xfId="1022"/>
    <cellStyle name="백분율 6 2 2 4 3 2 2 3" xfId="1023"/>
    <cellStyle name="백분율 6 2 2 4 3 2 2 3 2" xfId="1024"/>
    <cellStyle name="백분율 6 2 2 4 3 2 2 3 2 2" xfId="1025"/>
    <cellStyle name="백분율 6 2 2 4 3 2 2 3 3" xfId="1026"/>
    <cellStyle name="백분율 6 2 2 4 3 2 2 4" xfId="1027"/>
    <cellStyle name="백분율 6 2 2 4 3 2 2 4 2" xfId="1028"/>
    <cellStyle name="백분율 6 2 2 4 3 2 2 5" xfId="1029"/>
    <cellStyle name="백분율 6 2 2 4 3 2 3" xfId="1030"/>
    <cellStyle name="백분율 6 2 2 4 3 2 3 2" xfId="1031"/>
    <cellStyle name="백분율 6 2 2 4 3 2 3 2 2" xfId="1032"/>
    <cellStyle name="백분율 6 2 2 4 3 2 3 2 2 2" xfId="1033"/>
    <cellStyle name="백분율 6 2 2 4 3 2 3 2 3" xfId="1034"/>
    <cellStyle name="백분율 6 2 2 4 3 2 3 3" xfId="1035"/>
    <cellStyle name="백분율 6 2 2 4 3 2 3 3 2" xfId="1036"/>
    <cellStyle name="백분율 6 2 2 4 3 2 3 4" xfId="1037"/>
    <cellStyle name="백분율 6 2 2 4 3 2 4" xfId="1038"/>
    <cellStyle name="백분율 6 2 2 4 3 2 4 2" xfId="1039"/>
    <cellStyle name="백분율 6 2 2 4 3 2 4 2 2" xfId="1040"/>
    <cellStyle name="백분율 6 2 2 4 3 2 4 3" xfId="1041"/>
    <cellStyle name="백분율 6 2 2 4 3 2 5" xfId="1042"/>
    <cellStyle name="백분율 6 2 2 4 3 2 5 2" xfId="1043"/>
    <cellStyle name="백분율 6 2 2 4 3 2 6" xfId="1044"/>
    <cellStyle name="백분율 6 2 2 4 3 3" xfId="1045"/>
    <cellStyle name="백분율 6 2 2 4 3 3 2" xfId="1046"/>
    <cellStyle name="백분율 6 2 2 4 3 3 2 2" xfId="1047"/>
    <cellStyle name="백분율 6 2 2 4 3 3 2 2 2" xfId="1048"/>
    <cellStyle name="백분율 6 2 2 4 3 3 2 2 2 2" xfId="1049"/>
    <cellStyle name="백분율 6 2 2 4 3 3 2 2 3" xfId="1050"/>
    <cellStyle name="백분율 6 2 2 4 3 3 2 3" xfId="1051"/>
    <cellStyle name="백분율 6 2 2 4 3 3 2 3 2" xfId="1052"/>
    <cellStyle name="백분율 6 2 2 4 3 3 2 4" xfId="1053"/>
    <cellStyle name="백분율 6 2 2 4 3 3 3" xfId="1054"/>
    <cellStyle name="백분율 6 2 2 4 3 3 3 2" xfId="1055"/>
    <cellStyle name="백분율 6 2 2 4 3 3 3 2 2" xfId="1056"/>
    <cellStyle name="백분율 6 2 2 4 3 3 3 3" xfId="1057"/>
    <cellStyle name="백분율 6 2 2 4 3 3 4" xfId="1058"/>
    <cellStyle name="백분율 6 2 2 4 3 3 4 2" xfId="1059"/>
    <cellStyle name="백분율 6 2 2 4 3 3 5" xfId="1060"/>
    <cellStyle name="백분율 6 2 2 4 3 4" xfId="1061"/>
    <cellStyle name="백분율 6 2 2 4 3 4 2" xfId="1062"/>
    <cellStyle name="백분율 6 2 2 4 3 4 2 2" xfId="1063"/>
    <cellStyle name="백분율 6 2 2 4 3 4 2 2 2" xfId="1064"/>
    <cellStyle name="백분율 6 2 2 4 3 4 2 3" xfId="1065"/>
    <cellStyle name="백분율 6 2 2 4 3 4 3" xfId="1066"/>
    <cellStyle name="백분율 6 2 2 4 3 4 3 2" xfId="1067"/>
    <cellStyle name="백분율 6 2 2 4 3 4 4" xfId="1068"/>
    <cellStyle name="백분율 6 2 2 4 3 5" xfId="1069"/>
    <cellStyle name="백분율 6 2 2 4 3 5 2" xfId="1070"/>
    <cellStyle name="백분율 6 2 2 4 3 5 2 2" xfId="1071"/>
    <cellStyle name="백분율 6 2 2 4 3 5 3" xfId="1072"/>
    <cellStyle name="백분율 6 2 2 4 3 6" xfId="1073"/>
    <cellStyle name="백분율 6 2 2 4 3 6 2" xfId="1074"/>
    <cellStyle name="백분율 6 2 2 4 3 7" xfId="1075"/>
    <cellStyle name="백분율 6 2 2 4 4" xfId="1076"/>
    <cellStyle name="백분율 6 2 2 4 5" xfId="1077"/>
    <cellStyle name="백분율 6 2 2 4 5 2" xfId="1078"/>
    <cellStyle name="백분율 6 2 2 4 5 2 2" xfId="1079"/>
    <cellStyle name="백분율 6 2 2 4 5 2 2 2" xfId="1080"/>
    <cellStyle name="백분율 6 2 2 4 5 2 2 2 2" xfId="1081"/>
    <cellStyle name="백분율 6 2 2 4 5 2 2 2 2 2" xfId="1082"/>
    <cellStyle name="백분율 6 2 2 4 5 2 2 2 3" xfId="1083"/>
    <cellStyle name="백분율 6 2 2 4 5 2 2 3" xfId="1084"/>
    <cellStyle name="백분율 6 2 2 4 5 2 2 3 2" xfId="1085"/>
    <cellStyle name="백분율 6 2 2 4 5 2 2 4" xfId="1086"/>
    <cellStyle name="백분율 6 2 2 4 5 2 3" xfId="1087"/>
    <cellStyle name="백분율 6 2 2 4 5 2 3 2" xfId="1088"/>
    <cellStyle name="백분율 6 2 2 4 5 2 3 2 2" xfId="1089"/>
    <cellStyle name="백분율 6 2 2 4 5 2 3 3" xfId="1090"/>
    <cellStyle name="백분율 6 2 2 4 5 2 4" xfId="1091"/>
    <cellStyle name="백분율 6 2 2 4 5 2 4 2" xfId="1092"/>
    <cellStyle name="백분율 6 2 2 4 5 2 5" xfId="1093"/>
    <cellStyle name="백분율 6 2 2 4 5 3" xfId="1094"/>
    <cellStyle name="백분율 6 2 2 4 5 3 2" xfId="1095"/>
    <cellStyle name="백분율 6 2 2 4 5 3 2 2" xfId="1096"/>
    <cellStyle name="백분율 6 2 2 4 5 3 2 2 2" xfId="1097"/>
    <cellStyle name="백분율 6 2 2 4 5 3 2 3" xfId="1098"/>
    <cellStyle name="백분율 6 2 2 4 5 3 3" xfId="1099"/>
    <cellStyle name="백분율 6 2 2 4 5 3 3 2" xfId="1100"/>
    <cellStyle name="백분율 6 2 2 4 5 3 4" xfId="1101"/>
    <cellStyle name="백분율 6 2 2 4 5 4" xfId="1102"/>
    <cellStyle name="백분율 6 2 2 4 5 4 2" xfId="1103"/>
    <cellStyle name="백분율 6 2 2 4 5 4 2 2" xfId="1104"/>
    <cellStyle name="백분율 6 2 2 4 5 4 3" xfId="1105"/>
    <cellStyle name="백분율 6 2 2 4 5 5" xfId="1106"/>
    <cellStyle name="백분율 6 2 2 4 5 5 2" xfId="1107"/>
    <cellStyle name="백분율 6 2 2 4 5 6" xfId="1108"/>
    <cellStyle name="백분율 6 2 2 4 6" xfId="1109"/>
    <cellStyle name="백분율 6 2 2 4 6 2" xfId="1110"/>
    <cellStyle name="백분율 6 2 2 4 6 2 2" xfId="1111"/>
    <cellStyle name="백분율 6 2 2 4 6 2 2 2" xfId="1112"/>
    <cellStyle name="백분율 6 2 2 4 6 2 2 2 2" xfId="1113"/>
    <cellStyle name="백분율 6 2 2 4 6 2 2 3" xfId="1114"/>
    <cellStyle name="백분율 6 2 2 4 6 2 3" xfId="1115"/>
    <cellStyle name="백분율 6 2 2 4 6 2 3 2" xfId="1116"/>
    <cellStyle name="백분율 6 2 2 4 6 2 4" xfId="1117"/>
    <cellStyle name="백분율 6 2 2 4 6 3" xfId="1118"/>
    <cellStyle name="백분율 6 2 2 4 6 3 2" xfId="1119"/>
    <cellStyle name="백분율 6 2 2 4 6 3 2 2" xfId="1120"/>
    <cellStyle name="백분율 6 2 2 4 6 3 3" xfId="1121"/>
    <cellStyle name="백분율 6 2 2 4 6 4" xfId="1122"/>
    <cellStyle name="백분율 6 2 2 4 6 4 2" xfId="1123"/>
    <cellStyle name="백분율 6 2 2 4 6 5" xfId="1124"/>
    <cellStyle name="백분율 6 2 2 4 7" xfId="1125"/>
    <cellStyle name="백분율 6 2 2 4 7 2" xfId="1126"/>
    <cellStyle name="백분율 6 2 2 4 7 2 2" xfId="1127"/>
    <cellStyle name="백분율 6 2 2 4 7 2 2 2" xfId="1128"/>
    <cellStyle name="백분율 6 2 2 4 7 2 3" xfId="1129"/>
    <cellStyle name="백분율 6 2 2 4 7 3" xfId="1130"/>
    <cellStyle name="백분율 6 2 2 4 7 3 2" xfId="1131"/>
    <cellStyle name="백분율 6 2 2 4 7 4" xfId="1132"/>
    <cellStyle name="백분율 6 2 2 4 8" xfId="1133"/>
    <cellStyle name="백분율 6 2 2 4 8 2" xfId="1134"/>
    <cellStyle name="백분율 6 2 2 4 8 2 2" xfId="1135"/>
    <cellStyle name="백분율 6 2 2 4 8 3" xfId="1136"/>
    <cellStyle name="백분율 6 2 2 4 9" xfId="1137"/>
    <cellStyle name="백분율 6 2 2 4 9 2" xfId="1138"/>
    <cellStyle name="백분율 6 2 2 5" xfId="1139"/>
    <cellStyle name="백분율 6 2 2 5 2" xfId="1140"/>
    <cellStyle name="백분율 6 2 2 5 2 2" xfId="1141"/>
    <cellStyle name="백분율 6 2 2 5 2 2 2" xfId="1142"/>
    <cellStyle name="백분율 6 2 2 5 2 2 2 2" xfId="1143"/>
    <cellStyle name="백분율 6 2 2 5 2 2 2 2 2" xfId="1144"/>
    <cellStyle name="백분율 6 2 2 5 2 2 2 2 2 2" xfId="1145"/>
    <cellStyle name="백분율 6 2 2 5 2 2 2 2 2 2 2" xfId="1146"/>
    <cellStyle name="백분율 6 2 2 5 2 2 2 2 2 3" xfId="1147"/>
    <cellStyle name="백분율 6 2 2 5 2 2 2 2 3" xfId="1148"/>
    <cellStyle name="백분율 6 2 2 5 2 2 2 2 3 2" xfId="1149"/>
    <cellStyle name="백분율 6 2 2 5 2 2 2 2 4" xfId="1150"/>
    <cellStyle name="백분율 6 2 2 5 2 2 2 3" xfId="1151"/>
    <cellStyle name="백분율 6 2 2 5 2 2 2 3 2" xfId="1152"/>
    <cellStyle name="백분율 6 2 2 5 2 2 2 3 2 2" xfId="1153"/>
    <cellStyle name="백분율 6 2 2 5 2 2 2 3 3" xfId="1154"/>
    <cellStyle name="백분율 6 2 2 5 2 2 2 4" xfId="1155"/>
    <cellStyle name="백분율 6 2 2 5 2 2 2 4 2" xfId="1156"/>
    <cellStyle name="백분율 6 2 2 5 2 2 2 5" xfId="1157"/>
    <cellStyle name="백분율 6 2 2 5 2 2 3" xfId="1158"/>
    <cellStyle name="백분율 6 2 2 5 2 2 3 2" xfId="1159"/>
    <cellStyle name="백분율 6 2 2 5 2 2 3 2 2" xfId="1160"/>
    <cellStyle name="백분율 6 2 2 5 2 2 3 2 2 2" xfId="1161"/>
    <cellStyle name="백분율 6 2 2 5 2 2 3 2 3" xfId="1162"/>
    <cellStyle name="백분율 6 2 2 5 2 2 3 3" xfId="1163"/>
    <cellStyle name="백분율 6 2 2 5 2 2 3 3 2" xfId="1164"/>
    <cellStyle name="백분율 6 2 2 5 2 2 3 4" xfId="1165"/>
    <cellStyle name="백분율 6 2 2 5 2 2 4" xfId="1166"/>
    <cellStyle name="백분율 6 2 2 5 2 2 4 2" xfId="1167"/>
    <cellStyle name="백분율 6 2 2 5 2 2 4 2 2" xfId="1168"/>
    <cellStyle name="백분율 6 2 2 5 2 2 4 3" xfId="1169"/>
    <cellStyle name="백분율 6 2 2 5 2 2 5" xfId="1170"/>
    <cellStyle name="백분율 6 2 2 5 2 2 5 2" xfId="1171"/>
    <cellStyle name="백분율 6 2 2 5 2 2 6" xfId="1172"/>
    <cellStyle name="백분율 6 2 2 5 2 3" xfId="1173"/>
    <cellStyle name="백분율 6 2 2 5 2 3 2" xfId="1174"/>
    <cellStyle name="백분율 6 2 2 5 2 3 2 2" xfId="1175"/>
    <cellStyle name="백분율 6 2 2 5 2 3 2 2 2" xfId="1176"/>
    <cellStyle name="백분율 6 2 2 5 2 3 2 2 2 2" xfId="1177"/>
    <cellStyle name="백분율 6 2 2 5 2 3 2 2 3" xfId="1178"/>
    <cellStyle name="백분율 6 2 2 5 2 3 2 3" xfId="1179"/>
    <cellStyle name="백분율 6 2 2 5 2 3 2 3 2" xfId="1180"/>
    <cellStyle name="백분율 6 2 2 5 2 3 2 4" xfId="1181"/>
    <cellStyle name="백분율 6 2 2 5 2 3 3" xfId="1182"/>
    <cellStyle name="백분율 6 2 2 5 2 3 3 2" xfId="1183"/>
    <cellStyle name="백분율 6 2 2 5 2 3 3 2 2" xfId="1184"/>
    <cellStyle name="백분율 6 2 2 5 2 3 3 3" xfId="1185"/>
    <cellStyle name="백분율 6 2 2 5 2 3 4" xfId="1186"/>
    <cellStyle name="백분율 6 2 2 5 2 3 4 2" xfId="1187"/>
    <cellStyle name="백분율 6 2 2 5 2 3 5" xfId="1188"/>
    <cellStyle name="백분율 6 2 2 5 2 4" xfId="1189"/>
    <cellStyle name="백분율 6 2 2 5 2 4 2" xfId="1190"/>
    <cellStyle name="백분율 6 2 2 5 2 4 2 2" xfId="1191"/>
    <cellStyle name="백분율 6 2 2 5 2 4 2 2 2" xfId="1192"/>
    <cellStyle name="백분율 6 2 2 5 2 4 2 3" xfId="1193"/>
    <cellStyle name="백분율 6 2 2 5 2 4 3" xfId="1194"/>
    <cellStyle name="백분율 6 2 2 5 2 4 3 2" xfId="1195"/>
    <cellStyle name="백분율 6 2 2 5 2 4 4" xfId="1196"/>
    <cellStyle name="백분율 6 2 2 5 2 5" xfId="1197"/>
    <cellStyle name="백분율 6 2 2 5 2 5 2" xfId="1198"/>
    <cellStyle name="백분율 6 2 2 5 2 5 2 2" xfId="1199"/>
    <cellStyle name="백분율 6 2 2 5 2 5 3" xfId="1200"/>
    <cellStyle name="백분율 6 2 2 5 2 6" xfId="1201"/>
    <cellStyle name="백분율 6 2 2 5 2 6 2" xfId="1202"/>
    <cellStyle name="백분율 6 2 2 5 2 7" xfId="1203"/>
    <cellStyle name="백분율 6 2 2 5 3" xfId="1204"/>
    <cellStyle name="백분율 6 2 2 5 4" xfId="1205"/>
    <cellStyle name="백분율 6 2 2 5 4 2" xfId="1206"/>
    <cellStyle name="백분율 6 2 2 5 4 2 2" xfId="1207"/>
    <cellStyle name="백분율 6 2 2 5 4 2 2 2" xfId="1208"/>
    <cellStyle name="백분율 6 2 2 5 4 2 2 2 2" xfId="1209"/>
    <cellStyle name="백분율 6 2 2 5 4 2 2 2 2 2" xfId="1210"/>
    <cellStyle name="백분율 6 2 2 5 4 2 2 2 3" xfId="1211"/>
    <cellStyle name="백분율 6 2 2 5 4 2 2 3" xfId="1212"/>
    <cellStyle name="백분율 6 2 2 5 4 2 2 3 2" xfId="1213"/>
    <cellStyle name="백분율 6 2 2 5 4 2 2 4" xfId="1214"/>
    <cellStyle name="백분율 6 2 2 5 4 2 3" xfId="1215"/>
    <cellStyle name="백분율 6 2 2 5 4 2 3 2" xfId="1216"/>
    <cellStyle name="백분율 6 2 2 5 4 2 3 2 2" xfId="1217"/>
    <cellStyle name="백분율 6 2 2 5 4 2 3 3" xfId="1218"/>
    <cellStyle name="백분율 6 2 2 5 4 2 4" xfId="1219"/>
    <cellStyle name="백분율 6 2 2 5 4 2 4 2" xfId="1220"/>
    <cellStyle name="백분율 6 2 2 5 4 2 5" xfId="1221"/>
    <cellStyle name="백분율 6 2 2 5 4 3" xfId="1222"/>
    <cellStyle name="백분율 6 2 2 5 4 3 2" xfId="1223"/>
    <cellStyle name="백분율 6 2 2 5 4 3 2 2" xfId="1224"/>
    <cellStyle name="백분율 6 2 2 5 4 3 2 2 2" xfId="1225"/>
    <cellStyle name="백분율 6 2 2 5 4 3 2 3" xfId="1226"/>
    <cellStyle name="백분율 6 2 2 5 4 3 3" xfId="1227"/>
    <cellStyle name="백분율 6 2 2 5 4 3 3 2" xfId="1228"/>
    <cellStyle name="백분율 6 2 2 5 4 3 4" xfId="1229"/>
    <cellStyle name="백분율 6 2 2 5 4 4" xfId="1230"/>
    <cellStyle name="백분율 6 2 2 5 4 4 2" xfId="1231"/>
    <cellStyle name="백분율 6 2 2 5 4 4 2 2" xfId="1232"/>
    <cellStyle name="백분율 6 2 2 5 4 4 3" xfId="1233"/>
    <cellStyle name="백분율 6 2 2 5 4 5" xfId="1234"/>
    <cellStyle name="백분율 6 2 2 5 4 5 2" xfId="1235"/>
    <cellStyle name="백분율 6 2 2 5 4 6" xfId="1236"/>
    <cellStyle name="백분율 6 2 2 5 5" xfId="1237"/>
    <cellStyle name="백분율 6 2 2 5 5 2" xfId="1238"/>
    <cellStyle name="백분율 6 2 2 5 5 2 2" xfId="1239"/>
    <cellStyle name="백분율 6 2 2 5 5 2 2 2" xfId="1240"/>
    <cellStyle name="백분율 6 2 2 5 5 2 2 2 2" xfId="1241"/>
    <cellStyle name="백분율 6 2 2 5 5 2 2 3" xfId="1242"/>
    <cellStyle name="백분율 6 2 2 5 5 2 3" xfId="1243"/>
    <cellStyle name="백분율 6 2 2 5 5 2 3 2" xfId="1244"/>
    <cellStyle name="백분율 6 2 2 5 5 2 4" xfId="1245"/>
    <cellStyle name="백분율 6 2 2 5 5 3" xfId="1246"/>
    <cellStyle name="백분율 6 2 2 5 5 3 2" xfId="1247"/>
    <cellStyle name="백분율 6 2 2 5 5 3 2 2" xfId="1248"/>
    <cellStyle name="백분율 6 2 2 5 5 3 3" xfId="1249"/>
    <cellStyle name="백분율 6 2 2 5 5 4" xfId="1250"/>
    <cellStyle name="백분율 6 2 2 5 5 4 2" xfId="1251"/>
    <cellStyle name="백분율 6 2 2 5 5 5" xfId="1252"/>
    <cellStyle name="백분율 6 2 2 5 6" xfId="1253"/>
    <cellStyle name="백분율 6 2 2 5 6 2" xfId="1254"/>
    <cellStyle name="백분율 6 2 2 5 6 2 2" xfId="1255"/>
    <cellStyle name="백분율 6 2 2 5 6 2 2 2" xfId="1256"/>
    <cellStyle name="백분율 6 2 2 5 6 2 3" xfId="1257"/>
    <cellStyle name="백분율 6 2 2 5 6 3" xfId="1258"/>
    <cellStyle name="백분율 6 2 2 5 6 3 2" xfId="1259"/>
    <cellStyle name="백분율 6 2 2 5 6 4" xfId="1260"/>
    <cellStyle name="백분율 6 2 2 5 7" xfId="1261"/>
    <cellStyle name="백분율 6 2 2 5 7 2" xfId="1262"/>
    <cellStyle name="백분율 6 2 2 5 7 2 2" xfId="1263"/>
    <cellStyle name="백분율 6 2 2 5 7 3" xfId="1264"/>
    <cellStyle name="백분율 6 2 2 5 8" xfId="1265"/>
    <cellStyle name="백분율 6 2 2 5 8 2" xfId="1266"/>
    <cellStyle name="백분율 6 2 2 5 9" xfId="1267"/>
    <cellStyle name="백분율 6 2 2 6" xfId="1268"/>
    <cellStyle name="백분율 6 2 2 6 2" xfId="1269"/>
    <cellStyle name="백분율 6 2 2 6 2 2" xfId="1270"/>
    <cellStyle name="백분율 6 2 2 6 2 2 2" xfId="1271"/>
    <cellStyle name="백분율 6 2 2 6 2 2 2 2" xfId="1272"/>
    <cellStyle name="백분율 6 2 2 6 2 2 2 2 2" xfId="1273"/>
    <cellStyle name="백분율 6 2 2 6 2 2 2 2 2 2" xfId="1274"/>
    <cellStyle name="백분율 6 2 2 6 2 2 2 2 3" xfId="1275"/>
    <cellStyle name="백분율 6 2 2 6 2 2 2 3" xfId="1276"/>
    <cellStyle name="백분율 6 2 2 6 2 2 2 3 2" xfId="1277"/>
    <cellStyle name="백분율 6 2 2 6 2 2 2 4" xfId="1278"/>
    <cellStyle name="백분율 6 2 2 6 2 2 3" xfId="1279"/>
    <cellStyle name="백분율 6 2 2 6 2 2 3 2" xfId="1280"/>
    <cellStyle name="백분율 6 2 2 6 2 2 3 2 2" xfId="1281"/>
    <cellStyle name="백분율 6 2 2 6 2 2 3 3" xfId="1282"/>
    <cellStyle name="백분율 6 2 2 6 2 2 4" xfId="1283"/>
    <cellStyle name="백분율 6 2 2 6 2 2 4 2" xfId="1284"/>
    <cellStyle name="백분율 6 2 2 6 2 2 5" xfId="1285"/>
    <cellStyle name="백분율 6 2 2 6 2 3" xfId="1286"/>
    <cellStyle name="백분율 6 2 2 6 2 3 2" xfId="1287"/>
    <cellStyle name="백분율 6 2 2 6 2 3 2 2" xfId="1288"/>
    <cellStyle name="백분율 6 2 2 6 2 3 2 2 2" xfId="1289"/>
    <cellStyle name="백분율 6 2 2 6 2 3 2 3" xfId="1290"/>
    <cellStyle name="백분율 6 2 2 6 2 3 3" xfId="1291"/>
    <cellStyle name="백분율 6 2 2 6 2 3 3 2" xfId="1292"/>
    <cellStyle name="백분율 6 2 2 6 2 3 4" xfId="1293"/>
    <cellStyle name="백분율 6 2 2 6 2 4" xfId="1294"/>
    <cellStyle name="백분율 6 2 2 6 2 4 2" xfId="1295"/>
    <cellStyle name="백분율 6 2 2 6 2 4 2 2" xfId="1296"/>
    <cellStyle name="백분율 6 2 2 6 2 4 3" xfId="1297"/>
    <cellStyle name="백분율 6 2 2 6 2 5" xfId="1298"/>
    <cellStyle name="백분율 6 2 2 6 2 5 2" xfId="1299"/>
    <cellStyle name="백분율 6 2 2 6 2 6" xfId="1300"/>
    <cellStyle name="백분율 6 2 2 6 3" xfId="1301"/>
    <cellStyle name="백분율 6 2 2 6 3 2" xfId="1302"/>
    <cellStyle name="백분율 6 2 2 6 3 2 2" xfId="1303"/>
    <cellStyle name="백분율 6 2 2 6 3 2 2 2" xfId="1304"/>
    <cellStyle name="백분율 6 2 2 6 3 2 2 2 2" xfId="1305"/>
    <cellStyle name="백분율 6 2 2 6 3 2 2 3" xfId="1306"/>
    <cellStyle name="백분율 6 2 2 6 3 2 3" xfId="1307"/>
    <cellStyle name="백분율 6 2 2 6 3 2 3 2" xfId="1308"/>
    <cellStyle name="백분율 6 2 2 6 3 2 4" xfId="1309"/>
    <cellStyle name="백분율 6 2 2 6 3 3" xfId="1310"/>
    <cellStyle name="백분율 6 2 2 6 3 3 2" xfId="1311"/>
    <cellStyle name="백분율 6 2 2 6 3 3 2 2" xfId="1312"/>
    <cellStyle name="백분율 6 2 2 6 3 3 3" xfId="1313"/>
    <cellStyle name="백분율 6 2 2 6 3 4" xfId="1314"/>
    <cellStyle name="백분율 6 2 2 6 3 4 2" xfId="1315"/>
    <cellStyle name="백분율 6 2 2 6 3 5" xfId="1316"/>
    <cellStyle name="백분율 6 2 2 6 4" xfId="1317"/>
    <cellStyle name="백분율 6 2 2 6 4 2" xfId="1318"/>
    <cellStyle name="백분율 6 2 2 6 4 2 2" xfId="1319"/>
    <cellStyle name="백분율 6 2 2 6 4 2 2 2" xfId="1320"/>
    <cellStyle name="백분율 6 2 2 6 4 2 3" xfId="1321"/>
    <cellStyle name="백분율 6 2 2 6 4 3" xfId="1322"/>
    <cellStyle name="백분율 6 2 2 6 4 3 2" xfId="1323"/>
    <cellStyle name="백분율 6 2 2 6 4 4" xfId="1324"/>
    <cellStyle name="백분율 6 2 2 6 5" xfId="1325"/>
    <cellStyle name="백분율 6 2 2 6 5 2" xfId="1326"/>
    <cellStyle name="백분율 6 2 2 6 5 2 2" xfId="1327"/>
    <cellStyle name="백분율 6 2 2 6 5 3" xfId="1328"/>
    <cellStyle name="백분율 6 2 2 6 6" xfId="1329"/>
    <cellStyle name="백분율 6 2 2 6 6 2" xfId="1330"/>
    <cellStyle name="백분율 6 2 2 6 7" xfId="1331"/>
    <cellStyle name="백분율 6 2 2 7" xfId="1332"/>
    <cellStyle name="백분율 6 2 2 8" xfId="1333"/>
    <cellStyle name="백분율 6 2 2 8 2" xfId="1334"/>
    <cellStyle name="백분율 6 2 2 8 2 2" xfId="1335"/>
    <cellStyle name="백분율 6 2 2 8 2 2 2" xfId="1336"/>
    <cellStyle name="백분율 6 2 2 8 2 2 2 2" xfId="1337"/>
    <cellStyle name="백분율 6 2 2 8 2 2 2 2 2" xfId="1338"/>
    <cellStyle name="백분율 6 2 2 8 2 2 2 3" xfId="1339"/>
    <cellStyle name="백분율 6 2 2 8 2 2 3" xfId="1340"/>
    <cellStyle name="백분율 6 2 2 8 2 2 3 2" xfId="1341"/>
    <cellStyle name="백분율 6 2 2 8 2 2 4" xfId="1342"/>
    <cellStyle name="백분율 6 2 2 8 2 3" xfId="1343"/>
    <cellStyle name="백분율 6 2 2 8 2 3 2" xfId="1344"/>
    <cellStyle name="백분율 6 2 2 8 2 3 2 2" xfId="1345"/>
    <cellStyle name="백분율 6 2 2 8 2 3 3" xfId="1346"/>
    <cellStyle name="백분율 6 2 2 8 2 4" xfId="1347"/>
    <cellStyle name="백분율 6 2 2 8 2 4 2" xfId="1348"/>
    <cellStyle name="백분율 6 2 2 8 2 5" xfId="1349"/>
    <cellStyle name="백분율 6 2 2 8 3" xfId="1350"/>
    <cellStyle name="백분율 6 2 2 8 3 2" xfId="1351"/>
    <cellStyle name="백분율 6 2 2 8 3 2 2" xfId="1352"/>
    <cellStyle name="백분율 6 2 2 8 3 2 2 2" xfId="1353"/>
    <cellStyle name="백분율 6 2 2 8 3 2 3" xfId="1354"/>
    <cellStyle name="백분율 6 2 2 8 3 3" xfId="1355"/>
    <cellStyle name="백분율 6 2 2 8 3 3 2" xfId="1356"/>
    <cellStyle name="백분율 6 2 2 8 3 4" xfId="1357"/>
    <cellStyle name="백분율 6 2 2 8 4" xfId="1358"/>
    <cellStyle name="백분율 6 2 2 8 4 2" xfId="1359"/>
    <cellStyle name="백분율 6 2 2 8 4 2 2" xfId="1360"/>
    <cellStyle name="백분율 6 2 2 8 4 3" xfId="1361"/>
    <cellStyle name="백분율 6 2 2 8 5" xfId="1362"/>
    <cellStyle name="백분율 6 2 2 8 5 2" xfId="1363"/>
    <cellStyle name="백분율 6 2 2 8 6" xfId="1364"/>
    <cellStyle name="백분율 6 2 2 9" xfId="1365"/>
    <cellStyle name="백분율 6 2 2 9 2" xfId="1366"/>
    <cellStyle name="백분율 6 2 2 9 2 2" xfId="1367"/>
    <cellStyle name="백분율 6 2 2 9 2 2 2" xfId="1368"/>
    <cellStyle name="백분율 6 2 2 9 2 2 2 2" xfId="1369"/>
    <cellStyle name="백분율 6 2 2 9 2 2 3" xfId="1370"/>
    <cellStyle name="백분율 6 2 2 9 2 3" xfId="1371"/>
    <cellStyle name="백분율 6 2 2 9 2 3 2" xfId="1372"/>
    <cellStyle name="백분율 6 2 2 9 2 4" xfId="1373"/>
    <cellStyle name="백분율 6 2 2 9 3" xfId="1374"/>
    <cellStyle name="백분율 6 2 2 9 3 2" xfId="1375"/>
    <cellStyle name="백분율 6 2 2 9 3 2 2" xfId="1376"/>
    <cellStyle name="백분율 6 2 2 9 3 3" xfId="1377"/>
    <cellStyle name="백분율 6 2 2 9 4" xfId="1378"/>
    <cellStyle name="백분율 6 2 2 9 4 2" xfId="1379"/>
    <cellStyle name="백분율 6 2 2 9 5" xfId="1380"/>
    <cellStyle name="백분율 6 2 3" xfId="1381"/>
    <cellStyle name="백분율 6 2 3 10" xfId="1382"/>
    <cellStyle name="백분율 6 2 3 10 2" xfId="1383"/>
    <cellStyle name="백분율 6 2 3 11" xfId="1384"/>
    <cellStyle name="백분율 6 2 3 2" xfId="1385"/>
    <cellStyle name="백분율 6 2 3 2 10" xfId="1386"/>
    <cellStyle name="백분율 6 2 3 2 2" xfId="1387"/>
    <cellStyle name="백분율 6 2 3 2 2 2" xfId="1388"/>
    <cellStyle name="백분율 6 2 3 2 2 2 2" xfId="1389"/>
    <cellStyle name="백분율 6 2 3 2 2 2 2 2" xfId="1390"/>
    <cellStyle name="백분율 6 2 3 2 2 2 2 2 2" xfId="1391"/>
    <cellStyle name="백분율 6 2 3 2 2 2 2 2 2 2" xfId="1392"/>
    <cellStyle name="백분율 6 2 3 2 2 2 2 2 2 2 2" xfId="1393"/>
    <cellStyle name="백분율 6 2 3 2 2 2 2 2 2 2 2 2" xfId="1394"/>
    <cellStyle name="백분율 6 2 3 2 2 2 2 2 2 2 3" xfId="1395"/>
    <cellStyle name="백분율 6 2 3 2 2 2 2 2 2 3" xfId="1396"/>
    <cellStyle name="백분율 6 2 3 2 2 2 2 2 2 3 2" xfId="1397"/>
    <cellStyle name="백분율 6 2 3 2 2 2 2 2 2 4" xfId="1398"/>
    <cellStyle name="백분율 6 2 3 2 2 2 2 2 3" xfId="1399"/>
    <cellStyle name="백분율 6 2 3 2 2 2 2 2 3 2" xfId="1400"/>
    <cellStyle name="백분율 6 2 3 2 2 2 2 2 3 2 2" xfId="1401"/>
    <cellStyle name="백분율 6 2 3 2 2 2 2 2 3 3" xfId="1402"/>
    <cellStyle name="백분율 6 2 3 2 2 2 2 2 4" xfId="1403"/>
    <cellStyle name="백분율 6 2 3 2 2 2 2 2 4 2" xfId="1404"/>
    <cellStyle name="백분율 6 2 3 2 2 2 2 2 5" xfId="1405"/>
    <cellStyle name="백분율 6 2 3 2 2 2 2 3" xfId="1406"/>
    <cellStyle name="백분율 6 2 3 2 2 2 2 3 2" xfId="1407"/>
    <cellStyle name="백분율 6 2 3 2 2 2 2 3 2 2" xfId="1408"/>
    <cellStyle name="백분율 6 2 3 2 2 2 2 3 2 2 2" xfId="1409"/>
    <cellStyle name="백분율 6 2 3 2 2 2 2 3 2 3" xfId="1410"/>
    <cellStyle name="백분율 6 2 3 2 2 2 2 3 3" xfId="1411"/>
    <cellStyle name="백분율 6 2 3 2 2 2 2 3 3 2" xfId="1412"/>
    <cellStyle name="백분율 6 2 3 2 2 2 2 3 4" xfId="1413"/>
    <cellStyle name="백분율 6 2 3 2 2 2 2 4" xfId="1414"/>
    <cellStyle name="백분율 6 2 3 2 2 2 2 4 2" xfId="1415"/>
    <cellStyle name="백분율 6 2 3 2 2 2 2 4 2 2" xfId="1416"/>
    <cellStyle name="백분율 6 2 3 2 2 2 2 4 3" xfId="1417"/>
    <cellStyle name="백분율 6 2 3 2 2 2 2 5" xfId="1418"/>
    <cellStyle name="백분율 6 2 3 2 2 2 2 5 2" xfId="1419"/>
    <cellStyle name="백분율 6 2 3 2 2 2 2 6" xfId="1420"/>
    <cellStyle name="백분율 6 2 3 2 2 2 3" xfId="1421"/>
    <cellStyle name="백분율 6 2 3 2 2 2 3 2" xfId="1422"/>
    <cellStyle name="백분율 6 2 3 2 2 2 3 2 2" xfId="1423"/>
    <cellStyle name="백분율 6 2 3 2 2 2 3 2 2 2" xfId="1424"/>
    <cellStyle name="백분율 6 2 3 2 2 2 3 2 2 2 2" xfId="1425"/>
    <cellStyle name="백분율 6 2 3 2 2 2 3 2 2 3" xfId="1426"/>
    <cellStyle name="백분율 6 2 3 2 2 2 3 2 3" xfId="1427"/>
    <cellStyle name="백분율 6 2 3 2 2 2 3 2 3 2" xfId="1428"/>
    <cellStyle name="백분율 6 2 3 2 2 2 3 2 4" xfId="1429"/>
    <cellStyle name="백분율 6 2 3 2 2 2 3 3" xfId="1430"/>
    <cellStyle name="백분율 6 2 3 2 2 2 3 3 2" xfId="1431"/>
    <cellStyle name="백분율 6 2 3 2 2 2 3 3 2 2" xfId="1432"/>
    <cellStyle name="백분율 6 2 3 2 2 2 3 3 3" xfId="1433"/>
    <cellStyle name="백분율 6 2 3 2 2 2 3 4" xfId="1434"/>
    <cellStyle name="백분율 6 2 3 2 2 2 3 4 2" xfId="1435"/>
    <cellStyle name="백분율 6 2 3 2 2 2 3 5" xfId="1436"/>
    <cellStyle name="백분율 6 2 3 2 2 2 4" xfId="1437"/>
    <cellStyle name="백분율 6 2 3 2 2 2 4 2" xfId="1438"/>
    <cellStyle name="백분율 6 2 3 2 2 2 4 2 2" xfId="1439"/>
    <cellStyle name="백분율 6 2 3 2 2 2 4 2 2 2" xfId="1440"/>
    <cellStyle name="백분율 6 2 3 2 2 2 4 2 3" xfId="1441"/>
    <cellStyle name="백분율 6 2 3 2 2 2 4 3" xfId="1442"/>
    <cellStyle name="백분율 6 2 3 2 2 2 4 3 2" xfId="1443"/>
    <cellStyle name="백분율 6 2 3 2 2 2 4 4" xfId="1444"/>
    <cellStyle name="백분율 6 2 3 2 2 2 5" xfId="1445"/>
    <cellStyle name="백분율 6 2 3 2 2 2 5 2" xfId="1446"/>
    <cellStyle name="백분율 6 2 3 2 2 2 5 2 2" xfId="1447"/>
    <cellStyle name="백분율 6 2 3 2 2 2 5 3" xfId="1448"/>
    <cellStyle name="백분율 6 2 3 2 2 2 6" xfId="1449"/>
    <cellStyle name="백분율 6 2 3 2 2 2 6 2" xfId="1450"/>
    <cellStyle name="백분율 6 2 3 2 2 2 7" xfId="1451"/>
    <cellStyle name="백분율 6 2 3 2 2 3" xfId="1452"/>
    <cellStyle name="백분율 6 2 3 2 2 4" xfId="1453"/>
    <cellStyle name="백분율 6 2 3 2 2 4 2" xfId="1454"/>
    <cellStyle name="백분율 6 2 3 2 2 4 2 2" xfId="1455"/>
    <cellStyle name="백분율 6 2 3 2 2 4 2 2 2" xfId="1456"/>
    <cellStyle name="백분율 6 2 3 2 2 4 2 2 2 2" xfId="1457"/>
    <cellStyle name="백분율 6 2 3 2 2 4 2 2 2 2 2" xfId="1458"/>
    <cellStyle name="백분율 6 2 3 2 2 4 2 2 2 3" xfId="1459"/>
    <cellStyle name="백분율 6 2 3 2 2 4 2 2 3" xfId="1460"/>
    <cellStyle name="백분율 6 2 3 2 2 4 2 2 3 2" xfId="1461"/>
    <cellStyle name="백분율 6 2 3 2 2 4 2 2 4" xfId="1462"/>
    <cellStyle name="백분율 6 2 3 2 2 4 2 3" xfId="1463"/>
    <cellStyle name="백분율 6 2 3 2 2 4 2 3 2" xfId="1464"/>
    <cellStyle name="백분율 6 2 3 2 2 4 2 3 2 2" xfId="1465"/>
    <cellStyle name="백분율 6 2 3 2 2 4 2 3 3" xfId="1466"/>
    <cellStyle name="백분율 6 2 3 2 2 4 2 4" xfId="1467"/>
    <cellStyle name="백분율 6 2 3 2 2 4 2 4 2" xfId="1468"/>
    <cellStyle name="백분율 6 2 3 2 2 4 2 5" xfId="1469"/>
    <cellStyle name="백분율 6 2 3 2 2 4 3" xfId="1470"/>
    <cellStyle name="백분율 6 2 3 2 2 4 3 2" xfId="1471"/>
    <cellStyle name="백분율 6 2 3 2 2 4 3 2 2" xfId="1472"/>
    <cellStyle name="백분율 6 2 3 2 2 4 3 2 2 2" xfId="1473"/>
    <cellStyle name="백분율 6 2 3 2 2 4 3 2 3" xfId="1474"/>
    <cellStyle name="백분율 6 2 3 2 2 4 3 3" xfId="1475"/>
    <cellStyle name="백분율 6 2 3 2 2 4 3 3 2" xfId="1476"/>
    <cellStyle name="백분율 6 2 3 2 2 4 3 4" xfId="1477"/>
    <cellStyle name="백분율 6 2 3 2 2 4 4" xfId="1478"/>
    <cellStyle name="백분율 6 2 3 2 2 4 4 2" xfId="1479"/>
    <cellStyle name="백분율 6 2 3 2 2 4 4 2 2" xfId="1480"/>
    <cellStyle name="백분율 6 2 3 2 2 4 4 3" xfId="1481"/>
    <cellStyle name="백분율 6 2 3 2 2 4 5" xfId="1482"/>
    <cellStyle name="백분율 6 2 3 2 2 4 5 2" xfId="1483"/>
    <cellStyle name="백분율 6 2 3 2 2 4 6" xfId="1484"/>
    <cellStyle name="백분율 6 2 3 2 2 5" xfId="1485"/>
    <cellStyle name="백분율 6 2 3 2 2 5 2" xfId="1486"/>
    <cellStyle name="백분율 6 2 3 2 2 5 2 2" xfId="1487"/>
    <cellStyle name="백분율 6 2 3 2 2 5 2 2 2" xfId="1488"/>
    <cellStyle name="백분율 6 2 3 2 2 5 2 2 2 2" xfId="1489"/>
    <cellStyle name="백분율 6 2 3 2 2 5 2 2 3" xfId="1490"/>
    <cellStyle name="백분율 6 2 3 2 2 5 2 3" xfId="1491"/>
    <cellStyle name="백분율 6 2 3 2 2 5 2 3 2" xfId="1492"/>
    <cellStyle name="백분율 6 2 3 2 2 5 2 4" xfId="1493"/>
    <cellStyle name="백분율 6 2 3 2 2 5 3" xfId="1494"/>
    <cellStyle name="백분율 6 2 3 2 2 5 3 2" xfId="1495"/>
    <cellStyle name="백분율 6 2 3 2 2 5 3 2 2" xfId="1496"/>
    <cellStyle name="백분율 6 2 3 2 2 5 3 3" xfId="1497"/>
    <cellStyle name="백분율 6 2 3 2 2 5 4" xfId="1498"/>
    <cellStyle name="백분율 6 2 3 2 2 5 4 2" xfId="1499"/>
    <cellStyle name="백분율 6 2 3 2 2 5 5" xfId="1500"/>
    <cellStyle name="백분율 6 2 3 2 2 6" xfId="1501"/>
    <cellStyle name="백분율 6 2 3 2 2 6 2" xfId="1502"/>
    <cellStyle name="백분율 6 2 3 2 2 6 2 2" xfId="1503"/>
    <cellStyle name="백분율 6 2 3 2 2 6 2 2 2" xfId="1504"/>
    <cellStyle name="백분율 6 2 3 2 2 6 2 3" xfId="1505"/>
    <cellStyle name="백분율 6 2 3 2 2 6 3" xfId="1506"/>
    <cellStyle name="백분율 6 2 3 2 2 6 3 2" xfId="1507"/>
    <cellStyle name="백분율 6 2 3 2 2 6 4" xfId="1508"/>
    <cellStyle name="백분율 6 2 3 2 2 7" xfId="1509"/>
    <cellStyle name="백분율 6 2 3 2 2 7 2" xfId="1510"/>
    <cellStyle name="백분율 6 2 3 2 2 7 2 2" xfId="1511"/>
    <cellStyle name="백분율 6 2 3 2 2 7 3" xfId="1512"/>
    <cellStyle name="백분율 6 2 3 2 2 8" xfId="1513"/>
    <cellStyle name="백분율 6 2 3 2 2 8 2" xfId="1514"/>
    <cellStyle name="백분율 6 2 3 2 2 9" xfId="1515"/>
    <cellStyle name="백분율 6 2 3 2 3" xfId="1516"/>
    <cellStyle name="백분율 6 2 3 2 3 2" xfId="1517"/>
    <cellStyle name="백분율 6 2 3 2 3 2 2" xfId="1518"/>
    <cellStyle name="백분율 6 2 3 2 3 2 2 2" xfId="1519"/>
    <cellStyle name="백분율 6 2 3 2 3 2 2 2 2" xfId="1520"/>
    <cellStyle name="백분율 6 2 3 2 3 2 2 2 2 2" xfId="1521"/>
    <cellStyle name="백분율 6 2 3 2 3 2 2 2 2 2 2" xfId="1522"/>
    <cellStyle name="백분율 6 2 3 2 3 2 2 2 2 3" xfId="1523"/>
    <cellStyle name="백분율 6 2 3 2 3 2 2 2 3" xfId="1524"/>
    <cellStyle name="백분율 6 2 3 2 3 2 2 2 3 2" xfId="1525"/>
    <cellStyle name="백분율 6 2 3 2 3 2 2 2 4" xfId="1526"/>
    <cellStyle name="백분율 6 2 3 2 3 2 2 3" xfId="1527"/>
    <cellStyle name="백분율 6 2 3 2 3 2 2 3 2" xfId="1528"/>
    <cellStyle name="백분율 6 2 3 2 3 2 2 3 2 2" xfId="1529"/>
    <cellStyle name="백분율 6 2 3 2 3 2 2 3 3" xfId="1530"/>
    <cellStyle name="백분율 6 2 3 2 3 2 2 4" xfId="1531"/>
    <cellStyle name="백분율 6 2 3 2 3 2 2 4 2" xfId="1532"/>
    <cellStyle name="백분율 6 2 3 2 3 2 2 5" xfId="1533"/>
    <cellStyle name="백분율 6 2 3 2 3 2 3" xfId="1534"/>
    <cellStyle name="백분율 6 2 3 2 3 2 3 2" xfId="1535"/>
    <cellStyle name="백분율 6 2 3 2 3 2 3 2 2" xfId="1536"/>
    <cellStyle name="백분율 6 2 3 2 3 2 3 2 2 2" xfId="1537"/>
    <cellStyle name="백분율 6 2 3 2 3 2 3 2 3" xfId="1538"/>
    <cellStyle name="백분율 6 2 3 2 3 2 3 3" xfId="1539"/>
    <cellStyle name="백분율 6 2 3 2 3 2 3 3 2" xfId="1540"/>
    <cellStyle name="백분율 6 2 3 2 3 2 3 4" xfId="1541"/>
    <cellStyle name="백분율 6 2 3 2 3 2 4" xfId="1542"/>
    <cellStyle name="백분율 6 2 3 2 3 2 4 2" xfId="1543"/>
    <cellStyle name="백분율 6 2 3 2 3 2 4 2 2" xfId="1544"/>
    <cellStyle name="백분율 6 2 3 2 3 2 4 3" xfId="1545"/>
    <cellStyle name="백분율 6 2 3 2 3 2 5" xfId="1546"/>
    <cellStyle name="백분율 6 2 3 2 3 2 5 2" xfId="1547"/>
    <cellStyle name="백분율 6 2 3 2 3 2 6" xfId="1548"/>
    <cellStyle name="백분율 6 2 3 2 3 3" xfId="1549"/>
    <cellStyle name="백분율 6 2 3 2 3 3 2" xfId="1550"/>
    <cellStyle name="백분율 6 2 3 2 3 3 2 2" xfId="1551"/>
    <cellStyle name="백분율 6 2 3 2 3 3 2 2 2" xfId="1552"/>
    <cellStyle name="백분율 6 2 3 2 3 3 2 2 2 2" xfId="1553"/>
    <cellStyle name="백분율 6 2 3 2 3 3 2 2 3" xfId="1554"/>
    <cellStyle name="백분율 6 2 3 2 3 3 2 3" xfId="1555"/>
    <cellStyle name="백분율 6 2 3 2 3 3 2 3 2" xfId="1556"/>
    <cellStyle name="백분율 6 2 3 2 3 3 2 4" xfId="1557"/>
    <cellStyle name="백분율 6 2 3 2 3 3 3" xfId="1558"/>
    <cellStyle name="백분율 6 2 3 2 3 3 3 2" xfId="1559"/>
    <cellStyle name="백분율 6 2 3 2 3 3 3 2 2" xfId="1560"/>
    <cellStyle name="백분율 6 2 3 2 3 3 3 3" xfId="1561"/>
    <cellStyle name="백분율 6 2 3 2 3 3 4" xfId="1562"/>
    <cellStyle name="백분율 6 2 3 2 3 3 4 2" xfId="1563"/>
    <cellStyle name="백분율 6 2 3 2 3 3 5" xfId="1564"/>
    <cellStyle name="백분율 6 2 3 2 3 4" xfId="1565"/>
    <cellStyle name="백분율 6 2 3 2 3 4 2" xfId="1566"/>
    <cellStyle name="백분율 6 2 3 2 3 4 2 2" xfId="1567"/>
    <cellStyle name="백분율 6 2 3 2 3 4 2 2 2" xfId="1568"/>
    <cellStyle name="백분율 6 2 3 2 3 4 2 3" xfId="1569"/>
    <cellStyle name="백분율 6 2 3 2 3 4 3" xfId="1570"/>
    <cellStyle name="백분율 6 2 3 2 3 4 3 2" xfId="1571"/>
    <cellStyle name="백분율 6 2 3 2 3 4 4" xfId="1572"/>
    <cellStyle name="백분율 6 2 3 2 3 5" xfId="1573"/>
    <cellStyle name="백분율 6 2 3 2 3 5 2" xfId="1574"/>
    <cellStyle name="백분율 6 2 3 2 3 5 2 2" xfId="1575"/>
    <cellStyle name="백분율 6 2 3 2 3 5 3" xfId="1576"/>
    <cellStyle name="백분율 6 2 3 2 3 6" xfId="1577"/>
    <cellStyle name="백분율 6 2 3 2 3 6 2" xfId="1578"/>
    <cellStyle name="백분율 6 2 3 2 3 7" xfId="1579"/>
    <cellStyle name="백분율 6 2 3 2 4" xfId="1580"/>
    <cellStyle name="백분율 6 2 3 2 5" xfId="1581"/>
    <cellStyle name="백분율 6 2 3 2 5 2" xfId="1582"/>
    <cellStyle name="백분율 6 2 3 2 5 2 2" xfId="1583"/>
    <cellStyle name="백분율 6 2 3 2 5 2 2 2" xfId="1584"/>
    <cellStyle name="백분율 6 2 3 2 5 2 2 2 2" xfId="1585"/>
    <cellStyle name="백분율 6 2 3 2 5 2 2 2 2 2" xfId="1586"/>
    <cellStyle name="백분율 6 2 3 2 5 2 2 2 3" xfId="1587"/>
    <cellStyle name="백분율 6 2 3 2 5 2 2 3" xfId="1588"/>
    <cellStyle name="백분율 6 2 3 2 5 2 2 3 2" xfId="1589"/>
    <cellStyle name="백분율 6 2 3 2 5 2 2 4" xfId="1590"/>
    <cellStyle name="백분율 6 2 3 2 5 2 3" xfId="1591"/>
    <cellStyle name="백분율 6 2 3 2 5 2 3 2" xfId="1592"/>
    <cellStyle name="백분율 6 2 3 2 5 2 3 2 2" xfId="1593"/>
    <cellStyle name="백분율 6 2 3 2 5 2 3 3" xfId="1594"/>
    <cellStyle name="백분율 6 2 3 2 5 2 4" xfId="1595"/>
    <cellStyle name="백분율 6 2 3 2 5 2 4 2" xfId="1596"/>
    <cellStyle name="백분율 6 2 3 2 5 2 5" xfId="1597"/>
    <cellStyle name="백분율 6 2 3 2 5 3" xfId="1598"/>
    <cellStyle name="백분율 6 2 3 2 5 3 2" xfId="1599"/>
    <cellStyle name="백분율 6 2 3 2 5 3 2 2" xfId="1600"/>
    <cellStyle name="백분율 6 2 3 2 5 3 2 2 2" xfId="1601"/>
    <cellStyle name="백분율 6 2 3 2 5 3 2 3" xfId="1602"/>
    <cellStyle name="백분율 6 2 3 2 5 3 3" xfId="1603"/>
    <cellStyle name="백분율 6 2 3 2 5 3 3 2" xfId="1604"/>
    <cellStyle name="백분율 6 2 3 2 5 3 4" xfId="1605"/>
    <cellStyle name="백분율 6 2 3 2 5 4" xfId="1606"/>
    <cellStyle name="백분율 6 2 3 2 5 4 2" xfId="1607"/>
    <cellStyle name="백분율 6 2 3 2 5 4 2 2" xfId="1608"/>
    <cellStyle name="백분율 6 2 3 2 5 4 3" xfId="1609"/>
    <cellStyle name="백분율 6 2 3 2 5 5" xfId="1610"/>
    <cellStyle name="백분율 6 2 3 2 5 5 2" xfId="1611"/>
    <cellStyle name="백분율 6 2 3 2 5 6" xfId="1612"/>
    <cellStyle name="백분율 6 2 3 2 6" xfId="1613"/>
    <cellStyle name="백분율 6 2 3 2 6 2" xfId="1614"/>
    <cellStyle name="백분율 6 2 3 2 6 2 2" xfId="1615"/>
    <cellStyle name="백분율 6 2 3 2 6 2 2 2" xfId="1616"/>
    <cellStyle name="백분율 6 2 3 2 6 2 2 2 2" xfId="1617"/>
    <cellStyle name="백분율 6 2 3 2 6 2 2 3" xfId="1618"/>
    <cellStyle name="백분율 6 2 3 2 6 2 3" xfId="1619"/>
    <cellStyle name="백분율 6 2 3 2 6 2 3 2" xfId="1620"/>
    <cellStyle name="백분율 6 2 3 2 6 2 4" xfId="1621"/>
    <cellStyle name="백분율 6 2 3 2 6 3" xfId="1622"/>
    <cellStyle name="백분율 6 2 3 2 6 3 2" xfId="1623"/>
    <cellStyle name="백분율 6 2 3 2 6 3 2 2" xfId="1624"/>
    <cellStyle name="백분율 6 2 3 2 6 3 3" xfId="1625"/>
    <cellStyle name="백분율 6 2 3 2 6 4" xfId="1626"/>
    <cellStyle name="백분율 6 2 3 2 6 4 2" xfId="1627"/>
    <cellStyle name="백분율 6 2 3 2 6 5" xfId="1628"/>
    <cellStyle name="백분율 6 2 3 2 7" xfId="1629"/>
    <cellStyle name="백분율 6 2 3 2 7 2" xfId="1630"/>
    <cellStyle name="백분율 6 2 3 2 7 2 2" xfId="1631"/>
    <cellStyle name="백분율 6 2 3 2 7 2 2 2" xfId="1632"/>
    <cellStyle name="백분율 6 2 3 2 7 2 3" xfId="1633"/>
    <cellStyle name="백분율 6 2 3 2 7 3" xfId="1634"/>
    <cellStyle name="백분율 6 2 3 2 7 3 2" xfId="1635"/>
    <cellStyle name="백분율 6 2 3 2 7 4" xfId="1636"/>
    <cellStyle name="백분율 6 2 3 2 8" xfId="1637"/>
    <cellStyle name="백분율 6 2 3 2 8 2" xfId="1638"/>
    <cellStyle name="백분율 6 2 3 2 8 2 2" xfId="1639"/>
    <cellStyle name="백분율 6 2 3 2 8 3" xfId="1640"/>
    <cellStyle name="백분율 6 2 3 2 9" xfId="1641"/>
    <cellStyle name="백분율 6 2 3 2 9 2" xfId="1642"/>
    <cellStyle name="백분율 6 2 3 3" xfId="1643"/>
    <cellStyle name="백분율 6 2 3 3 2" xfId="1644"/>
    <cellStyle name="백분율 6 2 3 3 2 2" xfId="1645"/>
    <cellStyle name="백분율 6 2 3 3 2 2 2" xfId="1646"/>
    <cellStyle name="백분율 6 2 3 3 2 2 2 2" xfId="1647"/>
    <cellStyle name="백분율 6 2 3 3 2 2 2 2 2" xfId="1648"/>
    <cellStyle name="백분율 6 2 3 3 2 2 2 2 2 2" xfId="1649"/>
    <cellStyle name="백분율 6 2 3 3 2 2 2 2 2 2 2" xfId="1650"/>
    <cellStyle name="백분율 6 2 3 3 2 2 2 2 2 3" xfId="1651"/>
    <cellStyle name="백분율 6 2 3 3 2 2 2 2 3" xfId="1652"/>
    <cellStyle name="백분율 6 2 3 3 2 2 2 2 3 2" xfId="1653"/>
    <cellStyle name="백분율 6 2 3 3 2 2 2 2 4" xfId="1654"/>
    <cellStyle name="백분율 6 2 3 3 2 2 2 3" xfId="1655"/>
    <cellStyle name="백분율 6 2 3 3 2 2 2 3 2" xfId="1656"/>
    <cellStyle name="백분율 6 2 3 3 2 2 2 3 2 2" xfId="1657"/>
    <cellStyle name="백분율 6 2 3 3 2 2 2 3 3" xfId="1658"/>
    <cellStyle name="백분율 6 2 3 3 2 2 2 4" xfId="1659"/>
    <cellStyle name="백분율 6 2 3 3 2 2 2 4 2" xfId="1660"/>
    <cellStyle name="백분율 6 2 3 3 2 2 2 5" xfId="1661"/>
    <cellStyle name="백분율 6 2 3 3 2 2 3" xfId="1662"/>
    <cellStyle name="백분율 6 2 3 3 2 2 3 2" xfId="1663"/>
    <cellStyle name="백분율 6 2 3 3 2 2 3 2 2" xfId="1664"/>
    <cellStyle name="백분율 6 2 3 3 2 2 3 2 2 2" xfId="1665"/>
    <cellStyle name="백분율 6 2 3 3 2 2 3 2 3" xfId="1666"/>
    <cellStyle name="백분율 6 2 3 3 2 2 3 3" xfId="1667"/>
    <cellStyle name="백분율 6 2 3 3 2 2 3 3 2" xfId="1668"/>
    <cellStyle name="백분율 6 2 3 3 2 2 3 4" xfId="1669"/>
    <cellStyle name="백분율 6 2 3 3 2 2 4" xfId="1670"/>
    <cellStyle name="백분율 6 2 3 3 2 2 4 2" xfId="1671"/>
    <cellStyle name="백분율 6 2 3 3 2 2 4 2 2" xfId="1672"/>
    <cellStyle name="백분율 6 2 3 3 2 2 4 3" xfId="1673"/>
    <cellStyle name="백분율 6 2 3 3 2 2 5" xfId="1674"/>
    <cellStyle name="백분율 6 2 3 3 2 2 5 2" xfId="1675"/>
    <cellStyle name="백분율 6 2 3 3 2 2 6" xfId="1676"/>
    <cellStyle name="백분율 6 2 3 3 2 3" xfId="1677"/>
    <cellStyle name="백분율 6 2 3 3 2 3 2" xfId="1678"/>
    <cellStyle name="백분율 6 2 3 3 2 3 2 2" xfId="1679"/>
    <cellStyle name="백분율 6 2 3 3 2 3 2 2 2" xfId="1680"/>
    <cellStyle name="백분율 6 2 3 3 2 3 2 2 2 2" xfId="1681"/>
    <cellStyle name="백분율 6 2 3 3 2 3 2 2 3" xfId="1682"/>
    <cellStyle name="백분율 6 2 3 3 2 3 2 3" xfId="1683"/>
    <cellStyle name="백분율 6 2 3 3 2 3 2 3 2" xfId="1684"/>
    <cellStyle name="백분율 6 2 3 3 2 3 2 4" xfId="1685"/>
    <cellStyle name="백분율 6 2 3 3 2 3 3" xfId="1686"/>
    <cellStyle name="백분율 6 2 3 3 2 3 3 2" xfId="1687"/>
    <cellStyle name="백분율 6 2 3 3 2 3 3 2 2" xfId="1688"/>
    <cellStyle name="백분율 6 2 3 3 2 3 3 3" xfId="1689"/>
    <cellStyle name="백분율 6 2 3 3 2 3 4" xfId="1690"/>
    <cellStyle name="백분율 6 2 3 3 2 3 4 2" xfId="1691"/>
    <cellStyle name="백분율 6 2 3 3 2 3 5" xfId="1692"/>
    <cellStyle name="백분율 6 2 3 3 2 4" xfId="1693"/>
    <cellStyle name="백분율 6 2 3 3 2 4 2" xfId="1694"/>
    <cellStyle name="백분율 6 2 3 3 2 4 2 2" xfId="1695"/>
    <cellStyle name="백분율 6 2 3 3 2 4 2 2 2" xfId="1696"/>
    <cellStyle name="백분율 6 2 3 3 2 4 2 3" xfId="1697"/>
    <cellStyle name="백분율 6 2 3 3 2 4 3" xfId="1698"/>
    <cellStyle name="백분율 6 2 3 3 2 4 3 2" xfId="1699"/>
    <cellStyle name="백분율 6 2 3 3 2 4 4" xfId="1700"/>
    <cellStyle name="백분율 6 2 3 3 2 5" xfId="1701"/>
    <cellStyle name="백분율 6 2 3 3 2 5 2" xfId="1702"/>
    <cellStyle name="백분율 6 2 3 3 2 5 2 2" xfId="1703"/>
    <cellStyle name="백분율 6 2 3 3 2 5 3" xfId="1704"/>
    <cellStyle name="백분율 6 2 3 3 2 6" xfId="1705"/>
    <cellStyle name="백분율 6 2 3 3 2 6 2" xfId="1706"/>
    <cellStyle name="백분율 6 2 3 3 2 7" xfId="1707"/>
    <cellStyle name="백분율 6 2 3 3 3" xfId="1708"/>
    <cellStyle name="백분율 6 2 3 3 4" xfId="1709"/>
    <cellStyle name="백분율 6 2 3 3 4 2" xfId="1710"/>
    <cellStyle name="백분율 6 2 3 3 4 2 2" xfId="1711"/>
    <cellStyle name="백분율 6 2 3 3 4 2 2 2" xfId="1712"/>
    <cellStyle name="백분율 6 2 3 3 4 2 2 2 2" xfId="1713"/>
    <cellStyle name="백분율 6 2 3 3 4 2 2 2 2 2" xfId="1714"/>
    <cellStyle name="백분율 6 2 3 3 4 2 2 2 3" xfId="1715"/>
    <cellStyle name="백분율 6 2 3 3 4 2 2 3" xfId="1716"/>
    <cellStyle name="백분율 6 2 3 3 4 2 2 3 2" xfId="1717"/>
    <cellStyle name="백분율 6 2 3 3 4 2 2 4" xfId="1718"/>
    <cellStyle name="백분율 6 2 3 3 4 2 3" xfId="1719"/>
    <cellStyle name="백분율 6 2 3 3 4 2 3 2" xfId="1720"/>
    <cellStyle name="백분율 6 2 3 3 4 2 3 2 2" xfId="1721"/>
    <cellStyle name="백분율 6 2 3 3 4 2 3 3" xfId="1722"/>
    <cellStyle name="백분율 6 2 3 3 4 2 4" xfId="1723"/>
    <cellStyle name="백분율 6 2 3 3 4 2 4 2" xfId="1724"/>
    <cellStyle name="백분율 6 2 3 3 4 2 5" xfId="1725"/>
    <cellStyle name="백분율 6 2 3 3 4 3" xfId="1726"/>
    <cellStyle name="백분율 6 2 3 3 4 3 2" xfId="1727"/>
    <cellStyle name="백분율 6 2 3 3 4 3 2 2" xfId="1728"/>
    <cellStyle name="백분율 6 2 3 3 4 3 2 2 2" xfId="1729"/>
    <cellStyle name="백분율 6 2 3 3 4 3 2 3" xfId="1730"/>
    <cellStyle name="백분율 6 2 3 3 4 3 3" xfId="1731"/>
    <cellStyle name="백분율 6 2 3 3 4 3 3 2" xfId="1732"/>
    <cellStyle name="백분율 6 2 3 3 4 3 4" xfId="1733"/>
    <cellStyle name="백분율 6 2 3 3 4 4" xfId="1734"/>
    <cellStyle name="백분율 6 2 3 3 4 4 2" xfId="1735"/>
    <cellStyle name="백분율 6 2 3 3 4 4 2 2" xfId="1736"/>
    <cellStyle name="백분율 6 2 3 3 4 4 3" xfId="1737"/>
    <cellStyle name="백분율 6 2 3 3 4 5" xfId="1738"/>
    <cellStyle name="백분율 6 2 3 3 4 5 2" xfId="1739"/>
    <cellStyle name="백분율 6 2 3 3 4 6" xfId="1740"/>
    <cellStyle name="백분율 6 2 3 3 5" xfId="1741"/>
    <cellStyle name="백분율 6 2 3 3 5 2" xfId="1742"/>
    <cellStyle name="백분율 6 2 3 3 5 2 2" xfId="1743"/>
    <cellStyle name="백분율 6 2 3 3 5 2 2 2" xfId="1744"/>
    <cellStyle name="백분율 6 2 3 3 5 2 2 2 2" xfId="1745"/>
    <cellStyle name="백분율 6 2 3 3 5 2 2 3" xfId="1746"/>
    <cellStyle name="백분율 6 2 3 3 5 2 3" xfId="1747"/>
    <cellStyle name="백분율 6 2 3 3 5 2 3 2" xfId="1748"/>
    <cellStyle name="백분율 6 2 3 3 5 2 4" xfId="1749"/>
    <cellStyle name="백분율 6 2 3 3 5 3" xfId="1750"/>
    <cellStyle name="백분율 6 2 3 3 5 3 2" xfId="1751"/>
    <cellStyle name="백분율 6 2 3 3 5 3 2 2" xfId="1752"/>
    <cellStyle name="백분율 6 2 3 3 5 3 3" xfId="1753"/>
    <cellStyle name="백분율 6 2 3 3 5 4" xfId="1754"/>
    <cellStyle name="백분율 6 2 3 3 5 4 2" xfId="1755"/>
    <cellStyle name="백분율 6 2 3 3 5 5" xfId="1756"/>
    <cellStyle name="백분율 6 2 3 3 6" xfId="1757"/>
    <cellStyle name="백분율 6 2 3 3 6 2" xfId="1758"/>
    <cellStyle name="백분율 6 2 3 3 6 2 2" xfId="1759"/>
    <cellStyle name="백분율 6 2 3 3 6 2 2 2" xfId="1760"/>
    <cellStyle name="백분율 6 2 3 3 6 2 3" xfId="1761"/>
    <cellStyle name="백분율 6 2 3 3 6 3" xfId="1762"/>
    <cellStyle name="백분율 6 2 3 3 6 3 2" xfId="1763"/>
    <cellStyle name="백분율 6 2 3 3 6 4" xfId="1764"/>
    <cellStyle name="백분율 6 2 3 3 7" xfId="1765"/>
    <cellStyle name="백분율 6 2 3 3 7 2" xfId="1766"/>
    <cellStyle name="백분율 6 2 3 3 7 2 2" xfId="1767"/>
    <cellStyle name="백분율 6 2 3 3 7 3" xfId="1768"/>
    <cellStyle name="백분율 6 2 3 3 8" xfId="1769"/>
    <cellStyle name="백분율 6 2 3 3 8 2" xfId="1770"/>
    <cellStyle name="백분율 6 2 3 3 9" xfId="1771"/>
    <cellStyle name="백분율 6 2 3 4" xfId="1772"/>
    <cellStyle name="백분율 6 2 3 4 2" xfId="1773"/>
    <cellStyle name="백분율 6 2 3 4 2 2" xfId="1774"/>
    <cellStyle name="백분율 6 2 3 4 2 2 2" xfId="1775"/>
    <cellStyle name="백분율 6 2 3 4 2 2 2 2" xfId="1776"/>
    <cellStyle name="백분율 6 2 3 4 2 2 2 2 2" xfId="1777"/>
    <cellStyle name="백분율 6 2 3 4 2 2 2 2 2 2" xfId="1778"/>
    <cellStyle name="백분율 6 2 3 4 2 2 2 2 3" xfId="1779"/>
    <cellStyle name="백분율 6 2 3 4 2 2 2 3" xfId="1780"/>
    <cellStyle name="백분율 6 2 3 4 2 2 2 3 2" xfId="1781"/>
    <cellStyle name="백분율 6 2 3 4 2 2 2 4" xfId="1782"/>
    <cellStyle name="백분율 6 2 3 4 2 2 3" xfId="1783"/>
    <cellStyle name="백분율 6 2 3 4 2 2 3 2" xfId="1784"/>
    <cellStyle name="백분율 6 2 3 4 2 2 3 2 2" xfId="1785"/>
    <cellStyle name="백분율 6 2 3 4 2 2 3 3" xfId="1786"/>
    <cellStyle name="백분율 6 2 3 4 2 2 4" xfId="1787"/>
    <cellStyle name="백분율 6 2 3 4 2 2 4 2" xfId="1788"/>
    <cellStyle name="백분율 6 2 3 4 2 2 5" xfId="1789"/>
    <cellStyle name="백분율 6 2 3 4 2 3" xfId="1790"/>
    <cellStyle name="백분율 6 2 3 4 2 3 2" xfId="1791"/>
    <cellStyle name="백분율 6 2 3 4 2 3 2 2" xfId="1792"/>
    <cellStyle name="백분율 6 2 3 4 2 3 2 2 2" xfId="1793"/>
    <cellStyle name="백분율 6 2 3 4 2 3 2 3" xfId="1794"/>
    <cellStyle name="백분율 6 2 3 4 2 3 3" xfId="1795"/>
    <cellStyle name="백분율 6 2 3 4 2 3 3 2" xfId="1796"/>
    <cellStyle name="백분율 6 2 3 4 2 3 4" xfId="1797"/>
    <cellStyle name="백분율 6 2 3 4 2 4" xfId="1798"/>
    <cellStyle name="백분율 6 2 3 4 2 4 2" xfId="1799"/>
    <cellStyle name="백분율 6 2 3 4 2 4 2 2" xfId="1800"/>
    <cellStyle name="백분율 6 2 3 4 2 4 3" xfId="1801"/>
    <cellStyle name="백분율 6 2 3 4 2 5" xfId="1802"/>
    <cellStyle name="백분율 6 2 3 4 2 5 2" xfId="1803"/>
    <cellStyle name="백분율 6 2 3 4 2 6" xfId="1804"/>
    <cellStyle name="백분율 6 2 3 4 3" xfId="1805"/>
    <cellStyle name="백분율 6 2 3 4 3 2" xfId="1806"/>
    <cellStyle name="백분율 6 2 3 4 3 2 2" xfId="1807"/>
    <cellStyle name="백분율 6 2 3 4 3 2 2 2" xfId="1808"/>
    <cellStyle name="백분율 6 2 3 4 3 2 2 2 2" xfId="1809"/>
    <cellStyle name="백분율 6 2 3 4 3 2 2 3" xfId="1810"/>
    <cellStyle name="백분율 6 2 3 4 3 2 3" xfId="1811"/>
    <cellStyle name="백분율 6 2 3 4 3 2 3 2" xfId="1812"/>
    <cellStyle name="백분율 6 2 3 4 3 2 4" xfId="1813"/>
    <cellStyle name="백분율 6 2 3 4 3 3" xfId="1814"/>
    <cellStyle name="백분율 6 2 3 4 3 3 2" xfId="1815"/>
    <cellStyle name="백분율 6 2 3 4 3 3 2 2" xfId="1816"/>
    <cellStyle name="백분율 6 2 3 4 3 3 3" xfId="1817"/>
    <cellStyle name="백분율 6 2 3 4 3 4" xfId="1818"/>
    <cellStyle name="백분율 6 2 3 4 3 4 2" xfId="1819"/>
    <cellStyle name="백분율 6 2 3 4 3 5" xfId="1820"/>
    <cellStyle name="백분율 6 2 3 4 4" xfId="1821"/>
    <cellStyle name="백분율 6 2 3 4 4 2" xfId="1822"/>
    <cellStyle name="백분율 6 2 3 4 4 2 2" xfId="1823"/>
    <cellStyle name="백분율 6 2 3 4 4 2 2 2" xfId="1824"/>
    <cellStyle name="백분율 6 2 3 4 4 2 3" xfId="1825"/>
    <cellStyle name="백분율 6 2 3 4 4 3" xfId="1826"/>
    <cellStyle name="백분율 6 2 3 4 4 3 2" xfId="1827"/>
    <cellStyle name="백분율 6 2 3 4 4 4" xfId="1828"/>
    <cellStyle name="백분율 6 2 3 4 5" xfId="1829"/>
    <cellStyle name="백분율 6 2 3 4 5 2" xfId="1830"/>
    <cellStyle name="백분율 6 2 3 4 5 2 2" xfId="1831"/>
    <cellStyle name="백분율 6 2 3 4 5 3" xfId="1832"/>
    <cellStyle name="백분율 6 2 3 4 6" xfId="1833"/>
    <cellStyle name="백분율 6 2 3 4 6 2" xfId="1834"/>
    <cellStyle name="백분율 6 2 3 4 7" xfId="1835"/>
    <cellStyle name="백분율 6 2 3 5" xfId="1836"/>
    <cellStyle name="백분율 6 2 3 6" xfId="1837"/>
    <cellStyle name="백분율 6 2 3 6 2" xfId="1838"/>
    <cellStyle name="백분율 6 2 3 6 2 2" xfId="1839"/>
    <cellStyle name="백분율 6 2 3 6 2 2 2" xfId="1840"/>
    <cellStyle name="백분율 6 2 3 6 2 2 2 2" xfId="1841"/>
    <cellStyle name="백분율 6 2 3 6 2 2 2 2 2" xfId="1842"/>
    <cellStyle name="백분율 6 2 3 6 2 2 2 3" xfId="1843"/>
    <cellStyle name="백분율 6 2 3 6 2 2 3" xfId="1844"/>
    <cellStyle name="백분율 6 2 3 6 2 2 3 2" xfId="1845"/>
    <cellStyle name="백분율 6 2 3 6 2 2 4" xfId="1846"/>
    <cellStyle name="백분율 6 2 3 6 2 3" xfId="1847"/>
    <cellStyle name="백분율 6 2 3 6 2 3 2" xfId="1848"/>
    <cellStyle name="백분율 6 2 3 6 2 3 2 2" xfId="1849"/>
    <cellStyle name="백분율 6 2 3 6 2 3 3" xfId="1850"/>
    <cellStyle name="백분율 6 2 3 6 2 4" xfId="1851"/>
    <cellStyle name="백분율 6 2 3 6 2 4 2" xfId="1852"/>
    <cellStyle name="백분율 6 2 3 6 2 5" xfId="1853"/>
    <cellStyle name="백분율 6 2 3 6 3" xfId="1854"/>
    <cellStyle name="백분율 6 2 3 6 3 2" xfId="1855"/>
    <cellStyle name="백분율 6 2 3 6 3 2 2" xfId="1856"/>
    <cellStyle name="백분율 6 2 3 6 3 2 2 2" xfId="1857"/>
    <cellStyle name="백분율 6 2 3 6 3 2 3" xfId="1858"/>
    <cellStyle name="백분율 6 2 3 6 3 3" xfId="1859"/>
    <cellStyle name="백분율 6 2 3 6 3 3 2" xfId="1860"/>
    <cellStyle name="백분율 6 2 3 6 3 4" xfId="1861"/>
    <cellStyle name="백분율 6 2 3 6 4" xfId="1862"/>
    <cellStyle name="백분율 6 2 3 6 4 2" xfId="1863"/>
    <cellStyle name="백분율 6 2 3 6 4 2 2" xfId="1864"/>
    <cellStyle name="백분율 6 2 3 6 4 3" xfId="1865"/>
    <cellStyle name="백분율 6 2 3 6 5" xfId="1866"/>
    <cellStyle name="백분율 6 2 3 6 5 2" xfId="1867"/>
    <cellStyle name="백분율 6 2 3 6 6" xfId="1868"/>
    <cellStyle name="백분율 6 2 3 7" xfId="1869"/>
    <cellStyle name="백분율 6 2 3 7 2" xfId="1870"/>
    <cellStyle name="백분율 6 2 3 7 2 2" xfId="1871"/>
    <cellStyle name="백분율 6 2 3 7 2 2 2" xfId="1872"/>
    <cellStyle name="백분율 6 2 3 7 2 2 2 2" xfId="1873"/>
    <cellStyle name="백분율 6 2 3 7 2 2 3" xfId="1874"/>
    <cellStyle name="백분율 6 2 3 7 2 3" xfId="1875"/>
    <cellStyle name="백분율 6 2 3 7 2 3 2" xfId="1876"/>
    <cellStyle name="백분율 6 2 3 7 2 4" xfId="1877"/>
    <cellStyle name="백분율 6 2 3 7 3" xfId="1878"/>
    <cellStyle name="백분율 6 2 3 7 3 2" xfId="1879"/>
    <cellStyle name="백분율 6 2 3 7 3 2 2" xfId="1880"/>
    <cellStyle name="백분율 6 2 3 7 3 3" xfId="1881"/>
    <cellStyle name="백분율 6 2 3 7 4" xfId="1882"/>
    <cellStyle name="백분율 6 2 3 7 4 2" xfId="1883"/>
    <cellStyle name="백분율 6 2 3 7 5" xfId="1884"/>
    <cellStyle name="백분율 6 2 3 8" xfId="1885"/>
    <cellStyle name="백분율 6 2 3 8 2" xfId="1886"/>
    <cellStyle name="백분율 6 2 3 8 2 2" xfId="1887"/>
    <cellStyle name="백분율 6 2 3 8 2 2 2" xfId="1888"/>
    <cellStyle name="백분율 6 2 3 8 2 3" xfId="1889"/>
    <cellStyle name="백분율 6 2 3 8 3" xfId="1890"/>
    <cellStyle name="백분율 6 2 3 8 3 2" xfId="1891"/>
    <cellStyle name="백분율 6 2 3 8 4" xfId="1892"/>
    <cellStyle name="백분율 6 2 3 9" xfId="1893"/>
    <cellStyle name="백분율 6 2 3 9 2" xfId="1894"/>
    <cellStyle name="백분율 6 2 3 9 2 2" xfId="1895"/>
    <cellStyle name="백분율 6 2 3 9 3" xfId="1896"/>
    <cellStyle name="백분율 6 2 4" xfId="1897"/>
    <cellStyle name="백분율 6 2 4 2" xfId="1898"/>
    <cellStyle name="백분율 6 2 5" xfId="1899"/>
    <cellStyle name="백분율 6 2 5 10" xfId="1900"/>
    <cellStyle name="백분율 6 2 5 2" xfId="1901"/>
    <cellStyle name="백분율 6 2 5 2 2" xfId="1902"/>
    <cellStyle name="백분율 6 2 5 2 2 2" xfId="1903"/>
    <cellStyle name="백분율 6 2 5 2 2 2 2" xfId="1904"/>
    <cellStyle name="백분율 6 2 5 2 2 2 2 2" xfId="1905"/>
    <cellStyle name="백분율 6 2 5 2 2 2 2 2 2" xfId="1906"/>
    <cellStyle name="백분율 6 2 5 2 2 2 2 2 2 2" xfId="1907"/>
    <cellStyle name="백분율 6 2 5 2 2 2 2 2 2 2 2" xfId="1908"/>
    <cellStyle name="백분율 6 2 5 2 2 2 2 2 2 3" xfId="1909"/>
    <cellStyle name="백분율 6 2 5 2 2 2 2 2 3" xfId="1910"/>
    <cellStyle name="백분율 6 2 5 2 2 2 2 2 3 2" xfId="1911"/>
    <cellStyle name="백분율 6 2 5 2 2 2 2 2 4" xfId="1912"/>
    <cellStyle name="백분율 6 2 5 2 2 2 2 3" xfId="1913"/>
    <cellStyle name="백분율 6 2 5 2 2 2 2 3 2" xfId="1914"/>
    <cellStyle name="백분율 6 2 5 2 2 2 2 3 2 2" xfId="1915"/>
    <cellStyle name="백분율 6 2 5 2 2 2 2 3 3" xfId="1916"/>
    <cellStyle name="백분율 6 2 5 2 2 2 2 4" xfId="1917"/>
    <cellStyle name="백분율 6 2 5 2 2 2 2 4 2" xfId="1918"/>
    <cellStyle name="백분율 6 2 5 2 2 2 2 5" xfId="1919"/>
    <cellStyle name="백분율 6 2 5 2 2 2 3" xfId="1920"/>
    <cellStyle name="백분율 6 2 5 2 2 2 3 2" xfId="1921"/>
    <cellStyle name="백분율 6 2 5 2 2 2 3 2 2" xfId="1922"/>
    <cellStyle name="백분율 6 2 5 2 2 2 3 2 2 2" xfId="1923"/>
    <cellStyle name="백분율 6 2 5 2 2 2 3 2 3" xfId="1924"/>
    <cellStyle name="백분율 6 2 5 2 2 2 3 3" xfId="1925"/>
    <cellStyle name="백분율 6 2 5 2 2 2 3 3 2" xfId="1926"/>
    <cellStyle name="백분율 6 2 5 2 2 2 3 4" xfId="1927"/>
    <cellStyle name="백분율 6 2 5 2 2 2 4" xfId="1928"/>
    <cellStyle name="백분율 6 2 5 2 2 2 4 2" xfId="1929"/>
    <cellStyle name="백분율 6 2 5 2 2 2 4 2 2" xfId="1930"/>
    <cellStyle name="백분율 6 2 5 2 2 2 4 3" xfId="1931"/>
    <cellStyle name="백분율 6 2 5 2 2 2 5" xfId="1932"/>
    <cellStyle name="백분율 6 2 5 2 2 2 5 2" xfId="1933"/>
    <cellStyle name="백분율 6 2 5 2 2 2 6" xfId="1934"/>
    <cellStyle name="백분율 6 2 5 2 2 3" xfId="1935"/>
    <cellStyle name="백분율 6 2 5 2 2 3 2" xfId="1936"/>
    <cellStyle name="백분율 6 2 5 2 2 3 2 2" xfId="1937"/>
    <cellStyle name="백분율 6 2 5 2 2 3 2 2 2" xfId="1938"/>
    <cellStyle name="백분율 6 2 5 2 2 3 2 2 2 2" xfId="1939"/>
    <cellStyle name="백분율 6 2 5 2 2 3 2 2 3" xfId="1940"/>
    <cellStyle name="백분율 6 2 5 2 2 3 2 3" xfId="1941"/>
    <cellStyle name="백분율 6 2 5 2 2 3 2 3 2" xfId="1942"/>
    <cellStyle name="백분율 6 2 5 2 2 3 2 4" xfId="1943"/>
    <cellStyle name="백분율 6 2 5 2 2 3 3" xfId="1944"/>
    <cellStyle name="백분율 6 2 5 2 2 3 3 2" xfId="1945"/>
    <cellStyle name="백분율 6 2 5 2 2 3 3 2 2" xfId="1946"/>
    <cellStyle name="백분율 6 2 5 2 2 3 3 3" xfId="1947"/>
    <cellStyle name="백분율 6 2 5 2 2 3 4" xfId="1948"/>
    <cellStyle name="백분율 6 2 5 2 2 3 4 2" xfId="1949"/>
    <cellStyle name="백분율 6 2 5 2 2 3 5" xfId="1950"/>
    <cellStyle name="백분율 6 2 5 2 2 4" xfId="1951"/>
    <cellStyle name="백분율 6 2 5 2 2 4 2" xfId="1952"/>
    <cellStyle name="백분율 6 2 5 2 2 4 2 2" xfId="1953"/>
    <cellStyle name="백분율 6 2 5 2 2 4 2 2 2" xfId="1954"/>
    <cellStyle name="백분율 6 2 5 2 2 4 2 3" xfId="1955"/>
    <cellStyle name="백분율 6 2 5 2 2 4 3" xfId="1956"/>
    <cellStyle name="백분율 6 2 5 2 2 4 3 2" xfId="1957"/>
    <cellStyle name="백분율 6 2 5 2 2 4 4" xfId="1958"/>
    <cellStyle name="백분율 6 2 5 2 2 5" xfId="1959"/>
    <cellStyle name="백분율 6 2 5 2 2 5 2" xfId="1960"/>
    <cellStyle name="백분율 6 2 5 2 2 5 2 2" xfId="1961"/>
    <cellStyle name="백분율 6 2 5 2 2 5 3" xfId="1962"/>
    <cellStyle name="백분율 6 2 5 2 2 6" xfId="1963"/>
    <cellStyle name="백분율 6 2 5 2 2 6 2" xfId="1964"/>
    <cellStyle name="백분율 6 2 5 2 2 7" xfId="1965"/>
    <cellStyle name="백분율 6 2 5 2 3" xfId="1966"/>
    <cellStyle name="백분율 6 2 5 2 4" xfId="1967"/>
    <cellStyle name="백분율 6 2 5 2 4 2" xfId="1968"/>
    <cellStyle name="백분율 6 2 5 2 4 2 2" xfId="1969"/>
    <cellStyle name="백분율 6 2 5 2 4 2 2 2" xfId="1970"/>
    <cellStyle name="백분율 6 2 5 2 4 2 2 2 2" xfId="1971"/>
    <cellStyle name="백분율 6 2 5 2 4 2 2 2 2 2" xfId="1972"/>
    <cellStyle name="백분율 6 2 5 2 4 2 2 2 3" xfId="1973"/>
    <cellStyle name="백분율 6 2 5 2 4 2 2 3" xfId="1974"/>
    <cellStyle name="백분율 6 2 5 2 4 2 2 3 2" xfId="1975"/>
    <cellStyle name="백분율 6 2 5 2 4 2 2 4" xfId="1976"/>
    <cellStyle name="백분율 6 2 5 2 4 2 3" xfId="1977"/>
    <cellStyle name="백분율 6 2 5 2 4 2 3 2" xfId="1978"/>
    <cellStyle name="백분율 6 2 5 2 4 2 3 2 2" xfId="1979"/>
    <cellStyle name="백분율 6 2 5 2 4 2 3 3" xfId="1980"/>
    <cellStyle name="백분율 6 2 5 2 4 2 4" xfId="1981"/>
    <cellStyle name="백분율 6 2 5 2 4 2 4 2" xfId="1982"/>
    <cellStyle name="백분율 6 2 5 2 4 2 5" xfId="1983"/>
    <cellStyle name="백분율 6 2 5 2 4 3" xfId="1984"/>
    <cellStyle name="백분율 6 2 5 2 4 3 2" xfId="1985"/>
    <cellStyle name="백분율 6 2 5 2 4 3 2 2" xfId="1986"/>
    <cellStyle name="백분율 6 2 5 2 4 3 2 2 2" xfId="1987"/>
    <cellStyle name="백분율 6 2 5 2 4 3 2 3" xfId="1988"/>
    <cellStyle name="백분율 6 2 5 2 4 3 3" xfId="1989"/>
    <cellStyle name="백분율 6 2 5 2 4 3 3 2" xfId="1990"/>
    <cellStyle name="백분율 6 2 5 2 4 3 4" xfId="1991"/>
    <cellStyle name="백분율 6 2 5 2 4 4" xfId="1992"/>
    <cellStyle name="백분율 6 2 5 2 4 4 2" xfId="1993"/>
    <cellStyle name="백분율 6 2 5 2 4 4 2 2" xfId="1994"/>
    <cellStyle name="백분율 6 2 5 2 4 4 3" xfId="1995"/>
    <cellStyle name="백분율 6 2 5 2 4 5" xfId="1996"/>
    <cellStyle name="백분율 6 2 5 2 4 5 2" xfId="1997"/>
    <cellStyle name="백분율 6 2 5 2 4 6" xfId="1998"/>
    <cellStyle name="백분율 6 2 5 2 5" xfId="1999"/>
    <cellStyle name="백분율 6 2 5 2 5 2" xfId="2000"/>
    <cellStyle name="백분율 6 2 5 2 5 2 2" xfId="2001"/>
    <cellStyle name="백분율 6 2 5 2 5 2 2 2" xfId="2002"/>
    <cellStyle name="백분율 6 2 5 2 5 2 2 2 2" xfId="2003"/>
    <cellStyle name="백분율 6 2 5 2 5 2 2 3" xfId="2004"/>
    <cellStyle name="백분율 6 2 5 2 5 2 3" xfId="2005"/>
    <cellStyle name="백분율 6 2 5 2 5 2 3 2" xfId="2006"/>
    <cellStyle name="백분율 6 2 5 2 5 2 4" xfId="2007"/>
    <cellStyle name="백분율 6 2 5 2 5 3" xfId="2008"/>
    <cellStyle name="백분율 6 2 5 2 5 3 2" xfId="2009"/>
    <cellStyle name="백분율 6 2 5 2 5 3 2 2" xfId="2010"/>
    <cellStyle name="백분율 6 2 5 2 5 3 3" xfId="2011"/>
    <cellStyle name="백분율 6 2 5 2 5 4" xfId="2012"/>
    <cellStyle name="백분율 6 2 5 2 5 4 2" xfId="2013"/>
    <cellStyle name="백분율 6 2 5 2 5 5" xfId="2014"/>
    <cellStyle name="백분율 6 2 5 2 6" xfId="2015"/>
    <cellStyle name="백분율 6 2 5 2 6 2" xfId="2016"/>
    <cellStyle name="백분율 6 2 5 2 6 2 2" xfId="2017"/>
    <cellStyle name="백분율 6 2 5 2 6 2 2 2" xfId="2018"/>
    <cellStyle name="백분율 6 2 5 2 6 2 3" xfId="2019"/>
    <cellStyle name="백분율 6 2 5 2 6 3" xfId="2020"/>
    <cellStyle name="백분율 6 2 5 2 6 3 2" xfId="2021"/>
    <cellStyle name="백분율 6 2 5 2 6 4" xfId="2022"/>
    <cellStyle name="백분율 6 2 5 2 7" xfId="2023"/>
    <cellStyle name="백분율 6 2 5 2 7 2" xfId="2024"/>
    <cellStyle name="백분율 6 2 5 2 7 2 2" xfId="2025"/>
    <cellStyle name="백분율 6 2 5 2 7 3" xfId="2026"/>
    <cellStyle name="백분율 6 2 5 2 8" xfId="2027"/>
    <cellStyle name="백분율 6 2 5 2 8 2" xfId="2028"/>
    <cellStyle name="백분율 6 2 5 2 9" xfId="2029"/>
    <cellStyle name="백분율 6 2 5 3" xfId="2030"/>
    <cellStyle name="백분율 6 2 5 3 2" xfId="2031"/>
    <cellStyle name="백분율 6 2 5 3 2 2" xfId="2032"/>
    <cellStyle name="백분율 6 2 5 3 2 2 2" xfId="2033"/>
    <cellStyle name="백분율 6 2 5 3 2 2 2 2" xfId="2034"/>
    <cellStyle name="백분율 6 2 5 3 2 2 2 2 2" xfId="2035"/>
    <cellStyle name="백분율 6 2 5 3 2 2 2 2 2 2" xfId="2036"/>
    <cellStyle name="백분율 6 2 5 3 2 2 2 2 3" xfId="2037"/>
    <cellStyle name="백분율 6 2 5 3 2 2 2 3" xfId="2038"/>
    <cellStyle name="백분율 6 2 5 3 2 2 2 3 2" xfId="2039"/>
    <cellStyle name="백분율 6 2 5 3 2 2 2 4" xfId="2040"/>
    <cellStyle name="백분율 6 2 5 3 2 2 3" xfId="2041"/>
    <cellStyle name="백분율 6 2 5 3 2 2 3 2" xfId="2042"/>
    <cellStyle name="백분율 6 2 5 3 2 2 3 2 2" xfId="2043"/>
    <cellStyle name="백분율 6 2 5 3 2 2 3 3" xfId="2044"/>
    <cellStyle name="백분율 6 2 5 3 2 2 4" xfId="2045"/>
    <cellStyle name="백분율 6 2 5 3 2 2 4 2" xfId="2046"/>
    <cellStyle name="백분율 6 2 5 3 2 2 5" xfId="2047"/>
    <cellStyle name="백분율 6 2 5 3 2 3" xfId="2048"/>
    <cellStyle name="백분율 6 2 5 3 2 3 2" xfId="2049"/>
    <cellStyle name="백분율 6 2 5 3 2 3 2 2" xfId="2050"/>
    <cellStyle name="백분율 6 2 5 3 2 3 2 2 2" xfId="2051"/>
    <cellStyle name="백분율 6 2 5 3 2 3 2 3" xfId="2052"/>
    <cellStyle name="백분율 6 2 5 3 2 3 3" xfId="2053"/>
    <cellStyle name="백분율 6 2 5 3 2 3 3 2" xfId="2054"/>
    <cellStyle name="백분율 6 2 5 3 2 3 4" xfId="2055"/>
    <cellStyle name="백분율 6 2 5 3 2 4" xfId="2056"/>
    <cellStyle name="백분율 6 2 5 3 2 4 2" xfId="2057"/>
    <cellStyle name="백분율 6 2 5 3 2 4 2 2" xfId="2058"/>
    <cellStyle name="백분율 6 2 5 3 2 4 3" xfId="2059"/>
    <cellStyle name="백분율 6 2 5 3 2 5" xfId="2060"/>
    <cellStyle name="백분율 6 2 5 3 2 5 2" xfId="2061"/>
    <cellStyle name="백분율 6 2 5 3 2 6" xfId="2062"/>
    <cellStyle name="백분율 6 2 5 3 3" xfId="2063"/>
    <cellStyle name="백분율 6 2 5 3 3 2" xfId="2064"/>
    <cellStyle name="백분율 6 2 5 3 3 2 2" xfId="2065"/>
    <cellStyle name="백분율 6 2 5 3 3 2 2 2" xfId="2066"/>
    <cellStyle name="백분율 6 2 5 3 3 2 2 2 2" xfId="2067"/>
    <cellStyle name="백분율 6 2 5 3 3 2 2 3" xfId="2068"/>
    <cellStyle name="백분율 6 2 5 3 3 2 3" xfId="2069"/>
    <cellStyle name="백분율 6 2 5 3 3 2 3 2" xfId="2070"/>
    <cellStyle name="백분율 6 2 5 3 3 2 4" xfId="2071"/>
    <cellStyle name="백분율 6 2 5 3 3 3" xfId="2072"/>
    <cellStyle name="백분율 6 2 5 3 3 3 2" xfId="2073"/>
    <cellStyle name="백분율 6 2 5 3 3 3 2 2" xfId="2074"/>
    <cellStyle name="백분율 6 2 5 3 3 3 3" xfId="2075"/>
    <cellStyle name="백분율 6 2 5 3 3 4" xfId="2076"/>
    <cellStyle name="백분율 6 2 5 3 3 4 2" xfId="2077"/>
    <cellStyle name="백분율 6 2 5 3 3 5" xfId="2078"/>
    <cellStyle name="백분율 6 2 5 3 4" xfId="2079"/>
    <cellStyle name="백분율 6 2 5 3 4 2" xfId="2080"/>
    <cellStyle name="백분율 6 2 5 3 4 2 2" xfId="2081"/>
    <cellStyle name="백분율 6 2 5 3 4 2 2 2" xfId="2082"/>
    <cellStyle name="백분율 6 2 5 3 4 2 3" xfId="2083"/>
    <cellStyle name="백분율 6 2 5 3 4 3" xfId="2084"/>
    <cellStyle name="백분율 6 2 5 3 4 3 2" xfId="2085"/>
    <cellStyle name="백분율 6 2 5 3 4 4" xfId="2086"/>
    <cellStyle name="백분율 6 2 5 3 5" xfId="2087"/>
    <cellStyle name="백분율 6 2 5 3 5 2" xfId="2088"/>
    <cellStyle name="백분율 6 2 5 3 5 2 2" xfId="2089"/>
    <cellStyle name="백분율 6 2 5 3 5 3" xfId="2090"/>
    <cellStyle name="백분율 6 2 5 3 6" xfId="2091"/>
    <cellStyle name="백분율 6 2 5 3 6 2" xfId="2092"/>
    <cellStyle name="백분율 6 2 5 3 7" xfId="2093"/>
    <cellStyle name="백분율 6 2 5 4" xfId="2094"/>
    <cellStyle name="백분율 6 2 5 5" xfId="2095"/>
    <cellStyle name="백분율 6 2 5 5 2" xfId="2096"/>
    <cellStyle name="백분율 6 2 5 5 2 2" xfId="2097"/>
    <cellStyle name="백분율 6 2 5 5 2 2 2" xfId="2098"/>
    <cellStyle name="백분율 6 2 5 5 2 2 2 2" xfId="2099"/>
    <cellStyle name="백분율 6 2 5 5 2 2 2 2 2" xfId="2100"/>
    <cellStyle name="백분율 6 2 5 5 2 2 2 3" xfId="2101"/>
    <cellStyle name="백분율 6 2 5 5 2 2 3" xfId="2102"/>
    <cellStyle name="백분율 6 2 5 5 2 2 3 2" xfId="2103"/>
    <cellStyle name="백분율 6 2 5 5 2 2 4" xfId="2104"/>
    <cellStyle name="백분율 6 2 5 5 2 3" xfId="2105"/>
    <cellStyle name="백분율 6 2 5 5 2 3 2" xfId="2106"/>
    <cellStyle name="백분율 6 2 5 5 2 3 2 2" xfId="2107"/>
    <cellStyle name="백분율 6 2 5 5 2 3 3" xfId="2108"/>
    <cellStyle name="백분율 6 2 5 5 2 4" xfId="2109"/>
    <cellStyle name="백분율 6 2 5 5 2 4 2" xfId="2110"/>
    <cellStyle name="백분율 6 2 5 5 2 5" xfId="2111"/>
    <cellStyle name="백분율 6 2 5 5 3" xfId="2112"/>
    <cellStyle name="백분율 6 2 5 5 3 2" xfId="2113"/>
    <cellStyle name="백분율 6 2 5 5 3 2 2" xfId="2114"/>
    <cellStyle name="백분율 6 2 5 5 3 2 2 2" xfId="2115"/>
    <cellStyle name="백분율 6 2 5 5 3 2 3" xfId="2116"/>
    <cellStyle name="백분율 6 2 5 5 3 3" xfId="2117"/>
    <cellStyle name="백분율 6 2 5 5 3 3 2" xfId="2118"/>
    <cellStyle name="백분율 6 2 5 5 3 4" xfId="2119"/>
    <cellStyle name="백분율 6 2 5 5 4" xfId="2120"/>
    <cellStyle name="백분율 6 2 5 5 4 2" xfId="2121"/>
    <cellStyle name="백분율 6 2 5 5 4 2 2" xfId="2122"/>
    <cellStyle name="백분율 6 2 5 5 4 3" xfId="2123"/>
    <cellStyle name="백분율 6 2 5 5 5" xfId="2124"/>
    <cellStyle name="백분율 6 2 5 5 5 2" xfId="2125"/>
    <cellStyle name="백분율 6 2 5 5 6" xfId="2126"/>
    <cellStyle name="백분율 6 2 5 6" xfId="2127"/>
    <cellStyle name="백분율 6 2 5 6 2" xfId="2128"/>
    <cellStyle name="백분율 6 2 5 6 2 2" xfId="2129"/>
    <cellStyle name="백분율 6 2 5 6 2 2 2" xfId="2130"/>
    <cellStyle name="백분율 6 2 5 6 2 2 2 2" xfId="2131"/>
    <cellStyle name="백분율 6 2 5 6 2 2 3" xfId="2132"/>
    <cellStyle name="백분율 6 2 5 6 2 3" xfId="2133"/>
    <cellStyle name="백분율 6 2 5 6 2 3 2" xfId="2134"/>
    <cellStyle name="백분율 6 2 5 6 2 4" xfId="2135"/>
    <cellStyle name="백분율 6 2 5 6 3" xfId="2136"/>
    <cellStyle name="백분율 6 2 5 6 3 2" xfId="2137"/>
    <cellStyle name="백분율 6 2 5 6 3 2 2" xfId="2138"/>
    <cellStyle name="백분율 6 2 5 6 3 3" xfId="2139"/>
    <cellStyle name="백분율 6 2 5 6 4" xfId="2140"/>
    <cellStyle name="백분율 6 2 5 6 4 2" xfId="2141"/>
    <cellStyle name="백분율 6 2 5 6 5" xfId="2142"/>
    <cellStyle name="백분율 6 2 5 7" xfId="2143"/>
    <cellStyle name="백분율 6 2 5 7 2" xfId="2144"/>
    <cellStyle name="백분율 6 2 5 7 2 2" xfId="2145"/>
    <cellStyle name="백분율 6 2 5 7 2 2 2" xfId="2146"/>
    <cellStyle name="백분율 6 2 5 7 2 3" xfId="2147"/>
    <cellStyle name="백분율 6 2 5 7 3" xfId="2148"/>
    <cellStyle name="백분율 6 2 5 7 3 2" xfId="2149"/>
    <cellStyle name="백분율 6 2 5 7 4" xfId="2150"/>
    <cellStyle name="백분율 6 2 5 8" xfId="2151"/>
    <cellStyle name="백분율 6 2 5 8 2" xfId="2152"/>
    <cellStyle name="백분율 6 2 5 8 2 2" xfId="2153"/>
    <cellStyle name="백분율 6 2 5 8 3" xfId="2154"/>
    <cellStyle name="백분율 6 2 5 9" xfId="2155"/>
    <cellStyle name="백분율 6 2 5 9 2" xfId="2156"/>
    <cellStyle name="백분율 6 2 6" xfId="2157"/>
    <cellStyle name="백분율 6 2 6 2" xfId="2158"/>
    <cellStyle name="백분율 6 2 6 2 2" xfId="2159"/>
    <cellStyle name="백분율 6 2 6 2 2 2" xfId="2160"/>
    <cellStyle name="백분율 6 2 6 2 2 2 2" xfId="2161"/>
    <cellStyle name="백분율 6 2 6 2 2 2 2 2" xfId="2162"/>
    <cellStyle name="백분율 6 2 6 2 2 2 2 2 2" xfId="2163"/>
    <cellStyle name="백분율 6 2 6 2 2 2 2 2 2 2" xfId="2164"/>
    <cellStyle name="백분율 6 2 6 2 2 2 2 2 3" xfId="2165"/>
    <cellStyle name="백분율 6 2 6 2 2 2 2 3" xfId="2166"/>
    <cellStyle name="백분율 6 2 6 2 2 2 2 3 2" xfId="2167"/>
    <cellStyle name="백분율 6 2 6 2 2 2 2 4" xfId="2168"/>
    <cellStyle name="백분율 6 2 6 2 2 2 3" xfId="2169"/>
    <cellStyle name="백분율 6 2 6 2 2 2 3 2" xfId="2170"/>
    <cellStyle name="백분율 6 2 6 2 2 2 3 2 2" xfId="2171"/>
    <cellStyle name="백분율 6 2 6 2 2 2 3 3" xfId="2172"/>
    <cellStyle name="백분율 6 2 6 2 2 2 4" xfId="2173"/>
    <cellStyle name="백분율 6 2 6 2 2 2 4 2" xfId="2174"/>
    <cellStyle name="백분율 6 2 6 2 2 2 5" xfId="2175"/>
    <cellStyle name="백분율 6 2 6 2 2 3" xfId="2176"/>
    <cellStyle name="백분율 6 2 6 2 2 3 2" xfId="2177"/>
    <cellStyle name="백분율 6 2 6 2 2 3 2 2" xfId="2178"/>
    <cellStyle name="백분율 6 2 6 2 2 3 2 2 2" xfId="2179"/>
    <cellStyle name="백분율 6 2 6 2 2 3 2 3" xfId="2180"/>
    <cellStyle name="백분율 6 2 6 2 2 3 3" xfId="2181"/>
    <cellStyle name="백분율 6 2 6 2 2 3 3 2" xfId="2182"/>
    <cellStyle name="백분율 6 2 6 2 2 3 4" xfId="2183"/>
    <cellStyle name="백분율 6 2 6 2 2 4" xfId="2184"/>
    <cellStyle name="백분율 6 2 6 2 2 4 2" xfId="2185"/>
    <cellStyle name="백분율 6 2 6 2 2 4 2 2" xfId="2186"/>
    <cellStyle name="백분율 6 2 6 2 2 4 3" xfId="2187"/>
    <cellStyle name="백분율 6 2 6 2 2 5" xfId="2188"/>
    <cellStyle name="백분율 6 2 6 2 2 5 2" xfId="2189"/>
    <cellStyle name="백분율 6 2 6 2 2 6" xfId="2190"/>
    <cellStyle name="백분율 6 2 6 2 3" xfId="2191"/>
    <cellStyle name="백분율 6 2 6 2 3 2" xfId="2192"/>
    <cellStyle name="백분율 6 2 6 2 3 2 2" xfId="2193"/>
    <cellStyle name="백분율 6 2 6 2 3 2 2 2" xfId="2194"/>
    <cellStyle name="백분율 6 2 6 2 3 2 2 2 2" xfId="2195"/>
    <cellStyle name="백분율 6 2 6 2 3 2 2 3" xfId="2196"/>
    <cellStyle name="백분율 6 2 6 2 3 2 3" xfId="2197"/>
    <cellStyle name="백분율 6 2 6 2 3 2 3 2" xfId="2198"/>
    <cellStyle name="백분율 6 2 6 2 3 2 4" xfId="2199"/>
    <cellStyle name="백분율 6 2 6 2 3 3" xfId="2200"/>
    <cellStyle name="백분율 6 2 6 2 3 3 2" xfId="2201"/>
    <cellStyle name="백분율 6 2 6 2 3 3 2 2" xfId="2202"/>
    <cellStyle name="백분율 6 2 6 2 3 3 3" xfId="2203"/>
    <cellStyle name="백분율 6 2 6 2 3 4" xfId="2204"/>
    <cellStyle name="백분율 6 2 6 2 3 4 2" xfId="2205"/>
    <cellStyle name="백분율 6 2 6 2 3 5" xfId="2206"/>
    <cellStyle name="백분율 6 2 6 2 4" xfId="2207"/>
    <cellStyle name="백분율 6 2 6 2 4 2" xfId="2208"/>
    <cellStyle name="백분율 6 2 6 2 4 2 2" xfId="2209"/>
    <cellStyle name="백분율 6 2 6 2 4 2 2 2" xfId="2210"/>
    <cellStyle name="백분율 6 2 6 2 4 2 3" xfId="2211"/>
    <cellStyle name="백분율 6 2 6 2 4 3" xfId="2212"/>
    <cellStyle name="백분율 6 2 6 2 4 3 2" xfId="2213"/>
    <cellStyle name="백분율 6 2 6 2 4 4" xfId="2214"/>
    <cellStyle name="백분율 6 2 6 2 5" xfId="2215"/>
    <cellStyle name="백분율 6 2 6 2 5 2" xfId="2216"/>
    <cellStyle name="백분율 6 2 6 2 5 2 2" xfId="2217"/>
    <cellStyle name="백분율 6 2 6 2 5 3" xfId="2218"/>
    <cellStyle name="백분율 6 2 6 2 6" xfId="2219"/>
    <cellStyle name="백분율 6 2 6 2 6 2" xfId="2220"/>
    <cellStyle name="백분율 6 2 6 2 7" xfId="2221"/>
    <cellStyle name="백분율 6 2 6 3" xfId="2222"/>
    <cellStyle name="백분율 6 2 6 4" xfId="2223"/>
    <cellStyle name="백분율 6 2 6 4 2" xfId="2224"/>
    <cellStyle name="백분율 6 2 6 4 2 2" xfId="2225"/>
    <cellStyle name="백분율 6 2 6 4 2 2 2" xfId="2226"/>
    <cellStyle name="백분율 6 2 6 4 2 2 2 2" xfId="2227"/>
    <cellStyle name="백분율 6 2 6 4 2 2 2 2 2" xfId="2228"/>
    <cellStyle name="백분율 6 2 6 4 2 2 2 3" xfId="2229"/>
    <cellStyle name="백분율 6 2 6 4 2 2 3" xfId="2230"/>
    <cellStyle name="백분율 6 2 6 4 2 2 3 2" xfId="2231"/>
    <cellStyle name="백분율 6 2 6 4 2 2 4" xfId="2232"/>
    <cellStyle name="백분율 6 2 6 4 2 3" xfId="2233"/>
    <cellStyle name="백분율 6 2 6 4 2 3 2" xfId="2234"/>
    <cellStyle name="백분율 6 2 6 4 2 3 2 2" xfId="2235"/>
    <cellStyle name="백분율 6 2 6 4 2 3 3" xfId="2236"/>
    <cellStyle name="백분율 6 2 6 4 2 4" xfId="2237"/>
    <cellStyle name="백분율 6 2 6 4 2 4 2" xfId="2238"/>
    <cellStyle name="백분율 6 2 6 4 2 5" xfId="2239"/>
    <cellStyle name="백분율 6 2 6 4 3" xfId="2240"/>
    <cellStyle name="백분율 6 2 6 4 3 2" xfId="2241"/>
    <cellStyle name="백분율 6 2 6 4 3 2 2" xfId="2242"/>
    <cellStyle name="백분율 6 2 6 4 3 2 2 2" xfId="2243"/>
    <cellStyle name="백분율 6 2 6 4 3 2 3" xfId="2244"/>
    <cellStyle name="백분율 6 2 6 4 3 3" xfId="2245"/>
    <cellStyle name="백분율 6 2 6 4 3 3 2" xfId="2246"/>
    <cellStyle name="백분율 6 2 6 4 3 4" xfId="2247"/>
    <cellStyle name="백분율 6 2 6 4 4" xfId="2248"/>
    <cellStyle name="백분율 6 2 6 4 4 2" xfId="2249"/>
    <cellStyle name="백분율 6 2 6 4 4 2 2" xfId="2250"/>
    <cellStyle name="백분율 6 2 6 4 4 3" xfId="2251"/>
    <cellStyle name="백분율 6 2 6 4 5" xfId="2252"/>
    <cellStyle name="백분율 6 2 6 4 5 2" xfId="2253"/>
    <cellStyle name="백분율 6 2 6 4 6" xfId="2254"/>
    <cellStyle name="백분율 6 2 6 5" xfId="2255"/>
    <cellStyle name="백분율 6 2 6 5 2" xfId="2256"/>
    <cellStyle name="백분율 6 2 6 5 2 2" xfId="2257"/>
    <cellStyle name="백분율 6 2 6 5 2 2 2" xfId="2258"/>
    <cellStyle name="백분율 6 2 6 5 2 2 2 2" xfId="2259"/>
    <cellStyle name="백분율 6 2 6 5 2 2 3" xfId="2260"/>
    <cellStyle name="백분율 6 2 6 5 2 3" xfId="2261"/>
    <cellStyle name="백분율 6 2 6 5 2 3 2" xfId="2262"/>
    <cellStyle name="백분율 6 2 6 5 2 4" xfId="2263"/>
    <cellStyle name="백분율 6 2 6 5 3" xfId="2264"/>
    <cellStyle name="백분율 6 2 6 5 3 2" xfId="2265"/>
    <cellStyle name="백분율 6 2 6 5 3 2 2" xfId="2266"/>
    <cellStyle name="백분율 6 2 6 5 3 3" xfId="2267"/>
    <cellStyle name="백분율 6 2 6 5 4" xfId="2268"/>
    <cellStyle name="백분율 6 2 6 5 4 2" xfId="2269"/>
    <cellStyle name="백분율 6 2 6 5 5" xfId="2270"/>
    <cellStyle name="백분율 6 2 6 6" xfId="2271"/>
    <cellStyle name="백분율 6 2 6 6 2" xfId="2272"/>
    <cellStyle name="백분율 6 2 6 6 2 2" xfId="2273"/>
    <cellStyle name="백분율 6 2 6 6 2 2 2" xfId="2274"/>
    <cellStyle name="백분율 6 2 6 6 2 3" xfId="2275"/>
    <cellStyle name="백분율 6 2 6 6 3" xfId="2276"/>
    <cellStyle name="백분율 6 2 6 6 3 2" xfId="2277"/>
    <cellStyle name="백분율 6 2 6 6 4" xfId="2278"/>
    <cellStyle name="백분율 6 2 6 7" xfId="2279"/>
    <cellStyle name="백분율 6 2 6 7 2" xfId="2280"/>
    <cellStyle name="백분율 6 2 6 7 2 2" xfId="2281"/>
    <cellStyle name="백분율 6 2 6 7 3" xfId="2282"/>
    <cellStyle name="백분율 6 2 6 8" xfId="2283"/>
    <cellStyle name="백분율 6 2 6 8 2" xfId="2284"/>
    <cellStyle name="백분율 6 2 6 9" xfId="2285"/>
    <cellStyle name="백분율 6 2 7" xfId="2286"/>
    <cellStyle name="백분율 6 2 7 2" xfId="2287"/>
    <cellStyle name="백분율 6 2 7 2 2" xfId="2288"/>
    <cellStyle name="백분율 6 2 7 2 2 2" xfId="2289"/>
    <cellStyle name="백분율 6 2 7 2 2 2 2" xfId="2290"/>
    <cellStyle name="백분율 6 2 7 2 2 2 2 2" xfId="2291"/>
    <cellStyle name="백분율 6 2 7 2 2 2 2 2 2" xfId="2292"/>
    <cellStyle name="백분율 6 2 7 2 2 2 2 3" xfId="2293"/>
    <cellStyle name="백분율 6 2 7 2 2 2 3" xfId="2294"/>
    <cellStyle name="백분율 6 2 7 2 2 2 3 2" xfId="2295"/>
    <cellStyle name="백분율 6 2 7 2 2 2 4" xfId="2296"/>
    <cellStyle name="백분율 6 2 7 2 2 3" xfId="2297"/>
    <cellStyle name="백분율 6 2 7 2 2 3 2" xfId="2298"/>
    <cellStyle name="백분율 6 2 7 2 2 3 2 2" xfId="2299"/>
    <cellStyle name="백분율 6 2 7 2 2 3 3" xfId="2300"/>
    <cellStyle name="백분율 6 2 7 2 2 4" xfId="2301"/>
    <cellStyle name="백분율 6 2 7 2 2 4 2" xfId="2302"/>
    <cellStyle name="백분율 6 2 7 2 2 5" xfId="2303"/>
    <cellStyle name="백분율 6 2 7 2 3" xfId="2304"/>
    <cellStyle name="백분율 6 2 7 2 3 2" xfId="2305"/>
    <cellStyle name="백분율 6 2 7 2 3 2 2" xfId="2306"/>
    <cellStyle name="백분율 6 2 7 2 3 2 2 2" xfId="2307"/>
    <cellStyle name="백분율 6 2 7 2 3 2 3" xfId="2308"/>
    <cellStyle name="백분율 6 2 7 2 3 3" xfId="2309"/>
    <cellStyle name="백분율 6 2 7 2 3 3 2" xfId="2310"/>
    <cellStyle name="백분율 6 2 7 2 3 4" xfId="2311"/>
    <cellStyle name="백분율 6 2 7 2 4" xfId="2312"/>
    <cellStyle name="백분율 6 2 7 2 4 2" xfId="2313"/>
    <cellStyle name="백분율 6 2 7 2 4 2 2" xfId="2314"/>
    <cellStyle name="백분율 6 2 7 2 4 3" xfId="2315"/>
    <cellStyle name="백분율 6 2 7 2 5" xfId="2316"/>
    <cellStyle name="백분율 6 2 7 2 5 2" xfId="2317"/>
    <cellStyle name="백분율 6 2 7 2 6" xfId="2318"/>
    <cellStyle name="백분율 6 2 7 3" xfId="2319"/>
    <cellStyle name="백분율 6 2 7 3 2" xfId="2320"/>
    <cellStyle name="백분율 6 2 7 3 2 2" xfId="2321"/>
    <cellStyle name="백분율 6 2 7 3 2 2 2" xfId="2322"/>
    <cellStyle name="백분율 6 2 7 3 2 2 2 2" xfId="2323"/>
    <cellStyle name="백분율 6 2 7 3 2 2 3" xfId="2324"/>
    <cellStyle name="백분율 6 2 7 3 2 3" xfId="2325"/>
    <cellStyle name="백분율 6 2 7 3 2 3 2" xfId="2326"/>
    <cellStyle name="백분율 6 2 7 3 2 4" xfId="2327"/>
    <cellStyle name="백분율 6 2 7 3 3" xfId="2328"/>
    <cellStyle name="백분율 6 2 7 3 3 2" xfId="2329"/>
    <cellStyle name="백분율 6 2 7 3 3 2 2" xfId="2330"/>
    <cellStyle name="백분율 6 2 7 3 3 3" xfId="2331"/>
    <cellStyle name="백분율 6 2 7 3 4" xfId="2332"/>
    <cellStyle name="백분율 6 2 7 3 4 2" xfId="2333"/>
    <cellStyle name="백분율 6 2 7 3 5" xfId="2334"/>
    <cellStyle name="백분율 6 2 7 4" xfId="2335"/>
    <cellStyle name="백분율 6 2 7 4 2" xfId="2336"/>
    <cellStyle name="백분율 6 2 7 4 2 2" xfId="2337"/>
    <cellStyle name="백분율 6 2 7 4 2 2 2" xfId="2338"/>
    <cellStyle name="백분율 6 2 7 4 2 3" xfId="2339"/>
    <cellStyle name="백분율 6 2 7 4 3" xfId="2340"/>
    <cellStyle name="백분율 6 2 7 4 3 2" xfId="2341"/>
    <cellStyle name="백분율 6 2 7 4 4" xfId="2342"/>
    <cellStyle name="백분율 6 2 7 5" xfId="2343"/>
    <cellStyle name="백분율 6 2 7 5 2" xfId="2344"/>
    <cellStyle name="백분율 6 2 7 5 2 2" xfId="2345"/>
    <cellStyle name="백분율 6 2 7 5 3" xfId="2346"/>
    <cellStyle name="백분율 6 2 7 6" xfId="2347"/>
    <cellStyle name="백분율 6 2 7 6 2" xfId="2348"/>
    <cellStyle name="백분율 6 2 7 7" xfId="2349"/>
    <cellStyle name="백분율 6 2 8" xfId="2350"/>
    <cellStyle name="백분율 6 2 9" xfId="2351"/>
    <cellStyle name="백분율 6 2 9 2" xfId="2352"/>
    <cellStyle name="백분율 6 2 9 2 2" xfId="2353"/>
    <cellStyle name="백분율 6 2 9 2 2 2" xfId="2354"/>
    <cellStyle name="백분율 6 2 9 2 2 2 2" xfId="2355"/>
    <cellStyle name="백분율 6 2 9 2 2 2 2 2" xfId="2356"/>
    <cellStyle name="백분율 6 2 9 2 2 2 3" xfId="2357"/>
    <cellStyle name="백분율 6 2 9 2 2 3" xfId="2358"/>
    <cellStyle name="백분율 6 2 9 2 2 3 2" xfId="2359"/>
    <cellStyle name="백분율 6 2 9 2 2 4" xfId="2360"/>
    <cellStyle name="백분율 6 2 9 2 3" xfId="2361"/>
    <cellStyle name="백분율 6 2 9 2 3 2" xfId="2362"/>
    <cellStyle name="백분율 6 2 9 2 3 2 2" xfId="2363"/>
    <cellStyle name="백분율 6 2 9 2 3 3" xfId="2364"/>
    <cellStyle name="백분율 6 2 9 2 4" xfId="2365"/>
    <cellStyle name="백분율 6 2 9 2 4 2" xfId="2366"/>
    <cellStyle name="백분율 6 2 9 2 5" xfId="2367"/>
    <cellStyle name="백분율 6 2 9 3" xfId="2368"/>
    <cellStyle name="백분율 6 2 9 3 2" xfId="2369"/>
    <cellStyle name="백분율 6 2 9 3 2 2" xfId="2370"/>
    <cellStyle name="백분율 6 2 9 3 2 2 2" xfId="2371"/>
    <cellStyle name="백분율 6 2 9 3 2 3" xfId="2372"/>
    <cellStyle name="백분율 6 2 9 3 3" xfId="2373"/>
    <cellStyle name="백분율 6 2 9 3 3 2" xfId="2374"/>
    <cellStyle name="백분율 6 2 9 3 4" xfId="2375"/>
    <cellStyle name="백분율 6 2 9 4" xfId="2376"/>
    <cellStyle name="백분율 6 2 9 4 2" xfId="2377"/>
    <cellStyle name="백분율 6 2 9 4 2 2" xfId="2378"/>
    <cellStyle name="백분율 6 2 9 4 3" xfId="2379"/>
    <cellStyle name="백분율 6 2 9 5" xfId="2380"/>
    <cellStyle name="백분율 6 2 9 5 2" xfId="2381"/>
    <cellStyle name="백분율 6 2 9 6" xfId="2382"/>
    <cellStyle name="백분율 6 3" xfId="2383"/>
    <cellStyle name="백분율 6 3 10" xfId="2384"/>
    <cellStyle name="백분율 6 3 10 2" xfId="2385"/>
    <cellStyle name="백분율 6 3 10 2 2" xfId="2386"/>
    <cellStyle name="백분율 6 3 10 2 2 2" xfId="2387"/>
    <cellStyle name="백분율 6 3 10 2 3" xfId="2388"/>
    <cellStyle name="백분율 6 3 10 3" xfId="2389"/>
    <cellStyle name="백분율 6 3 10 3 2" xfId="2390"/>
    <cellStyle name="백분율 6 3 10 4" xfId="2391"/>
    <cellStyle name="백분율 6 3 11" xfId="2392"/>
    <cellStyle name="백분율 6 3 11 2" xfId="2393"/>
    <cellStyle name="백분율 6 3 11 2 2" xfId="2394"/>
    <cellStyle name="백분율 6 3 11 3" xfId="2395"/>
    <cellStyle name="백분율 6 3 12" xfId="2396"/>
    <cellStyle name="백분율 6 3 12 2" xfId="2397"/>
    <cellStyle name="백분율 6 3 13" xfId="2398"/>
    <cellStyle name="백분율 6 3 2" xfId="2399"/>
    <cellStyle name="백분율 6 3 2 10" xfId="2400"/>
    <cellStyle name="백분율 6 3 2 10 2" xfId="2401"/>
    <cellStyle name="백분율 6 3 2 11" xfId="2402"/>
    <cellStyle name="백분율 6 3 2 2" xfId="2403"/>
    <cellStyle name="백분율 6 3 2 2 10" xfId="2404"/>
    <cellStyle name="백분율 6 3 2 2 2" xfId="2405"/>
    <cellStyle name="백분율 6 3 2 2 2 2" xfId="2406"/>
    <cellStyle name="백분율 6 3 2 2 2 2 2" xfId="2407"/>
    <cellStyle name="백분율 6 3 2 2 2 2 2 2" xfId="2408"/>
    <cellStyle name="백분율 6 3 2 2 2 2 2 2 2" xfId="2409"/>
    <cellStyle name="백분율 6 3 2 2 2 2 2 2 2 2" xfId="2410"/>
    <cellStyle name="백분율 6 3 2 2 2 2 2 2 2 2 2" xfId="2411"/>
    <cellStyle name="백분율 6 3 2 2 2 2 2 2 2 2 2 2" xfId="2412"/>
    <cellStyle name="백분율 6 3 2 2 2 2 2 2 2 2 3" xfId="2413"/>
    <cellStyle name="백분율 6 3 2 2 2 2 2 2 2 3" xfId="2414"/>
    <cellStyle name="백분율 6 3 2 2 2 2 2 2 2 3 2" xfId="2415"/>
    <cellStyle name="백분율 6 3 2 2 2 2 2 2 2 4" xfId="2416"/>
    <cellStyle name="백분율 6 3 2 2 2 2 2 2 3" xfId="2417"/>
    <cellStyle name="백분율 6 3 2 2 2 2 2 2 3 2" xfId="2418"/>
    <cellStyle name="백분율 6 3 2 2 2 2 2 2 3 2 2" xfId="2419"/>
    <cellStyle name="백분율 6 3 2 2 2 2 2 2 3 3" xfId="2420"/>
    <cellStyle name="백분율 6 3 2 2 2 2 2 2 4" xfId="2421"/>
    <cellStyle name="백분율 6 3 2 2 2 2 2 2 4 2" xfId="2422"/>
    <cellStyle name="백분율 6 3 2 2 2 2 2 2 5" xfId="2423"/>
    <cellStyle name="백분율 6 3 2 2 2 2 2 3" xfId="2424"/>
    <cellStyle name="백분율 6 3 2 2 2 2 2 3 2" xfId="2425"/>
    <cellStyle name="백분율 6 3 2 2 2 2 2 3 2 2" xfId="2426"/>
    <cellStyle name="백분율 6 3 2 2 2 2 2 3 2 2 2" xfId="2427"/>
    <cellStyle name="백분율 6 3 2 2 2 2 2 3 2 3" xfId="2428"/>
    <cellStyle name="백분율 6 3 2 2 2 2 2 3 3" xfId="2429"/>
    <cellStyle name="백분율 6 3 2 2 2 2 2 3 3 2" xfId="2430"/>
    <cellStyle name="백분율 6 3 2 2 2 2 2 3 4" xfId="2431"/>
    <cellStyle name="백분율 6 3 2 2 2 2 2 4" xfId="2432"/>
    <cellStyle name="백분율 6 3 2 2 2 2 2 4 2" xfId="2433"/>
    <cellStyle name="백분율 6 3 2 2 2 2 2 4 2 2" xfId="2434"/>
    <cellStyle name="백분율 6 3 2 2 2 2 2 4 3" xfId="2435"/>
    <cellStyle name="백분율 6 3 2 2 2 2 2 5" xfId="2436"/>
    <cellStyle name="백분율 6 3 2 2 2 2 2 5 2" xfId="2437"/>
    <cellStyle name="백분율 6 3 2 2 2 2 2 6" xfId="2438"/>
    <cellStyle name="백분율 6 3 2 2 2 2 3" xfId="2439"/>
    <cellStyle name="백분율 6 3 2 2 2 2 3 2" xfId="2440"/>
    <cellStyle name="백분율 6 3 2 2 2 2 3 2 2" xfId="2441"/>
    <cellStyle name="백분율 6 3 2 2 2 2 3 2 2 2" xfId="2442"/>
    <cellStyle name="백분율 6 3 2 2 2 2 3 2 2 2 2" xfId="2443"/>
    <cellStyle name="백분율 6 3 2 2 2 2 3 2 2 3" xfId="2444"/>
    <cellStyle name="백분율 6 3 2 2 2 2 3 2 3" xfId="2445"/>
    <cellStyle name="백분율 6 3 2 2 2 2 3 2 3 2" xfId="2446"/>
    <cellStyle name="백분율 6 3 2 2 2 2 3 2 4" xfId="2447"/>
    <cellStyle name="백분율 6 3 2 2 2 2 3 3" xfId="2448"/>
    <cellStyle name="백분율 6 3 2 2 2 2 3 3 2" xfId="2449"/>
    <cellStyle name="백분율 6 3 2 2 2 2 3 3 2 2" xfId="2450"/>
    <cellStyle name="백분율 6 3 2 2 2 2 3 3 3" xfId="2451"/>
    <cellStyle name="백분율 6 3 2 2 2 2 3 4" xfId="2452"/>
    <cellStyle name="백분율 6 3 2 2 2 2 3 4 2" xfId="2453"/>
    <cellStyle name="백분율 6 3 2 2 2 2 3 5" xfId="2454"/>
    <cellStyle name="백분율 6 3 2 2 2 2 4" xfId="2455"/>
    <cellStyle name="백분율 6 3 2 2 2 2 4 2" xfId="2456"/>
    <cellStyle name="백분율 6 3 2 2 2 2 4 2 2" xfId="2457"/>
    <cellStyle name="백분율 6 3 2 2 2 2 4 2 2 2" xfId="2458"/>
    <cellStyle name="백분율 6 3 2 2 2 2 4 2 3" xfId="2459"/>
    <cellStyle name="백분율 6 3 2 2 2 2 4 3" xfId="2460"/>
    <cellStyle name="백분율 6 3 2 2 2 2 4 3 2" xfId="2461"/>
    <cellStyle name="백분율 6 3 2 2 2 2 4 4" xfId="2462"/>
    <cellStyle name="백분율 6 3 2 2 2 2 5" xfId="2463"/>
    <cellStyle name="백분율 6 3 2 2 2 2 5 2" xfId="2464"/>
    <cellStyle name="백분율 6 3 2 2 2 2 5 2 2" xfId="2465"/>
    <cellStyle name="백분율 6 3 2 2 2 2 5 3" xfId="2466"/>
    <cellStyle name="백분율 6 3 2 2 2 2 6" xfId="2467"/>
    <cellStyle name="백분율 6 3 2 2 2 2 6 2" xfId="2468"/>
    <cellStyle name="백분율 6 3 2 2 2 2 7" xfId="2469"/>
    <cellStyle name="백분율 6 3 2 2 2 3" xfId="2470"/>
    <cellStyle name="백분율 6 3 2 2 2 4" xfId="2471"/>
    <cellStyle name="백분율 6 3 2 2 2 4 2" xfId="2472"/>
    <cellStyle name="백분율 6 3 2 2 2 4 2 2" xfId="2473"/>
    <cellStyle name="백분율 6 3 2 2 2 4 2 2 2" xfId="2474"/>
    <cellStyle name="백분율 6 3 2 2 2 4 2 2 2 2" xfId="2475"/>
    <cellStyle name="백분율 6 3 2 2 2 4 2 2 2 2 2" xfId="2476"/>
    <cellStyle name="백분율 6 3 2 2 2 4 2 2 2 3" xfId="2477"/>
    <cellStyle name="백분율 6 3 2 2 2 4 2 2 3" xfId="2478"/>
    <cellStyle name="백분율 6 3 2 2 2 4 2 2 3 2" xfId="2479"/>
    <cellStyle name="백분율 6 3 2 2 2 4 2 2 4" xfId="2480"/>
    <cellStyle name="백분율 6 3 2 2 2 4 2 3" xfId="2481"/>
    <cellStyle name="백분율 6 3 2 2 2 4 2 3 2" xfId="2482"/>
    <cellStyle name="백분율 6 3 2 2 2 4 2 3 2 2" xfId="2483"/>
    <cellStyle name="백분율 6 3 2 2 2 4 2 3 3" xfId="2484"/>
    <cellStyle name="백분율 6 3 2 2 2 4 2 4" xfId="2485"/>
    <cellStyle name="백분율 6 3 2 2 2 4 2 4 2" xfId="2486"/>
    <cellStyle name="백분율 6 3 2 2 2 4 2 5" xfId="2487"/>
    <cellStyle name="백분율 6 3 2 2 2 4 3" xfId="2488"/>
    <cellStyle name="백분율 6 3 2 2 2 4 3 2" xfId="2489"/>
    <cellStyle name="백분율 6 3 2 2 2 4 3 2 2" xfId="2490"/>
    <cellStyle name="백분율 6 3 2 2 2 4 3 2 2 2" xfId="2491"/>
    <cellStyle name="백분율 6 3 2 2 2 4 3 2 3" xfId="2492"/>
    <cellStyle name="백분율 6 3 2 2 2 4 3 3" xfId="2493"/>
    <cellStyle name="백분율 6 3 2 2 2 4 3 3 2" xfId="2494"/>
    <cellStyle name="백분율 6 3 2 2 2 4 3 4" xfId="2495"/>
    <cellStyle name="백분율 6 3 2 2 2 4 4" xfId="2496"/>
    <cellStyle name="백분율 6 3 2 2 2 4 4 2" xfId="2497"/>
    <cellStyle name="백분율 6 3 2 2 2 4 4 2 2" xfId="2498"/>
    <cellStyle name="백분율 6 3 2 2 2 4 4 3" xfId="2499"/>
    <cellStyle name="백분율 6 3 2 2 2 4 5" xfId="2500"/>
    <cellStyle name="백분율 6 3 2 2 2 4 5 2" xfId="2501"/>
    <cellStyle name="백분율 6 3 2 2 2 4 6" xfId="2502"/>
    <cellStyle name="백분율 6 3 2 2 2 5" xfId="2503"/>
    <cellStyle name="백분율 6 3 2 2 2 5 2" xfId="2504"/>
    <cellStyle name="백분율 6 3 2 2 2 5 2 2" xfId="2505"/>
    <cellStyle name="백분율 6 3 2 2 2 5 2 2 2" xfId="2506"/>
    <cellStyle name="백분율 6 3 2 2 2 5 2 2 2 2" xfId="2507"/>
    <cellStyle name="백분율 6 3 2 2 2 5 2 2 3" xfId="2508"/>
    <cellStyle name="백분율 6 3 2 2 2 5 2 3" xfId="2509"/>
    <cellStyle name="백분율 6 3 2 2 2 5 2 3 2" xfId="2510"/>
    <cellStyle name="백분율 6 3 2 2 2 5 2 4" xfId="2511"/>
    <cellStyle name="백분율 6 3 2 2 2 5 3" xfId="2512"/>
    <cellStyle name="백분율 6 3 2 2 2 5 3 2" xfId="2513"/>
    <cellStyle name="백분율 6 3 2 2 2 5 3 2 2" xfId="2514"/>
    <cellStyle name="백분율 6 3 2 2 2 5 3 3" xfId="2515"/>
    <cellStyle name="백분율 6 3 2 2 2 5 4" xfId="2516"/>
    <cellStyle name="백분율 6 3 2 2 2 5 4 2" xfId="2517"/>
    <cellStyle name="백분율 6 3 2 2 2 5 5" xfId="2518"/>
    <cellStyle name="백분율 6 3 2 2 2 6" xfId="2519"/>
    <cellStyle name="백분율 6 3 2 2 2 6 2" xfId="2520"/>
    <cellStyle name="백분율 6 3 2 2 2 6 2 2" xfId="2521"/>
    <cellStyle name="백분율 6 3 2 2 2 6 2 2 2" xfId="2522"/>
    <cellStyle name="백분율 6 3 2 2 2 6 2 3" xfId="2523"/>
    <cellStyle name="백분율 6 3 2 2 2 6 3" xfId="2524"/>
    <cellStyle name="백분율 6 3 2 2 2 6 3 2" xfId="2525"/>
    <cellStyle name="백분율 6 3 2 2 2 6 4" xfId="2526"/>
    <cellStyle name="백분율 6 3 2 2 2 7" xfId="2527"/>
    <cellStyle name="백분율 6 3 2 2 2 7 2" xfId="2528"/>
    <cellStyle name="백분율 6 3 2 2 2 7 2 2" xfId="2529"/>
    <cellStyle name="백분율 6 3 2 2 2 7 3" xfId="2530"/>
    <cellStyle name="백분율 6 3 2 2 2 8" xfId="2531"/>
    <cellStyle name="백분율 6 3 2 2 2 8 2" xfId="2532"/>
    <cellStyle name="백분율 6 3 2 2 2 9" xfId="2533"/>
    <cellStyle name="백분율 6 3 2 2 3" xfId="2534"/>
    <cellStyle name="백분율 6 3 2 2 3 2" xfId="2535"/>
    <cellStyle name="백분율 6 3 2 2 3 2 2" xfId="2536"/>
    <cellStyle name="백분율 6 3 2 2 3 2 2 2" xfId="2537"/>
    <cellStyle name="백분율 6 3 2 2 3 2 2 2 2" xfId="2538"/>
    <cellStyle name="백분율 6 3 2 2 3 2 2 2 2 2" xfId="2539"/>
    <cellStyle name="백분율 6 3 2 2 3 2 2 2 2 2 2" xfId="2540"/>
    <cellStyle name="백분율 6 3 2 2 3 2 2 2 2 3" xfId="2541"/>
    <cellStyle name="백분율 6 3 2 2 3 2 2 2 3" xfId="2542"/>
    <cellStyle name="백분율 6 3 2 2 3 2 2 2 3 2" xfId="2543"/>
    <cellStyle name="백분율 6 3 2 2 3 2 2 2 4" xfId="2544"/>
    <cellStyle name="백분율 6 3 2 2 3 2 2 3" xfId="2545"/>
    <cellStyle name="백분율 6 3 2 2 3 2 2 3 2" xfId="2546"/>
    <cellStyle name="백분율 6 3 2 2 3 2 2 3 2 2" xfId="2547"/>
    <cellStyle name="백분율 6 3 2 2 3 2 2 3 3" xfId="2548"/>
    <cellStyle name="백분율 6 3 2 2 3 2 2 4" xfId="2549"/>
    <cellStyle name="백분율 6 3 2 2 3 2 2 4 2" xfId="2550"/>
    <cellStyle name="백분율 6 3 2 2 3 2 2 5" xfId="2551"/>
    <cellStyle name="백분율 6 3 2 2 3 2 3" xfId="2552"/>
    <cellStyle name="백분율 6 3 2 2 3 2 3 2" xfId="2553"/>
    <cellStyle name="백분율 6 3 2 2 3 2 3 2 2" xfId="2554"/>
    <cellStyle name="백분율 6 3 2 2 3 2 3 2 2 2" xfId="2555"/>
    <cellStyle name="백분율 6 3 2 2 3 2 3 2 3" xfId="2556"/>
    <cellStyle name="백분율 6 3 2 2 3 2 3 3" xfId="2557"/>
    <cellStyle name="백분율 6 3 2 2 3 2 3 3 2" xfId="2558"/>
    <cellStyle name="백분율 6 3 2 2 3 2 3 4" xfId="2559"/>
    <cellStyle name="백분율 6 3 2 2 3 2 4" xfId="2560"/>
    <cellStyle name="백분율 6 3 2 2 3 2 4 2" xfId="2561"/>
    <cellStyle name="백분율 6 3 2 2 3 2 4 2 2" xfId="2562"/>
    <cellStyle name="백분율 6 3 2 2 3 2 4 3" xfId="2563"/>
    <cellStyle name="백분율 6 3 2 2 3 2 5" xfId="2564"/>
    <cellStyle name="백분율 6 3 2 2 3 2 5 2" xfId="2565"/>
    <cellStyle name="백분율 6 3 2 2 3 2 6" xfId="2566"/>
    <cellStyle name="백분율 6 3 2 2 3 3" xfId="2567"/>
    <cellStyle name="백분율 6 3 2 2 3 3 2" xfId="2568"/>
    <cellStyle name="백분율 6 3 2 2 3 3 2 2" xfId="2569"/>
    <cellStyle name="백분율 6 3 2 2 3 3 2 2 2" xfId="2570"/>
    <cellStyle name="백분율 6 3 2 2 3 3 2 2 2 2" xfId="2571"/>
    <cellStyle name="백분율 6 3 2 2 3 3 2 2 3" xfId="2572"/>
    <cellStyle name="백분율 6 3 2 2 3 3 2 3" xfId="2573"/>
    <cellStyle name="백분율 6 3 2 2 3 3 2 3 2" xfId="2574"/>
    <cellStyle name="백분율 6 3 2 2 3 3 2 4" xfId="2575"/>
    <cellStyle name="백분율 6 3 2 2 3 3 3" xfId="2576"/>
    <cellStyle name="백분율 6 3 2 2 3 3 3 2" xfId="2577"/>
    <cellStyle name="백분율 6 3 2 2 3 3 3 2 2" xfId="2578"/>
    <cellStyle name="백분율 6 3 2 2 3 3 3 3" xfId="2579"/>
    <cellStyle name="백분율 6 3 2 2 3 3 4" xfId="2580"/>
    <cellStyle name="백분율 6 3 2 2 3 3 4 2" xfId="2581"/>
    <cellStyle name="백분율 6 3 2 2 3 3 5" xfId="2582"/>
    <cellStyle name="백분율 6 3 2 2 3 4" xfId="2583"/>
    <cellStyle name="백분율 6 3 2 2 3 4 2" xfId="2584"/>
    <cellStyle name="백분율 6 3 2 2 3 4 2 2" xfId="2585"/>
    <cellStyle name="백분율 6 3 2 2 3 4 2 2 2" xfId="2586"/>
    <cellStyle name="백분율 6 3 2 2 3 4 2 3" xfId="2587"/>
    <cellStyle name="백분율 6 3 2 2 3 4 3" xfId="2588"/>
    <cellStyle name="백분율 6 3 2 2 3 4 3 2" xfId="2589"/>
    <cellStyle name="백분율 6 3 2 2 3 4 4" xfId="2590"/>
    <cellStyle name="백분율 6 3 2 2 3 5" xfId="2591"/>
    <cellStyle name="백분율 6 3 2 2 3 5 2" xfId="2592"/>
    <cellStyle name="백분율 6 3 2 2 3 5 2 2" xfId="2593"/>
    <cellStyle name="백분율 6 3 2 2 3 5 3" xfId="2594"/>
    <cellStyle name="백분율 6 3 2 2 3 6" xfId="2595"/>
    <cellStyle name="백분율 6 3 2 2 3 6 2" xfId="2596"/>
    <cellStyle name="백분율 6 3 2 2 3 7" xfId="2597"/>
    <cellStyle name="백분율 6 3 2 2 4" xfId="2598"/>
    <cellStyle name="백분율 6 3 2 2 5" xfId="2599"/>
    <cellStyle name="백분율 6 3 2 2 5 2" xfId="2600"/>
    <cellStyle name="백분율 6 3 2 2 5 2 2" xfId="2601"/>
    <cellStyle name="백분율 6 3 2 2 5 2 2 2" xfId="2602"/>
    <cellStyle name="백분율 6 3 2 2 5 2 2 2 2" xfId="2603"/>
    <cellStyle name="백분율 6 3 2 2 5 2 2 2 2 2" xfId="2604"/>
    <cellStyle name="백분율 6 3 2 2 5 2 2 2 3" xfId="2605"/>
    <cellStyle name="백분율 6 3 2 2 5 2 2 3" xfId="2606"/>
    <cellStyle name="백분율 6 3 2 2 5 2 2 3 2" xfId="2607"/>
    <cellStyle name="백분율 6 3 2 2 5 2 2 4" xfId="2608"/>
    <cellStyle name="백분율 6 3 2 2 5 2 3" xfId="2609"/>
    <cellStyle name="백분율 6 3 2 2 5 2 3 2" xfId="2610"/>
    <cellStyle name="백분율 6 3 2 2 5 2 3 2 2" xfId="2611"/>
    <cellStyle name="백분율 6 3 2 2 5 2 3 3" xfId="2612"/>
    <cellStyle name="백분율 6 3 2 2 5 2 4" xfId="2613"/>
    <cellStyle name="백분율 6 3 2 2 5 2 4 2" xfId="2614"/>
    <cellStyle name="백분율 6 3 2 2 5 2 5" xfId="2615"/>
    <cellStyle name="백분율 6 3 2 2 5 3" xfId="2616"/>
    <cellStyle name="백분율 6 3 2 2 5 3 2" xfId="2617"/>
    <cellStyle name="백분율 6 3 2 2 5 3 2 2" xfId="2618"/>
    <cellStyle name="백분율 6 3 2 2 5 3 2 2 2" xfId="2619"/>
    <cellStyle name="백분율 6 3 2 2 5 3 2 3" xfId="2620"/>
    <cellStyle name="백분율 6 3 2 2 5 3 3" xfId="2621"/>
    <cellStyle name="백분율 6 3 2 2 5 3 3 2" xfId="2622"/>
    <cellStyle name="백분율 6 3 2 2 5 3 4" xfId="2623"/>
    <cellStyle name="백분율 6 3 2 2 5 4" xfId="2624"/>
    <cellStyle name="백분율 6 3 2 2 5 4 2" xfId="2625"/>
    <cellStyle name="백분율 6 3 2 2 5 4 2 2" xfId="2626"/>
    <cellStyle name="백분율 6 3 2 2 5 4 3" xfId="2627"/>
    <cellStyle name="백분율 6 3 2 2 5 5" xfId="2628"/>
    <cellStyle name="백분율 6 3 2 2 5 5 2" xfId="2629"/>
    <cellStyle name="백분율 6 3 2 2 5 6" xfId="2630"/>
    <cellStyle name="백분율 6 3 2 2 6" xfId="2631"/>
    <cellStyle name="백분율 6 3 2 2 6 2" xfId="2632"/>
    <cellStyle name="백분율 6 3 2 2 6 2 2" xfId="2633"/>
    <cellStyle name="백분율 6 3 2 2 6 2 2 2" xfId="2634"/>
    <cellStyle name="백분율 6 3 2 2 6 2 2 2 2" xfId="2635"/>
    <cellStyle name="백분율 6 3 2 2 6 2 2 3" xfId="2636"/>
    <cellStyle name="백분율 6 3 2 2 6 2 3" xfId="2637"/>
    <cellStyle name="백분율 6 3 2 2 6 2 3 2" xfId="2638"/>
    <cellStyle name="백분율 6 3 2 2 6 2 4" xfId="2639"/>
    <cellStyle name="백분율 6 3 2 2 6 3" xfId="2640"/>
    <cellStyle name="백분율 6 3 2 2 6 3 2" xfId="2641"/>
    <cellStyle name="백분율 6 3 2 2 6 3 2 2" xfId="2642"/>
    <cellStyle name="백분율 6 3 2 2 6 3 3" xfId="2643"/>
    <cellStyle name="백분율 6 3 2 2 6 4" xfId="2644"/>
    <cellStyle name="백분율 6 3 2 2 6 4 2" xfId="2645"/>
    <cellStyle name="백분율 6 3 2 2 6 5" xfId="2646"/>
    <cellStyle name="백분율 6 3 2 2 7" xfId="2647"/>
    <cellStyle name="백분율 6 3 2 2 7 2" xfId="2648"/>
    <cellStyle name="백분율 6 3 2 2 7 2 2" xfId="2649"/>
    <cellStyle name="백분율 6 3 2 2 7 2 2 2" xfId="2650"/>
    <cellStyle name="백분율 6 3 2 2 7 2 3" xfId="2651"/>
    <cellStyle name="백분율 6 3 2 2 7 3" xfId="2652"/>
    <cellStyle name="백분율 6 3 2 2 7 3 2" xfId="2653"/>
    <cellStyle name="백분율 6 3 2 2 7 4" xfId="2654"/>
    <cellStyle name="백분율 6 3 2 2 8" xfId="2655"/>
    <cellStyle name="백분율 6 3 2 2 8 2" xfId="2656"/>
    <cellStyle name="백분율 6 3 2 2 8 2 2" xfId="2657"/>
    <cellStyle name="백분율 6 3 2 2 8 3" xfId="2658"/>
    <cellStyle name="백분율 6 3 2 2 9" xfId="2659"/>
    <cellStyle name="백분율 6 3 2 2 9 2" xfId="2660"/>
    <cellStyle name="백분율 6 3 2 3" xfId="2661"/>
    <cellStyle name="백분율 6 3 2 3 2" xfId="2662"/>
    <cellStyle name="백분율 6 3 2 3 2 2" xfId="2663"/>
    <cellStyle name="백분율 6 3 2 3 2 2 2" xfId="2664"/>
    <cellStyle name="백분율 6 3 2 3 2 2 2 2" xfId="2665"/>
    <cellStyle name="백분율 6 3 2 3 2 2 2 2 2" xfId="2666"/>
    <cellStyle name="백분율 6 3 2 3 2 2 2 2 2 2" xfId="2667"/>
    <cellStyle name="백분율 6 3 2 3 2 2 2 2 2 2 2" xfId="2668"/>
    <cellStyle name="백분율 6 3 2 3 2 2 2 2 2 3" xfId="2669"/>
    <cellStyle name="백분율 6 3 2 3 2 2 2 2 3" xfId="2670"/>
    <cellStyle name="백분율 6 3 2 3 2 2 2 2 3 2" xfId="2671"/>
    <cellStyle name="백분율 6 3 2 3 2 2 2 2 4" xfId="2672"/>
    <cellStyle name="백분율 6 3 2 3 2 2 2 3" xfId="2673"/>
    <cellStyle name="백분율 6 3 2 3 2 2 2 3 2" xfId="2674"/>
    <cellStyle name="백분율 6 3 2 3 2 2 2 3 2 2" xfId="2675"/>
    <cellStyle name="백분율 6 3 2 3 2 2 2 3 3" xfId="2676"/>
    <cellStyle name="백분율 6 3 2 3 2 2 2 4" xfId="2677"/>
    <cellStyle name="백분율 6 3 2 3 2 2 2 4 2" xfId="2678"/>
    <cellStyle name="백분율 6 3 2 3 2 2 2 5" xfId="2679"/>
    <cellStyle name="백분율 6 3 2 3 2 2 3" xfId="2680"/>
    <cellStyle name="백분율 6 3 2 3 2 2 3 2" xfId="2681"/>
    <cellStyle name="백분율 6 3 2 3 2 2 3 2 2" xfId="2682"/>
    <cellStyle name="백분율 6 3 2 3 2 2 3 2 2 2" xfId="2683"/>
    <cellStyle name="백분율 6 3 2 3 2 2 3 2 3" xfId="2684"/>
    <cellStyle name="백분율 6 3 2 3 2 2 3 3" xfId="2685"/>
    <cellStyle name="백분율 6 3 2 3 2 2 3 3 2" xfId="2686"/>
    <cellStyle name="백분율 6 3 2 3 2 2 3 4" xfId="2687"/>
    <cellStyle name="백분율 6 3 2 3 2 2 4" xfId="2688"/>
    <cellStyle name="백분율 6 3 2 3 2 2 4 2" xfId="2689"/>
    <cellStyle name="백분율 6 3 2 3 2 2 4 2 2" xfId="2690"/>
    <cellStyle name="백분율 6 3 2 3 2 2 4 3" xfId="2691"/>
    <cellStyle name="백분율 6 3 2 3 2 2 5" xfId="2692"/>
    <cellStyle name="백분율 6 3 2 3 2 2 5 2" xfId="2693"/>
    <cellStyle name="백분율 6 3 2 3 2 2 6" xfId="2694"/>
    <cellStyle name="백분율 6 3 2 3 2 3" xfId="2695"/>
    <cellStyle name="백분율 6 3 2 3 2 3 2" xfId="2696"/>
    <cellStyle name="백분율 6 3 2 3 2 3 2 2" xfId="2697"/>
    <cellStyle name="백분율 6 3 2 3 2 3 2 2 2" xfId="2698"/>
    <cellStyle name="백분율 6 3 2 3 2 3 2 2 2 2" xfId="2699"/>
    <cellStyle name="백분율 6 3 2 3 2 3 2 2 3" xfId="2700"/>
    <cellStyle name="백분율 6 3 2 3 2 3 2 3" xfId="2701"/>
    <cellStyle name="백분율 6 3 2 3 2 3 2 3 2" xfId="2702"/>
    <cellStyle name="백분율 6 3 2 3 2 3 2 4" xfId="2703"/>
    <cellStyle name="백분율 6 3 2 3 2 3 3" xfId="2704"/>
    <cellStyle name="백분율 6 3 2 3 2 3 3 2" xfId="2705"/>
    <cellStyle name="백분율 6 3 2 3 2 3 3 2 2" xfId="2706"/>
    <cellStyle name="백분율 6 3 2 3 2 3 3 3" xfId="2707"/>
    <cellStyle name="백분율 6 3 2 3 2 3 4" xfId="2708"/>
    <cellStyle name="백분율 6 3 2 3 2 3 4 2" xfId="2709"/>
    <cellStyle name="백분율 6 3 2 3 2 3 5" xfId="2710"/>
    <cellStyle name="백분율 6 3 2 3 2 4" xfId="2711"/>
    <cellStyle name="백분율 6 3 2 3 2 4 2" xfId="2712"/>
    <cellStyle name="백분율 6 3 2 3 2 4 2 2" xfId="2713"/>
    <cellStyle name="백분율 6 3 2 3 2 4 2 2 2" xfId="2714"/>
    <cellStyle name="백분율 6 3 2 3 2 4 2 3" xfId="2715"/>
    <cellStyle name="백분율 6 3 2 3 2 4 3" xfId="2716"/>
    <cellStyle name="백분율 6 3 2 3 2 4 3 2" xfId="2717"/>
    <cellStyle name="백분율 6 3 2 3 2 4 4" xfId="2718"/>
    <cellStyle name="백분율 6 3 2 3 2 5" xfId="2719"/>
    <cellStyle name="백분율 6 3 2 3 2 5 2" xfId="2720"/>
    <cellStyle name="백분율 6 3 2 3 2 5 2 2" xfId="2721"/>
    <cellStyle name="백분율 6 3 2 3 2 5 3" xfId="2722"/>
    <cellStyle name="백분율 6 3 2 3 2 6" xfId="2723"/>
    <cellStyle name="백분율 6 3 2 3 2 6 2" xfId="2724"/>
    <cellStyle name="백분율 6 3 2 3 2 7" xfId="2725"/>
    <cellStyle name="백분율 6 3 2 3 3" xfId="2726"/>
    <cellStyle name="백분율 6 3 2 3 4" xfId="2727"/>
    <cellStyle name="백분율 6 3 2 3 4 2" xfId="2728"/>
    <cellStyle name="백분율 6 3 2 3 4 2 2" xfId="2729"/>
    <cellStyle name="백분율 6 3 2 3 4 2 2 2" xfId="2730"/>
    <cellStyle name="백분율 6 3 2 3 4 2 2 2 2" xfId="2731"/>
    <cellStyle name="백분율 6 3 2 3 4 2 2 2 2 2" xfId="2732"/>
    <cellStyle name="백분율 6 3 2 3 4 2 2 2 3" xfId="2733"/>
    <cellStyle name="백분율 6 3 2 3 4 2 2 3" xfId="2734"/>
    <cellStyle name="백분율 6 3 2 3 4 2 2 3 2" xfId="2735"/>
    <cellStyle name="백분율 6 3 2 3 4 2 2 4" xfId="2736"/>
    <cellStyle name="백분율 6 3 2 3 4 2 3" xfId="2737"/>
    <cellStyle name="백분율 6 3 2 3 4 2 3 2" xfId="2738"/>
    <cellStyle name="백분율 6 3 2 3 4 2 3 2 2" xfId="2739"/>
    <cellStyle name="백분율 6 3 2 3 4 2 3 3" xfId="2740"/>
    <cellStyle name="백분율 6 3 2 3 4 2 4" xfId="2741"/>
    <cellStyle name="백분율 6 3 2 3 4 2 4 2" xfId="2742"/>
    <cellStyle name="백분율 6 3 2 3 4 2 5" xfId="2743"/>
    <cellStyle name="백분율 6 3 2 3 4 3" xfId="2744"/>
    <cellStyle name="백분율 6 3 2 3 4 3 2" xfId="2745"/>
    <cellStyle name="백분율 6 3 2 3 4 3 2 2" xfId="2746"/>
    <cellStyle name="백분율 6 3 2 3 4 3 2 2 2" xfId="2747"/>
    <cellStyle name="백분율 6 3 2 3 4 3 2 3" xfId="2748"/>
    <cellStyle name="백분율 6 3 2 3 4 3 3" xfId="2749"/>
    <cellStyle name="백분율 6 3 2 3 4 3 3 2" xfId="2750"/>
    <cellStyle name="백분율 6 3 2 3 4 3 4" xfId="2751"/>
    <cellStyle name="백분율 6 3 2 3 4 4" xfId="2752"/>
    <cellStyle name="백분율 6 3 2 3 4 4 2" xfId="2753"/>
    <cellStyle name="백분율 6 3 2 3 4 4 2 2" xfId="2754"/>
    <cellStyle name="백분율 6 3 2 3 4 4 3" xfId="2755"/>
    <cellStyle name="백분율 6 3 2 3 4 5" xfId="2756"/>
    <cellStyle name="백분율 6 3 2 3 4 5 2" xfId="2757"/>
    <cellStyle name="백분율 6 3 2 3 4 6" xfId="2758"/>
    <cellStyle name="백분율 6 3 2 3 5" xfId="2759"/>
    <cellStyle name="백분율 6 3 2 3 5 2" xfId="2760"/>
    <cellStyle name="백분율 6 3 2 3 5 2 2" xfId="2761"/>
    <cellStyle name="백분율 6 3 2 3 5 2 2 2" xfId="2762"/>
    <cellStyle name="백분율 6 3 2 3 5 2 2 2 2" xfId="2763"/>
    <cellStyle name="백분율 6 3 2 3 5 2 2 3" xfId="2764"/>
    <cellStyle name="백분율 6 3 2 3 5 2 3" xfId="2765"/>
    <cellStyle name="백분율 6 3 2 3 5 2 3 2" xfId="2766"/>
    <cellStyle name="백분율 6 3 2 3 5 2 4" xfId="2767"/>
    <cellStyle name="백분율 6 3 2 3 5 3" xfId="2768"/>
    <cellStyle name="백분율 6 3 2 3 5 3 2" xfId="2769"/>
    <cellStyle name="백분율 6 3 2 3 5 3 2 2" xfId="2770"/>
    <cellStyle name="백분율 6 3 2 3 5 3 3" xfId="2771"/>
    <cellStyle name="백분율 6 3 2 3 5 4" xfId="2772"/>
    <cellStyle name="백분율 6 3 2 3 5 4 2" xfId="2773"/>
    <cellStyle name="백분율 6 3 2 3 5 5" xfId="2774"/>
    <cellStyle name="백분율 6 3 2 3 6" xfId="2775"/>
    <cellStyle name="백분율 6 3 2 3 6 2" xfId="2776"/>
    <cellStyle name="백분율 6 3 2 3 6 2 2" xfId="2777"/>
    <cellStyle name="백분율 6 3 2 3 6 2 2 2" xfId="2778"/>
    <cellStyle name="백분율 6 3 2 3 6 2 3" xfId="2779"/>
    <cellStyle name="백분율 6 3 2 3 6 3" xfId="2780"/>
    <cellStyle name="백분율 6 3 2 3 6 3 2" xfId="2781"/>
    <cellStyle name="백분율 6 3 2 3 6 4" xfId="2782"/>
    <cellStyle name="백분율 6 3 2 3 7" xfId="2783"/>
    <cellStyle name="백분율 6 3 2 3 7 2" xfId="2784"/>
    <cellStyle name="백분율 6 3 2 3 7 2 2" xfId="2785"/>
    <cellStyle name="백분율 6 3 2 3 7 3" xfId="2786"/>
    <cellStyle name="백분율 6 3 2 3 8" xfId="2787"/>
    <cellStyle name="백분율 6 3 2 3 8 2" xfId="2788"/>
    <cellStyle name="백분율 6 3 2 3 9" xfId="2789"/>
    <cellStyle name="백분율 6 3 2 4" xfId="2790"/>
    <cellStyle name="백분율 6 3 2 4 2" xfId="2791"/>
    <cellStyle name="백분율 6 3 2 4 2 2" xfId="2792"/>
    <cellStyle name="백분율 6 3 2 4 2 2 2" xfId="2793"/>
    <cellStyle name="백분율 6 3 2 4 2 2 2 2" xfId="2794"/>
    <cellStyle name="백분율 6 3 2 4 2 2 2 2 2" xfId="2795"/>
    <cellStyle name="백분율 6 3 2 4 2 2 2 2 2 2" xfId="2796"/>
    <cellStyle name="백분율 6 3 2 4 2 2 2 2 3" xfId="2797"/>
    <cellStyle name="백분율 6 3 2 4 2 2 2 3" xfId="2798"/>
    <cellStyle name="백분율 6 3 2 4 2 2 2 3 2" xfId="2799"/>
    <cellStyle name="백분율 6 3 2 4 2 2 2 4" xfId="2800"/>
    <cellStyle name="백분율 6 3 2 4 2 2 3" xfId="2801"/>
    <cellStyle name="백분율 6 3 2 4 2 2 3 2" xfId="2802"/>
    <cellStyle name="백분율 6 3 2 4 2 2 3 2 2" xfId="2803"/>
    <cellStyle name="백분율 6 3 2 4 2 2 3 3" xfId="2804"/>
    <cellStyle name="백분율 6 3 2 4 2 2 4" xfId="2805"/>
    <cellStyle name="백분율 6 3 2 4 2 2 4 2" xfId="2806"/>
    <cellStyle name="백분율 6 3 2 4 2 2 5" xfId="2807"/>
    <cellStyle name="백분율 6 3 2 4 2 3" xfId="2808"/>
    <cellStyle name="백분율 6 3 2 4 2 3 2" xfId="2809"/>
    <cellStyle name="백분율 6 3 2 4 2 3 2 2" xfId="2810"/>
    <cellStyle name="백분율 6 3 2 4 2 3 2 2 2" xfId="2811"/>
    <cellStyle name="백분율 6 3 2 4 2 3 2 3" xfId="2812"/>
    <cellStyle name="백분율 6 3 2 4 2 3 3" xfId="2813"/>
    <cellStyle name="백분율 6 3 2 4 2 3 3 2" xfId="2814"/>
    <cellStyle name="백분율 6 3 2 4 2 3 4" xfId="2815"/>
    <cellStyle name="백분율 6 3 2 4 2 4" xfId="2816"/>
    <cellStyle name="백분율 6 3 2 4 2 4 2" xfId="2817"/>
    <cellStyle name="백분율 6 3 2 4 2 4 2 2" xfId="2818"/>
    <cellStyle name="백분율 6 3 2 4 2 4 3" xfId="2819"/>
    <cellStyle name="백분율 6 3 2 4 2 5" xfId="2820"/>
    <cellStyle name="백분율 6 3 2 4 2 5 2" xfId="2821"/>
    <cellStyle name="백분율 6 3 2 4 2 6" xfId="2822"/>
    <cellStyle name="백분율 6 3 2 4 3" xfId="2823"/>
    <cellStyle name="백분율 6 3 2 4 3 2" xfId="2824"/>
    <cellStyle name="백분율 6 3 2 4 3 2 2" xfId="2825"/>
    <cellStyle name="백분율 6 3 2 4 3 2 2 2" xfId="2826"/>
    <cellStyle name="백분율 6 3 2 4 3 2 2 2 2" xfId="2827"/>
    <cellStyle name="백분율 6 3 2 4 3 2 2 3" xfId="2828"/>
    <cellStyle name="백분율 6 3 2 4 3 2 3" xfId="2829"/>
    <cellStyle name="백분율 6 3 2 4 3 2 3 2" xfId="2830"/>
    <cellStyle name="백분율 6 3 2 4 3 2 4" xfId="2831"/>
    <cellStyle name="백분율 6 3 2 4 3 3" xfId="2832"/>
    <cellStyle name="백분율 6 3 2 4 3 3 2" xfId="2833"/>
    <cellStyle name="백분율 6 3 2 4 3 3 2 2" xfId="2834"/>
    <cellStyle name="백분율 6 3 2 4 3 3 3" xfId="2835"/>
    <cellStyle name="백분율 6 3 2 4 3 4" xfId="2836"/>
    <cellStyle name="백분율 6 3 2 4 3 4 2" xfId="2837"/>
    <cellStyle name="백분율 6 3 2 4 3 5" xfId="2838"/>
    <cellStyle name="백분율 6 3 2 4 4" xfId="2839"/>
    <cellStyle name="백분율 6 3 2 4 4 2" xfId="2840"/>
    <cellStyle name="백분율 6 3 2 4 4 2 2" xfId="2841"/>
    <cellStyle name="백분율 6 3 2 4 4 2 2 2" xfId="2842"/>
    <cellStyle name="백분율 6 3 2 4 4 2 3" xfId="2843"/>
    <cellStyle name="백분율 6 3 2 4 4 3" xfId="2844"/>
    <cellStyle name="백분율 6 3 2 4 4 3 2" xfId="2845"/>
    <cellStyle name="백분율 6 3 2 4 4 4" xfId="2846"/>
    <cellStyle name="백분율 6 3 2 4 5" xfId="2847"/>
    <cellStyle name="백분율 6 3 2 4 5 2" xfId="2848"/>
    <cellStyle name="백분율 6 3 2 4 5 2 2" xfId="2849"/>
    <cellStyle name="백분율 6 3 2 4 5 3" xfId="2850"/>
    <cellStyle name="백분율 6 3 2 4 6" xfId="2851"/>
    <cellStyle name="백분율 6 3 2 4 6 2" xfId="2852"/>
    <cellStyle name="백분율 6 3 2 4 7" xfId="2853"/>
    <cellStyle name="백분율 6 3 2 5" xfId="2854"/>
    <cellStyle name="백분율 6 3 2 6" xfId="2855"/>
    <cellStyle name="백분율 6 3 2 6 2" xfId="2856"/>
    <cellStyle name="백분율 6 3 2 6 2 2" xfId="2857"/>
    <cellStyle name="백분율 6 3 2 6 2 2 2" xfId="2858"/>
    <cellStyle name="백분율 6 3 2 6 2 2 2 2" xfId="2859"/>
    <cellStyle name="백분율 6 3 2 6 2 2 2 2 2" xfId="2860"/>
    <cellStyle name="백분율 6 3 2 6 2 2 2 3" xfId="2861"/>
    <cellStyle name="백분율 6 3 2 6 2 2 3" xfId="2862"/>
    <cellStyle name="백분율 6 3 2 6 2 2 3 2" xfId="2863"/>
    <cellStyle name="백분율 6 3 2 6 2 2 4" xfId="2864"/>
    <cellStyle name="백분율 6 3 2 6 2 3" xfId="2865"/>
    <cellStyle name="백분율 6 3 2 6 2 3 2" xfId="2866"/>
    <cellStyle name="백분율 6 3 2 6 2 3 2 2" xfId="2867"/>
    <cellStyle name="백분율 6 3 2 6 2 3 3" xfId="2868"/>
    <cellStyle name="백분율 6 3 2 6 2 4" xfId="2869"/>
    <cellStyle name="백분율 6 3 2 6 2 4 2" xfId="2870"/>
    <cellStyle name="백분율 6 3 2 6 2 5" xfId="2871"/>
    <cellStyle name="백분율 6 3 2 6 3" xfId="2872"/>
    <cellStyle name="백분율 6 3 2 6 3 2" xfId="2873"/>
    <cellStyle name="백분율 6 3 2 6 3 2 2" xfId="2874"/>
    <cellStyle name="백분율 6 3 2 6 3 2 2 2" xfId="2875"/>
    <cellStyle name="백분율 6 3 2 6 3 2 3" xfId="2876"/>
    <cellStyle name="백분율 6 3 2 6 3 3" xfId="2877"/>
    <cellStyle name="백분율 6 3 2 6 3 3 2" xfId="2878"/>
    <cellStyle name="백분율 6 3 2 6 3 4" xfId="2879"/>
    <cellStyle name="백분율 6 3 2 6 4" xfId="2880"/>
    <cellStyle name="백분율 6 3 2 6 4 2" xfId="2881"/>
    <cellStyle name="백분율 6 3 2 6 4 2 2" xfId="2882"/>
    <cellStyle name="백분율 6 3 2 6 4 3" xfId="2883"/>
    <cellStyle name="백분율 6 3 2 6 5" xfId="2884"/>
    <cellStyle name="백분율 6 3 2 6 5 2" xfId="2885"/>
    <cellStyle name="백분율 6 3 2 6 6" xfId="2886"/>
    <cellStyle name="백분율 6 3 2 7" xfId="2887"/>
    <cellStyle name="백분율 6 3 2 7 2" xfId="2888"/>
    <cellStyle name="백분율 6 3 2 7 2 2" xfId="2889"/>
    <cellStyle name="백분율 6 3 2 7 2 2 2" xfId="2890"/>
    <cellStyle name="백분율 6 3 2 7 2 2 2 2" xfId="2891"/>
    <cellStyle name="백분율 6 3 2 7 2 2 3" xfId="2892"/>
    <cellStyle name="백분율 6 3 2 7 2 3" xfId="2893"/>
    <cellStyle name="백분율 6 3 2 7 2 3 2" xfId="2894"/>
    <cellStyle name="백분율 6 3 2 7 2 4" xfId="2895"/>
    <cellStyle name="백분율 6 3 2 7 3" xfId="2896"/>
    <cellStyle name="백분율 6 3 2 7 3 2" xfId="2897"/>
    <cellStyle name="백분율 6 3 2 7 3 2 2" xfId="2898"/>
    <cellStyle name="백분율 6 3 2 7 3 3" xfId="2899"/>
    <cellStyle name="백분율 6 3 2 7 4" xfId="2900"/>
    <cellStyle name="백분율 6 3 2 7 4 2" xfId="2901"/>
    <cellStyle name="백분율 6 3 2 7 5" xfId="2902"/>
    <cellStyle name="백분율 6 3 2 8" xfId="2903"/>
    <cellStyle name="백분율 6 3 2 8 2" xfId="2904"/>
    <cellStyle name="백분율 6 3 2 8 2 2" xfId="2905"/>
    <cellStyle name="백분율 6 3 2 8 2 2 2" xfId="2906"/>
    <cellStyle name="백분율 6 3 2 8 2 3" xfId="2907"/>
    <cellStyle name="백분율 6 3 2 8 3" xfId="2908"/>
    <cellStyle name="백분율 6 3 2 8 3 2" xfId="2909"/>
    <cellStyle name="백분율 6 3 2 8 4" xfId="2910"/>
    <cellStyle name="백분율 6 3 2 9" xfId="2911"/>
    <cellStyle name="백분율 6 3 2 9 2" xfId="2912"/>
    <cellStyle name="백분율 6 3 2 9 2 2" xfId="2913"/>
    <cellStyle name="백분율 6 3 2 9 3" xfId="2914"/>
    <cellStyle name="백분율 6 3 3" xfId="2915"/>
    <cellStyle name="백분율 6 3 3 2" xfId="2916"/>
    <cellStyle name="백분율 6 3 4" xfId="2917"/>
    <cellStyle name="백분율 6 3 4 10" xfId="2918"/>
    <cellStyle name="백분율 6 3 4 2" xfId="2919"/>
    <cellStyle name="백분율 6 3 4 2 2" xfId="2920"/>
    <cellStyle name="백분율 6 3 4 2 2 2" xfId="2921"/>
    <cellStyle name="백분율 6 3 4 2 2 2 2" xfId="2922"/>
    <cellStyle name="백분율 6 3 4 2 2 2 2 2" xfId="2923"/>
    <cellStyle name="백분율 6 3 4 2 2 2 2 2 2" xfId="2924"/>
    <cellStyle name="백분율 6 3 4 2 2 2 2 2 2 2" xfId="2925"/>
    <cellStyle name="백분율 6 3 4 2 2 2 2 2 2 2 2" xfId="2926"/>
    <cellStyle name="백분율 6 3 4 2 2 2 2 2 2 3" xfId="2927"/>
    <cellStyle name="백분율 6 3 4 2 2 2 2 2 3" xfId="2928"/>
    <cellStyle name="백분율 6 3 4 2 2 2 2 2 3 2" xfId="2929"/>
    <cellStyle name="백분율 6 3 4 2 2 2 2 2 4" xfId="2930"/>
    <cellStyle name="백분율 6 3 4 2 2 2 2 3" xfId="2931"/>
    <cellStyle name="백분율 6 3 4 2 2 2 2 3 2" xfId="2932"/>
    <cellStyle name="백분율 6 3 4 2 2 2 2 3 2 2" xfId="2933"/>
    <cellStyle name="백분율 6 3 4 2 2 2 2 3 3" xfId="2934"/>
    <cellStyle name="백분율 6 3 4 2 2 2 2 4" xfId="2935"/>
    <cellStyle name="백분율 6 3 4 2 2 2 2 4 2" xfId="2936"/>
    <cellStyle name="백분율 6 3 4 2 2 2 2 5" xfId="2937"/>
    <cellStyle name="백분율 6 3 4 2 2 2 3" xfId="2938"/>
    <cellStyle name="백분율 6 3 4 2 2 2 3 2" xfId="2939"/>
    <cellStyle name="백분율 6 3 4 2 2 2 3 2 2" xfId="2940"/>
    <cellStyle name="백분율 6 3 4 2 2 2 3 2 2 2" xfId="2941"/>
    <cellStyle name="백분율 6 3 4 2 2 2 3 2 3" xfId="2942"/>
    <cellStyle name="백분율 6 3 4 2 2 2 3 3" xfId="2943"/>
    <cellStyle name="백분율 6 3 4 2 2 2 3 3 2" xfId="2944"/>
    <cellStyle name="백분율 6 3 4 2 2 2 3 4" xfId="2945"/>
    <cellStyle name="백분율 6 3 4 2 2 2 4" xfId="2946"/>
    <cellStyle name="백분율 6 3 4 2 2 2 4 2" xfId="2947"/>
    <cellStyle name="백분율 6 3 4 2 2 2 4 2 2" xfId="2948"/>
    <cellStyle name="백분율 6 3 4 2 2 2 4 3" xfId="2949"/>
    <cellStyle name="백분율 6 3 4 2 2 2 5" xfId="2950"/>
    <cellStyle name="백분율 6 3 4 2 2 2 5 2" xfId="2951"/>
    <cellStyle name="백분율 6 3 4 2 2 2 6" xfId="2952"/>
    <cellStyle name="백분율 6 3 4 2 2 3" xfId="2953"/>
    <cellStyle name="백분율 6 3 4 2 2 3 2" xfId="2954"/>
    <cellStyle name="백분율 6 3 4 2 2 3 2 2" xfId="2955"/>
    <cellStyle name="백분율 6 3 4 2 2 3 2 2 2" xfId="2956"/>
    <cellStyle name="백분율 6 3 4 2 2 3 2 2 2 2" xfId="2957"/>
    <cellStyle name="백분율 6 3 4 2 2 3 2 2 3" xfId="2958"/>
    <cellStyle name="백분율 6 3 4 2 2 3 2 3" xfId="2959"/>
    <cellStyle name="백분율 6 3 4 2 2 3 2 3 2" xfId="2960"/>
    <cellStyle name="백분율 6 3 4 2 2 3 2 4" xfId="2961"/>
    <cellStyle name="백분율 6 3 4 2 2 3 3" xfId="2962"/>
    <cellStyle name="백분율 6 3 4 2 2 3 3 2" xfId="2963"/>
    <cellStyle name="백분율 6 3 4 2 2 3 3 2 2" xfId="2964"/>
    <cellStyle name="백분율 6 3 4 2 2 3 3 3" xfId="2965"/>
    <cellStyle name="백분율 6 3 4 2 2 3 4" xfId="2966"/>
    <cellStyle name="백분율 6 3 4 2 2 3 4 2" xfId="2967"/>
    <cellStyle name="백분율 6 3 4 2 2 3 5" xfId="2968"/>
    <cellStyle name="백분율 6 3 4 2 2 4" xfId="2969"/>
    <cellStyle name="백분율 6 3 4 2 2 4 2" xfId="2970"/>
    <cellStyle name="백분율 6 3 4 2 2 4 2 2" xfId="2971"/>
    <cellStyle name="백분율 6 3 4 2 2 4 2 2 2" xfId="2972"/>
    <cellStyle name="백분율 6 3 4 2 2 4 2 3" xfId="2973"/>
    <cellStyle name="백분율 6 3 4 2 2 4 3" xfId="2974"/>
    <cellStyle name="백분율 6 3 4 2 2 4 3 2" xfId="2975"/>
    <cellStyle name="백분율 6 3 4 2 2 4 4" xfId="2976"/>
    <cellStyle name="백분율 6 3 4 2 2 5" xfId="2977"/>
    <cellStyle name="백분율 6 3 4 2 2 5 2" xfId="2978"/>
    <cellStyle name="백분율 6 3 4 2 2 5 2 2" xfId="2979"/>
    <cellStyle name="백분율 6 3 4 2 2 5 3" xfId="2980"/>
    <cellStyle name="백분율 6 3 4 2 2 6" xfId="2981"/>
    <cellStyle name="백분율 6 3 4 2 2 6 2" xfId="2982"/>
    <cellStyle name="백분율 6 3 4 2 2 7" xfId="2983"/>
    <cellStyle name="백분율 6 3 4 2 3" xfId="2984"/>
    <cellStyle name="백분율 6 3 4 2 4" xfId="2985"/>
    <cellStyle name="백분율 6 3 4 2 4 2" xfId="2986"/>
    <cellStyle name="백분율 6 3 4 2 4 2 2" xfId="2987"/>
    <cellStyle name="백분율 6 3 4 2 4 2 2 2" xfId="2988"/>
    <cellStyle name="백분율 6 3 4 2 4 2 2 2 2" xfId="2989"/>
    <cellStyle name="백분율 6 3 4 2 4 2 2 2 2 2" xfId="2990"/>
    <cellStyle name="백분율 6 3 4 2 4 2 2 2 3" xfId="2991"/>
    <cellStyle name="백분율 6 3 4 2 4 2 2 3" xfId="2992"/>
    <cellStyle name="백분율 6 3 4 2 4 2 2 3 2" xfId="2993"/>
    <cellStyle name="백분율 6 3 4 2 4 2 2 4" xfId="2994"/>
    <cellStyle name="백분율 6 3 4 2 4 2 3" xfId="2995"/>
    <cellStyle name="백분율 6 3 4 2 4 2 3 2" xfId="2996"/>
    <cellStyle name="백분율 6 3 4 2 4 2 3 2 2" xfId="2997"/>
    <cellStyle name="백분율 6 3 4 2 4 2 3 3" xfId="2998"/>
    <cellStyle name="백분율 6 3 4 2 4 2 4" xfId="2999"/>
    <cellStyle name="백분율 6 3 4 2 4 2 4 2" xfId="3000"/>
    <cellStyle name="백분율 6 3 4 2 4 2 5" xfId="3001"/>
    <cellStyle name="백분율 6 3 4 2 4 3" xfId="3002"/>
    <cellStyle name="백분율 6 3 4 2 4 3 2" xfId="3003"/>
    <cellStyle name="백분율 6 3 4 2 4 3 2 2" xfId="3004"/>
    <cellStyle name="백분율 6 3 4 2 4 3 2 2 2" xfId="3005"/>
    <cellStyle name="백분율 6 3 4 2 4 3 2 3" xfId="3006"/>
    <cellStyle name="백분율 6 3 4 2 4 3 3" xfId="3007"/>
    <cellStyle name="백분율 6 3 4 2 4 3 3 2" xfId="3008"/>
    <cellStyle name="백분율 6 3 4 2 4 3 4" xfId="3009"/>
    <cellStyle name="백분율 6 3 4 2 4 4" xfId="3010"/>
    <cellStyle name="백분율 6 3 4 2 4 4 2" xfId="3011"/>
    <cellStyle name="백분율 6 3 4 2 4 4 2 2" xfId="3012"/>
    <cellStyle name="백분율 6 3 4 2 4 4 3" xfId="3013"/>
    <cellStyle name="백분율 6 3 4 2 4 5" xfId="3014"/>
    <cellStyle name="백분율 6 3 4 2 4 5 2" xfId="3015"/>
    <cellStyle name="백분율 6 3 4 2 4 6" xfId="3016"/>
    <cellStyle name="백분율 6 3 4 2 5" xfId="3017"/>
    <cellStyle name="백분율 6 3 4 2 5 2" xfId="3018"/>
    <cellStyle name="백분율 6 3 4 2 5 2 2" xfId="3019"/>
    <cellStyle name="백분율 6 3 4 2 5 2 2 2" xfId="3020"/>
    <cellStyle name="백분율 6 3 4 2 5 2 2 2 2" xfId="3021"/>
    <cellStyle name="백분율 6 3 4 2 5 2 2 3" xfId="3022"/>
    <cellStyle name="백분율 6 3 4 2 5 2 3" xfId="3023"/>
    <cellStyle name="백분율 6 3 4 2 5 2 3 2" xfId="3024"/>
    <cellStyle name="백분율 6 3 4 2 5 2 4" xfId="3025"/>
    <cellStyle name="백분율 6 3 4 2 5 3" xfId="3026"/>
    <cellStyle name="백분율 6 3 4 2 5 3 2" xfId="3027"/>
    <cellStyle name="백분율 6 3 4 2 5 3 2 2" xfId="3028"/>
    <cellStyle name="백분율 6 3 4 2 5 3 3" xfId="3029"/>
    <cellStyle name="백분율 6 3 4 2 5 4" xfId="3030"/>
    <cellStyle name="백분율 6 3 4 2 5 4 2" xfId="3031"/>
    <cellStyle name="백분율 6 3 4 2 5 5" xfId="3032"/>
    <cellStyle name="백분율 6 3 4 2 6" xfId="3033"/>
    <cellStyle name="백분율 6 3 4 2 6 2" xfId="3034"/>
    <cellStyle name="백분율 6 3 4 2 6 2 2" xfId="3035"/>
    <cellStyle name="백분율 6 3 4 2 6 2 2 2" xfId="3036"/>
    <cellStyle name="백분율 6 3 4 2 6 2 3" xfId="3037"/>
    <cellStyle name="백분율 6 3 4 2 6 3" xfId="3038"/>
    <cellStyle name="백분율 6 3 4 2 6 3 2" xfId="3039"/>
    <cellStyle name="백분율 6 3 4 2 6 4" xfId="3040"/>
    <cellStyle name="백분율 6 3 4 2 7" xfId="3041"/>
    <cellStyle name="백분율 6 3 4 2 7 2" xfId="3042"/>
    <cellStyle name="백분율 6 3 4 2 7 2 2" xfId="3043"/>
    <cellStyle name="백분율 6 3 4 2 7 3" xfId="3044"/>
    <cellStyle name="백분율 6 3 4 2 8" xfId="3045"/>
    <cellStyle name="백분율 6 3 4 2 8 2" xfId="3046"/>
    <cellStyle name="백분율 6 3 4 2 9" xfId="3047"/>
    <cellStyle name="백분율 6 3 4 3" xfId="3048"/>
    <cellStyle name="백분율 6 3 4 3 2" xfId="3049"/>
    <cellStyle name="백분율 6 3 4 3 2 2" xfId="3050"/>
    <cellStyle name="백분율 6 3 4 3 2 2 2" xfId="3051"/>
    <cellStyle name="백분율 6 3 4 3 2 2 2 2" xfId="3052"/>
    <cellStyle name="백분율 6 3 4 3 2 2 2 2 2" xfId="3053"/>
    <cellStyle name="백분율 6 3 4 3 2 2 2 2 2 2" xfId="3054"/>
    <cellStyle name="백분율 6 3 4 3 2 2 2 2 3" xfId="3055"/>
    <cellStyle name="백분율 6 3 4 3 2 2 2 3" xfId="3056"/>
    <cellStyle name="백분율 6 3 4 3 2 2 2 3 2" xfId="3057"/>
    <cellStyle name="백분율 6 3 4 3 2 2 2 4" xfId="3058"/>
    <cellStyle name="백분율 6 3 4 3 2 2 3" xfId="3059"/>
    <cellStyle name="백분율 6 3 4 3 2 2 3 2" xfId="3060"/>
    <cellStyle name="백분율 6 3 4 3 2 2 3 2 2" xfId="3061"/>
    <cellStyle name="백분율 6 3 4 3 2 2 3 3" xfId="3062"/>
    <cellStyle name="백분율 6 3 4 3 2 2 4" xfId="3063"/>
    <cellStyle name="백분율 6 3 4 3 2 2 4 2" xfId="3064"/>
    <cellStyle name="백분율 6 3 4 3 2 2 5" xfId="3065"/>
    <cellStyle name="백분율 6 3 4 3 2 3" xfId="3066"/>
    <cellStyle name="백분율 6 3 4 3 2 3 2" xfId="3067"/>
    <cellStyle name="백분율 6 3 4 3 2 3 2 2" xfId="3068"/>
    <cellStyle name="백분율 6 3 4 3 2 3 2 2 2" xfId="3069"/>
    <cellStyle name="백분율 6 3 4 3 2 3 2 3" xfId="3070"/>
    <cellStyle name="백분율 6 3 4 3 2 3 3" xfId="3071"/>
    <cellStyle name="백분율 6 3 4 3 2 3 3 2" xfId="3072"/>
    <cellStyle name="백분율 6 3 4 3 2 3 4" xfId="3073"/>
    <cellStyle name="백분율 6 3 4 3 2 4" xfId="3074"/>
    <cellStyle name="백분율 6 3 4 3 2 4 2" xfId="3075"/>
    <cellStyle name="백분율 6 3 4 3 2 4 2 2" xfId="3076"/>
    <cellStyle name="백분율 6 3 4 3 2 4 3" xfId="3077"/>
    <cellStyle name="백분율 6 3 4 3 2 5" xfId="3078"/>
    <cellStyle name="백분율 6 3 4 3 2 5 2" xfId="3079"/>
    <cellStyle name="백분율 6 3 4 3 2 6" xfId="3080"/>
    <cellStyle name="백분율 6 3 4 3 3" xfId="3081"/>
    <cellStyle name="백분율 6 3 4 3 3 2" xfId="3082"/>
    <cellStyle name="백분율 6 3 4 3 3 2 2" xfId="3083"/>
    <cellStyle name="백분율 6 3 4 3 3 2 2 2" xfId="3084"/>
    <cellStyle name="백분율 6 3 4 3 3 2 2 2 2" xfId="3085"/>
    <cellStyle name="백분율 6 3 4 3 3 2 2 3" xfId="3086"/>
    <cellStyle name="백분율 6 3 4 3 3 2 3" xfId="3087"/>
    <cellStyle name="백분율 6 3 4 3 3 2 3 2" xfId="3088"/>
    <cellStyle name="백분율 6 3 4 3 3 2 4" xfId="3089"/>
    <cellStyle name="백분율 6 3 4 3 3 3" xfId="3090"/>
    <cellStyle name="백분율 6 3 4 3 3 3 2" xfId="3091"/>
    <cellStyle name="백분율 6 3 4 3 3 3 2 2" xfId="3092"/>
    <cellStyle name="백분율 6 3 4 3 3 3 3" xfId="3093"/>
    <cellStyle name="백분율 6 3 4 3 3 4" xfId="3094"/>
    <cellStyle name="백분율 6 3 4 3 3 4 2" xfId="3095"/>
    <cellStyle name="백분율 6 3 4 3 3 5" xfId="3096"/>
    <cellStyle name="백분율 6 3 4 3 4" xfId="3097"/>
    <cellStyle name="백분율 6 3 4 3 4 2" xfId="3098"/>
    <cellStyle name="백분율 6 3 4 3 4 2 2" xfId="3099"/>
    <cellStyle name="백분율 6 3 4 3 4 2 2 2" xfId="3100"/>
    <cellStyle name="백분율 6 3 4 3 4 2 3" xfId="3101"/>
    <cellStyle name="백분율 6 3 4 3 4 3" xfId="3102"/>
    <cellStyle name="백분율 6 3 4 3 4 3 2" xfId="3103"/>
    <cellStyle name="백분율 6 3 4 3 4 4" xfId="3104"/>
    <cellStyle name="백분율 6 3 4 3 5" xfId="3105"/>
    <cellStyle name="백분율 6 3 4 3 5 2" xfId="3106"/>
    <cellStyle name="백분율 6 3 4 3 5 2 2" xfId="3107"/>
    <cellStyle name="백분율 6 3 4 3 5 3" xfId="3108"/>
    <cellStyle name="백분율 6 3 4 3 6" xfId="3109"/>
    <cellStyle name="백분율 6 3 4 3 6 2" xfId="3110"/>
    <cellStyle name="백분율 6 3 4 3 7" xfId="3111"/>
    <cellStyle name="백분율 6 3 4 4" xfId="3112"/>
    <cellStyle name="백분율 6 3 4 5" xfId="3113"/>
    <cellStyle name="백분율 6 3 4 5 2" xfId="3114"/>
    <cellStyle name="백분율 6 3 4 5 2 2" xfId="3115"/>
    <cellStyle name="백분율 6 3 4 5 2 2 2" xfId="3116"/>
    <cellStyle name="백분율 6 3 4 5 2 2 2 2" xfId="3117"/>
    <cellStyle name="백분율 6 3 4 5 2 2 2 2 2" xfId="3118"/>
    <cellStyle name="백분율 6 3 4 5 2 2 2 3" xfId="3119"/>
    <cellStyle name="백분율 6 3 4 5 2 2 3" xfId="3120"/>
    <cellStyle name="백분율 6 3 4 5 2 2 3 2" xfId="3121"/>
    <cellStyle name="백분율 6 3 4 5 2 2 4" xfId="3122"/>
    <cellStyle name="백분율 6 3 4 5 2 3" xfId="3123"/>
    <cellStyle name="백분율 6 3 4 5 2 3 2" xfId="3124"/>
    <cellStyle name="백분율 6 3 4 5 2 3 2 2" xfId="3125"/>
    <cellStyle name="백분율 6 3 4 5 2 3 3" xfId="3126"/>
    <cellStyle name="백분율 6 3 4 5 2 4" xfId="3127"/>
    <cellStyle name="백분율 6 3 4 5 2 4 2" xfId="3128"/>
    <cellStyle name="백분율 6 3 4 5 2 5" xfId="3129"/>
    <cellStyle name="백분율 6 3 4 5 3" xfId="3130"/>
    <cellStyle name="백분율 6 3 4 5 3 2" xfId="3131"/>
    <cellStyle name="백분율 6 3 4 5 3 2 2" xfId="3132"/>
    <cellStyle name="백분율 6 3 4 5 3 2 2 2" xfId="3133"/>
    <cellStyle name="백분율 6 3 4 5 3 2 3" xfId="3134"/>
    <cellStyle name="백분율 6 3 4 5 3 3" xfId="3135"/>
    <cellStyle name="백분율 6 3 4 5 3 3 2" xfId="3136"/>
    <cellStyle name="백분율 6 3 4 5 3 4" xfId="3137"/>
    <cellStyle name="백분율 6 3 4 5 4" xfId="3138"/>
    <cellStyle name="백분율 6 3 4 5 4 2" xfId="3139"/>
    <cellStyle name="백분율 6 3 4 5 4 2 2" xfId="3140"/>
    <cellStyle name="백분율 6 3 4 5 4 3" xfId="3141"/>
    <cellStyle name="백분율 6 3 4 5 5" xfId="3142"/>
    <cellStyle name="백분율 6 3 4 5 5 2" xfId="3143"/>
    <cellStyle name="백분율 6 3 4 5 6" xfId="3144"/>
    <cellStyle name="백분율 6 3 4 6" xfId="3145"/>
    <cellStyle name="백분율 6 3 4 6 2" xfId="3146"/>
    <cellStyle name="백분율 6 3 4 6 2 2" xfId="3147"/>
    <cellStyle name="백분율 6 3 4 6 2 2 2" xfId="3148"/>
    <cellStyle name="백분율 6 3 4 6 2 2 2 2" xfId="3149"/>
    <cellStyle name="백분율 6 3 4 6 2 2 3" xfId="3150"/>
    <cellStyle name="백분율 6 3 4 6 2 3" xfId="3151"/>
    <cellStyle name="백분율 6 3 4 6 2 3 2" xfId="3152"/>
    <cellStyle name="백분율 6 3 4 6 2 4" xfId="3153"/>
    <cellStyle name="백분율 6 3 4 6 3" xfId="3154"/>
    <cellStyle name="백분율 6 3 4 6 3 2" xfId="3155"/>
    <cellStyle name="백분율 6 3 4 6 3 2 2" xfId="3156"/>
    <cellStyle name="백분율 6 3 4 6 3 3" xfId="3157"/>
    <cellStyle name="백분율 6 3 4 6 4" xfId="3158"/>
    <cellStyle name="백분율 6 3 4 6 4 2" xfId="3159"/>
    <cellStyle name="백분율 6 3 4 6 5" xfId="3160"/>
    <cellStyle name="백분율 6 3 4 7" xfId="3161"/>
    <cellStyle name="백분율 6 3 4 7 2" xfId="3162"/>
    <cellStyle name="백분율 6 3 4 7 2 2" xfId="3163"/>
    <cellStyle name="백분율 6 3 4 7 2 2 2" xfId="3164"/>
    <cellStyle name="백분율 6 3 4 7 2 3" xfId="3165"/>
    <cellStyle name="백분율 6 3 4 7 3" xfId="3166"/>
    <cellStyle name="백분율 6 3 4 7 3 2" xfId="3167"/>
    <cellStyle name="백분율 6 3 4 7 4" xfId="3168"/>
    <cellStyle name="백분율 6 3 4 8" xfId="3169"/>
    <cellStyle name="백분율 6 3 4 8 2" xfId="3170"/>
    <cellStyle name="백분율 6 3 4 8 2 2" xfId="3171"/>
    <cellStyle name="백분율 6 3 4 8 3" xfId="3172"/>
    <cellStyle name="백분율 6 3 4 9" xfId="3173"/>
    <cellStyle name="백분율 6 3 4 9 2" xfId="3174"/>
    <cellStyle name="백분율 6 3 5" xfId="3175"/>
    <cellStyle name="백분율 6 3 5 2" xfId="3176"/>
    <cellStyle name="백분율 6 3 5 2 2" xfId="3177"/>
    <cellStyle name="백분율 6 3 5 2 2 2" xfId="3178"/>
    <cellStyle name="백분율 6 3 5 2 2 2 2" xfId="3179"/>
    <cellStyle name="백분율 6 3 5 2 2 2 2 2" xfId="3180"/>
    <cellStyle name="백분율 6 3 5 2 2 2 2 2 2" xfId="3181"/>
    <cellStyle name="백분율 6 3 5 2 2 2 2 2 2 2" xfId="3182"/>
    <cellStyle name="백분율 6 3 5 2 2 2 2 2 3" xfId="3183"/>
    <cellStyle name="백분율 6 3 5 2 2 2 2 3" xfId="3184"/>
    <cellStyle name="백분율 6 3 5 2 2 2 2 3 2" xfId="3185"/>
    <cellStyle name="백분율 6 3 5 2 2 2 2 4" xfId="3186"/>
    <cellStyle name="백분율 6 3 5 2 2 2 3" xfId="3187"/>
    <cellStyle name="백분율 6 3 5 2 2 2 3 2" xfId="3188"/>
    <cellStyle name="백분율 6 3 5 2 2 2 3 2 2" xfId="3189"/>
    <cellStyle name="백분율 6 3 5 2 2 2 3 3" xfId="3190"/>
    <cellStyle name="백분율 6 3 5 2 2 2 4" xfId="3191"/>
    <cellStyle name="백분율 6 3 5 2 2 2 4 2" xfId="3192"/>
    <cellStyle name="백분율 6 3 5 2 2 2 5" xfId="3193"/>
    <cellStyle name="백분율 6 3 5 2 2 3" xfId="3194"/>
    <cellStyle name="백분율 6 3 5 2 2 3 2" xfId="3195"/>
    <cellStyle name="백분율 6 3 5 2 2 3 2 2" xfId="3196"/>
    <cellStyle name="백분율 6 3 5 2 2 3 2 2 2" xfId="3197"/>
    <cellStyle name="백분율 6 3 5 2 2 3 2 3" xfId="3198"/>
    <cellStyle name="백분율 6 3 5 2 2 3 3" xfId="3199"/>
    <cellStyle name="백분율 6 3 5 2 2 3 3 2" xfId="3200"/>
    <cellStyle name="백분율 6 3 5 2 2 3 4" xfId="3201"/>
    <cellStyle name="백분율 6 3 5 2 2 4" xfId="3202"/>
    <cellStyle name="백분율 6 3 5 2 2 4 2" xfId="3203"/>
    <cellStyle name="백분율 6 3 5 2 2 4 2 2" xfId="3204"/>
    <cellStyle name="백분율 6 3 5 2 2 4 3" xfId="3205"/>
    <cellStyle name="백분율 6 3 5 2 2 5" xfId="3206"/>
    <cellStyle name="백분율 6 3 5 2 2 5 2" xfId="3207"/>
    <cellStyle name="백분율 6 3 5 2 2 6" xfId="3208"/>
    <cellStyle name="백분율 6 3 5 2 3" xfId="3209"/>
    <cellStyle name="백분율 6 3 5 2 3 2" xfId="3210"/>
    <cellStyle name="백분율 6 3 5 2 3 2 2" xfId="3211"/>
    <cellStyle name="백분율 6 3 5 2 3 2 2 2" xfId="3212"/>
    <cellStyle name="백분율 6 3 5 2 3 2 2 2 2" xfId="3213"/>
    <cellStyle name="백분율 6 3 5 2 3 2 2 3" xfId="3214"/>
    <cellStyle name="백분율 6 3 5 2 3 2 3" xfId="3215"/>
    <cellStyle name="백분율 6 3 5 2 3 2 3 2" xfId="3216"/>
    <cellStyle name="백분율 6 3 5 2 3 2 4" xfId="3217"/>
    <cellStyle name="백분율 6 3 5 2 3 3" xfId="3218"/>
    <cellStyle name="백분율 6 3 5 2 3 3 2" xfId="3219"/>
    <cellStyle name="백분율 6 3 5 2 3 3 2 2" xfId="3220"/>
    <cellStyle name="백분율 6 3 5 2 3 3 3" xfId="3221"/>
    <cellStyle name="백분율 6 3 5 2 3 4" xfId="3222"/>
    <cellStyle name="백분율 6 3 5 2 3 4 2" xfId="3223"/>
    <cellStyle name="백분율 6 3 5 2 3 5" xfId="3224"/>
    <cellStyle name="백분율 6 3 5 2 4" xfId="3225"/>
    <cellStyle name="백분율 6 3 5 2 4 2" xfId="3226"/>
    <cellStyle name="백분율 6 3 5 2 4 2 2" xfId="3227"/>
    <cellStyle name="백분율 6 3 5 2 4 2 2 2" xfId="3228"/>
    <cellStyle name="백분율 6 3 5 2 4 2 3" xfId="3229"/>
    <cellStyle name="백분율 6 3 5 2 4 3" xfId="3230"/>
    <cellStyle name="백분율 6 3 5 2 4 3 2" xfId="3231"/>
    <cellStyle name="백분율 6 3 5 2 4 4" xfId="3232"/>
    <cellStyle name="백분율 6 3 5 2 5" xfId="3233"/>
    <cellStyle name="백분율 6 3 5 2 5 2" xfId="3234"/>
    <cellStyle name="백분율 6 3 5 2 5 2 2" xfId="3235"/>
    <cellStyle name="백분율 6 3 5 2 5 3" xfId="3236"/>
    <cellStyle name="백분율 6 3 5 2 6" xfId="3237"/>
    <cellStyle name="백분율 6 3 5 2 6 2" xfId="3238"/>
    <cellStyle name="백분율 6 3 5 2 7" xfId="3239"/>
    <cellStyle name="백분율 6 3 5 3" xfId="3240"/>
    <cellStyle name="백분율 6 3 5 4" xfId="3241"/>
    <cellStyle name="백분율 6 3 5 4 2" xfId="3242"/>
    <cellStyle name="백분율 6 3 5 4 2 2" xfId="3243"/>
    <cellStyle name="백분율 6 3 5 4 2 2 2" xfId="3244"/>
    <cellStyle name="백분율 6 3 5 4 2 2 2 2" xfId="3245"/>
    <cellStyle name="백분율 6 3 5 4 2 2 2 2 2" xfId="3246"/>
    <cellStyle name="백분율 6 3 5 4 2 2 2 3" xfId="3247"/>
    <cellStyle name="백분율 6 3 5 4 2 2 3" xfId="3248"/>
    <cellStyle name="백분율 6 3 5 4 2 2 3 2" xfId="3249"/>
    <cellStyle name="백분율 6 3 5 4 2 2 4" xfId="3250"/>
    <cellStyle name="백분율 6 3 5 4 2 3" xfId="3251"/>
    <cellStyle name="백분율 6 3 5 4 2 3 2" xfId="3252"/>
    <cellStyle name="백분율 6 3 5 4 2 3 2 2" xfId="3253"/>
    <cellStyle name="백분율 6 3 5 4 2 3 3" xfId="3254"/>
    <cellStyle name="백분율 6 3 5 4 2 4" xfId="3255"/>
    <cellStyle name="백분율 6 3 5 4 2 4 2" xfId="3256"/>
    <cellStyle name="백분율 6 3 5 4 2 5" xfId="3257"/>
    <cellStyle name="백분율 6 3 5 4 3" xfId="3258"/>
    <cellStyle name="백분율 6 3 5 4 3 2" xfId="3259"/>
    <cellStyle name="백분율 6 3 5 4 3 2 2" xfId="3260"/>
    <cellStyle name="백분율 6 3 5 4 3 2 2 2" xfId="3261"/>
    <cellStyle name="백분율 6 3 5 4 3 2 3" xfId="3262"/>
    <cellStyle name="백분율 6 3 5 4 3 3" xfId="3263"/>
    <cellStyle name="백분율 6 3 5 4 3 3 2" xfId="3264"/>
    <cellStyle name="백분율 6 3 5 4 3 4" xfId="3265"/>
    <cellStyle name="백분율 6 3 5 4 4" xfId="3266"/>
    <cellStyle name="백분율 6 3 5 4 4 2" xfId="3267"/>
    <cellStyle name="백분율 6 3 5 4 4 2 2" xfId="3268"/>
    <cellStyle name="백분율 6 3 5 4 4 3" xfId="3269"/>
    <cellStyle name="백분율 6 3 5 4 5" xfId="3270"/>
    <cellStyle name="백분율 6 3 5 4 5 2" xfId="3271"/>
    <cellStyle name="백분율 6 3 5 4 6" xfId="3272"/>
    <cellStyle name="백분율 6 3 5 5" xfId="3273"/>
    <cellStyle name="백분율 6 3 5 5 2" xfId="3274"/>
    <cellStyle name="백분율 6 3 5 5 2 2" xfId="3275"/>
    <cellStyle name="백분율 6 3 5 5 2 2 2" xfId="3276"/>
    <cellStyle name="백분율 6 3 5 5 2 2 2 2" xfId="3277"/>
    <cellStyle name="백분율 6 3 5 5 2 2 3" xfId="3278"/>
    <cellStyle name="백분율 6 3 5 5 2 3" xfId="3279"/>
    <cellStyle name="백분율 6 3 5 5 2 3 2" xfId="3280"/>
    <cellStyle name="백분율 6 3 5 5 2 4" xfId="3281"/>
    <cellStyle name="백분율 6 3 5 5 3" xfId="3282"/>
    <cellStyle name="백분율 6 3 5 5 3 2" xfId="3283"/>
    <cellStyle name="백분율 6 3 5 5 3 2 2" xfId="3284"/>
    <cellStyle name="백분율 6 3 5 5 3 3" xfId="3285"/>
    <cellStyle name="백분율 6 3 5 5 4" xfId="3286"/>
    <cellStyle name="백분율 6 3 5 5 4 2" xfId="3287"/>
    <cellStyle name="백분율 6 3 5 5 5" xfId="3288"/>
    <cellStyle name="백분율 6 3 5 6" xfId="3289"/>
    <cellStyle name="백분율 6 3 5 6 2" xfId="3290"/>
    <cellStyle name="백분율 6 3 5 6 2 2" xfId="3291"/>
    <cellStyle name="백분율 6 3 5 6 2 2 2" xfId="3292"/>
    <cellStyle name="백분율 6 3 5 6 2 3" xfId="3293"/>
    <cellStyle name="백분율 6 3 5 6 3" xfId="3294"/>
    <cellStyle name="백분율 6 3 5 6 3 2" xfId="3295"/>
    <cellStyle name="백분율 6 3 5 6 4" xfId="3296"/>
    <cellStyle name="백분율 6 3 5 7" xfId="3297"/>
    <cellStyle name="백분율 6 3 5 7 2" xfId="3298"/>
    <cellStyle name="백분율 6 3 5 7 2 2" xfId="3299"/>
    <cellStyle name="백분율 6 3 5 7 3" xfId="3300"/>
    <cellStyle name="백분율 6 3 5 8" xfId="3301"/>
    <cellStyle name="백분율 6 3 5 8 2" xfId="3302"/>
    <cellStyle name="백분율 6 3 5 9" xfId="3303"/>
    <cellStyle name="백분율 6 3 6" xfId="3304"/>
    <cellStyle name="백분율 6 3 6 2" xfId="3305"/>
    <cellStyle name="백분율 6 3 6 2 2" xfId="3306"/>
    <cellStyle name="백분율 6 3 6 2 2 2" xfId="3307"/>
    <cellStyle name="백분율 6 3 6 2 2 2 2" xfId="3308"/>
    <cellStyle name="백분율 6 3 6 2 2 2 2 2" xfId="3309"/>
    <cellStyle name="백분율 6 3 6 2 2 2 2 2 2" xfId="3310"/>
    <cellStyle name="백분율 6 3 6 2 2 2 2 3" xfId="3311"/>
    <cellStyle name="백분율 6 3 6 2 2 2 3" xfId="3312"/>
    <cellStyle name="백분율 6 3 6 2 2 2 3 2" xfId="3313"/>
    <cellStyle name="백분율 6 3 6 2 2 2 4" xfId="3314"/>
    <cellStyle name="백분율 6 3 6 2 2 3" xfId="3315"/>
    <cellStyle name="백분율 6 3 6 2 2 3 2" xfId="3316"/>
    <cellStyle name="백분율 6 3 6 2 2 3 2 2" xfId="3317"/>
    <cellStyle name="백분율 6 3 6 2 2 3 3" xfId="3318"/>
    <cellStyle name="백분율 6 3 6 2 2 4" xfId="3319"/>
    <cellStyle name="백분율 6 3 6 2 2 4 2" xfId="3320"/>
    <cellStyle name="백분율 6 3 6 2 2 5" xfId="3321"/>
    <cellStyle name="백분율 6 3 6 2 3" xfId="3322"/>
    <cellStyle name="백분율 6 3 6 2 3 2" xfId="3323"/>
    <cellStyle name="백분율 6 3 6 2 3 2 2" xfId="3324"/>
    <cellStyle name="백분율 6 3 6 2 3 2 2 2" xfId="3325"/>
    <cellStyle name="백분율 6 3 6 2 3 2 3" xfId="3326"/>
    <cellStyle name="백분율 6 3 6 2 3 3" xfId="3327"/>
    <cellStyle name="백분율 6 3 6 2 3 3 2" xfId="3328"/>
    <cellStyle name="백분율 6 3 6 2 3 4" xfId="3329"/>
    <cellStyle name="백분율 6 3 6 2 4" xfId="3330"/>
    <cellStyle name="백분율 6 3 6 2 4 2" xfId="3331"/>
    <cellStyle name="백분율 6 3 6 2 4 2 2" xfId="3332"/>
    <cellStyle name="백분율 6 3 6 2 4 3" xfId="3333"/>
    <cellStyle name="백분율 6 3 6 2 5" xfId="3334"/>
    <cellStyle name="백분율 6 3 6 2 5 2" xfId="3335"/>
    <cellStyle name="백분율 6 3 6 2 6" xfId="3336"/>
    <cellStyle name="백분율 6 3 6 3" xfId="3337"/>
    <cellStyle name="백분율 6 3 6 3 2" xfId="3338"/>
    <cellStyle name="백분율 6 3 6 3 2 2" xfId="3339"/>
    <cellStyle name="백분율 6 3 6 3 2 2 2" xfId="3340"/>
    <cellStyle name="백분율 6 3 6 3 2 2 2 2" xfId="3341"/>
    <cellStyle name="백분율 6 3 6 3 2 2 3" xfId="3342"/>
    <cellStyle name="백분율 6 3 6 3 2 3" xfId="3343"/>
    <cellStyle name="백분율 6 3 6 3 2 3 2" xfId="3344"/>
    <cellStyle name="백분율 6 3 6 3 2 4" xfId="3345"/>
    <cellStyle name="백분율 6 3 6 3 3" xfId="3346"/>
    <cellStyle name="백분율 6 3 6 3 3 2" xfId="3347"/>
    <cellStyle name="백분율 6 3 6 3 3 2 2" xfId="3348"/>
    <cellStyle name="백분율 6 3 6 3 3 3" xfId="3349"/>
    <cellStyle name="백분율 6 3 6 3 4" xfId="3350"/>
    <cellStyle name="백분율 6 3 6 3 4 2" xfId="3351"/>
    <cellStyle name="백분율 6 3 6 3 5" xfId="3352"/>
    <cellStyle name="백분율 6 3 6 4" xfId="3353"/>
    <cellStyle name="백분율 6 3 6 4 2" xfId="3354"/>
    <cellStyle name="백분율 6 3 6 4 2 2" xfId="3355"/>
    <cellStyle name="백분율 6 3 6 4 2 2 2" xfId="3356"/>
    <cellStyle name="백분율 6 3 6 4 2 3" xfId="3357"/>
    <cellStyle name="백분율 6 3 6 4 3" xfId="3358"/>
    <cellStyle name="백분율 6 3 6 4 3 2" xfId="3359"/>
    <cellStyle name="백분율 6 3 6 4 4" xfId="3360"/>
    <cellStyle name="백분율 6 3 6 5" xfId="3361"/>
    <cellStyle name="백분율 6 3 6 5 2" xfId="3362"/>
    <cellStyle name="백분율 6 3 6 5 2 2" xfId="3363"/>
    <cellStyle name="백분율 6 3 6 5 3" xfId="3364"/>
    <cellStyle name="백분율 6 3 6 6" xfId="3365"/>
    <cellStyle name="백분율 6 3 6 6 2" xfId="3366"/>
    <cellStyle name="백분율 6 3 6 7" xfId="3367"/>
    <cellStyle name="백분율 6 3 7" xfId="3368"/>
    <cellStyle name="백분율 6 3 8" xfId="3369"/>
    <cellStyle name="백분율 6 3 8 2" xfId="3370"/>
    <cellStyle name="백분율 6 3 8 2 2" xfId="3371"/>
    <cellStyle name="백분율 6 3 8 2 2 2" xfId="3372"/>
    <cellStyle name="백분율 6 3 8 2 2 2 2" xfId="3373"/>
    <cellStyle name="백분율 6 3 8 2 2 2 2 2" xfId="3374"/>
    <cellStyle name="백분율 6 3 8 2 2 2 3" xfId="3375"/>
    <cellStyle name="백분율 6 3 8 2 2 3" xfId="3376"/>
    <cellStyle name="백분율 6 3 8 2 2 3 2" xfId="3377"/>
    <cellStyle name="백분율 6 3 8 2 2 4" xfId="3378"/>
    <cellStyle name="백분율 6 3 8 2 3" xfId="3379"/>
    <cellStyle name="백분율 6 3 8 2 3 2" xfId="3380"/>
    <cellStyle name="백분율 6 3 8 2 3 2 2" xfId="3381"/>
    <cellStyle name="백분율 6 3 8 2 3 3" xfId="3382"/>
    <cellStyle name="백분율 6 3 8 2 4" xfId="3383"/>
    <cellStyle name="백분율 6 3 8 2 4 2" xfId="3384"/>
    <cellStyle name="백분율 6 3 8 2 5" xfId="3385"/>
    <cellStyle name="백분율 6 3 8 3" xfId="3386"/>
    <cellStyle name="백분율 6 3 8 3 2" xfId="3387"/>
    <cellStyle name="백분율 6 3 8 3 2 2" xfId="3388"/>
    <cellStyle name="백분율 6 3 8 3 2 2 2" xfId="3389"/>
    <cellStyle name="백분율 6 3 8 3 2 3" xfId="3390"/>
    <cellStyle name="백분율 6 3 8 3 3" xfId="3391"/>
    <cellStyle name="백분율 6 3 8 3 3 2" xfId="3392"/>
    <cellStyle name="백분율 6 3 8 3 4" xfId="3393"/>
    <cellStyle name="백분율 6 3 8 4" xfId="3394"/>
    <cellStyle name="백분율 6 3 8 4 2" xfId="3395"/>
    <cellStyle name="백분율 6 3 8 4 2 2" xfId="3396"/>
    <cellStyle name="백분율 6 3 8 4 3" xfId="3397"/>
    <cellStyle name="백분율 6 3 8 5" xfId="3398"/>
    <cellStyle name="백분율 6 3 8 5 2" xfId="3399"/>
    <cellStyle name="백분율 6 3 8 6" xfId="3400"/>
    <cellStyle name="백분율 6 3 9" xfId="3401"/>
    <cellStyle name="백분율 6 3 9 2" xfId="3402"/>
    <cellStyle name="백분율 6 3 9 2 2" xfId="3403"/>
    <cellStyle name="백분율 6 3 9 2 2 2" xfId="3404"/>
    <cellStyle name="백분율 6 3 9 2 2 2 2" xfId="3405"/>
    <cellStyle name="백분율 6 3 9 2 2 3" xfId="3406"/>
    <cellStyle name="백분율 6 3 9 2 3" xfId="3407"/>
    <cellStyle name="백분율 6 3 9 2 3 2" xfId="3408"/>
    <cellStyle name="백분율 6 3 9 2 4" xfId="3409"/>
    <cellStyle name="백분율 6 3 9 3" xfId="3410"/>
    <cellStyle name="백분율 6 3 9 3 2" xfId="3411"/>
    <cellStyle name="백분율 6 3 9 3 2 2" xfId="3412"/>
    <cellStyle name="백분율 6 3 9 3 3" xfId="3413"/>
    <cellStyle name="백분율 6 3 9 4" xfId="3414"/>
    <cellStyle name="백분율 6 3 9 4 2" xfId="3415"/>
    <cellStyle name="백분율 6 3 9 5" xfId="3416"/>
    <cellStyle name="백분율 6 4" xfId="3417"/>
    <cellStyle name="백분율 6 4 10" xfId="3418"/>
    <cellStyle name="백분율 6 4 10 2" xfId="3419"/>
    <cellStyle name="백분율 6 4 11" xfId="3420"/>
    <cellStyle name="백분율 6 4 2" xfId="3421"/>
    <cellStyle name="백분율 6 4 2 10" xfId="3422"/>
    <cellStyle name="백분율 6 4 2 2" xfId="3423"/>
    <cellStyle name="백분율 6 4 2 2 2" xfId="3424"/>
    <cellStyle name="백분율 6 4 2 2 2 2" xfId="3425"/>
    <cellStyle name="백분율 6 4 2 2 2 2 2" xfId="3426"/>
    <cellStyle name="백분율 6 4 2 2 2 2 2 2" xfId="3427"/>
    <cellStyle name="백분율 6 4 2 2 2 2 2 2 2" xfId="3428"/>
    <cellStyle name="백분율 6 4 2 2 2 2 2 2 2 2" xfId="3429"/>
    <cellStyle name="백분율 6 4 2 2 2 2 2 2 2 2 2" xfId="3430"/>
    <cellStyle name="백분율 6 4 2 2 2 2 2 2 2 3" xfId="3431"/>
    <cellStyle name="백분율 6 4 2 2 2 2 2 2 3" xfId="3432"/>
    <cellStyle name="백분율 6 4 2 2 2 2 2 2 3 2" xfId="3433"/>
    <cellStyle name="백분율 6 4 2 2 2 2 2 2 4" xfId="3434"/>
    <cellStyle name="백분율 6 4 2 2 2 2 2 3" xfId="3435"/>
    <cellStyle name="백분율 6 4 2 2 2 2 2 3 2" xfId="3436"/>
    <cellStyle name="백분율 6 4 2 2 2 2 2 3 2 2" xfId="3437"/>
    <cellStyle name="백분율 6 4 2 2 2 2 2 3 3" xfId="3438"/>
    <cellStyle name="백분율 6 4 2 2 2 2 2 4" xfId="3439"/>
    <cellStyle name="백분율 6 4 2 2 2 2 2 4 2" xfId="3440"/>
    <cellStyle name="백분율 6 4 2 2 2 2 2 5" xfId="3441"/>
    <cellStyle name="백분율 6 4 2 2 2 2 3" xfId="3442"/>
    <cellStyle name="백분율 6 4 2 2 2 2 3 2" xfId="3443"/>
    <cellStyle name="백분율 6 4 2 2 2 2 3 2 2" xfId="3444"/>
    <cellStyle name="백분율 6 4 2 2 2 2 3 2 2 2" xfId="3445"/>
    <cellStyle name="백분율 6 4 2 2 2 2 3 2 3" xfId="3446"/>
    <cellStyle name="백분율 6 4 2 2 2 2 3 3" xfId="3447"/>
    <cellStyle name="백분율 6 4 2 2 2 2 3 3 2" xfId="3448"/>
    <cellStyle name="백분율 6 4 2 2 2 2 3 4" xfId="3449"/>
    <cellStyle name="백분율 6 4 2 2 2 2 4" xfId="3450"/>
    <cellStyle name="백분율 6 4 2 2 2 2 4 2" xfId="3451"/>
    <cellStyle name="백분율 6 4 2 2 2 2 4 2 2" xfId="3452"/>
    <cellStyle name="백분율 6 4 2 2 2 2 4 3" xfId="3453"/>
    <cellStyle name="백분율 6 4 2 2 2 2 5" xfId="3454"/>
    <cellStyle name="백분율 6 4 2 2 2 2 5 2" xfId="3455"/>
    <cellStyle name="백분율 6 4 2 2 2 2 6" xfId="3456"/>
    <cellStyle name="백분율 6 4 2 2 2 3" xfId="3457"/>
    <cellStyle name="백분율 6 4 2 2 2 3 2" xfId="3458"/>
    <cellStyle name="백분율 6 4 2 2 2 3 2 2" xfId="3459"/>
    <cellStyle name="백분율 6 4 2 2 2 3 2 2 2" xfId="3460"/>
    <cellStyle name="백분율 6 4 2 2 2 3 2 2 2 2" xfId="3461"/>
    <cellStyle name="백분율 6 4 2 2 2 3 2 2 3" xfId="3462"/>
    <cellStyle name="백분율 6 4 2 2 2 3 2 3" xfId="3463"/>
    <cellStyle name="백분율 6 4 2 2 2 3 2 3 2" xfId="3464"/>
    <cellStyle name="백분율 6 4 2 2 2 3 2 4" xfId="3465"/>
    <cellStyle name="백분율 6 4 2 2 2 3 3" xfId="3466"/>
    <cellStyle name="백분율 6 4 2 2 2 3 3 2" xfId="3467"/>
    <cellStyle name="백분율 6 4 2 2 2 3 3 2 2" xfId="3468"/>
    <cellStyle name="백분율 6 4 2 2 2 3 3 3" xfId="3469"/>
    <cellStyle name="백분율 6 4 2 2 2 3 4" xfId="3470"/>
    <cellStyle name="백분율 6 4 2 2 2 3 4 2" xfId="3471"/>
    <cellStyle name="백분율 6 4 2 2 2 3 5" xfId="3472"/>
    <cellStyle name="백분율 6 4 2 2 2 4" xfId="3473"/>
    <cellStyle name="백분율 6 4 2 2 2 4 2" xfId="3474"/>
    <cellStyle name="백분율 6 4 2 2 2 4 2 2" xfId="3475"/>
    <cellStyle name="백분율 6 4 2 2 2 4 2 2 2" xfId="3476"/>
    <cellStyle name="백분율 6 4 2 2 2 4 2 3" xfId="3477"/>
    <cellStyle name="백분율 6 4 2 2 2 4 3" xfId="3478"/>
    <cellStyle name="백분율 6 4 2 2 2 4 3 2" xfId="3479"/>
    <cellStyle name="백분율 6 4 2 2 2 4 4" xfId="3480"/>
    <cellStyle name="백분율 6 4 2 2 2 5" xfId="3481"/>
    <cellStyle name="백분율 6 4 2 2 2 5 2" xfId="3482"/>
    <cellStyle name="백분율 6 4 2 2 2 5 2 2" xfId="3483"/>
    <cellStyle name="백분율 6 4 2 2 2 5 3" xfId="3484"/>
    <cellStyle name="백분율 6 4 2 2 2 6" xfId="3485"/>
    <cellStyle name="백분율 6 4 2 2 2 6 2" xfId="3486"/>
    <cellStyle name="백분율 6 4 2 2 2 7" xfId="3487"/>
    <cellStyle name="백분율 6 4 2 2 3" xfId="3488"/>
    <cellStyle name="백분율 6 4 2 2 4" xfId="3489"/>
    <cellStyle name="백분율 6 4 2 2 4 2" xfId="3490"/>
    <cellStyle name="백분율 6 4 2 2 4 2 2" xfId="3491"/>
    <cellStyle name="백분율 6 4 2 2 4 2 2 2" xfId="3492"/>
    <cellStyle name="백분율 6 4 2 2 4 2 2 2 2" xfId="3493"/>
    <cellStyle name="백분율 6 4 2 2 4 2 2 2 2 2" xfId="3494"/>
    <cellStyle name="백분율 6 4 2 2 4 2 2 2 3" xfId="3495"/>
    <cellStyle name="백분율 6 4 2 2 4 2 2 3" xfId="3496"/>
    <cellStyle name="백분율 6 4 2 2 4 2 2 3 2" xfId="3497"/>
    <cellStyle name="백분율 6 4 2 2 4 2 2 4" xfId="3498"/>
    <cellStyle name="백분율 6 4 2 2 4 2 3" xfId="3499"/>
    <cellStyle name="백분율 6 4 2 2 4 2 3 2" xfId="3500"/>
    <cellStyle name="백분율 6 4 2 2 4 2 3 2 2" xfId="3501"/>
    <cellStyle name="백분율 6 4 2 2 4 2 3 3" xfId="3502"/>
    <cellStyle name="백분율 6 4 2 2 4 2 4" xfId="3503"/>
    <cellStyle name="백분율 6 4 2 2 4 2 4 2" xfId="3504"/>
    <cellStyle name="백분율 6 4 2 2 4 2 5" xfId="3505"/>
    <cellStyle name="백분율 6 4 2 2 4 3" xfId="3506"/>
    <cellStyle name="백분율 6 4 2 2 4 3 2" xfId="3507"/>
    <cellStyle name="백분율 6 4 2 2 4 3 2 2" xfId="3508"/>
    <cellStyle name="백분율 6 4 2 2 4 3 2 2 2" xfId="3509"/>
    <cellStyle name="백분율 6 4 2 2 4 3 2 3" xfId="3510"/>
    <cellStyle name="백분율 6 4 2 2 4 3 3" xfId="3511"/>
    <cellStyle name="백분율 6 4 2 2 4 3 3 2" xfId="3512"/>
    <cellStyle name="백분율 6 4 2 2 4 3 4" xfId="3513"/>
    <cellStyle name="백분율 6 4 2 2 4 4" xfId="3514"/>
    <cellStyle name="백분율 6 4 2 2 4 4 2" xfId="3515"/>
    <cellStyle name="백분율 6 4 2 2 4 4 2 2" xfId="3516"/>
    <cellStyle name="백분율 6 4 2 2 4 4 3" xfId="3517"/>
    <cellStyle name="백분율 6 4 2 2 4 5" xfId="3518"/>
    <cellStyle name="백분율 6 4 2 2 4 5 2" xfId="3519"/>
    <cellStyle name="백분율 6 4 2 2 4 6" xfId="3520"/>
    <cellStyle name="백분율 6 4 2 2 5" xfId="3521"/>
    <cellStyle name="백분율 6 4 2 2 5 2" xfId="3522"/>
    <cellStyle name="백분율 6 4 2 2 5 2 2" xfId="3523"/>
    <cellStyle name="백분율 6 4 2 2 5 2 2 2" xfId="3524"/>
    <cellStyle name="백분율 6 4 2 2 5 2 2 2 2" xfId="3525"/>
    <cellStyle name="백분율 6 4 2 2 5 2 2 3" xfId="3526"/>
    <cellStyle name="백분율 6 4 2 2 5 2 3" xfId="3527"/>
    <cellStyle name="백분율 6 4 2 2 5 2 3 2" xfId="3528"/>
    <cellStyle name="백분율 6 4 2 2 5 2 4" xfId="3529"/>
    <cellStyle name="백분율 6 4 2 2 5 3" xfId="3530"/>
    <cellStyle name="백분율 6 4 2 2 5 3 2" xfId="3531"/>
    <cellStyle name="백분율 6 4 2 2 5 3 2 2" xfId="3532"/>
    <cellStyle name="백분율 6 4 2 2 5 3 3" xfId="3533"/>
    <cellStyle name="백분율 6 4 2 2 5 4" xfId="3534"/>
    <cellStyle name="백분율 6 4 2 2 5 4 2" xfId="3535"/>
    <cellStyle name="백분율 6 4 2 2 5 5" xfId="3536"/>
    <cellStyle name="백분율 6 4 2 2 6" xfId="3537"/>
    <cellStyle name="백분율 6 4 2 2 6 2" xfId="3538"/>
    <cellStyle name="백분율 6 4 2 2 6 2 2" xfId="3539"/>
    <cellStyle name="백분율 6 4 2 2 6 2 2 2" xfId="3540"/>
    <cellStyle name="백분율 6 4 2 2 6 2 3" xfId="3541"/>
    <cellStyle name="백분율 6 4 2 2 6 3" xfId="3542"/>
    <cellStyle name="백분율 6 4 2 2 6 3 2" xfId="3543"/>
    <cellStyle name="백분율 6 4 2 2 6 4" xfId="3544"/>
    <cellStyle name="백분율 6 4 2 2 7" xfId="3545"/>
    <cellStyle name="백분율 6 4 2 2 7 2" xfId="3546"/>
    <cellStyle name="백분율 6 4 2 2 7 2 2" xfId="3547"/>
    <cellStyle name="백분율 6 4 2 2 7 3" xfId="3548"/>
    <cellStyle name="백분율 6 4 2 2 8" xfId="3549"/>
    <cellStyle name="백분율 6 4 2 2 8 2" xfId="3550"/>
    <cellStyle name="백분율 6 4 2 2 9" xfId="3551"/>
    <cellStyle name="백분율 6 4 2 3" xfId="3552"/>
    <cellStyle name="백분율 6 4 2 3 2" xfId="3553"/>
    <cellStyle name="백분율 6 4 2 3 2 2" xfId="3554"/>
    <cellStyle name="백분율 6 4 2 3 2 2 2" xfId="3555"/>
    <cellStyle name="백분율 6 4 2 3 2 2 2 2" xfId="3556"/>
    <cellStyle name="백분율 6 4 2 3 2 2 2 2 2" xfId="3557"/>
    <cellStyle name="백분율 6 4 2 3 2 2 2 2 2 2" xfId="3558"/>
    <cellStyle name="백분율 6 4 2 3 2 2 2 2 3" xfId="3559"/>
    <cellStyle name="백분율 6 4 2 3 2 2 2 3" xfId="3560"/>
    <cellStyle name="백분율 6 4 2 3 2 2 2 3 2" xfId="3561"/>
    <cellStyle name="백분율 6 4 2 3 2 2 2 4" xfId="3562"/>
    <cellStyle name="백분율 6 4 2 3 2 2 3" xfId="3563"/>
    <cellStyle name="백분율 6 4 2 3 2 2 3 2" xfId="3564"/>
    <cellStyle name="백분율 6 4 2 3 2 2 3 2 2" xfId="3565"/>
    <cellStyle name="백분율 6 4 2 3 2 2 3 3" xfId="3566"/>
    <cellStyle name="백분율 6 4 2 3 2 2 4" xfId="3567"/>
    <cellStyle name="백분율 6 4 2 3 2 2 4 2" xfId="3568"/>
    <cellStyle name="백분율 6 4 2 3 2 2 5" xfId="3569"/>
    <cellStyle name="백분율 6 4 2 3 2 3" xfId="3570"/>
    <cellStyle name="백분율 6 4 2 3 2 3 2" xfId="3571"/>
    <cellStyle name="백분율 6 4 2 3 2 3 2 2" xfId="3572"/>
    <cellStyle name="백분율 6 4 2 3 2 3 2 2 2" xfId="3573"/>
    <cellStyle name="백분율 6 4 2 3 2 3 2 3" xfId="3574"/>
    <cellStyle name="백분율 6 4 2 3 2 3 3" xfId="3575"/>
    <cellStyle name="백분율 6 4 2 3 2 3 3 2" xfId="3576"/>
    <cellStyle name="백분율 6 4 2 3 2 3 4" xfId="3577"/>
    <cellStyle name="백분율 6 4 2 3 2 4" xfId="3578"/>
    <cellStyle name="백분율 6 4 2 3 2 4 2" xfId="3579"/>
    <cellStyle name="백분율 6 4 2 3 2 4 2 2" xfId="3580"/>
    <cellStyle name="백분율 6 4 2 3 2 4 3" xfId="3581"/>
    <cellStyle name="백분율 6 4 2 3 2 5" xfId="3582"/>
    <cellStyle name="백분율 6 4 2 3 2 5 2" xfId="3583"/>
    <cellStyle name="백분율 6 4 2 3 2 6" xfId="3584"/>
    <cellStyle name="백분율 6 4 2 3 3" xfId="3585"/>
    <cellStyle name="백분율 6 4 2 3 3 2" xfId="3586"/>
    <cellStyle name="백분율 6 4 2 3 3 2 2" xfId="3587"/>
    <cellStyle name="백분율 6 4 2 3 3 2 2 2" xfId="3588"/>
    <cellStyle name="백분율 6 4 2 3 3 2 2 2 2" xfId="3589"/>
    <cellStyle name="백분율 6 4 2 3 3 2 2 3" xfId="3590"/>
    <cellStyle name="백분율 6 4 2 3 3 2 3" xfId="3591"/>
    <cellStyle name="백분율 6 4 2 3 3 2 3 2" xfId="3592"/>
    <cellStyle name="백분율 6 4 2 3 3 2 4" xfId="3593"/>
    <cellStyle name="백분율 6 4 2 3 3 3" xfId="3594"/>
    <cellStyle name="백분율 6 4 2 3 3 3 2" xfId="3595"/>
    <cellStyle name="백분율 6 4 2 3 3 3 2 2" xfId="3596"/>
    <cellStyle name="백분율 6 4 2 3 3 3 3" xfId="3597"/>
    <cellStyle name="백분율 6 4 2 3 3 4" xfId="3598"/>
    <cellStyle name="백분율 6 4 2 3 3 4 2" xfId="3599"/>
    <cellStyle name="백분율 6 4 2 3 3 5" xfId="3600"/>
    <cellStyle name="백분율 6 4 2 3 4" xfId="3601"/>
    <cellStyle name="백분율 6 4 2 3 4 2" xfId="3602"/>
    <cellStyle name="백분율 6 4 2 3 4 2 2" xfId="3603"/>
    <cellStyle name="백분율 6 4 2 3 4 2 2 2" xfId="3604"/>
    <cellStyle name="백분율 6 4 2 3 4 2 3" xfId="3605"/>
    <cellStyle name="백분율 6 4 2 3 4 3" xfId="3606"/>
    <cellStyle name="백분율 6 4 2 3 4 3 2" xfId="3607"/>
    <cellStyle name="백분율 6 4 2 3 4 4" xfId="3608"/>
    <cellStyle name="백분율 6 4 2 3 5" xfId="3609"/>
    <cellStyle name="백분율 6 4 2 3 5 2" xfId="3610"/>
    <cellStyle name="백분율 6 4 2 3 5 2 2" xfId="3611"/>
    <cellStyle name="백분율 6 4 2 3 5 3" xfId="3612"/>
    <cellStyle name="백분율 6 4 2 3 6" xfId="3613"/>
    <cellStyle name="백분율 6 4 2 3 6 2" xfId="3614"/>
    <cellStyle name="백분율 6 4 2 3 7" xfId="3615"/>
    <cellStyle name="백분율 6 4 2 4" xfId="3616"/>
    <cellStyle name="백분율 6 4 2 5" xfId="3617"/>
    <cellStyle name="백분율 6 4 2 5 2" xfId="3618"/>
    <cellStyle name="백분율 6 4 2 5 2 2" xfId="3619"/>
    <cellStyle name="백분율 6 4 2 5 2 2 2" xfId="3620"/>
    <cellStyle name="백분율 6 4 2 5 2 2 2 2" xfId="3621"/>
    <cellStyle name="백분율 6 4 2 5 2 2 2 2 2" xfId="3622"/>
    <cellStyle name="백분율 6 4 2 5 2 2 2 3" xfId="3623"/>
    <cellStyle name="백분율 6 4 2 5 2 2 3" xfId="3624"/>
    <cellStyle name="백분율 6 4 2 5 2 2 3 2" xfId="3625"/>
    <cellStyle name="백분율 6 4 2 5 2 2 4" xfId="3626"/>
    <cellStyle name="백분율 6 4 2 5 2 3" xfId="3627"/>
    <cellStyle name="백분율 6 4 2 5 2 3 2" xfId="3628"/>
    <cellStyle name="백분율 6 4 2 5 2 3 2 2" xfId="3629"/>
    <cellStyle name="백분율 6 4 2 5 2 3 3" xfId="3630"/>
    <cellStyle name="백분율 6 4 2 5 2 4" xfId="3631"/>
    <cellStyle name="백분율 6 4 2 5 2 4 2" xfId="3632"/>
    <cellStyle name="백분율 6 4 2 5 2 5" xfId="3633"/>
    <cellStyle name="백분율 6 4 2 5 3" xfId="3634"/>
    <cellStyle name="백분율 6 4 2 5 3 2" xfId="3635"/>
    <cellStyle name="백분율 6 4 2 5 3 2 2" xfId="3636"/>
    <cellStyle name="백분율 6 4 2 5 3 2 2 2" xfId="3637"/>
    <cellStyle name="백분율 6 4 2 5 3 2 3" xfId="3638"/>
    <cellStyle name="백분율 6 4 2 5 3 3" xfId="3639"/>
    <cellStyle name="백분율 6 4 2 5 3 3 2" xfId="3640"/>
    <cellStyle name="백분율 6 4 2 5 3 4" xfId="3641"/>
    <cellStyle name="백분율 6 4 2 5 4" xfId="3642"/>
    <cellStyle name="백분율 6 4 2 5 4 2" xfId="3643"/>
    <cellStyle name="백분율 6 4 2 5 4 2 2" xfId="3644"/>
    <cellStyle name="백분율 6 4 2 5 4 3" xfId="3645"/>
    <cellStyle name="백분율 6 4 2 5 5" xfId="3646"/>
    <cellStyle name="백분율 6 4 2 5 5 2" xfId="3647"/>
    <cellStyle name="백분율 6 4 2 5 6" xfId="3648"/>
    <cellStyle name="백분율 6 4 2 6" xfId="3649"/>
    <cellStyle name="백분율 6 4 2 6 2" xfId="3650"/>
    <cellStyle name="백분율 6 4 2 6 2 2" xfId="3651"/>
    <cellStyle name="백분율 6 4 2 6 2 2 2" xfId="3652"/>
    <cellStyle name="백분율 6 4 2 6 2 2 2 2" xfId="3653"/>
    <cellStyle name="백분율 6 4 2 6 2 2 3" xfId="3654"/>
    <cellStyle name="백분율 6 4 2 6 2 3" xfId="3655"/>
    <cellStyle name="백분율 6 4 2 6 2 3 2" xfId="3656"/>
    <cellStyle name="백분율 6 4 2 6 2 4" xfId="3657"/>
    <cellStyle name="백분율 6 4 2 6 3" xfId="3658"/>
    <cellStyle name="백분율 6 4 2 6 3 2" xfId="3659"/>
    <cellStyle name="백분율 6 4 2 6 3 2 2" xfId="3660"/>
    <cellStyle name="백분율 6 4 2 6 3 3" xfId="3661"/>
    <cellStyle name="백분율 6 4 2 6 4" xfId="3662"/>
    <cellStyle name="백분율 6 4 2 6 4 2" xfId="3663"/>
    <cellStyle name="백분율 6 4 2 6 5" xfId="3664"/>
    <cellStyle name="백분율 6 4 2 7" xfId="3665"/>
    <cellStyle name="백분율 6 4 2 7 2" xfId="3666"/>
    <cellStyle name="백분율 6 4 2 7 2 2" xfId="3667"/>
    <cellStyle name="백분율 6 4 2 7 2 2 2" xfId="3668"/>
    <cellStyle name="백분율 6 4 2 7 2 3" xfId="3669"/>
    <cellStyle name="백분율 6 4 2 7 3" xfId="3670"/>
    <cellStyle name="백분율 6 4 2 7 3 2" xfId="3671"/>
    <cellStyle name="백분율 6 4 2 7 4" xfId="3672"/>
    <cellStyle name="백분율 6 4 2 8" xfId="3673"/>
    <cellStyle name="백분율 6 4 2 8 2" xfId="3674"/>
    <cellStyle name="백분율 6 4 2 8 2 2" xfId="3675"/>
    <cellStyle name="백분율 6 4 2 8 3" xfId="3676"/>
    <cellStyle name="백분율 6 4 2 9" xfId="3677"/>
    <cellStyle name="백분율 6 4 2 9 2" xfId="3678"/>
    <cellStyle name="백분율 6 4 3" xfId="3679"/>
    <cellStyle name="백분율 6 4 3 2" xfId="3680"/>
    <cellStyle name="백분율 6 4 3 2 2" xfId="3681"/>
    <cellStyle name="백분율 6 4 3 2 2 2" xfId="3682"/>
    <cellStyle name="백분율 6 4 3 2 2 2 2" xfId="3683"/>
    <cellStyle name="백분율 6 4 3 2 2 2 2 2" xfId="3684"/>
    <cellStyle name="백분율 6 4 3 2 2 2 2 2 2" xfId="3685"/>
    <cellStyle name="백분율 6 4 3 2 2 2 2 2 2 2" xfId="3686"/>
    <cellStyle name="백분율 6 4 3 2 2 2 2 2 3" xfId="3687"/>
    <cellStyle name="백분율 6 4 3 2 2 2 2 3" xfId="3688"/>
    <cellStyle name="백분율 6 4 3 2 2 2 2 3 2" xfId="3689"/>
    <cellStyle name="백분율 6 4 3 2 2 2 2 4" xfId="3690"/>
    <cellStyle name="백분율 6 4 3 2 2 2 3" xfId="3691"/>
    <cellStyle name="백분율 6 4 3 2 2 2 3 2" xfId="3692"/>
    <cellStyle name="백분율 6 4 3 2 2 2 3 2 2" xfId="3693"/>
    <cellStyle name="백분율 6 4 3 2 2 2 3 3" xfId="3694"/>
    <cellStyle name="백분율 6 4 3 2 2 2 4" xfId="3695"/>
    <cellStyle name="백분율 6 4 3 2 2 2 4 2" xfId="3696"/>
    <cellStyle name="백분율 6 4 3 2 2 2 5" xfId="3697"/>
    <cellStyle name="백분율 6 4 3 2 2 3" xfId="3698"/>
    <cellStyle name="백분율 6 4 3 2 2 3 2" xfId="3699"/>
    <cellStyle name="백분율 6 4 3 2 2 3 2 2" xfId="3700"/>
    <cellStyle name="백분율 6 4 3 2 2 3 2 2 2" xfId="3701"/>
    <cellStyle name="백분율 6 4 3 2 2 3 2 3" xfId="3702"/>
    <cellStyle name="백분율 6 4 3 2 2 3 3" xfId="3703"/>
    <cellStyle name="백분율 6 4 3 2 2 3 3 2" xfId="3704"/>
    <cellStyle name="백분율 6 4 3 2 2 3 4" xfId="3705"/>
    <cellStyle name="백분율 6 4 3 2 2 4" xfId="3706"/>
    <cellStyle name="백분율 6 4 3 2 2 4 2" xfId="3707"/>
    <cellStyle name="백분율 6 4 3 2 2 4 2 2" xfId="3708"/>
    <cellStyle name="백분율 6 4 3 2 2 4 3" xfId="3709"/>
    <cellStyle name="백분율 6 4 3 2 2 5" xfId="3710"/>
    <cellStyle name="백분율 6 4 3 2 2 5 2" xfId="3711"/>
    <cellStyle name="백분율 6 4 3 2 2 6" xfId="3712"/>
    <cellStyle name="백분율 6 4 3 2 3" xfId="3713"/>
    <cellStyle name="백분율 6 4 3 2 3 2" xfId="3714"/>
    <cellStyle name="백분율 6 4 3 2 3 2 2" xfId="3715"/>
    <cellStyle name="백분율 6 4 3 2 3 2 2 2" xfId="3716"/>
    <cellStyle name="백분율 6 4 3 2 3 2 2 2 2" xfId="3717"/>
    <cellStyle name="백분율 6 4 3 2 3 2 2 3" xfId="3718"/>
    <cellStyle name="백분율 6 4 3 2 3 2 3" xfId="3719"/>
    <cellStyle name="백분율 6 4 3 2 3 2 3 2" xfId="3720"/>
    <cellStyle name="백분율 6 4 3 2 3 2 4" xfId="3721"/>
    <cellStyle name="백분율 6 4 3 2 3 3" xfId="3722"/>
    <cellStyle name="백분율 6 4 3 2 3 3 2" xfId="3723"/>
    <cellStyle name="백분율 6 4 3 2 3 3 2 2" xfId="3724"/>
    <cellStyle name="백분율 6 4 3 2 3 3 3" xfId="3725"/>
    <cellStyle name="백분율 6 4 3 2 3 4" xfId="3726"/>
    <cellStyle name="백분율 6 4 3 2 3 4 2" xfId="3727"/>
    <cellStyle name="백분율 6 4 3 2 3 5" xfId="3728"/>
    <cellStyle name="백분율 6 4 3 2 4" xfId="3729"/>
    <cellStyle name="백분율 6 4 3 2 4 2" xfId="3730"/>
    <cellStyle name="백분율 6 4 3 2 4 2 2" xfId="3731"/>
    <cellStyle name="백분율 6 4 3 2 4 2 2 2" xfId="3732"/>
    <cellStyle name="백분율 6 4 3 2 4 2 3" xfId="3733"/>
    <cellStyle name="백분율 6 4 3 2 4 3" xfId="3734"/>
    <cellStyle name="백분율 6 4 3 2 4 3 2" xfId="3735"/>
    <cellStyle name="백분율 6 4 3 2 4 4" xfId="3736"/>
    <cellStyle name="백분율 6 4 3 2 5" xfId="3737"/>
    <cellStyle name="백분율 6 4 3 2 5 2" xfId="3738"/>
    <cellStyle name="백분율 6 4 3 2 5 2 2" xfId="3739"/>
    <cellStyle name="백분율 6 4 3 2 5 3" xfId="3740"/>
    <cellStyle name="백분율 6 4 3 2 6" xfId="3741"/>
    <cellStyle name="백분율 6 4 3 2 6 2" xfId="3742"/>
    <cellStyle name="백분율 6 4 3 2 7" xfId="3743"/>
    <cellStyle name="백분율 6 4 3 3" xfId="3744"/>
    <cellStyle name="백분율 6 4 3 4" xfId="3745"/>
    <cellStyle name="백분율 6 4 3 4 2" xfId="3746"/>
    <cellStyle name="백분율 6 4 3 4 2 2" xfId="3747"/>
    <cellStyle name="백분율 6 4 3 4 2 2 2" xfId="3748"/>
    <cellStyle name="백분율 6 4 3 4 2 2 2 2" xfId="3749"/>
    <cellStyle name="백분율 6 4 3 4 2 2 2 2 2" xfId="3750"/>
    <cellStyle name="백분율 6 4 3 4 2 2 2 3" xfId="3751"/>
    <cellStyle name="백분율 6 4 3 4 2 2 3" xfId="3752"/>
    <cellStyle name="백분율 6 4 3 4 2 2 3 2" xfId="3753"/>
    <cellStyle name="백분율 6 4 3 4 2 2 4" xfId="3754"/>
    <cellStyle name="백분율 6 4 3 4 2 3" xfId="3755"/>
    <cellStyle name="백분율 6 4 3 4 2 3 2" xfId="3756"/>
    <cellStyle name="백분율 6 4 3 4 2 3 2 2" xfId="3757"/>
    <cellStyle name="백분율 6 4 3 4 2 3 3" xfId="3758"/>
    <cellStyle name="백분율 6 4 3 4 2 4" xfId="3759"/>
    <cellStyle name="백분율 6 4 3 4 2 4 2" xfId="3760"/>
    <cellStyle name="백분율 6 4 3 4 2 5" xfId="3761"/>
    <cellStyle name="백분율 6 4 3 4 3" xfId="3762"/>
    <cellStyle name="백분율 6 4 3 4 3 2" xfId="3763"/>
    <cellStyle name="백분율 6 4 3 4 3 2 2" xfId="3764"/>
    <cellStyle name="백분율 6 4 3 4 3 2 2 2" xfId="3765"/>
    <cellStyle name="백분율 6 4 3 4 3 2 3" xfId="3766"/>
    <cellStyle name="백분율 6 4 3 4 3 3" xfId="3767"/>
    <cellStyle name="백분율 6 4 3 4 3 3 2" xfId="3768"/>
    <cellStyle name="백분율 6 4 3 4 3 4" xfId="3769"/>
    <cellStyle name="백분율 6 4 3 4 4" xfId="3770"/>
    <cellStyle name="백분율 6 4 3 4 4 2" xfId="3771"/>
    <cellStyle name="백분율 6 4 3 4 4 2 2" xfId="3772"/>
    <cellStyle name="백분율 6 4 3 4 4 3" xfId="3773"/>
    <cellStyle name="백분율 6 4 3 4 5" xfId="3774"/>
    <cellStyle name="백분율 6 4 3 4 5 2" xfId="3775"/>
    <cellStyle name="백분율 6 4 3 4 6" xfId="3776"/>
    <cellStyle name="백분율 6 4 3 5" xfId="3777"/>
    <cellStyle name="백분율 6 4 3 5 2" xfId="3778"/>
    <cellStyle name="백분율 6 4 3 5 2 2" xfId="3779"/>
    <cellStyle name="백분율 6 4 3 5 2 2 2" xfId="3780"/>
    <cellStyle name="백분율 6 4 3 5 2 2 2 2" xfId="3781"/>
    <cellStyle name="백분율 6 4 3 5 2 2 3" xfId="3782"/>
    <cellStyle name="백분율 6 4 3 5 2 3" xfId="3783"/>
    <cellStyle name="백분율 6 4 3 5 2 3 2" xfId="3784"/>
    <cellStyle name="백분율 6 4 3 5 2 4" xfId="3785"/>
    <cellStyle name="백분율 6 4 3 5 3" xfId="3786"/>
    <cellStyle name="백분율 6 4 3 5 3 2" xfId="3787"/>
    <cellStyle name="백분율 6 4 3 5 3 2 2" xfId="3788"/>
    <cellStyle name="백분율 6 4 3 5 3 3" xfId="3789"/>
    <cellStyle name="백분율 6 4 3 5 4" xfId="3790"/>
    <cellStyle name="백분율 6 4 3 5 4 2" xfId="3791"/>
    <cellStyle name="백분율 6 4 3 5 5" xfId="3792"/>
    <cellStyle name="백분율 6 4 3 6" xfId="3793"/>
    <cellStyle name="백분율 6 4 3 6 2" xfId="3794"/>
    <cellStyle name="백분율 6 4 3 6 2 2" xfId="3795"/>
    <cellStyle name="백분율 6 4 3 6 2 2 2" xfId="3796"/>
    <cellStyle name="백분율 6 4 3 6 2 3" xfId="3797"/>
    <cellStyle name="백분율 6 4 3 6 3" xfId="3798"/>
    <cellStyle name="백분율 6 4 3 6 3 2" xfId="3799"/>
    <cellStyle name="백분율 6 4 3 6 4" xfId="3800"/>
    <cellStyle name="백분율 6 4 3 7" xfId="3801"/>
    <cellStyle name="백분율 6 4 3 7 2" xfId="3802"/>
    <cellStyle name="백분율 6 4 3 7 2 2" xfId="3803"/>
    <cellStyle name="백분율 6 4 3 7 3" xfId="3804"/>
    <cellStyle name="백분율 6 4 3 8" xfId="3805"/>
    <cellStyle name="백분율 6 4 3 8 2" xfId="3806"/>
    <cellStyle name="백분율 6 4 3 9" xfId="3807"/>
    <cellStyle name="백분율 6 4 4" xfId="3808"/>
    <cellStyle name="백분율 6 4 4 2" xfId="3809"/>
    <cellStyle name="백분율 6 4 4 2 2" xfId="3810"/>
    <cellStyle name="백분율 6 4 4 2 2 2" xfId="3811"/>
    <cellStyle name="백분율 6 4 4 2 2 2 2" xfId="3812"/>
    <cellStyle name="백분율 6 4 4 2 2 2 2 2" xfId="3813"/>
    <cellStyle name="백분율 6 4 4 2 2 2 2 2 2" xfId="3814"/>
    <cellStyle name="백분율 6 4 4 2 2 2 2 3" xfId="3815"/>
    <cellStyle name="백분율 6 4 4 2 2 2 3" xfId="3816"/>
    <cellStyle name="백분율 6 4 4 2 2 2 3 2" xfId="3817"/>
    <cellStyle name="백분율 6 4 4 2 2 2 4" xfId="3818"/>
    <cellStyle name="백분율 6 4 4 2 2 3" xfId="3819"/>
    <cellStyle name="백분율 6 4 4 2 2 3 2" xfId="3820"/>
    <cellStyle name="백분율 6 4 4 2 2 3 2 2" xfId="3821"/>
    <cellStyle name="백분율 6 4 4 2 2 3 3" xfId="3822"/>
    <cellStyle name="백분율 6 4 4 2 2 4" xfId="3823"/>
    <cellStyle name="백분율 6 4 4 2 2 4 2" xfId="3824"/>
    <cellStyle name="백분율 6 4 4 2 2 5" xfId="3825"/>
    <cellStyle name="백분율 6 4 4 2 3" xfId="3826"/>
    <cellStyle name="백분율 6 4 4 2 3 2" xfId="3827"/>
    <cellStyle name="백분율 6 4 4 2 3 2 2" xfId="3828"/>
    <cellStyle name="백분율 6 4 4 2 3 2 2 2" xfId="3829"/>
    <cellStyle name="백분율 6 4 4 2 3 2 3" xfId="3830"/>
    <cellStyle name="백분율 6 4 4 2 3 3" xfId="3831"/>
    <cellStyle name="백분율 6 4 4 2 3 3 2" xfId="3832"/>
    <cellStyle name="백분율 6 4 4 2 3 4" xfId="3833"/>
    <cellStyle name="백분율 6 4 4 2 4" xfId="3834"/>
    <cellStyle name="백분율 6 4 4 2 4 2" xfId="3835"/>
    <cellStyle name="백분율 6 4 4 2 4 2 2" xfId="3836"/>
    <cellStyle name="백분율 6 4 4 2 4 3" xfId="3837"/>
    <cellStyle name="백분율 6 4 4 2 5" xfId="3838"/>
    <cellStyle name="백분율 6 4 4 2 5 2" xfId="3839"/>
    <cellStyle name="백분율 6 4 4 2 6" xfId="3840"/>
    <cellStyle name="백분율 6 4 4 3" xfId="3841"/>
    <cellStyle name="백분율 6 4 4 3 2" xfId="3842"/>
    <cellStyle name="백분율 6 4 4 3 2 2" xfId="3843"/>
    <cellStyle name="백분율 6 4 4 3 2 2 2" xfId="3844"/>
    <cellStyle name="백분율 6 4 4 3 2 2 2 2" xfId="3845"/>
    <cellStyle name="백분율 6 4 4 3 2 2 3" xfId="3846"/>
    <cellStyle name="백분율 6 4 4 3 2 3" xfId="3847"/>
    <cellStyle name="백분율 6 4 4 3 2 3 2" xfId="3848"/>
    <cellStyle name="백분율 6 4 4 3 2 4" xfId="3849"/>
    <cellStyle name="백분율 6 4 4 3 3" xfId="3850"/>
    <cellStyle name="백분율 6 4 4 3 3 2" xfId="3851"/>
    <cellStyle name="백분율 6 4 4 3 3 2 2" xfId="3852"/>
    <cellStyle name="백분율 6 4 4 3 3 3" xfId="3853"/>
    <cellStyle name="백분율 6 4 4 3 4" xfId="3854"/>
    <cellStyle name="백분율 6 4 4 3 4 2" xfId="3855"/>
    <cellStyle name="백분율 6 4 4 3 5" xfId="3856"/>
    <cellStyle name="백분율 6 4 4 4" xfId="3857"/>
    <cellStyle name="백분율 6 4 4 4 2" xfId="3858"/>
    <cellStyle name="백분율 6 4 4 4 2 2" xfId="3859"/>
    <cellStyle name="백분율 6 4 4 4 2 2 2" xfId="3860"/>
    <cellStyle name="백분율 6 4 4 4 2 3" xfId="3861"/>
    <cellStyle name="백분율 6 4 4 4 3" xfId="3862"/>
    <cellStyle name="백분율 6 4 4 4 3 2" xfId="3863"/>
    <cellStyle name="백분율 6 4 4 4 4" xfId="3864"/>
    <cellStyle name="백분율 6 4 4 5" xfId="3865"/>
    <cellStyle name="백분율 6 4 4 5 2" xfId="3866"/>
    <cellStyle name="백분율 6 4 4 5 2 2" xfId="3867"/>
    <cellStyle name="백분율 6 4 4 5 3" xfId="3868"/>
    <cellStyle name="백분율 6 4 4 6" xfId="3869"/>
    <cellStyle name="백분율 6 4 4 6 2" xfId="3870"/>
    <cellStyle name="백분율 6 4 4 7" xfId="3871"/>
    <cellStyle name="백분율 6 4 5" xfId="3872"/>
    <cellStyle name="백분율 6 4 6" xfId="3873"/>
    <cellStyle name="백분율 6 4 6 2" xfId="3874"/>
    <cellStyle name="백분율 6 4 6 2 2" xfId="3875"/>
    <cellStyle name="백분율 6 4 6 2 2 2" xfId="3876"/>
    <cellStyle name="백분율 6 4 6 2 2 2 2" xfId="3877"/>
    <cellStyle name="백분율 6 4 6 2 2 2 2 2" xfId="3878"/>
    <cellStyle name="백분율 6 4 6 2 2 2 3" xfId="3879"/>
    <cellStyle name="백분율 6 4 6 2 2 3" xfId="3880"/>
    <cellStyle name="백분율 6 4 6 2 2 3 2" xfId="3881"/>
    <cellStyle name="백분율 6 4 6 2 2 4" xfId="3882"/>
    <cellStyle name="백분율 6 4 6 2 3" xfId="3883"/>
    <cellStyle name="백분율 6 4 6 2 3 2" xfId="3884"/>
    <cellStyle name="백분율 6 4 6 2 3 2 2" xfId="3885"/>
    <cellStyle name="백분율 6 4 6 2 3 3" xfId="3886"/>
    <cellStyle name="백분율 6 4 6 2 4" xfId="3887"/>
    <cellStyle name="백분율 6 4 6 2 4 2" xfId="3888"/>
    <cellStyle name="백분율 6 4 6 2 5" xfId="3889"/>
    <cellStyle name="백분율 6 4 6 3" xfId="3890"/>
    <cellStyle name="백분율 6 4 6 3 2" xfId="3891"/>
    <cellStyle name="백분율 6 4 6 3 2 2" xfId="3892"/>
    <cellStyle name="백분율 6 4 6 3 2 2 2" xfId="3893"/>
    <cellStyle name="백분율 6 4 6 3 2 3" xfId="3894"/>
    <cellStyle name="백분율 6 4 6 3 3" xfId="3895"/>
    <cellStyle name="백분율 6 4 6 3 3 2" xfId="3896"/>
    <cellStyle name="백분율 6 4 6 3 4" xfId="3897"/>
    <cellStyle name="백분율 6 4 6 4" xfId="3898"/>
    <cellStyle name="백분율 6 4 6 4 2" xfId="3899"/>
    <cellStyle name="백분율 6 4 6 4 2 2" xfId="3900"/>
    <cellStyle name="백분율 6 4 6 4 3" xfId="3901"/>
    <cellStyle name="백분율 6 4 6 5" xfId="3902"/>
    <cellStyle name="백분율 6 4 6 5 2" xfId="3903"/>
    <cellStyle name="백분율 6 4 6 6" xfId="3904"/>
    <cellStyle name="백분율 6 4 7" xfId="3905"/>
    <cellStyle name="백분율 6 4 7 2" xfId="3906"/>
    <cellStyle name="백분율 6 4 7 2 2" xfId="3907"/>
    <cellStyle name="백분율 6 4 7 2 2 2" xfId="3908"/>
    <cellStyle name="백분율 6 4 7 2 2 2 2" xfId="3909"/>
    <cellStyle name="백분율 6 4 7 2 2 3" xfId="3910"/>
    <cellStyle name="백분율 6 4 7 2 3" xfId="3911"/>
    <cellStyle name="백분율 6 4 7 2 3 2" xfId="3912"/>
    <cellStyle name="백분율 6 4 7 2 4" xfId="3913"/>
    <cellStyle name="백분율 6 4 7 3" xfId="3914"/>
    <cellStyle name="백분율 6 4 7 3 2" xfId="3915"/>
    <cellStyle name="백분율 6 4 7 3 2 2" xfId="3916"/>
    <cellStyle name="백분율 6 4 7 3 3" xfId="3917"/>
    <cellStyle name="백분율 6 4 7 4" xfId="3918"/>
    <cellStyle name="백분율 6 4 7 4 2" xfId="3919"/>
    <cellStyle name="백분율 6 4 7 5" xfId="3920"/>
    <cellStyle name="백분율 6 4 8" xfId="3921"/>
    <cellStyle name="백분율 6 4 8 2" xfId="3922"/>
    <cellStyle name="백분율 6 4 8 2 2" xfId="3923"/>
    <cellStyle name="백분율 6 4 8 2 2 2" xfId="3924"/>
    <cellStyle name="백분율 6 4 8 2 3" xfId="3925"/>
    <cellStyle name="백분율 6 4 8 3" xfId="3926"/>
    <cellStyle name="백분율 6 4 8 3 2" xfId="3927"/>
    <cellStyle name="백분율 6 4 8 4" xfId="3928"/>
    <cellStyle name="백분율 6 4 9" xfId="3929"/>
    <cellStyle name="백분율 6 4 9 2" xfId="3930"/>
    <cellStyle name="백분율 6 4 9 2 2" xfId="3931"/>
    <cellStyle name="백분율 6 4 9 3" xfId="3932"/>
    <cellStyle name="백분율 6 5" xfId="3933"/>
    <cellStyle name="백분율 6 5 2" xfId="3934"/>
    <cellStyle name="백분율 6 6" xfId="3935"/>
    <cellStyle name="백분율 6 6 10" xfId="3936"/>
    <cellStyle name="백분율 6 6 2" xfId="3937"/>
    <cellStyle name="백분율 6 6 2 2" xfId="3938"/>
    <cellStyle name="백분율 6 6 2 2 2" xfId="3939"/>
    <cellStyle name="백분율 6 6 2 2 2 2" xfId="3940"/>
    <cellStyle name="백분율 6 6 2 2 2 2 2" xfId="3941"/>
    <cellStyle name="백분율 6 6 2 2 2 2 2 2" xfId="3942"/>
    <cellStyle name="백분율 6 6 2 2 2 2 2 2 2" xfId="3943"/>
    <cellStyle name="백분율 6 6 2 2 2 2 2 2 2 2" xfId="3944"/>
    <cellStyle name="백분율 6 6 2 2 2 2 2 2 3" xfId="3945"/>
    <cellStyle name="백분율 6 6 2 2 2 2 2 3" xfId="3946"/>
    <cellStyle name="백분율 6 6 2 2 2 2 2 3 2" xfId="3947"/>
    <cellStyle name="백분율 6 6 2 2 2 2 2 4" xfId="3948"/>
    <cellStyle name="백분율 6 6 2 2 2 2 3" xfId="3949"/>
    <cellStyle name="백분율 6 6 2 2 2 2 3 2" xfId="3950"/>
    <cellStyle name="백분율 6 6 2 2 2 2 3 2 2" xfId="3951"/>
    <cellStyle name="백분율 6 6 2 2 2 2 3 3" xfId="3952"/>
    <cellStyle name="백분율 6 6 2 2 2 2 4" xfId="3953"/>
    <cellStyle name="백분율 6 6 2 2 2 2 4 2" xfId="3954"/>
    <cellStyle name="백분율 6 6 2 2 2 2 5" xfId="3955"/>
    <cellStyle name="백분율 6 6 2 2 2 3" xfId="3956"/>
    <cellStyle name="백분율 6 6 2 2 2 3 2" xfId="3957"/>
    <cellStyle name="백분율 6 6 2 2 2 3 2 2" xfId="3958"/>
    <cellStyle name="백분율 6 6 2 2 2 3 2 2 2" xfId="3959"/>
    <cellStyle name="백분율 6 6 2 2 2 3 2 3" xfId="3960"/>
    <cellStyle name="백분율 6 6 2 2 2 3 3" xfId="3961"/>
    <cellStyle name="백분율 6 6 2 2 2 3 3 2" xfId="3962"/>
    <cellStyle name="백분율 6 6 2 2 2 3 4" xfId="3963"/>
    <cellStyle name="백분율 6 6 2 2 2 4" xfId="3964"/>
    <cellStyle name="백분율 6 6 2 2 2 4 2" xfId="3965"/>
    <cellStyle name="백분율 6 6 2 2 2 4 2 2" xfId="3966"/>
    <cellStyle name="백분율 6 6 2 2 2 4 3" xfId="3967"/>
    <cellStyle name="백분율 6 6 2 2 2 5" xfId="3968"/>
    <cellStyle name="백분율 6 6 2 2 2 5 2" xfId="3969"/>
    <cellStyle name="백분율 6 6 2 2 2 6" xfId="3970"/>
    <cellStyle name="백분율 6 6 2 2 3" xfId="3971"/>
    <cellStyle name="백분율 6 6 2 2 3 2" xfId="3972"/>
    <cellStyle name="백분율 6 6 2 2 3 2 2" xfId="3973"/>
    <cellStyle name="백분율 6 6 2 2 3 2 2 2" xfId="3974"/>
    <cellStyle name="백분율 6 6 2 2 3 2 2 2 2" xfId="3975"/>
    <cellStyle name="백분율 6 6 2 2 3 2 2 3" xfId="3976"/>
    <cellStyle name="백분율 6 6 2 2 3 2 3" xfId="3977"/>
    <cellStyle name="백분율 6 6 2 2 3 2 3 2" xfId="3978"/>
    <cellStyle name="백분율 6 6 2 2 3 2 4" xfId="3979"/>
    <cellStyle name="백분율 6 6 2 2 3 3" xfId="3980"/>
    <cellStyle name="백분율 6 6 2 2 3 3 2" xfId="3981"/>
    <cellStyle name="백분율 6 6 2 2 3 3 2 2" xfId="3982"/>
    <cellStyle name="백분율 6 6 2 2 3 3 3" xfId="3983"/>
    <cellStyle name="백분율 6 6 2 2 3 4" xfId="3984"/>
    <cellStyle name="백분율 6 6 2 2 3 4 2" xfId="3985"/>
    <cellStyle name="백분율 6 6 2 2 3 5" xfId="3986"/>
    <cellStyle name="백분율 6 6 2 2 4" xfId="3987"/>
    <cellStyle name="백분율 6 6 2 2 4 2" xfId="3988"/>
    <cellStyle name="백분율 6 6 2 2 4 2 2" xfId="3989"/>
    <cellStyle name="백분율 6 6 2 2 4 2 2 2" xfId="3990"/>
    <cellStyle name="백분율 6 6 2 2 4 2 3" xfId="3991"/>
    <cellStyle name="백분율 6 6 2 2 4 3" xfId="3992"/>
    <cellStyle name="백분율 6 6 2 2 4 3 2" xfId="3993"/>
    <cellStyle name="백분율 6 6 2 2 4 4" xfId="3994"/>
    <cellStyle name="백분율 6 6 2 2 5" xfId="3995"/>
    <cellStyle name="백분율 6 6 2 2 5 2" xfId="3996"/>
    <cellStyle name="백분율 6 6 2 2 5 2 2" xfId="3997"/>
    <cellStyle name="백분율 6 6 2 2 5 3" xfId="3998"/>
    <cellStyle name="백분율 6 6 2 2 6" xfId="3999"/>
    <cellStyle name="백분율 6 6 2 2 6 2" xfId="4000"/>
    <cellStyle name="백분율 6 6 2 2 7" xfId="4001"/>
    <cellStyle name="백분율 6 6 2 3" xfId="4002"/>
    <cellStyle name="백분율 6 6 2 4" xfId="4003"/>
    <cellStyle name="백분율 6 6 2 4 2" xfId="4004"/>
    <cellStyle name="백분율 6 6 2 4 2 2" xfId="4005"/>
    <cellStyle name="백분율 6 6 2 4 2 2 2" xfId="4006"/>
    <cellStyle name="백분율 6 6 2 4 2 2 2 2" xfId="4007"/>
    <cellStyle name="백분율 6 6 2 4 2 2 2 2 2" xfId="4008"/>
    <cellStyle name="백분율 6 6 2 4 2 2 2 3" xfId="4009"/>
    <cellStyle name="백분율 6 6 2 4 2 2 3" xfId="4010"/>
    <cellStyle name="백분율 6 6 2 4 2 2 3 2" xfId="4011"/>
    <cellStyle name="백분율 6 6 2 4 2 2 4" xfId="4012"/>
    <cellStyle name="백분율 6 6 2 4 2 3" xfId="4013"/>
    <cellStyle name="백분율 6 6 2 4 2 3 2" xfId="4014"/>
    <cellStyle name="백분율 6 6 2 4 2 3 2 2" xfId="4015"/>
    <cellStyle name="백분율 6 6 2 4 2 3 3" xfId="4016"/>
    <cellStyle name="백분율 6 6 2 4 2 4" xfId="4017"/>
    <cellStyle name="백분율 6 6 2 4 2 4 2" xfId="4018"/>
    <cellStyle name="백분율 6 6 2 4 2 5" xfId="4019"/>
    <cellStyle name="백분율 6 6 2 4 3" xfId="4020"/>
    <cellStyle name="백분율 6 6 2 4 3 2" xfId="4021"/>
    <cellStyle name="백분율 6 6 2 4 3 2 2" xfId="4022"/>
    <cellStyle name="백분율 6 6 2 4 3 2 2 2" xfId="4023"/>
    <cellStyle name="백분율 6 6 2 4 3 2 3" xfId="4024"/>
    <cellStyle name="백분율 6 6 2 4 3 3" xfId="4025"/>
    <cellStyle name="백분율 6 6 2 4 3 3 2" xfId="4026"/>
    <cellStyle name="백분율 6 6 2 4 3 4" xfId="4027"/>
    <cellStyle name="백분율 6 6 2 4 4" xfId="4028"/>
    <cellStyle name="백분율 6 6 2 4 4 2" xfId="4029"/>
    <cellStyle name="백분율 6 6 2 4 4 2 2" xfId="4030"/>
    <cellStyle name="백분율 6 6 2 4 4 3" xfId="4031"/>
    <cellStyle name="백분율 6 6 2 4 5" xfId="4032"/>
    <cellStyle name="백분율 6 6 2 4 5 2" xfId="4033"/>
    <cellStyle name="백분율 6 6 2 4 6" xfId="4034"/>
    <cellStyle name="백분율 6 6 2 5" xfId="4035"/>
    <cellStyle name="백분율 6 6 2 5 2" xfId="4036"/>
    <cellStyle name="백분율 6 6 2 5 2 2" xfId="4037"/>
    <cellStyle name="백분율 6 6 2 5 2 2 2" xfId="4038"/>
    <cellStyle name="백분율 6 6 2 5 2 2 2 2" xfId="4039"/>
    <cellStyle name="백분율 6 6 2 5 2 2 3" xfId="4040"/>
    <cellStyle name="백분율 6 6 2 5 2 3" xfId="4041"/>
    <cellStyle name="백분율 6 6 2 5 2 3 2" xfId="4042"/>
    <cellStyle name="백분율 6 6 2 5 2 4" xfId="4043"/>
    <cellStyle name="백분율 6 6 2 5 3" xfId="4044"/>
    <cellStyle name="백분율 6 6 2 5 3 2" xfId="4045"/>
    <cellStyle name="백분율 6 6 2 5 3 2 2" xfId="4046"/>
    <cellStyle name="백분율 6 6 2 5 3 3" xfId="4047"/>
    <cellStyle name="백분율 6 6 2 5 4" xfId="4048"/>
    <cellStyle name="백분율 6 6 2 5 4 2" xfId="4049"/>
    <cellStyle name="백분율 6 6 2 5 5" xfId="4050"/>
    <cellStyle name="백분율 6 6 2 6" xfId="4051"/>
    <cellStyle name="백분율 6 6 2 6 2" xfId="4052"/>
    <cellStyle name="백분율 6 6 2 6 2 2" xfId="4053"/>
    <cellStyle name="백분율 6 6 2 6 2 2 2" xfId="4054"/>
    <cellStyle name="백분율 6 6 2 6 2 3" xfId="4055"/>
    <cellStyle name="백분율 6 6 2 6 3" xfId="4056"/>
    <cellStyle name="백분율 6 6 2 6 3 2" xfId="4057"/>
    <cellStyle name="백분율 6 6 2 6 4" xfId="4058"/>
    <cellStyle name="백분율 6 6 2 7" xfId="4059"/>
    <cellStyle name="백분율 6 6 2 7 2" xfId="4060"/>
    <cellStyle name="백분율 6 6 2 7 2 2" xfId="4061"/>
    <cellStyle name="백분율 6 6 2 7 3" xfId="4062"/>
    <cellStyle name="백분율 6 6 2 8" xfId="4063"/>
    <cellStyle name="백분율 6 6 2 8 2" xfId="4064"/>
    <cellStyle name="백분율 6 6 2 9" xfId="4065"/>
    <cellStyle name="백분율 6 6 3" xfId="4066"/>
    <cellStyle name="백분율 6 6 3 2" xfId="4067"/>
    <cellStyle name="백분율 6 6 3 2 2" xfId="4068"/>
    <cellStyle name="백분율 6 6 3 2 2 2" xfId="4069"/>
    <cellStyle name="백분율 6 6 3 2 2 2 2" xfId="4070"/>
    <cellStyle name="백분율 6 6 3 2 2 2 2 2" xfId="4071"/>
    <cellStyle name="백분율 6 6 3 2 2 2 2 2 2" xfId="4072"/>
    <cellStyle name="백분율 6 6 3 2 2 2 2 3" xfId="4073"/>
    <cellStyle name="백분율 6 6 3 2 2 2 3" xfId="4074"/>
    <cellStyle name="백분율 6 6 3 2 2 2 3 2" xfId="4075"/>
    <cellStyle name="백분율 6 6 3 2 2 2 4" xfId="4076"/>
    <cellStyle name="백분율 6 6 3 2 2 3" xfId="4077"/>
    <cellStyle name="백분율 6 6 3 2 2 3 2" xfId="4078"/>
    <cellStyle name="백분율 6 6 3 2 2 3 2 2" xfId="4079"/>
    <cellStyle name="백분율 6 6 3 2 2 3 3" xfId="4080"/>
    <cellStyle name="백분율 6 6 3 2 2 4" xfId="4081"/>
    <cellStyle name="백분율 6 6 3 2 2 4 2" xfId="4082"/>
    <cellStyle name="백분율 6 6 3 2 2 5" xfId="4083"/>
    <cellStyle name="백분율 6 6 3 2 3" xfId="4084"/>
    <cellStyle name="백분율 6 6 3 2 3 2" xfId="4085"/>
    <cellStyle name="백분율 6 6 3 2 3 2 2" xfId="4086"/>
    <cellStyle name="백분율 6 6 3 2 3 2 2 2" xfId="4087"/>
    <cellStyle name="백분율 6 6 3 2 3 2 3" xfId="4088"/>
    <cellStyle name="백분율 6 6 3 2 3 3" xfId="4089"/>
    <cellStyle name="백분율 6 6 3 2 3 3 2" xfId="4090"/>
    <cellStyle name="백분율 6 6 3 2 3 4" xfId="4091"/>
    <cellStyle name="백분율 6 6 3 2 4" xfId="4092"/>
    <cellStyle name="백분율 6 6 3 2 4 2" xfId="4093"/>
    <cellStyle name="백분율 6 6 3 2 4 2 2" xfId="4094"/>
    <cellStyle name="백분율 6 6 3 2 4 3" xfId="4095"/>
    <cellStyle name="백분율 6 6 3 2 5" xfId="4096"/>
    <cellStyle name="백분율 6 6 3 2 5 2" xfId="4097"/>
    <cellStyle name="백분율 6 6 3 2 6" xfId="4098"/>
    <cellStyle name="백분율 6 6 3 3" xfId="4099"/>
    <cellStyle name="백분율 6 6 3 3 2" xfId="4100"/>
    <cellStyle name="백분율 6 6 3 3 2 2" xfId="4101"/>
    <cellStyle name="백분율 6 6 3 3 2 2 2" xfId="4102"/>
    <cellStyle name="백분율 6 6 3 3 2 2 2 2" xfId="4103"/>
    <cellStyle name="백분율 6 6 3 3 2 2 3" xfId="4104"/>
    <cellStyle name="백분율 6 6 3 3 2 3" xfId="4105"/>
    <cellStyle name="백분율 6 6 3 3 2 3 2" xfId="4106"/>
    <cellStyle name="백분율 6 6 3 3 2 4" xfId="4107"/>
    <cellStyle name="백분율 6 6 3 3 3" xfId="4108"/>
    <cellStyle name="백분율 6 6 3 3 3 2" xfId="4109"/>
    <cellStyle name="백분율 6 6 3 3 3 2 2" xfId="4110"/>
    <cellStyle name="백분율 6 6 3 3 3 3" xfId="4111"/>
    <cellStyle name="백분율 6 6 3 3 4" xfId="4112"/>
    <cellStyle name="백분율 6 6 3 3 4 2" xfId="4113"/>
    <cellStyle name="백분율 6 6 3 3 5" xfId="4114"/>
    <cellStyle name="백분율 6 6 3 4" xfId="4115"/>
    <cellStyle name="백분율 6 6 3 4 2" xfId="4116"/>
    <cellStyle name="백분율 6 6 3 4 2 2" xfId="4117"/>
    <cellStyle name="백분율 6 6 3 4 2 2 2" xfId="4118"/>
    <cellStyle name="백분율 6 6 3 4 2 3" xfId="4119"/>
    <cellStyle name="백분율 6 6 3 4 3" xfId="4120"/>
    <cellStyle name="백분율 6 6 3 4 3 2" xfId="4121"/>
    <cellStyle name="백분율 6 6 3 4 4" xfId="4122"/>
    <cellStyle name="백분율 6 6 3 5" xfId="4123"/>
    <cellStyle name="백분율 6 6 3 5 2" xfId="4124"/>
    <cellStyle name="백분율 6 6 3 5 2 2" xfId="4125"/>
    <cellStyle name="백분율 6 6 3 5 3" xfId="4126"/>
    <cellStyle name="백분율 6 6 3 6" xfId="4127"/>
    <cellStyle name="백분율 6 6 3 6 2" xfId="4128"/>
    <cellStyle name="백분율 6 6 3 7" xfId="4129"/>
    <cellStyle name="백분율 6 6 4" xfId="4130"/>
    <cellStyle name="백분율 6 6 5" xfId="4131"/>
    <cellStyle name="백분율 6 6 5 2" xfId="4132"/>
    <cellStyle name="백분율 6 6 5 2 2" xfId="4133"/>
    <cellStyle name="백분율 6 6 5 2 2 2" xfId="4134"/>
    <cellStyle name="백분율 6 6 5 2 2 2 2" xfId="4135"/>
    <cellStyle name="백분율 6 6 5 2 2 2 2 2" xfId="4136"/>
    <cellStyle name="백분율 6 6 5 2 2 2 3" xfId="4137"/>
    <cellStyle name="백분율 6 6 5 2 2 3" xfId="4138"/>
    <cellStyle name="백분율 6 6 5 2 2 3 2" xfId="4139"/>
    <cellStyle name="백분율 6 6 5 2 2 4" xfId="4140"/>
    <cellStyle name="백분율 6 6 5 2 3" xfId="4141"/>
    <cellStyle name="백분율 6 6 5 2 3 2" xfId="4142"/>
    <cellStyle name="백분율 6 6 5 2 3 2 2" xfId="4143"/>
    <cellStyle name="백분율 6 6 5 2 3 3" xfId="4144"/>
    <cellStyle name="백분율 6 6 5 2 4" xfId="4145"/>
    <cellStyle name="백분율 6 6 5 2 4 2" xfId="4146"/>
    <cellStyle name="백분율 6 6 5 2 5" xfId="4147"/>
    <cellStyle name="백분율 6 6 5 3" xfId="4148"/>
    <cellStyle name="백분율 6 6 5 3 2" xfId="4149"/>
    <cellStyle name="백분율 6 6 5 3 2 2" xfId="4150"/>
    <cellStyle name="백분율 6 6 5 3 2 2 2" xfId="4151"/>
    <cellStyle name="백분율 6 6 5 3 2 3" xfId="4152"/>
    <cellStyle name="백분율 6 6 5 3 3" xfId="4153"/>
    <cellStyle name="백분율 6 6 5 3 3 2" xfId="4154"/>
    <cellStyle name="백분율 6 6 5 3 4" xfId="4155"/>
    <cellStyle name="백분율 6 6 5 4" xfId="4156"/>
    <cellStyle name="백분율 6 6 5 4 2" xfId="4157"/>
    <cellStyle name="백분율 6 6 5 4 2 2" xfId="4158"/>
    <cellStyle name="백분율 6 6 5 4 3" xfId="4159"/>
    <cellStyle name="백분율 6 6 5 5" xfId="4160"/>
    <cellStyle name="백분율 6 6 5 5 2" xfId="4161"/>
    <cellStyle name="백분율 6 6 5 6" xfId="4162"/>
    <cellStyle name="백분율 6 6 6" xfId="4163"/>
    <cellStyle name="백분율 6 6 6 2" xfId="4164"/>
    <cellStyle name="백분율 6 6 6 2 2" xfId="4165"/>
    <cellStyle name="백분율 6 6 6 2 2 2" xfId="4166"/>
    <cellStyle name="백분율 6 6 6 2 2 2 2" xfId="4167"/>
    <cellStyle name="백분율 6 6 6 2 2 3" xfId="4168"/>
    <cellStyle name="백분율 6 6 6 2 3" xfId="4169"/>
    <cellStyle name="백분율 6 6 6 2 3 2" xfId="4170"/>
    <cellStyle name="백분율 6 6 6 2 4" xfId="4171"/>
    <cellStyle name="백분율 6 6 6 3" xfId="4172"/>
    <cellStyle name="백분율 6 6 6 3 2" xfId="4173"/>
    <cellStyle name="백분율 6 6 6 3 2 2" xfId="4174"/>
    <cellStyle name="백분율 6 6 6 3 3" xfId="4175"/>
    <cellStyle name="백분율 6 6 6 4" xfId="4176"/>
    <cellStyle name="백분율 6 6 6 4 2" xfId="4177"/>
    <cellStyle name="백분율 6 6 6 5" xfId="4178"/>
    <cellStyle name="백분율 6 6 7" xfId="4179"/>
    <cellStyle name="백분율 6 6 7 2" xfId="4180"/>
    <cellStyle name="백분율 6 6 7 2 2" xfId="4181"/>
    <cellStyle name="백분율 6 6 7 2 2 2" xfId="4182"/>
    <cellStyle name="백분율 6 6 7 2 3" xfId="4183"/>
    <cellStyle name="백분율 6 6 7 3" xfId="4184"/>
    <cellStyle name="백분율 6 6 7 3 2" xfId="4185"/>
    <cellStyle name="백분율 6 6 7 4" xfId="4186"/>
    <cellStyle name="백분율 6 6 8" xfId="4187"/>
    <cellStyle name="백분율 6 6 8 2" xfId="4188"/>
    <cellStyle name="백분율 6 6 8 2 2" xfId="4189"/>
    <cellStyle name="백분율 6 6 8 3" xfId="4190"/>
    <cellStyle name="백분율 6 6 9" xfId="4191"/>
    <cellStyle name="백분율 6 6 9 2" xfId="4192"/>
    <cellStyle name="백분율 6 7" xfId="4193"/>
    <cellStyle name="백분율 6 7 2" xfId="4194"/>
    <cellStyle name="백분율 6 7 2 2" xfId="4195"/>
    <cellStyle name="백분율 6 7 2 2 2" xfId="4196"/>
    <cellStyle name="백분율 6 7 2 2 2 2" xfId="4197"/>
    <cellStyle name="백분율 6 7 2 2 2 2 2" xfId="4198"/>
    <cellStyle name="백분율 6 7 2 2 2 2 2 2" xfId="4199"/>
    <cellStyle name="백분율 6 7 2 2 2 2 2 2 2" xfId="4200"/>
    <cellStyle name="백분율 6 7 2 2 2 2 2 3" xfId="4201"/>
    <cellStyle name="백분율 6 7 2 2 2 2 3" xfId="4202"/>
    <cellStyle name="백분율 6 7 2 2 2 2 3 2" xfId="4203"/>
    <cellStyle name="백분율 6 7 2 2 2 2 4" xfId="4204"/>
    <cellStyle name="백분율 6 7 2 2 2 3" xfId="4205"/>
    <cellStyle name="백분율 6 7 2 2 2 3 2" xfId="4206"/>
    <cellStyle name="백분율 6 7 2 2 2 3 2 2" xfId="4207"/>
    <cellStyle name="백분율 6 7 2 2 2 3 3" xfId="4208"/>
    <cellStyle name="백분율 6 7 2 2 2 4" xfId="4209"/>
    <cellStyle name="백분율 6 7 2 2 2 4 2" xfId="4210"/>
    <cellStyle name="백분율 6 7 2 2 2 5" xfId="4211"/>
    <cellStyle name="백분율 6 7 2 2 3" xfId="4212"/>
    <cellStyle name="백분율 6 7 2 2 3 2" xfId="4213"/>
    <cellStyle name="백분율 6 7 2 2 3 2 2" xfId="4214"/>
    <cellStyle name="백분율 6 7 2 2 3 2 2 2" xfId="4215"/>
    <cellStyle name="백분율 6 7 2 2 3 2 3" xfId="4216"/>
    <cellStyle name="백분율 6 7 2 2 3 3" xfId="4217"/>
    <cellStyle name="백분율 6 7 2 2 3 3 2" xfId="4218"/>
    <cellStyle name="백분율 6 7 2 2 3 4" xfId="4219"/>
    <cellStyle name="백분율 6 7 2 2 4" xfId="4220"/>
    <cellStyle name="백분율 6 7 2 2 4 2" xfId="4221"/>
    <cellStyle name="백분율 6 7 2 2 4 2 2" xfId="4222"/>
    <cellStyle name="백분율 6 7 2 2 4 3" xfId="4223"/>
    <cellStyle name="백분율 6 7 2 2 5" xfId="4224"/>
    <cellStyle name="백분율 6 7 2 2 5 2" xfId="4225"/>
    <cellStyle name="백분율 6 7 2 2 6" xfId="4226"/>
    <cellStyle name="백분율 6 7 2 3" xfId="4227"/>
    <cellStyle name="백분율 6 7 2 3 2" xfId="4228"/>
    <cellStyle name="백분율 6 7 2 3 2 2" xfId="4229"/>
    <cellStyle name="백분율 6 7 2 3 2 2 2" xfId="4230"/>
    <cellStyle name="백분율 6 7 2 3 2 2 2 2" xfId="4231"/>
    <cellStyle name="백분율 6 7 2 3 2 2 3" xfId="4232"/>
    <cellStyle name="백분율 6 7 2 3 2 3" xfId="4233"/>
    <cellStyle name="백분율 6 7 2 3 2 3 2" xfId="4234"/>
    <cellStyle name="백분율 6 7 2 3 2 4" xfId="4235"/>
    <cellStyle name="백분율 6 7 2 3 3" xfId="4236"/>
    <cellStyle name="백분율 6 7 2 3 3 2" xfId="4237"/>
    <cellStyle name="백분율 6 7 2 3 3 2 2" xfId="4238"/>
    <cellStyle name="백분율 6 7 2 3 3 3" xfId="4239"/>
    <cellStyle name="백분율 6 7 2 3 4" xfId="4240"/>
    <cellStyle name="백분율 6 7 2 3 4 2" xfId="4241"/>
    <cellStyle name="백분율 6 7 2 3 5" xfId="4242"/>
    <cellStyle name="백분율 6 7 2 4" xfId="4243"/>
    <cellStyle name="백분율 6 7 2 4 2" xfId="4244"/>
    <cellStyle name="백분율 6 7 2 4 2 2" xfId="4245"/>
    <cellStyle name="백분율 6 7 2 4 2 2 2" xfId="4246"/>
    <cellStyle name="백분율 6 7 2 4 2 3" xfId="4247"/>
    <cellStyle name="백분율 6 7 2 4 3" xfId="4248"/>
    <cellStyle name="백분율 6 7 2 4 3 2" xfId="4249"/>
    <cellStyle name="백분율 6 7 2 4 4" xfId="4250"/>
    <cellStyle name="백분율 6 7 2 5" xfId="4251"/>
    <cellStyle name="백분율 6 7 2 5 2" xfId="4252"/>
    <cellStyle name="백분율 6 7 2 5 2 2" xfId="4253"/>
    <cellStyle name="백분율 6 7 2 5 3" xfId="4254"/>
    <cellStyle name="백분율 6 7 2 6" xfId="4255"/>
    <cellStyle name="백분율 6 7 2 6 2" xfId="4256"/>
    <cellStyle name="백분율 6 7 2 7" xfId="4257"/>
    <cellStyle name="백분율 6 7 3" xfId="4258"/>
    <cellStyle name="백분율 6 7 4" xfId="4259"/>
    <cellStyle name="백분율 6 7 4 2" xfId="4260"/>
    <cellStyle name="백분율 6 7 4 2 2" xfId="4261"/>
    <cellStyle name="백분율 6 7 4 2 2 2" xfId="4262"/>
    <cellStyle name="백분율 6 7 4 2 2 2 2" xfId="4263"/>
    <cellStyle name="백분율 6 7 4 2 2 2 2 2" xfId="4264"/>
    <cellStyle name="백분율 6 7 4 2 2 2 3" xfId="4265"/>
    <cellStyle name="백분율 6 7 4 2 2 3" xfId="4266"/>
    <cellStyle name="백분율 6 7 4 2 2 3 2" xfId="4267"/>
    <cellStyle name="백분율 6 7 4 2 2 4" xfId="4268"/>
    <cellStyle name="백분율 6 7 4 2 3" xfId="4269"/>
    <cellStyle name="백분율 6 7 4 2 3 2" xfId="4270"/>
    <cellStyle name="백분율 6 7 4 2 3 2 2" xfId="4271"/>
    <cellStyle name="백분율 6 7 4 2 3 3" xfId="4272"/>
    <cellStyle name="백분율 6 7 4 2 4" xfId="4273"/>
    <cellStyle name="백분율 6 7 4 2 4 2" xfId="4274"/>
    <cellStyle name="백분율 6 7 4 2 5" xfId="4275"/>
    <cellStyle name="백분율 6 7 4 3" xfId="4276"/>
    <cellStyle name="백분율 6 7 4 3 2" xfId="4277"/>
    <cellStyle name="백분율 6 7 4 3 2 2" xfId="4278"/>
    <cellStyle name="백분율 6 7 4 3 2 2 2" xfId="4279"/>
    <cellStyle name="백분율 6 7 4 3 2 3" xfId="4280"/>
    <cellStyle name="백분율 6 7 4 3 3" xfId="4281"/>
    <cellStyle name="백분율 6 7 4 3 3 2" xfId="4282"/>
    <cellStyle name="백분율 6 7 4 3 4" xfId="4283"/>
    <cellStyle name="백분율 6 7 4 4" xfId="4284"/>
    <cellStyle name="백분율 6 7 4 4 2" xfId="4285"/>
    <cellStyle name="백분율 6 7 4 4 2 2" xfId="4286"/>
    <cellStyle name="백분율 6 7 4 4 3" xfId="4287"/>
    <cellStyle name="백분율 6 7 4 5" xfId="4288"/>
    <cellStyle name="백분율 6 7 4 5 2" xfId="4289"/>
    <cellStyle name="백분율 6 7 4 6" xfId="4290"/>
    <cellStyle name="백분율 6 7 5" xfId="4291"/>
    <cellStyle name="백분율 6 7 5 2" xfId="4292"/>
    <cellStyle name="백분율 6 7 5 2 2" xfId="4293"/>
    <cellStyle name="백분율 6 7 5 2 2 2" xfId="4294"/>
    <cellStyle name="백분율 6 7 5 2 2 2 2" xfId="4295"/>
    <cellStyle name="백분율 6 7 5 2 2 3" xfId="4296"/>
    <cellStyle name="백분율 6 7 5 2 3" xfId="4297"/>
    <cellStyle name="백분율 6 7 5 2 3 2" xfId="4298"/>
    <cellStyle name="백분율 6 7 5 2 4" xfId="4299"/>
    <cellStyle name="백분율 6 7 5 3" xfId="4300"/>
    <cellStyle name="백분율 6 7 5 3 2" xfId="4301"/>
    <cellStyle name="백분율 6 7 5 3 2 2" xfId="4302"/>
    <cellStyle name="백분율 6 7 5 3 3" xfId="4303"/>
    <cellStyle name="백분율 6 7 5 4" xfId="4304"/>
    <cellStyle name="백분율 6 7 5 4 2" xfId="4305"/>
    <cellStyle name="백분율 6 7 5 5" xfId="4306"/>
    <cellStyle name="백분율 6 7 6" xfId="4307"/>
    <cellStyle name="백분율 6 7 6 2" xfId="4308"/>
    <cellStyle name="백분율 6 7 6 2 2" xfId="4309"/>
    <cellStyle name="백분율 6 7 6 2 2 2" xfId="4310"/>
    <cellStyle name="백분율 6 7 6 2 3" xfId="4311"/>
    <cellStyle name="백분율 6 7 6 3" xfId="4312"/>
    <cellStyle name="백분율 6 7 6 3 2" xfId="4313"/>
    <cellStyle name="백분율 6 7 6 4" xfId="4314"/>
    <cellStyle name="백분율 6 7 7" xfId="4315"/>
    <cellStyle name="백분율 6 7 7 2" xfId="4316"/>
    <cellStyle name="백분율 6 7 7 2 2" xfId="4317"/>
    <cellStyle name="백분율 6 7 7 3" xfId="4318"/>
    <cellStyle name="백분율 6 7 8" xfId="4319"/>
    <cellStyle name="백분율 6 7 8 2" xfId="4320"/>
    <cellStyle name="백분율 6 7 9" xfId="4321"/>
    <cellStyle name="백분율 6 8" xfId="4322"/>
    <cellStyle name="백분율 6 8 2" xfId="4323"/>
    <cellStyle name="백분율 6 8 2 2" xfId="4324"/>
    <cellStyle name="백분율 6 8 2 2 2" xfId="4325"/>
    <cellStyle name="백분율 6 8 2 2 2 2" xfId="4326"/>
    <cellStyle name="백분율 6 8 2 2 2 2 2" xfId="4327"/>
    <cellStyle name="백분율 6 8 2 2 2 2 2 2" xfId="4328"/>
    <cellStyle name="백분율 6 8 2 2 2 2 3" xfId="4329"/>
    <cellStyle name="백분율 6 8 2 2 2 3" xfId="4330"/>
    <cellStyle name="백분율 6 8 2 2 2 3 2" xfId="4331"/>
    <cellStyle name="백분율 6 8 2 2 2 4" xfId="4332"/>
    <cellStyle name="백분율 6 8 2 2 3" xfId="4333"/>
    <cellStyle name="백분율 6 8 2 2 3 2" xfId="4334"/>
    <cellStyle name="백분율 6 8 2 2 3 2 2" xfId="4335"/>
    <cellStyle name="백분율 6 8 2 2 3 3" xfId="4336"/>
    <cellStyle name="백분율 6 8 2 2 4" xfId="4337"/>
    <cellStyle name="백분율 6 8 2 2 4 2" xfId="4338"/>
    <cellStyle name="백분율 6 8 2 2 5" xfId="4339"/>
    <cellStyle name="백분율 6 8 2 3" xfId="4340"/>
    <cellStyle name="백분율 6 8 2 3 2" xfId="4341"/>
    <cellStyle name="백분율 6 8 2 3 2 2" xfId="4342"/>
    <cellStyle name="백분율 6 8 2 3 2 2 2" xfId="4343"/>
    <cellStyle name="백분율 6 8 2 3 2 3" xfId="4344"/>
    <cellStyle name="백분율 6 8 2 3 3" xfId="4345"/>
    <cellStyle name="백분율 6 8 2 3 3 2" xfId="4346"/>
    <cellStyle name="백분율 6 8 2 3 4" xfId="4347"/>
    <cellStyle name="백분율 6 8 2 4" xfId="4348"/>
    <cellStyle name="백분율 6 8 2 4 2" xfId="4349"/>
    <cellStyle name="백분율 6 8 2 4 2 2" xfId="4350"/>
    <cellStyle name="백분율 6 8 2 4 3" xfId="4351"/>
    <cellStyle name="백분율 6 8 2 5" xfId="4352"/>
    <cellStyle name="백분율 6 8 2 5 2" xfId="4353"/>
    <cellStyle name="백분율 6 8 2 6" xfId="4354"/>
    <cellStyle name="백분율 6 8 3" xfId="4355"/>
    <cellStyle name="백분율 6 8 3 2" xfId="4356"/>
    <cellStyle name="백분율 6 8 3 2 2" xfId="4357"/>
    <cellStyle name="백분율 6 8 3 2 2 2" xfId="4358"/>
    <cellStyle name="백분율 6 8 3 2 2 2 2" xfId="4359"/>
    <cellStyle name="백분율 6 8 3 2 2 3" xfId="4360"/>
    <cellStyle name="백분율 6 8 3 2 3" xfId="4361"/>
    <cellStyle name="백분율 6 8 3 2 3 2" xfId="4362"/>
    <cellStyle name="백분율 6 8 3 2 4" xfId="4363"/>
    <cellStyle name="백분율 6 8 3 3" xfId="4364"/>
    <cellStyle name="백분율 6 8 3 3 2" xfId="4365"/>
    <cellStyle name="백분율 6 8 3 3 2 2" xfId="4366"/>
    <cellStyle name="백분율 6 8 3 3 3" xfId="4367"/>
    <cellStyle name="백분율 6 8 3 4" xfId="4368"/>
    <cellStyle name="백분율 6 8 3 4 2" xfId="4369"/>
    <cellStyle name="백분율 6 8 3 5" xfId="4370"/>
    <cellStyle name="백분율 6 8 4" xfId="4371"/>
    <cellStyle name="백분율 6 8 4 2" xfId="4372"/>
    <cellStyle name="백분율 6 8 4 2 2" xfId="4373"/>
    <cellStyle name="백분율 6 8 4 2 2 2" xfId="4374"/>
    <cellStyle name="백분율 6 8 4 2 3" xfId="4375"/>
    <cellStyle name="백분율 6 8 4 3" xfId="4376"/>
    <cellStyle name="백분율 6 8 4 3 2" xfId="4377"/>
    <cellStyle name="백분율 6 8 4 4" xfId="4378"/>
    <cellStyle name="백분율 6 8 5" xfId="4379"/>
    <cellStyle name="백분율 6 8 5 2" xfId="4380"/>
    <cellStyle name="백분율 6 8 5 2 2" xfId="4381"/>
    <cellStyle name="백분율 6 8 5 3" xfId="4382"/>
    <cellStyle name="백분율 6 8 6" xfId="4383"/>
    <cellStyle name="백분율 6 8 6 2" xfId="4384"/>
    <cellStyle name="백분율 6 8 7" xfId="4385"/>
    <cellStyle name="백분율 6 9" xfId="4386"/>
    <cellStyle name="백분율 7" xfId="4387"/>
    <cellStyle name="백분율 7 10" xfId="4388"/>
    <cellStyle name="백분율 7 10 2" xfId="4389"/>
    <cellStyle name="백분율 7 10 2 2" xfId="4390"/>
    <cellStyle name="백분율 7 10 2 2 2" xfId="4391"/>
    <cellStyle name="백분율 7 10 2 2 2 2" xfId="4392"/>
    <cellStyle name="백분율 7 10 2 2 3" xfId="4393"/>
    <cellStyle name="백분율 7 10 2 3" xfId="4394"/>
    <cellStyle name="백분율 7 10 2 3 2" xfId="4395"/>
    <cellStyle name="백분율 7 10 2 4" xfId="4396"/>
    <cellStyle name="백분율 7 10 3" xfId="4397"/>
    <cellStyle name="백분율 7 10 3 2" xfId="4398"/>
    <cellStyle name="백분율 7 10 3 2 2" xfId="4399"/>
    <cellStyle name="백분율 7 10 3 3" xfId="4400"/>
    <cellStyle name="백분율 7 10 4" xfId="4401"/>
    <cellStyle name="백분율 7 10 4 2" xfId="4402"/>
    <cellStyle name="백분율 7 10 5" xfId="4403"/>
    <cellStyle name="백분율 7 11" xfId="4404"/>
    <cellStyle name="백분율 7 11 2" xfId="4405"/>
    <cellStyle name="백분율 7 11 2 2" xfId="4406"/>
    <cellStyle name="백분율 7 11 2 2 2" xfId="4407"/>
    <cellStyle name="백분율 7 11 2 3" xfId="4408"/>
    <cellStyle name="백분율 7 11 3" xfId="4409"/>
    <cellStyle name="백분율 7 11 3 2" xfId="4410"/>
    <cellStyle name="백분율 7 11 4" xfId="4411"/>
    <cellStyle name="백분율 7 12" xfId="4412"/>
    <cellStyle name="백분율 7 12 2" xfId="4413"/>
    <cellStyle name="백분율 7 12 2 2" xfId="4414"/>
    <cellStyle name="백분율 7 12 3" xfId="4415"/>
    <cellStyle name="백분율 7 13" xfId="4416"/>
    <cellStyle name="백분율 7 13 2" xfId="4417"/>
    <cellStyle name="백분율 7 14" xfId="4418"/>
    <cellStyle name="백분율 7 2" xfId="4419"/>
    <cellStyle name="백분율 7 2 10" xfId="4420"/>
    <cellStyle name="백분율 7 2 10 2" xfId="4421"/>
    <cellStyle name="백분율 7 2 10 2 2" xfId="4422"/>
    <cellStyle name="백분율 7 2 10 2 2 2" xfId="4423"/>
    <cellStyle name="백분율 7 2 10 2 3" xfId="4424"/>
    <cellStyle name="백분율 7 2 10 3" xfId="4425"/>
    <cellStyle name="백분율 7 2 10 3 2" xfId="4426"/>
    <cellStyle name="백분율 7 2 10 4" xfId="4427"/>
    <cellStyle name="백분율 7 2 11" xfId="4428"/>
    <cellStyle name="백분율 7 2 11 2" xfId="4429"/>
    <cellStyle name="백분율 7 2 11 2 2" xfId="4430"/>
    <cellStyle name="백분율 7 2 11 3" xfId="4431"/>
    <cellStyle name="백분율 7 2 12" xfId="4432"/>
    <cellStyle name="백분율 7 2 12 2" xfId="4433"/>
    <cellStyle name="백분율 7 2 13" xfId="4434"/>
    <cellStyle name="백분율 7 2 2" xfId="4435"/>
    <cellStyle name="백분율 7 2 2 10" xfId="4436"/>
    <cellStyle name="백분율 7 2 2 10 2" xfId="4437"/>
    <cellStyle name="백분율 7 2 2 11" xfId="4438"/>
    <cellStyle name="백분율 7 2 2 2" xfId="4439"/>
    <cellStyle name="백분율 7 2 2 2 10" xfId="4440"/>
    <cellStyle name="백분율 7 2 2 2 2" xfId="4441"/>
    <cellStyle name="백분율 7 2 2 2 2 2" xfId="4442"/>
    <cellStyle name="백분율 7 2 2 2 2 2 2" xfId="4443"/>
    <cellStyle name="백분율 7 2 2 2 2 2 2 2" xfId="4444"/>
    <cellStyle name="백분율 7 2 2 2 2 2 2 2 2" xfId="4445"/>
    <cellStyle name="백분율 7 2 2 2 2 2 2 2 2 2" xfId="4446"/>
    <cellStyle name="백분율 7 2 2 2 2 2 2 2 2 2 2" xfId="4447"/>
    <cellStyle name="백분율 7 2 2 2 2 2 2 2 2 2 2 2" xfId="4448"/>
    <cellStyle name="백분율 7 2 2 2 2 2 2 2 2 2 3" xfId="4449"/>
    <cellStyle name="백분율 7 2 2 2 2 2 2 2 2 3" xfId="4450"/>
    <cellStyle name="백분율 7 2 2 2 2 2 2 2 2 3 2" xfId="4451"/>
    <cellStyle name="백분율 7 2 2 2 2 2 2 2 2 4" xfId="4452"/>
    <cellStyle name="백분율 7 2 2 2 2 2 2 2 3" xfId="4453"/>
    <cellStyle name="백분율 7 2 2 2 2 2 2 2 3 2" xfId="4454"/>
    <cellStyle name="백분율 7 2 2 2 2 2 2 2 3 2 2" xfId="4455"/>
    <cellStyle name="백분율 7 2 2 2 2 2 2 2 3 3" xfId="4456"/>
    <cellStyle name="백분율 7 2 2 2 2 2 2 2 4" xfId="4457"/>
    <cellStyle name="백분율 7 2 2 2 2 2 2 2 4 2" xfId="4458"/>
    <cellStyle name="백분율 7 2 2 2 2 2 2 2 5" xfId="4459"/>
    <cellStyle name="백분율 7 2 2 2 2 2 2 3" xfId="4460"/>
    <cellStyle name="백분율 7 2 2 2 2 2 2 3 2" xfId="4461"/>
    <cellStyle name="백분율 7 2 2 2 2 2 2 3 2 2" xfId="4462"/>
    <cellStyle name="백분율 7 2 2 2 2 2 2 3 2 2 2" xfId="4463"/>
    <cellStyle name="백분율 7 2 2 2 2 2 2 3 2 3" xfId="4464"/>
    <cellStyle name="백분율 7 2 2 2 2 2 2 3 3" xfId="4465"/>
    <cellStyle name="백분율 7 2 2 2 2 2 2 3 3 2" xfId="4466"/>
    <cellStyle name="백분율 7 2 2 2 2 2 2 3 4" xfId="4467"/>
    <cellStyle name="백분율 7 2 2 2 2 2 2 4" xfId="4468"/>
    <cellStyle name="백분율 7 2 2 2 2 2 2 4 2" xfId="4469"/>
    <cellStyle name="백분율 7 2 2 2 2 2 2 4 2 2" xfId="4470"/>
    <cellStyle name="백분율 7 2 2 2 2 2 2 4 3" xfId="4471"/>
    <cellStyle name="백분율 7 2 2 2 2 2 2 5" xfId="4472"/>
    <cellStyle name="백분율 7 2 2 2 2 2 2 5 2" xfId="4473"/>
    <cellStyle name="백분율 7 2 2 2 2 2 2 6" xfId="4474"/>
    <cellStyle name="백분율 7 2 2 2 2 2 3" xfId="4475"/>
    <cellStyle name="백분율 7 2 2 2 2 2 3 2" xfId="4476"/>
    <cellStyle name="백분율 7 2 2 2 2 2 3 2 2" xfId="4477"/>
    <cellStyle name="백분율 7 2 2 2 2 2 3 2 2 2" xfId="4478"/>
    <cellStyle name="백분율 7 2 2 2 2 2 3 2 2 2 2" xfId="4479"/>
    <cellStyle name="백분율 7 2 2 2 2 2 3 2 2 3" xfId="4480"/>
    <cellStyle name="백분율 7 2 2 2 2 2 3 2 3" xfId="4481"/>
    <cellStyle name="백분율 7 2 2 2 2 2 3 2 3 2" xfId="4482"/>
    <cellStyle name="백분율 7 2 2 2 2 2 3 2 4" xfId="4483"/>
    <cellStyle name="백분율 7 2 2 2 2 2 3 3" xfId="4484"/>
    <cellStyle name="백분율 7 2 2 2 2 2 3 3 2" xfId="4485"/>
    <cellStyle name="백분율 7 2 2 2 2 2 3 3 2 2" xfId="4486"/>
    <cellStyle name="백분율 7 2 2 2 2 2 3 3 3" xfId="4487"/>
    <cellStyle name="백분율 7 2 2 2 2 2 3 4" xfId="4488"/>
    <cellStyle name="백분율 7 2 2 2 2 2 3 4 2" xfId="4489"/>
    <cellStyle name="백분율 7 2 2 2 2 2 3 5" xfId="4490"/>
    <cellStyle name="백분율 7 2 2 2 2 2 4" xfId="4491"/>
    <cellStyle name="백분율 7 2 2 2 2 2 4 2" xfId="4492"/>
    <cellStyle name="백분율 7 2 2 2 2 2 4 2 2" xfId="4493"/>
    <cellStyle name="백분율 7 2 2 2 2 2 4 2 2 2" xfId="4494"/>
    <cellStyle name="백분율 7 2 2 2 2 2 4 2 3" xfId="4495"/>
    <cellStyle name="백분율 7 2 2 2 2 2 4 3" xfId="4496"/>
    <cellStyle name="백분율 7 2 2 2 2 2 4 3 2" xfId="4497"/>
    <cellStyle name="백분율 7 2 2 2 2 2 4 4" xfId="4498"/>
    <cellStyle name="백분율 7 2 2 2 2 2 5" xfId="4499"/>
    <cellStyle name="백분율 7 2 2 2 2 2 5 2" xfId="4500"/>
    <cellStyle name="백분율 7 2 2 2 2 2 5 2 2" xfId="4501"/>
    <cellStyle name="백분율 7 2 2 2 2 2 5 3" xfId="4502"/>
    <cellStyle name="백분율 7 2 2 2 2 2 6" xfId="4503"/>
    <cellStyle name="백분율 7 2 2 2 2 2 6 2" xfId="4504"/>
    <cellStyle name="백분율 7 2 2 2 2 2 7" xfId="4505"/>
    <cellStyle name="백분율 7 2 2 2 2 3" xfId="4506"/>
    <cellStyle name="백분율 7 2 2 2 2 4" xfId="4507"/>
    <cellStyle name="백분율 7 2 2 2 2 4 2" xfId="4508"/>
    <cellStyle name="백분율 7 2 2 2 2 4 2 2" xfId="4509"/>
    <cellStyle name="백분율 7 2 2 2 2 4 2 2 2" xfId="4510"/>
    <cellStyle name="백분율 7 2 2 2 2 4 2 2 2 2" xfId="4511"/>
    <cellStyle name="백분율 7 2 2 2 2 4 2 2 2 2 2" xfId="4512"/>
    <cellStyle name="백분율 7 2 2 2 2 4 2 2 2 3" xfId="4513"/>
    <cellStyle name="백분율 7 2 2 2 2 4 2 2 3" xfId="4514"/>
    <cellStyle name="백분율 7 2 2 2 2 4 2 2 3 2" xfId="4515"/>
    <cellStyle name="백분율 7 2 2 2 2 4 2 2 4" xfId="4516"/>
    <cellStyle name="백분율 7 2 2 2 2 4 2 3" xfId="4517"/>
    <cellStyle name="백분율 7 2 2 2 2 4 2 3 2" xfId="4518"/>
    <cellStyle name="백분율 7 2 2 2 2 4 2 3 2 2" xfId="4519"/>
    <cellStyle name="백분율 7 2 2 2 2 4 2 3 3" xfId="4520"/>
    <cellStyle name="백분율 7 2 2 2 2 4 2 4" xfId="4521"/>
    <cellStyle name="백분율 7 2 2 2 2 4 2 4 2" xfId="4522"/>
    <cellStyle name="백분율 7 2 2 2 2 4 2 5" xfId="4523"/>
    <cellStyle name="백분율 7 2 2 2 2 4 3" xfId="4524"/>
    <cellStyle name="백분율 7 2 2 2 2 4 3 2" xfId="4525"/>
    <cellStyle name="백분율 7 2 2 2 2 4 3 2 2" xfId="4526"/>
    <cellStyle name="백분율 7 2 2 2 2 4 3 2 2 2" xfId="4527"/>
    <cellStyle name="백분율 7 2 2 2 2 4 3 2 3" xfId="4528"/>
    <cellStyle name="백분율 7 2 2 2 2 4 3 3" xfId="4529"/>
    <cellStyle name="백분율 7 2 2 2 2 4 3 3 2" xfId="4530"/>
    <cellStyle name="백분율 7 2 2 2 2 4 3 4" xfId="4531"/>
    <cellStyle name="백분율 7 2 2 2 2 4 4" xfId="4532"/>
    <cellStyle name="백분율 7 2 2 2 2 4 4 2" xfId="4533"/>
    <cellStyle name="백분율 7 2 2 2 2 4 4 2 2" xfId="4534"/>
    <cellStyle name="백분율 7 2 2 2 2 4 4 3" xfId="4535"/>
    <cellStyle name="백분율 7 2 2 2 2 4 5" xfId="4536"/>
    <cellStyle name="백분율 7 2 2 2 2 4 5 2" xfId="4537"/>
    <cellStyle name="백분율 7 2 2 2 2 4 6" xfId="4538"/>
    <cellStyle name="백분율 7 2 2 2 2 5" xfId="4539"/>
    <cellStyle name="백분율 7 2 2 2 2 5 2" xfId="4540"/>
    <cellStyle name="백분율 7 2 2 2 2 5 2 2" xfId="4541"/>
    <cellStyle name="백분율 7 2 2 2 2 5 2 2 2" xfId="4542"/>
    <cellStyle name="백분율 7 2 2 2 2 5 2 2 2 2" xfId="4543"/>
    <cellStyle name="백분율 7 2 2 2 2 5 2 2 3" xfId="4544"/>
    <cellStyle name="백분율 7 2 2 2 2 5 2 3" xfId="4545"/>
    <cellStyle name="백분율 7 2 2 2 2 5 2 3 2" xfId="4546"/>
    <cellStyle name="백분율 7 2 2 2 2 5 2 4" xfId="4547"/>
    <cellStyle name="백분율 7 2 2 2 2 5 3" xfId="4548"/>
    <cellStyle name="백분율 7 2 2 2 2 5 3 2" xfId="4549"/>
    <cellStyle name="백분율 7 2 2 2 2 5 3 2 2" xfId="4550"/>
    <cellStyle name="백분율 7 2 2 2 2 5 3 3" xfId="4551"/>
    <cellStyle name="백분율 7 2 2 2 2 5 4" xfId="4552"/>
    <cellStyle name="백분율 7 2 2 2 2 5 4 2" xfId="4553"/>
    <cellStyle name="백분율 7 2 2 2 2 5 5" xfId="4554"/>
    <cellStyle name="백분율 7 2 2 2 2 6" xfId="4555"/>
    <cellStyle name="백분율 7 2 2 2 2 6 2" xfId="4556"/>
    <cellStyle name="백분율 7 2 2 2 2 6 2 2" xfId="4557"/>
    <cellStyle name="백분율 7 2 2 2 2 6 2 2 2" xfId="4558"/>
    <cellStyle name="백분율 7 2 2 2 2 6 2 3" xfId="4559"/>
    <cellStyle name="백분율 7 2 2 2 2 6 3" xfId="4560"/>
    <cellStyle name="백분율 7 2 2 2 2 6 3 2" xfId="4561"/>
    <cellStyle name="백분율 7 2 2 2 2 6 4" xfId="4562"/>
    <cellStyle name="백분율 7 2 2 2 2 7" xfId="4563"/>
    <cellStyle name="백분율 7 2 2 2 2 7 2" xfId="4564"/>
    <cellStyle name="백분율 7 2 2 2 2 7 2 2" xfId="4565"/>
    <cellStyle name="백분율 7 2 2 2 2 7 3" xfId="4566"/>
    <cellStyle name="백분율 7 2 2 2 2 8" xfId="4567"/>
    <cellStyle name="백분율 7 2 2 2 2 8 2" xfId="4568"/>
    <cellStyle name="백분율 7 2 2 2 2 9" xfId="4569"/>
    <cellStyle name="백분율 7 2 2 2 3" xfId="4570"/>
    <cellStyle name="백분율 7 2 2 2 3 2" xfId="4571"/>
    <cellStyle name="백분율 7 2 2 2 3 2 2" xfId="4572"/>
    <cellStyle name="백분율 7 2 2 2 3 2 2 2" xfId="4573"/>
    <cellStyle name="백분율 7 2 2 2 3 2 2 2 2" xfId="4574"/>
    <cellStyle name="백분율 7 2 2 2 3 2 2 2 2 2" xfId="4575"/>
    <cellStyle name="백분율 7 2 2 2 3 2 2 2 2 2 2" xfId="4576"/>
    <cellStyle name="백분율 7 2 2 2 3 2 2 2 2 3" xfId="4577"/>
    <cellStyle name="백분율 7 2 2 2 3 2 2 2 3" xfId="4578"/>
    <cellStyle name="백분율 7 2 2 2 3 2 2 2 3 2" xfId="4579"/>
    <cellStyle name="백분율 7 2 2 2 3 2 2 2 4" xfId="4580"/>
    <cellStyle name="백분율 7 2 2 2 3 2 2 3" xfId="4581"/>
    <cellStyle name="백분율 7 2 2 2 3 2 2 3 2" xfId="4582"/>
    <cellStyle name="백분율 7 2 2 2 3 2 2 3 2 2" xfId="4583"/>
    <cellStyle name="백분율 7 2 2 2 3 2 2 3 3" xfId="4584"/>
    <cellStyle name="백분율 7 2 2 2 3 2 2 4" xfId="4585"/>
    <cellStyle name="백분율 7 2 2 2 3 2 2 4 2" xfId="4586"/>
    <cellStyle name="백분율 7 2 2 2 3 2 2 5" xfId="4587"/>
    <cellStyle name="백분율 7 2 2 2 3 2 3" xfId="4588"/>
    <cellStyle name="백분율 7 2 2 2 3 2 3 2" xfId="4589"/>
    <cellStyle name="백분율 7 2 2 2 3 2 3 2 2" xfId="4590"/>
    <cellStyle name="백분율 7 2 2 2 3 2 3 2 2 2" xfId="4591"/>
    <cellStyle name="백분율 7 2 2 2 3 2 3 2 3" xfId="4592"/>
    <cellStyle name="백분율 7 2 2 2 3 2 3 3" xfId="4593"/>
    <cellStyle name="백분율 7 2 2 2 3 2 3 3 2" xfId="4594"/>
    <cellStyle name="백분율 7 2 2 2 3 2 3 4" xfId="4595"/>
    <cellStyle name="백분율 7 2 2 2 3 2 4" xfId="4596"/>
    <cellStyle name="백분율 7 2 2 2 3 2 4 2" xfId="4597"/>
    <cellStyle name="백분율 7 2 2 2 3 2 4 2 2" xfId="4598"/>
    <cellStyle name="백분율 7 2 2 2 3 2 4 3" xfId="4599"/>
    <cellStyle name="백분율 7 2 2 2 3 2 5" xfId="4600"/>
    <cellStyle name="백분율 7 2 2 2 3 2 5 2" xfId="4601"/>
    <cellStyle name="백분율 7 2 2 2 3 2 6" xfId="4602"/>
    <cellStyle name="백분율 7 2 2 2 3 3" xfId="4603"/>
    <cellStyle name="백분율 7 2 2 2 3 3 2" xfId="4604"/>
    <cellStyle name="백분율 7 2 2 2 3 3 2 2" xfId="4605"/>
    <cellStyle name="백분율 7 2 2 2 3 3 2 2 2" xfId="4606"/>
    <cellStyle name="백분율 7 2 2 2 3 3 2 2 2 2" xfId="4607"/>
    <cellStyle name="백분율 7 2 2 2 3 3 2 2 3" xfId="4608"/>
    <cellStyle name="백분율 7 2 2 2 3 3 2 3" xfId="4609"/>
    <cellStyle name="백분율 7 2 2 2 3 3 2 3 2" xfId="4610"/>
    <cellStyle name="백분율 7 2 2 2 3 3 2 4" xfId="4611"/>
    <cellStyle name="백분율 7 2 2 2 3 3 3" xfId="4612"/>
    <cellStyle name="백분율 7 2 2 2 3 3 3 2" xfId="4613"/>
    <cellStyle name="백분율 7 2 2 2 3 3 3 2 2" xfId="4614"/>
    <cellStyle name="백분율 7 2 2 2 3 3 3 3" xfId="4615"/>
    <cellStyle name="백분율 7 2 2 2 3 3 4" xfId="4616"/>
    <cellStyle name="백분율 7 2 2 2 3 3 4 2" xfId="4617"/>
    <cellStyle name="백분율 7 2 2 2 3 3 5" xfId="4618"/>
    <cellStyle name="백분율 7 2 2 2 3 4" xfId="4619"/>
    <cellStyle name="백분율 7 2 2 2 3 4 2" xfId="4620"/>
    <cellStyle name="백분율 7 2 2 2 3 4 2 2" xfId="4621"/>
    <cellStyle name="백분율 7 2 2 2 3 4 2 2 2" xfId="4622"/>
    <cellStyle name="백분율 7 2 2 2 3 4 2 3" xfId="4623"/>
    <cellStyle name="백분율 7 2 2 2 3 4 3" xfId="4624"/>
    <cellStyle name="백분율 7 2 2 2 3 4 3 2" xfId="4625"/>
    <cellStyle name="백분율 7 2 2 2 3 4 4" xfId="4626"/>
    <cellStyle name="백분율 7 2 2 2 3 5" xfId="4627"/>
    <cellStyle name="백분율 7 2 2 2 3 5 2" xfId="4628"/>
    <cellStyle name="백분율 7 2 2 2 3 5 2 2" xfId="4629"/>
    <cellStyle name="백분율 7 2 2 2 3 5 3" xfId="4630"/>
    <cellStyle name="백분율 7 2 2 2 3 6" xfId="4631"/>
    <cellStyle name="백분율 7 2 2 2 3 6 2" xfId="4632"/>
    <cellStyle name="백분율 7 2 2 2 3 7" xfId="4633"/>
    <cellStyle name="백분율 7 2 2 2 4" xfId="4634"/>
    <cellStyle name="백분율 7 2 2 2 5" xfId="4635"/>
    <cellStyle name="백분율 7 2 2 2 5 2" xfId="4636"/>
    <cellStyle name="백분율 7 2 2 2 5 2 2" xfId="4637"/>
    <cellStyle name="백분율 7 2 2 2 5 2 2 2" xfId="4638"/>
    <cellStyle name="백분율 7 2 2 2 5 2 2 2 2" xfId="4639"/>
    <cellStyle name="백분율 7 2 2 2 5 2 2 2 2 2" xfId="4640"/>
    <cellStyle name="백분율 7 2 2 2 5 2 2 2 3" xfId="4641"/>
    <cellStyle name="백분율 7 2 2 2 5 2 2 3" xfId="4642"/>
    <cellStyle name="백분율 7 2 2 2 5 2 2 3 2" xfId="4643"/>
    <cellStyle name="백분율 7 2 2 2 5 2 2 4" xfId="4644"/>
    <cellStyle name="백분율 7 2 2 2 5 2 3" xfId="4645"/>
    <cellStyle name="백분율 7 2 2 2 5 2 3 2" xfId="4646"/>
    <cellStyle name="백분율 7 2 2 2 5 2 3 2 2" xfId="4647"/>
    <cellStyle name="백분율 7 2 2 2 5 2 3 3" xfId="4648"/>
    <cellStyle name="백분율 7 2 2 2 5 2 4" xfId="4649"/>
    <cellStyle name="백분율 7 2 2 2 5 2 4 2" xfId="4650"/>
    <cellStyle name="백분율 7 2 2 2 5 2 5" xfId="4651"/>
    <cellStyle name="백분율 7 2 2 2 5 3" xfId="4652"/>
    <cellStyle name="백분율 7 2 2 2 5 3 2" xfId="4653"/>
    <cellStyle name="백분율 7 2 2 2 5 3 2 2" xfId="4654"/>
    <cellStyle name="백분율 7 2 2 2 5 3 2 2 2" xfId="4655"/>
    <cellStyle name="백분율 7 2 2 2 5 3 2 3" xfId="4656"/>
    <cellStyle name="백분율 7 2 2 2 5 3 3" xfId="4657"/>
    <cellStyle name="백분율 7 2 2 2 5 3 3 2" xfId="4658"/>
    <cellStyle name="백분율 7 2 2 2 5 3 4" xfId="4659"/>
    <cellStyle name="백분율 7 2 2 2 5 4" xfId="4660"/>
    <cellStyle name="백분율 7 2 2 2 5 4 2" xfId="4661"/>
    <cellStyle name="백분율 7 2 2 2 5 4 2 2" xfId="4662"/>
    <cellStyle name="백분율 7 2 2 2 5 4 3" xfId="4663"/>
    <cellStyle name="백분율 7 2 2 2 5 5" xfId="4664"/>
    <cellStyle name="백분율 7 2 2 2 5 5 2" xfId="4665"/>
    <cellStyle name="백분율 7 2 2 2 5 6" xfId="4666"/>
    <cellStyle name="백분율 7 2 2 2 6" xfId="4667"/>
    <cellStyle name="백분율 7 2 2 2 6 2" xfId="4668"/>
    <cellStyle name="백분율 7 2 2 2 6 2 2" xfId="4669"/>
    <cellStyle name="백분율 7 2 2 2 6 2 2 2" xfId="4670"/>
    <cellStyle name="백분율 7 2 2 2 6 2 2 2 2" xfId="4671"/>
    <cellStyle name="백분율 7 2 2 2 6 2 2 3" xfId="4672"/>
    <cellStyle name="백분율 7 2 2 2 6 2 3" xfId="4673"/>
    <cellStyle name="백분율 7 2 2 2 6 2 3 2" xfId="4674"/>
    <cellStyle name="백분율 7 2 2 2 6 2 4" xfId="4675"/>
    <cellStyle name="백분율 7 2 2 2 6 3" xfId="4676"/>
    <cellStyle name="백분율 7 2 2 2 6 3 2" xfId="4677"/>
    <cellStyle name="백분율 7 2 2 2 6 3 2 2" xfId="4678"/>
    <cellStyle name="백분율 7 2 2 2 6 3 3" xfId="4679"/>
    <cellStyle name="백분율 7 2 2 2 6 4" xfId="4680"/>
    <cellStyle name="백분율 7 2 2 2 6 4 2" xfId="4681"/>
    <cellStyle name="백분율 7 2 2 2 6 5" xfId="4682"/>
    <cellStyle name="백분율 7 2 2 2 7" xfId="4683"/>
    <cellStyle name="백분율 7 2 2 2 7 2" xfId="4684"/>
    <cellStyle name="백분율 7 2 2 2 7 2 2" xfId="4685"/>
    <cellStyle name="백분율 7 2 2 2 7 2 2 2" xfId="4686"/>
    <cellStyle name="백분율 7 2 2 2 7 2 3" xfId="4687"/>
    <cellStyle name="백분율 7 2 2 2 7 3" xfId="4688"/>
    <cellStyle name="백분율 7 2 2 2 7 3 2" xfId="4689"/>
    <cellStyle name="백분율 7 2 2 2 7 4" xfId="4690"/>
    <cellStyle name="백분율 7 2 2 2 8" xfId="4691"/>
    <cellStyle name="백분율 7 2 2 2 8 2" xfId="4692"/>
    <cellStyle name="백분율 7 2 2 2 8 2 2" xfId="4693"/>
    <cellStyle name="백분율 7 2 2 2 8 3" xfId="4694"/>
    <cellStyle name="백분율 7 2 2 2 9" xfId="4695"/>
    <cellStyle name="백분율 7 2 2 2 9 2" xfId="4696"/>
    <cellStyle name="백분율 7 2 2 3" xfId="4697"/>
    <cellStyle name="백분율 7 2 2 3 2" xfId="4698"/>
    <cellStyle name="백분율 7 2 2 3 2 2" xfId="4699"/>
    <cellStyle name="백분율 7 2 2 3 2 2 2" xfId="4700"/>
    <cellStyle name="백분율 7 2 2 3 2 2 2 2" xfId="4701"/>
    <cellStyle name="백분율 7 2 2 3 2 2 2 2 2" xfId="4702"/>
    <cellStyle name="백분율 7 2 2 3 2 2 2 2 2 2" xfId="4703"/>
    <cellStyle name="백분율 7 2 2 3 2 2 2 2 2 2 2" xfId="4704"/>
    <cellStyle name="백분율 7 2 2 3 2 2 2 2 2 3" xfId="4705"/>
    <cellStyle name="백분율 7 2 2 3 2 2 2 2 3" xfId="4706"/>
    <cellStyle name="백분율 7 2 2 3 2 2 2 2 3 2" xfId="4707"/>
    <cellStyle name="백분율 7 2 2 3 2 2 2 2 4" xfId="4708"/>
    <cellStyle name="백분율 7 2 2 3 2 2 2 3" xfId="4709"/>
    <cellStyle name="백분율 7 2 2 3 2 2 2 3 2" xfId="4710"/>
    <cellStyle name="백분율 7 2 2 3 2 2 2 3 2 2" xfId="4711"/>
    <cellStyle name="백분율 7 2 2 3 2 2 2 3 3" xfId="4712"/>
    <cellStyle name="백분율 7 2 2 3 2 2 2 4" xfId="4713"/>
    <cellStyle name="백분율 7 2 2 3 2 2 2 4 2" xfId="4714"/>
    <cellStyle name="백분율 7 2 2 3 2 2 2 5" xfId="4715"/>
    <cellStyle name="백분율 7 2 2 3 2 2 3" xfId="4716"/>
    <cellStyle name="백분율 7 2 2 3 2 2 3 2" xfId="4717"/>
    <cellStyle name="백분율 7 2 2 3 2 2 3 2 2" xfId="4718"/>
    <cellStyle name="백분율 7 2 2 3 2 2 3 2 2 2" xfId="4719"/>
    <cellStyle name="백분율 7 2 2 3 2 2 3 2 3" xfId="4720"/>
    <cellStyle name="백분율 7 2 2 3 2 2 3 3" xfId="4721"/>
    <cellStyle name="백분율 7 2 2 3 2 2 3 3 2" xfId="4722"/>
    <cellStyle name="백분율 7 2 2 3 2 2 3 4" xfId="4723"/>
    <cellStyle name="백분율 7 2 2 3 2 2 4" xfId="4724"/>
    <cellStyle name="백분율 7 2 2 3 2 2 4 2" xfId="4725"/>
    <cellStyle name="백분율 7 2 2 3 2 2 4 2 2" xfId="4726"/>
    <cellStyle name="백분율 7 2 2 3 2 2 4 3" xfId="4727"/>
    <cellStyle name="백분율 7 2 2 3 2 2 5" xfId="4728"/>
    <cellStyle name="백분율 7 2 2 3 2 2 5 2" xfId="4729"/>
    <cellStyle name="백분율 7 2 2 3 2 2 6" xfId="4730"/>
    <cellStyle name="백분율 7 2 2 3 2 3" xfId="4731"/>
    <cellStyle name="백분율 7 2 2 3 2 3 2" xfId="4732"/>
    <cellStyle name="백분율 7 2 2 3 2 3 2 2" xfId="4733"/>
    <cellStyle name="백분율 7 2 2 3 2 3 2 2 2" xfId="4734"/>
    <cellStyle name="백분율 7 2 2 3 2 3 2 2 2 2" xfId="4735"/>
    <cellStyle name="백분율 7 2 2 3 2 3 2 2 3" xfId="4736"/>
    <cellStyle name="백분율 7 2 2 3 2 3 2 3" xfId="4737"/>
    <cellStyle name="백분율 7 2 2 3 2 3 2 3 2" xfId="4738"/>
    <cellStyle name="백분율 7 2 2 3 2 3 2 4" xfId="4739"/>
    <cellStyle name="백분율 7 2 2 3 2 3 3" xfId="4740"/>
    <cellStyle name="백분율 7 2 2 3 2 3 3 2" xfId="4741"/>
    <cellStyle name="백분율 7 2 2 3 2 3 3 2 2" xfId="4742"/>
    <cellStyle name="백분율 7 2 2 3 2 3 3 3" xfId="4743"/>
    <cellStyle name="백분율 7 2 2 3 2 3 4" xfId="4744"/>
    <cellStyle name="백분율 7 2 2 3 2 3 4 2" xfId="4745"/>
    <cellStyle name="백분율 7 2 2 3 2 3 5" xfId="4746"/>
    <cellStyle name="백분율 7 2 2 3 2 4" xfId="4747"/>
    <cellStyle name="백분율 7 2 2 3 2 4 2" xfId="4748"/>
    <cellStyle name="백분율 7 2 2 3 2 4 2 2" xfId="4749"/>
    <cellStyle name="백분율 7 2 2 3 2 4 2 2 2" xfId="4750"/>
    <cellStyle name="백분율 7 2 2 3 2 4 2 3" xfId="4751"/>
    <cellStyle name="백분율 7 2 2 3 2 4 3" xfId="4752"/>
    <cellStyle name="백분율 7 2 2 3 2 4 3 2" xfId="4753"/>
    <cellStyle name="백분율 7 2 2 3 2 4 4" xfId="4754"/>
    <cellStyle name="백분율 7 2 2 3 2 5" xfId="4755"/>
    <cellStyle name="백분율 7 2 2 3 2 5 2" xfId="4756"/>
    <cellStyle name="백분율 7 2 2 3 2 5 2 2" xfId="4757"/>
    <cellStyle name="백분율 7 2 2 3 2 5 3" xfId="4758"/>
    <cellStyle name="백분율 7 2 2 3 2 6" xfId="4759"/>
    <cellStyle name="백분율 7 2 2 3 2 6 2" xfId="4760"/>
    <cellStyle name="백분율 7 2 2 3 2 7" xfId="4761"/>
    <cellStyle name="백분율 7 2 2 3 3" xfId="4762"/>
    <cellStyle name="백분율 7 2 2 3 4" xfId="4763"/>
    <cellStyle name="백분율 7 2 2 3 4 2" xfId="4764"/>
    <cellStyle name="백분율 7 2 2 3 4 2 2" xfId="4765"/>
    <cellStyle name="백분율 7 2 2 3 4 2 2 2" xfId="4766"/>
    <cellStyle name="백분율 7 2 2 3 4 2 2 2 2" xfId="4767"/>
    <cellStyle name="백분율 7 2 2 3 4 2 2 2 2 2" xfId="4768"/>
    <cellStyle name="백분율 7 2 2 3 4 2 2 2 3" xfId="4769"/>
    <cellStyle name="백분율 7 2 2 3 4 2 2 3" xfId="4770"/>
    <cellStyle name="백분율 7 2 2 3 4 2 2 3 2" xfId="4771"/>
    <cellStyle name="백분율 7 2 2 3 4 2 2 4" xfId="4772"/>
    <cellStyle name="백분율 7 2 2 3 4 2 3" xfId="4773"/>
    <cellStyle name="백분율 7 2 2 3 4 2 3 2" xfId="4774"/>
    <cellStyle name="백분율 7 2 2 3 4 2 3 2 2" xfId="4775"/>
    <cellStyle name="백분율 7 2 2 3 4 2 3 3" xfId="4776"/>
    <cellStyle name="백분율 7 2 2 3 4 2 4" xfId="4777"/>
    <cellStyle name="백분율 7 2 2 3 4 2 4 2" xfId="4778"/>
    <cellStyle name="백분율 7 2 2 3 4 2 5" xfId="4779"/>
    <cellStyle name="백분율 7 2 2 3 4 3" xfId="4780"/>
    <cellStyle name="백분율 7 2 2 3 4 3 2" xfId="4781"/>
    <cellStyle name="백분율 7 2 2 3 4 3 2 2" xfId="4782"/>
    <cellStyle name="백분율 7 2 2 3 4 3 2 2 2" xfId="4783"/>
    <cellStyle name="백분율 7 2 2 3 4 3 2 3" xfId="4784"/>
    <cellStyle name="백분율 7 2 2 3 4 3 3" xfId="4785"/>
    <cellStyle name="백분율 7 2 2 3 4 3 3 2" xfId="4786"/>
    <cellStyle name="백분율 7 2 2 3 4 3 4" xfId="4787"/>
    <cellStyle name="백분율 7 2 2 3 4 4" xfId="4788"/>
    <cellStyle name="백분율 7 2 2 3 4 4 2" xfId="4789"/>
    <cellStyle name="백분율 7 2 2 3 4 4 2 2" xfId="4790"/>
    <cellStyle name="백분율 7 2 2 3 4 4 3" xfId="4791"/>
    <cellStyle name="백분율 7 2 2 3 4 5" xfId="4792"/>
    <cellStyle name="백분율 7 2 2 3 4 5 2" xfId="4793"/>
    <cellStyle name="백분율 7 2 2 3 4 6" xfId="4794"/>
    <cellStyle name="백분율 7 2 2 3 5" xfId="4795"/>
    <cellStyle name="백분율 7 2 2 3 5 2" xfId="4796"/>
    <cellStyle name="백분율 7 2 2 3 5 2 2" xfId="4797"/>
    <cellStyle name="백분율 7 2 2 3 5 2 2 2" xfId="4798"/>
    <cellStyle name="백분율 7 2 2 3 5 2 2 2 2" xfId="4799"/>
    <cellStyle name="백분율 7 2 2 3 5 2 2 3" xfId="4800"/>
    <cellStyle name="백분율 7 2 2 3 5 2 3" xfId="4801"/>
    <cellStyle name="백분율 7 2 2 3 5 2 3 2" xfId="4802"/>
    <cellStyle name="백분율 7 2 2 3 5 2 4" xfId="4803"/>
    <cellStyle name="백분율 7 2 2 3 5 3" xfId="4804"/>
    <cellStyle name="백분율 7 2 2 3 5 3 2" xfId="4805"/>
    <cellStyle name="백분율 7 2 2 3 5 3 2 2" xfId="4806"/>
    <cellStyle name="백분율 7 2 2 3 5 3 3" xfId="4807"/>
    <cellStyle name="백분율 7 2 2 3 5 4" xfId="4808"/>
    <cellStyle name="백분율 7 2 2 3 5 4 2" xfId="4809"/>
    <cellStyle name="백분율 7 2 2 3 5 5" xfId="4810"/>
    <cellStyle name="백분율 7 2 2 3 6" xfId="4811"/>
    <cellStyle name="백분율 7 2 2 3 6 2" xfId="4812"/>
    <cellStyle name="백분율 7 2 2 3 6 2 2" xfId="4813"/>
    <cellStyle name="백분율 7 2 2 3 6 2 2 2" xfId="4814"/>
    <cellStyle name="백분율 7 2 2 3 6 2 3" xfId="4815"/>
    <cellStyle name="백분율 7 2 2 3 6 3" xfId="4816"/>
    <cellStyle name="백분율 7 2 2 3 6 3 2" xfId="4817"/>
    <cellStyle name="백분율 7 2 2 3 6 4" xfId="4818"/>
    <cellStyle name="백분율 7 2 2 3 7" xfId="4819"/>
    <cellStyle name="백분율 7 2 2 3 7 2" xfId="4820"/>
    <cellStyle name="백분율 7 2 2 3 7 2 2" xfId="4821"/>
    <cellStyle name="백분율 7 2 2 3 7 3" xfId="4822"/>
    <cellStyle name="백분율 7 2 2 3 8" xfId="4823"/>
    <cellStyle name="백분율 7 2 2 3 8 2" xfId="4824"/>
    <cellStyle name="백분율 7 2 2 3 9" xfId="4825"/>
    <cellStyle name="백분율 7 2 2 4" xfId="4826"/>
    <cellStyle name="백분율 7 2 2 4 2" xfId="4827"/>
    <cellStyle name="백분율 7 2 2 4 2 2" xfId="4828"/>
    <cellStyle name="백분율 7 2 2 4 2 2 2" xfId="4829"/>
    <cellStyle name="백분율 7 2 2 4 2 2 2 2" xfId="4830"/>
    <cellStyle name="백분율 7 2 2 4 2 2 2 2 2" xfId="4831"/>
    <cellStyle name="백분율 7 2 2 4 2 2 2 2 2 2" xfId="4832"/>
    <cellStyle name="백분율 7 2 2 4 2 2 2 2 3" xfId="4833"/>
    <cellStyle name="백분율 7 2 2 4 2 2 2 3" xfId="4834"/>
    <cellStyle name="백분율 7 2 2 4 2 2 2 3 2" xfId="4835"/>
    <cellStyle name="백분율 7 2 2 4 2 2 2 4" xfId="4836"/>
    <cellStyle name="백분율 7 2 2 4 2 2 3" xfId="4837"/>
    <cellStyle name="백분율 7 2 2 4 2 2 3 2" xfId="4838"/>
    <cellStyle name="백분율 7 2 2 4 2 2 3 2 2" xfId="4839"/>
    <cellStyle name="백분율 7 2 2 4 2 2 3 3" xfId="4840"/>
    <cellStyle name="백분율 7 2 2 4 2 2 4" xfId="4841"/>
    <cellStyle name="백분율 7 2 2 4 2 2 4 2" xfId="4842"/>
    <cellStyle name="백분율 7 2 2 4 2 2 5" xfId="4843"/>
    <cellStyle name="백분율 7 2 2 4 2 3" xfId="4844"/>
    <cellStyle name="백분율 7 2 2 4 2 3 2" xfId="4845"/>
    <cellStyle name="백분율 7 2 2 4 2 3 2 2" xfId="4846"/>
    <cellStyle name="백분율 7 2 2 4 2 3 2 2 2" xfId="4847"/>
    <cellStyle name="백분율 7 2 2 4 2 3 2 3" xfId="4848"/>
    <cellStyle name="백분율 7 2 2 4 2 3 3" xfId="4849"/>
    <cellStyle name="백분율 7 2 2 4 2 3 3 2" xfId="4850"/>
    <cellStyle name="백분율 7 2 2 4 2 3 4" xfId="4851"/>
    <cellStyle name="백분율 7 2 2 4 2 4" xfId="4852"/>
    <cellStyle name="백분율 7 2 2 4 2 4 2" xfId="4853"/>
    <cellStyle name="백분율 7 2 2 4 2 4 2 2" xfId="4854"/>
    <cellStyle name="백분율 7 2 2 4 2 4 3" xfId="4855"/>
    <cellStyle name="백분율 7 2 2 4 2 5" xfId="4856"/>
    <cellStyle name="백분율 7 2 2 4 2 5 2" xfId="4857"/>
    <cellStyle name="백분율 7 2 2 4 2 6" xfId="4858"/>
    <cellStyle name="백분율 7 2 2 4 3" xfId="4859"/>
    <cellStyle name="백분율 7 2 2 4 3 2" xfId="4860"/>
    <cellStyle name="백분율 7 2 2 4 3 2 2" xfId="4861"/>
    <cellStyle name="백분율 7 2 2 4 3 2 2 2" xfId="4862"/>
    <cellStyle name="백분율 7 2 2 4 3 2 2 2 2" xfId="4863"/>
    <cellStyle name="백분율 7 2 2 4 3 2 2 3" xfId="4864"/>
    <cellStyle name="백분율 7 2 2 4 3 2 3" xfId="4865"/>
    <cellStyle name="백분율 7 2 2 4 3 2 3 2" xfId="4866"/>
    <cellStyle name="백분율 7 2 2 4 3 2 4" xfId="4867"/>
    <cellStyle name="백분율 7 2 2 4 3 3" xfId="4868"/>
    <cellStyle name="백분율 7 2 2 4 3 3 2" xfId="4869"/>
    <cellStyle name="백분율 7 2 2 4 3 3 2 2" xfId="4870"/>
    <cellStyle name="백분율 7 2 2 4 3 3 3" xfId="4871"/>
    <cellStyle name="백분율 7 2 2 4 3 4" xfId="4872"/>
    <cellStyle name="백분율 7 2 2 4 3 4 2" xfId="4873"/>
    <cellStyle name="백분율 7 2 2 4 3 5" xfId="4874"/>
    <cellStyle name="백분율 7 2 2 4 4" xfId="4875"/>
    <cellStyle name="백분율 7 2 2 4 4 2" xfId="4876"/>
    <cellStyle name="백분율 7 2 2 4 4 2 2" xfId="4877"/>
    <cellStyle name="백분율 7 2 2 4 4 2 2 2" xfId="4878"/>
    <cellStyle name="백분율 7 2 2 4 4 2 3" xfId="4879"/>
    <cellStyle name="백분율 7 2 2 4 4 3" xfId="4880"/>
    <cellStyle name="백분율 7 2 2 4 4 3 2" xfId="4881"/>
    <cellStyle name="백분율 7 2 2 4 4 4" xfId="4882"/>
    <cellStyle name="백분율 7 2 2 4 5" xfId="4883"/>
    <cellStyle name="백분율 7 2 2 4 5 2" xfId="4884"/>
    <cellStyle name="백분율 7 2 2 4 5 2 2" xfId="4885"/>
    <cellStyle name="백분율 7 2 2 4 5 3" xfId="4886"/>
    <cellStyle name="백분율 7 2 2 4 6" xfId="4887"/>
    <cellStyle name="백분율 7 2 2 4 6 2" xfId="4888"/>
    <cellStyle name="백분율 7 2 2 4 7" xfId="4889"/>
    <cellStyle name="백분율 7 2 2 5" xfId="4890"/>
    <cellStyle name="백분율 7 2 2 6" xfId="4891"/>
    <cellStyle name="백분율 7 2 2 6 2" xfId="4892"/>
    <cellStyle name="백분율 7 2 2 6 2 2" xfId="4893"/>
    <cellStyle name="백분율 7 2 2 6 2 2 2" xfId="4894"/>
    <cellStyle name="백분율 7 2 2 6 2 2 2 2" xfId="4895"/>
    <cellStyle name="백분율 7 2 2 6 2 2 2 2 2" xfId="4896"/>
    <cellStyle name="백분율 7 2 2 6 2 2 2 3" xfId="4897"/>
    <cellStyle name="백분율 7 2 2 6 2 2 3" xfId="4898"/>
    <cellStyle name="백분율 7 2 2 6 2 2 3 2" xfId="4899"/>
    <cellStyle name="백분율 7 2 2 6 2 2 4" xfId="4900"/>
    <cellStyle name="백분율 7 2 2 6 2 3" xfId="4901"/>
    <cellStyle name="백분율 7 2 2 6 2 3 2" xfId="4902"/>
    <cellStyle name="백분율 7 2 2 6 2 3 2 2" xfId="4903"/>
    <cellStyle name="백분율 7 2 2 6 2 3 3" xfId="4904"/>
    <cellStyle name="백분율 7 2 2 6 2 4" xfId="4905"/>
    <cellStyle name="백분율 7 2 2 6 2 4 2" xfId="4906"/>
    <cellStyle name="백분율 7 2 2 6 2 5" xfId="4907"/>
    <cellStyle name="백분율 7 2 2 6 3" xfId="4908"/>
    <cellStyle name="백분율 7 2 2 6 3 2" xfId="4909"/>
    <cellStyle name="백분율 7 2 2 6 3 2 2" xfId="4910"/>
    <cellStyle name="백분율 7 2 2 6 3 2 2 2" xfId="4911"/>
    <cellStyle name="백분율 7 2 2 6 3 2 3" xfId="4912"/>
    <cellStyle name="백분율 7 2 2 6 3 3" xfId="4913"/>
    <cellStyle name="백분율 7 2 2 6 3 3 2" xfId="4914"/>
    <cellStyle name="백분율 7 2 2 6 3 4" xfId="4915"/>
    <cellStyle name="백분율 7 2 2 6 4" xfId="4916"/>
    <cellStyle name="백분율 7 2 2 6 4 2" xfId="4917"/>
    <cellStyle name="백분율 7 2 2 6 4 2 2" xfId="4918"/>
    <cellStyle name="백분율 7 2 2 6 4 3" xfId="4919"/>
    <cellStyle name="백분율 7 2 2 6 5" xfId="4920"/>
    <cellStyle name="백분율 7 2 2 6 5 2" xfId="4921"/>
    <cellStyle name="백분율 7 2 2 6 6" xfId="4922"/>
    <cellStyle name="백분율 7 2 2 7" xfId="4923"/>
    <cellStyle name="백분율 7 2 2 7 2" xfId="4924"/>
    <cellStyle name="백분율 7 2 2 7 2 2" xfId="4925"/>
    <cellStyle name="백분율 7 2 2 7 2 2 2" xfId="4926"/>
    <cellStyle name="백분율 7 2 2 7 2 2 2 2" xfId="4927"/>
    <cellStyle name="백분율 7 2 2 7 2 2 3" xfId="4928"/>
    <cellStyle name="백분율 7 2 2 7 2 3" xfId="4929"/>
    <cellStyle name="백분율 7 2 2 7 2 3 2" xfId="4930"/>
    <cellStyle name="백분율 7 2 2 7 2 4" xfId="4931"/>
    <cellStyle name="백분율 7 2 2 7 3" xfId="4932"/>
    <cellStyle name="백분율 7 2 2 7 3 2" xfId="4933"/>
    <cellStyle name="백분율 7 2 2 7 3 2 2" xfId="4934"/>
    <cellStyle name="백분율 7 2 2 7 3 3" xfId="4935"/>
    <cellStyle name="백분율 7 2 2 7 4" xfId="4936"/>
    <cellStyle name="백분율 7 2 2 7 4 2" xfId="4937"/>
    <cellStyle name="백분율 7 2 2 7 5" xfId="4938"/>
    <cellStyle name="백분율 7 2 2 8" xfId="4939"/>
    <cellStyle name="백분율 7 2 2 8 2" xfId="4940"/>
    <cellStyle name="백분율 7 2 2 8 2 2" xfId="4941"/>
    <cellStyle name="백분율 7 2 2 8 2 2 2" xfId="4942"/>
    <cellStyle name="백분율 7 2 2 8 2 3" xfId="4943"/>
    <cellStyle name="백분율 7 2 2 8 3" xfId="4944"/>
    <cellStyle name="백분율 7 2 2 8 3 2" xfId="4945"/>
    <cellStyle name="백분율 7 2 2 8 4" xfId="4946"/>
    <cellStyle name="백분율 7 2 2 9" xfId="4947"/>
    <cellStyle name="백분율 7 2 2 9 2" xfId="4948"/>
    <cellStyle name="백분율 7 2 2 9 2 2" xfId="4949"/>
    <cellStyle name="백분율 7 2 2 9 3" xfId="4950"/>
    <cellStyle name="백분율 7 2 3" xfId="4951"/>
    <cellStyle name="백분율 7 2 3 2" xfId="4952"/>
    <cellStyle name="백분율 7 2 4" xfId="4953"/>
    <cellStyle name="백분율 7 2 4 10" xfId="4954"/>
    <cellStyle name="백분율 7 2 4 2" xfId="4955"/>
    <cellStyle name="백분율 7 2 4 2 2" xfId="4956"/>
    <cellStyle name="백분율 7 2 4 2 2 2" xfId="4957"/>
    <cellStyle name="백분율 7 2 4 2 2 2 2" xfId="4958"/>
    <cellStyle name="백분율 7 2 4 2 2 2 2 2" xfId="4959"/>
    <cellStyle name="백분율 7 2 4 2 2 2 2 2 2" xfId="4960"/>
    <cellStyle name="백분율 7 2 4 2 2 2 2 2 2 2" xfId="4961"/>
    <cellStyle name="백분율 7 2 4 2 2 2 2 2 2 2 2" xfId="4962"/>
    <cellStyle name="백분율 7 2 4 2 2 2 2 2 2 3" xfId="4963"/>
    <cellStyle name="백분율 7 2 4 2 2 2 2 2 3" xfId="4964"/>
    <cellStyle name="백분율 7 2 4 2 2 2 2 2 3 2" xfId="4965"/>
    <cellStyle name="백분율 7 2 4 2 2 2 2 2 4" xfId="4966"/>
    <cellStyle name="백분율 7 2 4 2 2 2 2 3" xfId="4967"/>
    <cellStyle name="백분율 7 2 4 2 2 2 2 3 2" xfId="4968"/>
    <cellStyle name="백분율 7 2 4 2 2 2 2 3 2 2" xfId="4969"/>
    <cellStyle name="백분율 7 2 4 2 2 2 2 3 3" xfId="4970"/>
    <cellStyle name="백분율 7 2 4 2 2 2 2 4" xfId="4971"/>
    <cellStyle name="백분율 7 2 4 2 2 2 2 4 2" xfId="4972"/>
    <cellStyle name="백분율 7 2 4 2 2 2 2 5" xfId="4973"/>
    <cellStyle name="백분율 7 2 4 2 2 2 3" xfId="4974"/>
    <cellStyle name="백분율 7 2 4 2 2 2 3 2" xfId="4975"/>
    <cellStyle name="백분율 7 2 4 2 2 2 3 2 2" xfId="4976"/>
    <cellStyle name="백분율 7 2 4 2 2 2 3 2 2 2" xfId="4977"/>
    <cellStyle name="백분율 7 2 4 2 2 2 3 2 3" xfId="4978"/>
    <cellStyle name="백분율 7 2 4 2 2 2 3 3" xfId="4979"/>
    <cellStyle name="백분율 7 2 4 2 2 2 3 3 2" xfId="4980"/>
    <cellStyle name="백분율 7 2 4 2 2 2 3 4" xfId="4981"/>
    <cellStyle name="백분율 7 2 4 2 2 2 4" xfId="4982"/>
    <cellStyle name="백분율 7 2 4 2 2 2 4 2" xfId="4983"/>
    <cellStyle name="백분율 7 2 4 2 2 2 4 2 2" xfId="4984"/>
    <cellStyle name="백분율 7 2 4 2 2 2 4 3" xfId="4985"/>
    <cellStyle name="백분율 7 2 4 2 2 2 5" xfId="4986"/>
    <cellStyle name="백분율 7 2 4 2 2 2 5 2" xfId="4987"/>
    <cellStyle name="백분율 7 2 4 2 2 2 6" xfId="4988"/>
    <cellStyle name="백분율 7 2 4 2 2 3" xfId="4989"/>
    <cellStyle name="백분율 7 2 4 2 2 3 2" xfId="4990"/>
    <cellStyle name="백분율 7 2 4 2 2 3 2 2" xfId="4991"/>
    <cellStyle name="백분율 7 2 4 2 2 3 2 2 2" xfId="4992"/>
    <cellStyle name="백분율 7 2 4 2 2 3 2 2 2 2" xfId="4993"/>
    <cellStyle name="백분율 7 2 4 2 2 3 2 2 3" xfId="4994"/>
    <cellStyle name="백분율 7 2 4 2 2 3 2 3" xfId="4995"/>
    <cellStyle name="백분율 7 2 4 2 2 3 2 3 2" xfId="4996"/>
    <cellStyle name="백분율 7 2 4 2 2 3 2 4" xfId="4997"/>
    <cellStyle name="백분율 7 2 4 2 2 3 3" xfId="4998"/>
    <cellStyle name="백분율 7 2 4 2 2 3 3 2" xfId="4999"/>
    <cellStyle name="백분율 7 2 4 2 2 3 3 2 2" xfId="5000"/>
    <cellStyle name="백분율 7 2 4 2 2 3 3 3" xfId="5001"/>
    <cellStyle name="백분율 7 2 4 2 2 3 4" xfId="5002"/>
    <cellStyle name="백분율 7 2 4 2 2 3 4 2" xfId="5003"/>
    <cellStyle name="백분율 7 2 4 2 2 3 5" xfId="5004"/>
    <cellStyle name="백분율 7 2 4 2 2 4" xfId="5005"/>
    <cellStyle name="백분율 7 2 4 2 2 4 2" xfId="5006"/>
    <cellStyle name="백분율 7 2 4 2 2 4 2 2" xfId="5007"/>
    <cellStyle name="백분율 7 2 4 2 2 4 2 2 2" xfId="5008"/>
    <cellStyle name="백분율 7 2 4 2 2 4 2 3" xfId="5009"/>
    <cellStyle name="백분율 7 2 4 2 2 4 3" xfId="5010"/>
    <cellStyle name="백분율 7 2 4 2 2 4 3 2" xfId="5011"/>
    <cellStyle name="백분율 7 2 4 2 2 4 4" xfId="5012"/>
    <cellStyle name="백분율 7 2 4 2 2 5" xfId="5013"/>
    <cellStyle name="백분율 7 2 4 2 2 5 2" xfId="5014"/>
    <cellStyle name="백분율 7 2 4 2 2 5 2 2" xfId="5015"/>
    <cellStyle name="백분율 7 2 4 2 2 5 3" xfId="5016"/>
    <cellStyle name="백분율 7 2 4 2 2 6" xfId="5017"/>
    <cellStyle name="백분율 7 2 4 2 2 6 2" xfId="5018"/>
    <cellStyle name="백분율 7 2 4 2 2 7" xfId="5019"/>
    <cellStyle name="백분율 7 2 4 2 3" xfId="5020"/>
    <cellStyle name="백분율 7 2 4 2 4" xfId="5021"/>
    <cellStyle name="백분율 7 2 4 2 4 2" xfId="5022"/>
    <cellStyle name="백분율 7 2 4 2 4 2 2" xfId="5023"/>
    <cellStyle name="백분율 7 2 4 2 4 2 2 2" xfId="5024"/>
    <cellStyle name="백분율 7 2 4 2 4 2 2 2 2" xfId="5025"/>
    <cellStyle name="백분율 7 2 4 2 4 2 2 2 2 2" xfId="5026"/>
    <cellStyle name="백분율 7 2 4 2 4 2 2 2 3" xfId="5027"/>
    <cellStyle name="백분율 7 2 4 2 4 2 2 3" xfId="5028"/>
    <cellStyle name="백분율 7 2 4 2 4 2 2 3 2" xfId="5029"/>
    <cellStyle name="백분율 7 2 4 2 4 2 2 4" xfId="5030"/>
    <cellStyle name="백분율 7 2 4 2 4 2 3" xfId="5031"/>
    <cellStyle name="백분율 7 2 4 2 4 2 3 2" xfId="5032"/>
    <cellStyle name="백분율 7 2 4 2 4 2 3 2 2" xfId="5033"/>
    <cellStyle name="백분율 7 2 4 2 4 2 3 3" xfId="5034"/>
    <cellStyle name="백분율 7 2 4 2 4 2 4" xfId="5035"/>
    <cellStyle name="백분율 7 2 4 2 4 2 4 2" xfId="5036"/>
    <cellStyle name="백분율 7 2 4 2 4 2 5" xfId="5037"/>
    <cellStyle name="백분율 7 2 4 2 4 3" xfId="5038"/>
    <cellStyle name="백분율 7 2 4 2 4 3 2" xfId="5039"/>
    <cellStyle name="백분율 7 2 4 2 4 3 2 2" xfId="5040"/>
    <cellStyle name="백분율 7 2 4 2 4 3 2 2 2" xfId="5041"/>
    <cellStyle name="백분율 7 2 4 2 4 3 2 3" xfId="5042"/>
    <cellStyle name="백분율 7 2 4 2 4 3 3" xfId="5043"/>
    <cellStyle name="백분율 7 2 4 2 4 3 3 2" xfId="5044"/>
    <cellStyle name="백분율 7 2 4 2 4 3 4" xfId="5045"/>
    <cellStyle name="백분율 7 2 4 2 4 4" xfId="5046"/>
    <cellStyle name="백분율 7 2 4 2 4 4 2" xfId="5047"/>
    <cellStyle name="백분율 7 2 4 2 4 4 2 2" xfId="5048"/>
    <cellStyle name="백분율 7 2 4 2 4 4 3" xfId="5049"/>
    <cellStyle name="백분율 7 2 4 2 4 5" xfId="5050"/>
    <cellStyle name="백분율 7 2 4 2 4 5 2" xfId="5051"/>
    <cellStyle name="백분율 7 2 4 2 4 6" xfId="5052"/>
    <cellStyle name="백분율 7 2 4 2 5" xfId="5053"/>
    <cellStyle name="백분율 7 2 4 2 5 2" xfId="5054"/>
    <cellStyle name="백분율 7 2 4 2 5 2 2" xfId="5055"/>
    <cellStyle name="백분율 7 2 4 2 5 2 2 2" xfId="5056"/>
    <cellStyle name="백분율 7 2 4 2 5 2 2 2 2" xfId="5057"/>
    <cellStyle name="백분율 7 2 4 2 5 2 2 3" xfId="5058"/>
    <cellStyle name="백분율 7 2 4 2 5 2 3" xfId="5059"/>
    <cellStyle name="백분율 7 2 4 2 5 2 3 2" xfId="5060"/>
    <cellStyle name="백분율 7 2 4 2 5 2 4" xfId="5061"/>
    <cellStyle name="백분율 7 2 4 2 5 3" xfId="5062"/>
    <cellStyle name="백분율 7 2 4 2 5 3 2" xfId="5063"/>
    <cellStyle name="백분율 7 2 4 2 5 3 2 2" xfId="5064"/>
    <cellStyle name="백분율 7 2 4 2 5 3 3" xfId="5065"/>
    <cellStyle name="백분율 7 2 4 2 5 4" xfId="5066"/>
    <cellStyle name="백분율 7 2 4 2 5 4 2" xfId="5067"/>
    <cellStyle name="백분율 7 2 4 2 5 5" xfId="5068"/>
    <cellStyle name="백분율 7 2 4 2 6" xfId="5069"/>
    <cellStyle name="백분율 7 2 4 2 6 2" xfId="5070"/>
    <cellStyle name="백분율 7 2 4 2 6 2 2" xfId="5071"/>
    <cellStyle name="백분율 7 2 4 2 6 2 2 2" xfId="5072"/>
    <cellStyle name="백분율 7 2 4 2 6 2 3" xfId="5073"/>
    <cellStyle name="백분율 7 2 4 2 6 3" xfId="5074"/>
    <cellStyle name="백분율 7 2 4 2 6 3 2" xfId="5075"/>
    <cellStyle name="백분율 7 2 4 2 6 4" xfId="5076"/>
    <cellStyle name="백분율 7 2 4 2 7" xfId="5077"/>
    <cellStyle name="백분율 7 2 4 2 7 2" xfId="5078"/>
    <cellStyle name="백분율 7 2 4 2 7 2 2" xfId="5079"/>
    <cellStyle name="백분율 7 2 4 2 7 3" xfId="5080"/>
    <cellStyle name="백분율 7 2 4 2 8" xfId="5081"/>
    <cellStyle name="백분율 7 2 4 2 8 2" xfId="5082"/>
    <cellStyle name="백분율 7 2 4 2 9" xfId="5083"/>
    <cellStyle name="백분율 7 2 4 3" xfId="5084"/>
    <cellStyle name="백분율 7 2 4 3 2" xfId="5085"/>
    <cellStyle name="백분율 7 2 4 3 2 2" xfId="5086"/>
    <cellStyle name="백분율 7 2 4 3 2 2 2" xfId="5087"/>
    <cellStyle name="백분율 7 2 4 3 2 2 2 2" xfId="5088"/>
    <cellStyle name="백분율 7 2 4 3 2 2 2 2 2" xfId="5089"/>
    <cellStyle name="백분율 7 2 4 3 2 2 2 2 2 2" xfId="5090"/>
    <cellStyle name="백분율 7 2 4 3 2 2 2 2 3" xfId="5091"/>
    <cellStyle name="백분율 7 2 4 3 2 2 2 3" xfId="5092"/>
    <cellStyle name="백분율 7 2 4 3 2 2 2 3 2" xfId="5093"/>
    <cellStyle name="백분율 7 2 4 3 2 2 2 4" xfId="5094"/>
    <cellStyle name="백분율 7 2 4 3 2 2 3" xfId="5095"/>
    <cellStyle name="백분율 7 2 4 3 2 2 3 2" xfId="5096"/>
    <cellStyle name="백분율 7 2 4 3 2 2 3 2 2" xfId="5097"/>
    <cellStyle name="백분율 7 2 4 3 2 2 3 3" xfId="5098"/>
    <cellStyle name="백분율 7 2 4 3 2 2 4" xfId="5099"/>
    <cellStyle name="백분율 7 2 4 3 2 2 4 2" xfId="5100"/>
    <cellStyle name="백분율 7 2 4 3 2 2 5" xfId="5101"/>
    <cellStyle name="백분율 7 2 4 3 2 3" xfId="5102"/>
    <cellStyle name="백분율 7 2 4 3 2 3 2" xfId="5103"/>
    <cellStyle name="백분율 7 2 4 3 2 3 2 2" xfId="5104"/>
    <cellStyle name="백분율 7 2 4 3 2 3 2 2 2" xfId="5105"/>
    <cellStyle name="백분율 7 2 4 3 2 3 2 3" xfId="5106"/>
    <cellStyle name="백분율 7 2 4 3 2 3 3" xfId="5107"/>
    <cellStyle name="백분율 7 2 4 3 2 3 3 2" xfId="5108"/>
    <cellStyle name="백분율 7 2 4 3 2 3 4" xfId="5109"/>
    <cellStyle name="백분율 7 2 4 3 2 4" xfId="5110"/>
    <cellStyle name="백분율 7 2 4 3 2 4 2" xfId="5111"/>
    <cellStyle name="백분율 7 2 4 3 2 4 2 2" xfId="5112"/>
    <cellStyle name="백분율 7 2 4 3 2 4 3" xfId="5113"/>
    <cellStyle name="백분율 7 2 4 3 2 5" xfId="5114"/>
    <cellStyle name="백분율 7 2 4 3 2 5 2" xfId="5115"/>
    <cellStyle name="백분율 7 2 4 3 2 6" xfId="5116"/>
    <cellStyle name="백분율 7 2 4 3 3" xfId="5117"/>
    <cellStyle name="백분율 7 2 4 3 3 2" xfId="5118"/>
    <cellStyle name="백분율 7 2 4 3 3 2 2" xfId="5119"/>
    <cellStyle name="백분율 7 2 4 3 3 2 2 2" xfId="5120"/>
    <cellStyle name="백분율 7 2 4 3 3 2 2 2 2" xfId="5121"/>
    <cellStyle name="백분율 7 2 4 3 3 2 2 3" xfId="5122"/>
    <cellStyle name="백분율 7 2 4 3 3 2 3" xfId="5123"/>
    <cellStyle name="백분율 7 2 4 3 3 2 3 2" xfId="5124"/>
    <cellStyle name="백분율 7 2 4 3 3 2 4" xfId="5125"/>
    <cellStyle name="백분율 7 2 4 3 3 3" xfId="5126"/>
    <cellStyle name="백분율 7 2 4 3 3 3 2" xfId="5127"/>
    <cellStyle name="백분율 7 2 4 3 3 3 2 2" xfId="5128"/>
    <cellStyle name="백분율 7 2 4 3 3 3 3" xfId="5129"/>
    <cellStyle name="백분율 7 2 4 3 3 4" xfId="5130"/>
    <cellStyle name="백분율 7 2 4 3 3 4 2" xfId="5131"/>
    <cellStyle name="백분율 7 2 4 3 3 5" xfId="5132"/>
    <cellStyle name="백분율 7 2 4 3 4" xfId="5133"/>
    <cellStyle name="백분율 7 2 4 3 4 2" xfId="5134"/>
    <cellStyle name="백분율 7 2 4 3 4 2 2" xfId="5135"/>
    <cellStyle name="백분율 7 2 4 3 4 2 2 2" xfId="5136"/>
    <cellStyle name="백분율 7 2 4 3 4 2 3" xfId="5137"/>
    <cellStyle name="백분율 7 2 4 3 4 3" xfId="5138"/>
    <cellStyle name="백분율 7 2 4 3 4 3 2" xfId="5139"/>
    <cellStyle name="백분율 7 2 4 3 4 4" xfId="5140"/>
    <cellStyle name="백분율 7 2 4 3 5" xfId="5141"/>
    <cellStyle name="백분율 7 2 4 3 5 2" xfId="5142"/>
    <cellStyle name="백분율 7 2 4 3 5 2 2" xfId="5143"/>
    <cellStyle name="백분율 7 2 4 3 5 3" xfId="5144"/>
    <cellStyle name="백분율 7 2 4 3 6" xfId="5145"/>
    <cellStyle name="백분율 7 2 4 3 6 2" xfId="5146"/>
    <cellStyle name="백분율 7 2 4 3 7" xfId="5147"/>
    <cellStyle name="백분율 7 2 4 4" xfId="5148"/>
    <cellStyle name="백분율 7 2 4 5" xfId="5149"/>
    <cellStyle name="백분율 7 2 4 5 2" xfId="5150"/>
    <cellStyle name="백분율 7 2 4 5 2 2" xfId="5151"/>
    <cellStyle name="백분율 7 2 4 5 2 2 2" xfId="5152"/>
    <cellStyle name="백분율 7 2 4 5 2 2 2 2" xfId="5153"/>
    <cellStyle name="백분율 7 2 4 5 2 2 2 2 2" xfId="5154"/>
    <cellStyle name="백분율 7 2 4 5 2 2 2 3" xfId="5155"/>
    <cellStyle name="백분율 7 2 4 5 2 2 3" xfId="5156"/>
    <cellStyle name="백분율 7 2 4 5 2 2 3 2" xfId="5157"/>
    <cellStyle name="백분율 7 2 4 5 2 2 4" xfId="5158"/>
    <cellStyle name="백분율 7 2 4 5 2 3" xfId="5159"/>
    <cellStyle name="백분율 7 2 4 5 2 3 2" xfId="5160"/>
    <cellStyle name="백분율 7 2 4 5 2 3 2 2" xfId="5161"/>
    <cellStyle name="백분율 7 2 4 5 2 3 3" xfId="5162"/>
    <cellStyle name="백분율 7 2 4 5 2 4" xfId="5163"/>
    <cellStyle name="백분율 7 2 4 5 2 4 2" xfId="5164"/>
    <cellStyle name="백분율 7 2 4 5 2 5" xfId="5165"/>
    <cellStyle name="백분율 7 2 4 5 3" xfId="5166"/>
    <cellStyle name="백분율 7 2 4 5 3 2" xfId="5167"/>
    <cellStyle name="백분율 7 2 4 5 3 2 2" xfId="5168"/>
    <cellStyle name="백분율 7 2 4 5 3 2 2 2" xfId="5169"/>
    <cellStyle name="백분율 7 2 4 5 3 2 3" xfId="5170"/>
    <cellStyle name="백분율 7 2 4 5 3 3" xfId="5171"/>
    <cellStyle name="백분율 7 2 4 5 3 3 2" xfId="5172"/>
    <cellStyle name="백분율 7 2 4 5 3 4" xfId="5173"/>
    <cellStyle name="백분율 7 2 4 5 4" xfId="5174"/>
    <cellStyle name="백분율 7 2 4 5 4 2" xfId="5175"/>
    <cellStyle name="백분율 7 2 4 5 4 2 2" xfId="5176"/>
    <cellStyle name="백분율 7 2 4 5 4 3" xfId="5177"/>
    <cellStyle name="백분율 7 2 4 5 5" xfId="5178"/>
    <cellStyle name="백분율 7 2 4 5 5 2" xfId="5179"/>
    <cellStyle name="백분율 7 2 4 5 6" xfId="5180"/>
    <cellStyle name="백분율 7 2 4 6" xfId="5181"/>
    <cellStyle name="백분율 7 2 4 6 2" xfId="5182"/>
    <cellStyle name="백분율 7 2 4 6 2 2" xfId="5183"/>
    <cellStyle name="백분율 7 2 4 6 2 2 2" xfId="5184"/>
    <cellStyle name="백분율 7 2 4 6 2 2 2 2" xfId="5185"/>
    <cellStyle name="백분율 7 2 4 6 2 2 3" xfId="5186"/>
    <cellStyle name="백분율 7 2 4 6 2 3" xfId="5187"/>
    <cellStyle name="백분율 7 2 4 6 2 3 2" xfId="5188"/>
    <cellStyle name="백분율 7 2 4 6 2 4" xfId="5189"/>
    <cellStyle name="백분율 7 2 4 6 3" xfId="5190"/>
    <cellStyle name="백분율 7 2 4 6 3 2" xfId="5191"/>
    <cellStyle name="백분율 7 2 4 6 3 2 2" xfId="5192"/>
    <cellStyle name="백분율 7 2 4 6 3 3" xfId="5193"/>
    <cellStyle name="백분율 7 2 4 6 4" xfId="5194"/>
    <cellStyle name="백분율 7 2 4 6 4 2" xfId="5195"/>
    <cellStyle name="백분율 7 2 4 6 5" xfId="5196"/>
    <cellStyle name="백분율 7 2 4 7" xfId="5197"/>
    <cellStyle name="백분율 7 2 4 7 2" xfId="5198"/>
    <cellStyle name="백분율 7 2 4 7 2 2" xfId="5199"/>
    <cellStyle name="백분율 7 2 4 7 2 2 2" xfId="5200"/>
    <cellStyle name="백분율 7 2 4 7 2 3" xfId="5201"/>
    <cellStyle name="백분율 7 2 4 7 3" xfId="5202"/>
    <cellStyle name="백분율 7 2 4 7 3 2" xfId="5203"/>
    <cellStyle name="백분율 7 2 4 7 4" xfId="5204"/>
    <cellStyle name="백분율 7 2 4 8" xfId="5205"/>
    <cellStyle name="백분율 7 2 4 8 2" xfId="5206"/>
    <cellStyle name="백분율 7 2 4 8 2 2" xfId="5207"/>
    <cellStyle name="백분율 7 2 4 8 3" xfId="5208"/>
    <cellStyle name="백분율 7 2 4 9" xfId="5209"/>
    <cellStyle name="백분율 7 2 4 9 2" xfId="5210"/>
    <cellStyle name="백분율 7 2 5" xfId="5211"/>
    <cellStyle name="백분율 7 2 5 2" xfId="5212"/>
    <cellStyle name="백분율 7 2 5 2 2" xfId="5213"/>
    <cellStyle name="백분율 7 2 5 2 2 2" xfId="5214"/>
    <cellStyle name="백분율 7 2 5 2 2 2 2" xfId="5215"/>
    <cellStyle name="백분율 7 2 5 2 2 2 2 2" xfId="5216"/>
    <cellStyle name="백분율 7 2 5 2 2 2 2 2 2" xfId="5217"/>
    <cellStyle name="백분율 7 2 5 2 2 2 2 2 2 2" xfId="5218"/>
    <cellStyle name="백분율 7 2 5 2 2 2 2 2 3" xfId="5219"/>
    <cellStyle name="백분율 7 2 5 2 2 2 2 3" xfId="5220"/>
    <cellStyle name="백분율 7 2 5 2 2 2 2 3 2" xfId="5221"/>
    <cellStyle name="백분율 7 2 5 2 2 2 2 4" xfId="5222"/>
    <cellStyle name="백분율 7 2 5 2 2 2 3" xfId="5223"/>
    <cellStyle name="백분율 7 2 5 2 2 2 3 2" xfId="5224"/>
    <cellStyle name="백분율 7 2 5 2 2 2 3 2 2" xfId="5225"/>
    <cellStyle name="백분율 7 2 5 2 2 2 3 3" xfId="5226"/>
    <cellStyle name="백분율 7 2 5 2 2 2 4" xfId="5227"/>
    <cellStyle name="백분율 7 2 5 2 2 2 4 2" xfId="5228"/>
    <cellStyle name="백분율 7 2 5 2 2 2 5" xfId="5229"/>
    <cellStyle name="백분율 7 2 5 2 2 3" xfId="5230"/>
    <cellStyle name="백분율 7 2 5 2 2 3 2" xfId="5231"/>
    <cellStyle name="백분율 7 2 5 2 2 3 2 2" xfId="5232"/>
    <cellStyle name="백분율 7 2 5 2 2 3 2 2 2" xfId="5233"/>
    <cellStyle name="백분율 7 2 5 2 2 3 2 3" xfId="5234"/>
    <cellStyle name="백분율 7 2 5 2 2 3 3" xfId="5235"/>
    <cellStyle name="백분율 7 2 5 2 2 3 3 2" xfId="5236"/>
    <cellStyle name="백분율 7 2 5 2 2 3 4" xfId="5237"/>
    <cellStyle name="백분율 7 2 5 2 2 4" xfId="5238"/>
    <cellStyle name="백분율 7 2 5 2 2 4 2" xfId="5239"/>
    <cellStyle name="백분율 7 2 5 2 2 4 2 2" xfId="5240"/>
    <cellStyle name="백분율 7 2 5 2 2 4 3" xfId="5241"/>
    <cellStyle name="백분율 7 2 5 2 2 5" xfId="5242"/>
    <cellStyle name="백분율 7 2 5 2 2 5 2" xfId="5243"/>
    <cellStyle name="백분율 7 2 5 2 2 6" xfId="5244"/>
    <cellStyle name="백분율 7 2 5 2 3" xfId="5245"/>
    <cellStyle name="백분율 7 2 5 2 3 2" xfId="5246"/>
    <cellStyle name="백분율 7 2 5 2 3 2 2" xfId="5247"/>
    <cellStyle name="백분율 7 2 5 2 3 2 2 2" xfId="5248"/>
    <cellStyle name="백분율 7 2 5 2 3 2 2 2 2" xfId="5249"/>
    <cellStyle name="백분율 7 2 5 2 3 2 2 3" xfId="5250"/>
    <cellStyle name="백분율 7 2 5 2 3 2 3" xfId="5251"/>
    <cellStyle name="백분율 7 2 5 2 3 2 3 2" xfId="5252"/>
    <cellStyle name="백분율 7 2 5 2 3 2 4" xfId="5253"/>
    <cellStyle name="백분율 7 2 5 2 3 3" xfId="5254"/>
    <cellStyle name="백분율 7 2 5 2 3 3 2" xfId="5255"/>
    <cellStyle name="백분율 7 2 5 2 3 3 2 2" xfId="5256"/>
    <cellStyle name="백분율 7 2 5 2 3 3 3" xfId="5257"/>
    <cellStyle name="백분율 7 2 5 2 3 4" xfId="5258"/>
    <cellStyle name="백분율 7 2 5 2 3 4 2" xfId="5259"/>
    <cellStyle name="백분율 7 2 5 2 3 5" xfId="5260"/>
    <cellStyle name="백분율 7 2 5 2 4" xfId="5261"/>
    <cellStyle name="백분율 7 2 5 2 4 2" xfId="5262"/>
    <cellStyle name="백분율 7 2 5 2 4 2 2" xfId="5263"/>
    <cellStyle name="백분율 7 2 5 2 4 2 2 2" xfId="5264"/>
    <cellStyle name="백분율 7 2 5 2 4 2 3" xfId="5265"/>
    <cellStyle name="백분율 7 2 5 2 4 3" xfId="5266"/>
    <cellStyle name="백분율 7 2 5 2 4 3 2" xfId="5267"/>
    <cellStyle name="백분율 7 2 5 2 4 4" xfId="5268"/>
    <cellStyle name="백분율 7 2 5 2 5" xfId="5269"/>
    <cellStyle name="백분율 7 2 5 2 5 2" xfId="5270"/>
    <cellStyle name="백분율 7 2 5 2 5 2 2" xfId="5271"/>
    <cellStyle name="백분율 7 2 5 2 5 3" xfId="5272"/>
    <cellStyle name="백분율 7 2 5 2 6" xfId="5273"/>
    <cellStyle name="백분율 7 2 5 2 6 2" xfId="5274"/>
    <cellStyle name="백분율 7 2 5 2 7" xfId="5275"/>
    <cellStyle name="백분율 7 2 5 3" xfId="5276"/>
    <cellStyle name="백분율 7 2 5 4" xfId="5277"/>
    <cellStyle name="백분율 7 2 5 4 2" xfId="5278"/>
    <cellStyle name="백분율 7 2 5 4 2 2" xfId="5279"/>
    <cellStyle name="백분율 7 2 5 4 2 2 2" xfId="5280"/>
    <cellStyle name="백분율 7 2 5 4 2 2 2 2" xfId="5281"/>
    <cellStyle name="백분율 7 2 5 4 2 2 2 2 2" xfId="5282"/>
    <cellStyle name="백분율 7 2 5 4 2 2 2 3" xfId="5283"/>
    <cellStyle name="백분율 7 2 5 4 2 2 3" xfId="5284"/>
    <cellStyle name="백분율 7 2 5 4 2 2 3 2" xfId="5285"/>
    <cellStyle name="백분율 7 2 5 4 2 2 4" xfId="5286"/>
    <cellStyle name="백분율 7 2 5 4 2 3" xfId="5287"/>
    <cellStyle name="백분율 7 2 5 4 2 3 2" xfId="5288"/>
    <cellStyle name="백분율 7 2 5 4 2 3 2 2" xfId="5289"/>
    <cellStyle name="백분율 7 2 5 4 2 3 3" xfId="5290"/>
    <cellStyle name="백분율 7 2 5 4 2 4" xfId="5291"/>
    <cellStyle name="백분율 7 2 5 4 2 4 2" xfId="5292"/>
    <cellStyle name="백분율 7 2 5 4 2 5" xfId="5293"/>
    <cellStyle name="백분율 7 2 5 4 3" xfId="5294"/>
    <cellStyle name="백분율 7 2 5 4 3 2" xfId="5295"/>
    <cellStyle name="백분율 7 2 5 4 3 2 2" xfId="5296"/>
    <cellStyle name="백분율 7 2 5 4 3 2 2 2" xfId="5297"/>
    <cellStyle name="백분율 7 2 5 4 3 2 3" xfId="5298"/>
    <cellStyle name="백분율 7 2 5 4 3 3" xfId="5299"/>
    <cellStyle name="백분율 7 2 5 4 3 3 2" xfId="5300"/>
    <cellStyle name="백분율 7 2 5 4 3 4" xfId="5301"/>
    <cellStyle name="백분율 7 2 5 4 4" xfId="5302"/>
    <cellStyle name="백분율 7 2 5 4 4 2" xfId="5303"/>
    <cellStyle name="백분율 7 2 5 4 4 2 2" xfId="5304"/>
    <cellStyle name="백분율 7 2 5 4 4 3" xfId="5305"/>
    <cellStyle name="백분율 7 2 5 4 5" xfId="5306"/>
    <cellStyle name="백분율 7 2 5 4 5 2" xfId="5307"/>
    <cellStyle name="백분율 7 2 5 4 6" xfId="5308"/>
    <cellStyle name="백분율 7 2 5 5" xfId="5309"/>
    <cellStyle name="백분율 7 2 5 5 2" xfId="5310"/>
    <cellStyle name="백분율 7 2 5 5 2 2" xfId="5311"/>
    <cellStyle name="백분율 7 2 5 5 2 2 2" xfId="5312"/>
    <cellStyle name="백분율 7 2 5 5 2 2 2 2" xfId="5313"/>
    <cellStyle name="백분율 7 2 5 5 2 2 3" xfId="5314"/>
    <cellStyle name="백분율 7 2 5 5 2 3" xfId="5315"/>
    <cellStyle name="백분율 7 2 5 5 2 3 2" xfId="5316"/>
    <cellStyle name="백분율 7 2 5 5 2 4" xfId="5317"/>
    <cellStyle name="백분율 7 2 5 5 3" xfId="5318"/>
    <cellStyle name="백분율 7 2 5 5 3 2" xfId="5319"/>
    <cellStyle name="백분율 7 2 5 5 3 2 2" xfId="5320"/>
    <cellStyle name="백분율 7 2 5 5 3 3" xfId="5321"/>
    <cellStyle name="백분율 7 2 5 5 4" xfId="5322"/>
    <cellStyle name="백분율 7 2 5 5 4 2" xfId="5323"/>
    <cellStyle name="백분율 7 2 5 5 5" xfId="5324"/>
    <cellStyle name="백분율 7 2 5 6" xfId="5325"/>
    <cellStyle name="백분율 7 2 5 6 2" xfId="5326"/>
    <cellStyle name="백분율 7 2 5 6 2 2" xfId="5327"/>
    <cellStyle name="백분율 7 2 5 6 2 2 2" xfId="5328"/>
    <cellStyle name="백분율 7 2 5 6 2 3" xfId="5329"/>
    <cellStyle name="백분율 7 2 5 6 3" xfId="5330"/>
    <cellStyle name="백분율 7 2 5 6 3 2" xfId="5331"/>
    <cellStyle name="백분율 7 2 5 6 4" xfId="5332"/>
    <cellStyle name="백분율 7 2 5 7" xfId="5333"/>
    <cellStyle name="백분율 7 2 5 7 2" xfId="5334"/>
    <cellStyle name="백분율 7 2 5 7 2 2" xfId="5335"/>
    <cellStyle name="백분율 7 2 5 7 3" xfId="5336"/>
    <cellStyle name="백분율 7 2 5 8" xfId="5337"/>
    <cellStyle name="백분율 7 2 5 8 2" xfId="5338"/>
    <cellStyle name="백분율 7 2 5 9" xfId="5339"/>
    <cellStyle name="백분율 7 2 6" xfId="5340"/>
    <cellStyle name="백분율 7 2 6 2" xfId="5341"/>
    <cellStyle name="백분율 7 2 6 2 2" xfId="5342"/>
    <cellStyle name="백분율 7 2 6 2 2 2" xfId="5343"/>
    <cellStyle name="백분율 7 2 6 2 2 2 2" xfId="5344"/>
    <cellStyle name="백분율 7 2 6 2 2 2 2 2" xfId="5345"/>
    <cellStyle name="백분율 7 2 6 2 2 2 2 2 2" xfId="5346"/>
    <cellStyle name="백분율 7 2 6 2 2 2 2 3" xfId="5347"/>
    <cellStyle name="백분율 7 2 6 2 2 2 3" xfId="5348"/>
    <cellStyle name="백분율 7 2 6 2 2 2 3 2" xfId="5349"/>
    <cellStyle name="백분율 7 2 6 2 2 2 4" xfId="5350"/>
    <cellStyle name="백분율 7 2 6 2 2 3" xfId="5351"/>
    <cellStyle name="백분율 7 2 6 2 2 3 2" xfId="5352"/>
    <cellStyle name="백분율 7 2 6 2 2 3 2 2" xfId="5353"/>
    <cellStyle name="백분율 7 2 6 2 2 3 3" xfId="5354"/>
    <cellStyle name="백분율 7 2 6 2 2 4" xfId="5355"/>
    <cellStyle name="백분율 7 2 6 2 2 4 2" xfId="5356"/>
    <cellStyle name="백분율 7 2 6 2 2 5" xfId="5357"/>
    <cellStyle name="백분율 7 2 6 2 3" xfId="5358"/>
    <cellStyle name="백분율 7 2 6 2 3 2" xfId="5359"/>
    <cellStyle name="백분율 7 2 6 2 3 2 2" xfId="5360"/>
    <cellStyle name="백분율 7 2 6 2 3 2 2 2" xfId="5361"/>
    <cellStyle name="백분율 7 2 6 2 3 2 3" xfId="5362"/>
    <cellStyle name="백분율 7 2 6 2 3 3" xfId="5363"/>
    <cellStyle name="백분율 7 2 6 2 3 3 2" xfId="5364"/>
    <cellStyle name="백분율 7 2 6 2 3 4" xfId="5365"/>
    <cellStyle name="백분율 7 2 6 2 4" xfId="5366"/>
    <cellStyle name="백분율 7 2 6 2 4 2" xfId="5367"/>
    <cellStyle name="백분율 7 2 6 2 4 2 2" xfId="5368"/>
    <cellStyle name="백분율 7 2 6 2 4 3" xfId="5369"/>
    <cellStyle name="백분율 7 2 6 2 5" xfId="5370"/>
    <cellStyle name="백분율 7 2 6 2 5 2" xfId="5371"/>
    <cellStyle name="백분율 7 2 6 2 6" xfId="5372"/>
    <cellStyle name="백분율 7 2 6 3" xfId="5373"/>
    <cellStyle name="백분율 7 2 6 3 2" xfId="5374"/>
    <cellStyle name="백분율 7 2 6 3 2 2" xfId="5375"/>
    <cellStyle name="백분율 7 2 6 3 2 2 2" xfId="5376"/>
    <cellStyle name="백분율 7 2 6 3 2 2 2 2" xfId="5377"/>
    <cellStyle name="백분율 7 2 6 3 2 2 3" xfId="5378"/>
    <cellStyle name="백분율 7 2 6 3 2 3" xfId="5379"/>
    <cellStyle name="백분율 7 2 6 3 2 3 2" xfId="5380"/>
    <cellStyle name="백분율 7 2 6 3 2 4" xfId="5381"/>
    <cellStyle name="백분율 7 2 6 3 3" xfId="5382"/>
    <cellStyle name="백분율 7 2 6 3 3 2" xfId="5383"/>
    <cellStyle name="백분율 7 2 6 3 3 2 2" xfId="5384"/>
    <cellStyle name="백분율 7 2 6 3 3 3" xfId="5385"/>
    <cellStyle name="백분율 7 2 6 3 4" xfId="5386"/>
    <cellStyle name="백분율 7 2 6 3 4 2" xfId="5387"/>
    <cellStyle name="백분율 7 2 6 3 5" xfId="5388"/>
    <cellStyle name="백분율 7 2 6 4" xfId="5389"/>
    <cellStyle name="백분율 7 2 6 4 2" xfId="5390"/>
    <cellStyle name="백분율 7 2 6 4 2 2" xfId="5391"/>
    <cellStyle name="백분율 7 2 6 4 2 2 2" xfId="5392"/>
    <cellStyle name="백분율 7 2 6 4 2 3" xfId="5393"/>
    <cellStyle name="백분율 7 2 6 4 3" xfId="5394"/>
    <cellStyle name="백분율 7 2 6 4 3 2" xfId="5395"/>
    <cellStyle name="백분율 7 2 6 4 4" xfId="5396"/>
    <cellStyle name="백분율 7 2 6 5" xfId="5397"/>
    <cellStyle name="백분율 7 2 6 5 2" xfId="5398"/>
    <cellStyle name="백분율 7 2 6 5 2 2" xfId="5399"/>
    <cellStyle name="백분율 7 2 6 5 3" xfId="5400"/>
    <cellStyle name="백분율 7 2 6 6" xfId="5401"/>
    <cellStyle name="백분율 7 2 6 6 2" xfId="5402"/>
    <cellStyle name="백분율 7 2 6 7" xfId="5403"/>
    <cellStyle name="백분율 7 2 7" xfId="5404"/>
    <cellStyle name="백분율 7 2 8" xfId="5405"/>
    <cellStyle name="백분율 7 2 8 2" xfId="5406"/>
    <cellStyle name="백분율 7 2 8 2 2" xfId="5407"/>
    <cellStyle name="백분율 7 2 8 2 2 2" xfId="5408"/>
    <cellStyle name="백분율 7 2 8 2 2 2 2" xfId="5409"/>
    <cellStyle name="백분율 7 2 8 2 2 2 2 2" xfId="5410"/>
    <cellStyle name="백분율 7 2 8 2 2 2 3" xfId="5411"/>
    <cellStyle name="백분율 7 2 8 2 2 3" xfId="5412"/>
    <cellStyle name="백분율 7 2 8 2 2 3 2" xfId="5413"/>
    <cellStyle name="백분율 7 2 8 2 2 4" xfId="5414"/>
    <cellStyle name="백분율 7 2 8 2 3" xfId="5415"/>
    <cellStyle name="백분율 7 2 8 2 3 2" xfId="5416"/>
    <cellStyle name="백분율 7 2 8 2 3 2 2" xfId="5417"/>
    <cellStyle name="백분율 7 2 8 2 3 3" xfId="5418"/>
    <cellStyle name="백분율 7 2 8 2 4" xfId="5419"/>
    <cellStyle name="백분율 7 2 8 2 4 2" xfId="5420"/>
    <cellStyle name="백분율 7 2 8 2 5" xfId="5421"/>
    <cellStyle name="백분율 7 2 8 3" xfId="5422"/>
    <cellStyle name="백분율 7 2 8 3 2" xfId="5423"/>
    <cellStyle name="백분율 7 2 8 3 2 2" xfId="5424"/>
    <cellStyle name="백분율 7 2 8 3 2 2 2" xfId="5425"/>
    <cellStyle name="백분율 7 2 8 3 2 3" xfId="5426"/>
    <cellStyle name="백분율 7 2 8 3 3" xfId="5427"/>
    <cellStyle name="백분율 7 2 8 3 3 2" xfId="5428"/>
    <cellStyle name="백분율 7 2 8 3 4" xfId="5429"/>
    <cellStyle name="백분율 7 2 8 4" xfId="5430"/>
    <cellStyle name="백분율 7 2 8 4 2" xfId="5431"/>
    <cellStyle name="백분율 7 2 8 4 2 2" xfId="5432"/>
    <cellStyle name="백분율 7 2 8 4 3" xfId="5433"/>
    <cellStyle name="백분율 7 2 8 5" xfId="5434"/>
    <cellStyle name="백분율 7 2 8 5 2" xfId="5435"/>
    <cellStyle name="백분율 7 2 8 6" xfId="5436"/>
    <cellStyle name="백분율 7 2 9" xfId="5437"/>
    <cellStyle name="백분율 7 2 9 2" xfId="5438"/>
    <cellStyle name="백분율 7 2 9 2 2" xfId="5439"/>
    <cellStyle name="백분율 7 2 9 2 2 2" xfId="5440"/>
    <cellStyle name="백분율 7 2 9 2 2 2 2" xfId="5441"/>
    <cellStyle name="백분율 7 2 9 2 2 3" xfId="5442"/>
    <cellStyle name="백분율 7 2 9 2 3" xfId="5443"/>
    <cellStyle name="백분율 7 2 9 2 3 2" xfId="5444"/>
    <cellStyle name="백분율 7 2 9 2 4" xfId="5445"/>
    <cellStyle name="백분율 7 2 9 3" xfId="5446"/>
    <cellStyle name="백분율 7 2 9 3 2" xfId="5447"/>
    <cellStyle name="백분율 7 2 9 3 2 2" xfId="5448"/>
    <cellStyle name="백분율 7 2 9 3 3" xfId="5449"/>
    <cellStyle name="백분율 7 2 9 4" xfId="5450"/>
    <cellStyle name="백분율 7 2 9 4 2" xfId="5451"/>
    <cellStyle name="백분율 7 2 9 5" xfId="5452"/>
    <cellStyle name="백분율 7 3" xfId="5453"/>
    <cellStyle name="백분율 7 3 10" xfId="5454"/>
    <cellStyle name="백분율 7 3 10 2" xfId="5455"/>
    <cellStyle name="백분율 7 3 11" xfId="5456"/>
    <cellStyle name="백분율 7 3 2" xfId="5457"/>
    <cellStyle name="백분율 7 3 2 10" xfId="5458"/>
    <cellStyle name="백분율 7 3 2 2" xfId="5459"/>
    <cellStyle name="백분율 7 3 2 2 2" xfId="5460"/>
    <cellStyle name="백분율 7 3 2 2 2 2" xfId="5461"/>
    <cellStyle name="백분율 7 3 2 2 2 2 2" xfId="5462"/>
    <cellStyle name="백분율 7 3 2 2 2 2 2 2" xfId="5463"/>
    <cellStyle name="백분율 7 3 2 2 2 2 2 2 2" xfId="5464"/>
    <cellStyle name="백분율 7 3 2 2 2 2 2 2 2 2" xfId="5465"/>
    <cellStyle name="백분율 7 3 2 2 2 2 2 2 2 2 2" xfId="5466"/>
    <cellStyle name="백분율 7 3 2 2 2 2 2 2 2 3" xfId="5467"/>
    <cellStyle name="백분율 7 3 2 2 2 2 2 2 3" xfId="5468"/>
    <cellStyle name="백분율 7 3 2 2 2 2 2 2 3 2" xfId="5469"/>
    <cellStyle name="백분율 7 3 2 2 2 2 2 2 4" xfId="5470"/>
    <cellStyle name="백분율 7 3 2 2 2 2 2 3" xfId="5471"/>
    <cellStyle name="백분율 7 3 2 2 2 2 2 3 2" xfId="5472"/>
    <cellStyle name="백분율 7 3 2 2 2 2 2 3 2 2" xfId="5473"/>
    <cellStyle name="백분율 7 3 2 2 2 2 2 3 3" xfId="5474"/>
    <cellStyle name="백분율 7 3 2 2 2 2 2 4" xfId="5475"/>
    <cellStyle name="백분율 7 3 2 2 2 2 2 4 2" xfId="5476"/>
    <cellStyle name="백분율 7 3 2 2 2 2 2 5" xfId="5477"/>
    <cellStyle name="백분율 7 3 2 2 2 2 3" xfId="5478"/>
    <cellStyle name="백분율 7 3 2 2 2 2 3 2" xfId="5479"/>
    <cellStyle name="백분율 7 3 2 2 2 2 3 2 2" xfId="5480"/>
    <cellStyle name="백분율 7 3 2 2 2 2 3 2 2 2" xfId="5481"/>
    <cellStyle name="백분율 7 3 2 2 2 2 3 2 3" xfId="5482"/>
    <cellStyle name="백분율 7 3 2 2 2 2 3 3" xfId="5483"/>
    <cellStyle name="백분율 7 3 2 2 2 2 3 3 2" xfId="5484"/>
    <cellStyle name="백분율 7 3 2 2 2 2 3 4" xfId="5485"/>
    <cellStyle name="백분율 7 3 2 2 2 2 4" xfId="5486"/>
    <cellStyle name="백분율 7 3 2 2 2 2 4 2" xfId="5487"/>
    <cellStyle name="백분율 7 3 2 2 2 2 4 2 2" xfId="5488"/>
    <cellStyle name="백분율 7 3 2 2 2 2 4 3" xfId="5489"/>
    <cellStyle name="백분율 7 3 2 2 2 2 5" xfId="5490"/>
    <cellStyle name="백분율 7 3 2 2 2 2 5 2" xfId="5491"/>
    <cellStyle name="백분율 7 3 2 2 2 2 6" xfId="5492"/>
    <cellStyle name="백분율 7 3 2 2 2 3" xfId="5493"/>
    <cellStyle name="백분율 7 3 2 2 2 3 2" xfId="5494"/>
    <cellStyle name="백분율 7 3 2 2 2 3 2 2" xfId="5495"/>
    <cellStyle name="백분율 7 3 2 2 2 3 2 2 2" xfId="5496"/>
    <cellStyle name="백분율 7 3 2 2 2 3 2 2 2 2" xfId="5497"/>
    <cellStyle name="백분율 7 3 2 2 2 3 2 2 3" xfId="5498"/>
    <cellStyle name="백분율 7 3 2 2 2 3 2 3" xfId="5499"/>
    <cellStyle name="백분율 7 3 2 2 2 3 2 3 2" xfId="5500"/>
    <cellStyle name="백분율 7 3 2 2 2 3 2 4" xfId="5501"/>
    <cellStyle name="백분율 7 3 2 2 2 3 3" xfId="5502"/>
    <cellStyle name="백분율 7 3 2 2 2 3 3 2" xfId="5503"/>
    <cellStyle name="백분율 7 3 2 2 2 3 3 2 2" xfId="5504"/>
    <cellStyle name="백분율 7 3 2 2 2 3 3 3" xfId="5505"/>
    <cellStyle name="백분율 7 3 2 2 2 3 4" xfId="5506"/>
    <cellStyle name="백분율 7 3 2 2 2 3 4 2" xfId="5507"/>
    <cellStyle name="백분율 7 3 2 2 2 3 5" xfId="5508"/>
    <cellStyle name="백분율 7 3 2 2 2 4" xfId="5509"/>
    <cellStyle name="백분율 7 3 2 2 2 4 2" xfId="5510"/>
    <cellStyle name="백분율 7 3 2 2 2 4 2 2" xfId="5511"/>
    <cellStyle name="백분율 7 3 2 2 2 4 2 2 2" xfId="5512"/>
    <cellStyle name="백분율 7 3 2 2 2 4 2 3" xfId="5513"/>
    <cellStyle name="백분율 7 3 2 2 2 4 3" xfId="5514"/>
    <cellStyle name="백분율 7 3 2 2 2 4 3 2" xfId="5515"/>
    <cellStyle name="백분율 7 3 2 2 2 4 4" xfId="5516"/>
    <cellStyle name="백분율 7 3 2 2 2 5" xfId="5517"/>
    <cellStyle name="백분율 7 3 2 2 2 5 2" xfId="5518"/>
    <cellStyle name="백분율 7 3 2 2 2 5 2 2" xfId="5519"/>
    <cellStyle name="백분율 7 3 2 2 2 5 3" xfId="5520"/>
    <cellStyle name="백분율 7 3 2 2 2 6" xfId="5521"/>
    <cellStyle name="백분율 7 3 2 2 2 6 2" xfId="5522"/>
    <cellStyle name="백분율 7 3 2 2 2 7" xfId="5523"/>
    <cellStyle name="백분율 7 3 2 2 3" xfId="5524"/>
    <cellStyle name="백분율 7 3 2 2 4" xfId="5525"/>
    <cellStyle name="백분율 7 3 2 2 4 2" xfId="5526"/>
    <cellStyle name="백분율 7 3 2 2 4 2 2" xfId="5527"/>
    <cellStyle name="백분율 7 3 2 2 4 2 2 2" xfId="5528"/>
    <cellStyle name="백분율 7 3 2 2 4 2 2 2 2" xfId="5529"/>
    <cellStyle name="백분율 7 3 2 2 4 2 2 2 2 2" xfId="5530"/>
    <cellStyle name="백분율 7 3 2 2 4 2 2 2 3" xfId="5531"/>
    <cellStyle name="백분율 7 3 2 2 4 2 2 3" xfId="5532"/>
    <cellStyle name="백분율 7 3 2 2 4 2 2 3 2" xfId="5533"/>
    <cellStyle name="백분율 7 3 2 2 4 2 2 4" xfId="5534"/>
    <cellStyle name="백분율 7 3 2 2 4 2 3" xfId="5535"/>
    <cellStyle name="백분율 7 3 2 2 4 2 3 2" xfId="5536"/>
    <cellStyle name="백분율 7 3 2 2 4 2 3 2 2" xfId="5537"/>
    <cellStyle name="백분율 7 3 2 2 4 2 3 3" xfId="5538"/>
    <cellStyle name="백분율 7 3 2 2 4 2 4" xfId="5539"/>
    <cellStyle name="백분율 7 3 2 2 4 2 4 2" xfId="5540"/>
    <cellStyle name="백분율 7 3 2 2 4 2 5" xfId="5541"/>
    <cellStyle name="백분율 7 3 2 2 4 3" xfId="5542"/>
    <cellStyle name="백분율 7 3 2 2 4 3 2" xfId="5543"/>
    <cellStyle name="백분율 7 3 2 2 4 3 2 2" xfId="5544"/>
    <cellStyle name="백분율 7 3 2 2 4 3 2 2 2" xfId="5545"/>
    <cellStyle name="백분율 7 3 2 2 4 3 2 3" xfId="5546"/>
    <cellStyle name="백분율 7 3 2 2 4 3 3" xfId="5547"/>
    <cellStyle name="백분율 7 3 2 2 4 3 3 2" xfId="5548"/>
    <cellStyle name="백분율 7 3 2 2 4 3 4" xfId="5549"/>
    <cellStyle name="백분율 7 3 2 2 4 4" xfId="5550"/>
    <cellStyle name="백분율 7 3 2 2 4 4 2" xfId="5551"/>
    <cellStyle name="백분율 7 3 2 2 4 4 2 2" xfId="5552"/>
    <cellStyle name="백분율 7 3 2 2 4 4 3" xfId="5553"/>
    <cellStyle name="백분율 7 3 2 2 4 5" xfId="5554"/>
    <cellStyle name="백분율 7 3 2 2 4 5 2" xfId="5555"/>
    <cellStyle name="백분율 7 3 2 2 4 6" xfId="5556"/>
    <cellStyle name="백분율 7 3 2 2 5" xfId="5557"/>
    <cellStyle name="백분율 7 3 2 2 5 2" xfId="5558"/>
    <cellStyle name="백분율 7 3 2 2 5 2 2" xfId="5559"/>
    <cellStyle name="백분율 7 3 2 2 5 2 2 2" xfId="5560"/>
    <cellStyle name="백분율 7 3 2 2 5 2 2 2 2" xfId="5561"/>
    <cellStyle name="백분율 7 3 2 2 5 2 2 3" xfId="5562"/>
    <cellStyle name="백분율 7 3 2 2 5 2 3" xfId="5563"/>
    <cellStyle name="백분율 7 3 2 2 5 2 3 2" xfId="5564"/>
    <cellStyle name="백분율 7 3 2 2 5 2 4" xfId="5565"/>
    <cellStyle name="백분율 7 3 2 2 5 3" xfId="5566"/>
    <cellStyle name="백분율 7 3 2 2 5 3 2" xfId="5567"/>
    <cellStyle name="백분율 7 3 2 2 5 3 2 2" xfId="5568"/>
    <cellStyle name="백분율 7 3 2 2 5 3 3" xfId="5569"/>
    <cellStyle name="백분율 7 3 2 2 5 4" xfId="5570"/>
    <cellStyle name="백분율 7 3 2 2 5 4 2" xfId="5571"/>
    <cellStyle name="백분율 7 3 2 2 5 5" xfId="5572"/>
    <cellStyle name="백분율 7 3 2 2 6" xfId="5573"/>
    <cellStyle name="백분율 7 3 2 2 6 2" xfId="5574"/>
    <cellStyle name="백분율 7 3 2 2 6 2 2" xfId="5575"/>
    <cellStyle name="백분율 7 3 2 2 6 2 2 2" xfId="5576"/>
    <cellStyle name="백분율 7 3 2 2 6 2 3" xfId="5577"/>
    <cellStyle name="백분율 7 3 2 2 6 3" xfId="5578"/>
    <cellStyle name="백분율 7 3 2 2 6 3 2" xfId="5579"/>
    <cellStyle name="백분율 7 3 2 2 6 4" xfId="5580"/>
    <cellStyle name="백분율 7 3 2 2 7" xfId="5581"/>
    <cellStyle name="백분율 7 3 2 2 7 2" xfId="5582"/>
    <cellStyle name="백분율 7 3 2 2 7 2 2" xfId="5583"/>
    <cellStyle name="백분율 7 3 2 2 7 3" xfId="5584"/>
    <cellStyle name="백분율 7 3 2 2 8" xfId="5585"/>
    <cellStyle name="백분율 7 3 2 2 8 2" xfId="5586"/>
    <cellStyle name="백분율 7 3 2 2 9" xfId="5587"/>
    <cellStyle name="백분율 7 3 2 3" xfId="5588"/>
    <cellStyle name="백분율 7 3 2 3 2" xfId="5589"/>
    <cellStyle name="백분율 7 3 2 3 2 2" xfId="5590"/>
    <cellStyle name="백분율 7 3 2 3 2 2 2" xfId="5591"/>
    <cellStyle name="백분율 7 3 2 3 2 2 2 2" xfId="5592"/>
    <cellStyle name="백분율 7 3 2 3 2 2 2 2 2" xfId="5593"/>
    <cellStyle name="백분율 7 3 2 3 2 2 2 2 2 2" xfId="5594"/>
    <cellStyle name="백분율 7 3 2 3 2 2 2 2 3" xfId="5595"/>
    <cellStyle name="백분율 7 3 2 3 2 2 2 3" xfId="5596"/>
    <cellStyle name="백분율 7 3 2 3 2 2 2 3 2" xfId="5597"/>
    <cellStyle name="백분율 7 3 2 3 2 2 2 4" xfId="5598"/>
    <cellStyle name="백분율 7 3 2 3 2 2 3" xfId="5599"/>
    <cellStyle name="백분율 7 3 2 3 2 2 3 2" xfId="5600"/>
    <cellStyle name="백분율 7 3 2 3 2 2 3 2 2" xfId="5601"/>
    <cellStyle name="백분율 7 3 2 3 2 2 3 3" xfId="5602"/>
    <cellStyle name="백분율 7 3 2 3 2 2 4" xfId="5603"/>
    <cellStyle name="백분율 7 3 2 3 2 2 4 2" xfId="5604"/>
    <cellStyle name="백분율 7 3 2 3 2 2 5" xfId="5605"/>
    <cellStyle name="백분율 7 3 2 3 2 3" xfId="5606"/>
    <cellStyle name="백분율 7 3 2 3 2 3 2" xfId="5607"/>
    <cellStyle name="백분율 7 3 2 3 2 3 2 2" xfId="5608"/>
    <cellStyle name="백분율 7 3 2 3 2 3 2 2 2" xfId="5609"/>
    <cellStyle name="백분율 7 3 2 3 2 3 2 3" xfId="5610"/>
    <cellStyle name="백분율 7 3 2 3 2 3 3" xfId="5611"/>
    <cellStyle name="백분율 7 3 2 3 2 3 3 2" xfId="5612"/>
    <cellStyle name="백분율 7 3 2 3 2 3 4" xfId="5613"/>
    <cellStyle name="백분율 7 3 2 3 2 4" xfId="5614"/>
    <cellStyle name="백분율 7 3 2 3 2 4 2" xfId="5615"/>
    <cellStyle name="백분율 7 3 2 3 2 4 2 2" xfId="5616"/>
    <cellStyle name="백분율 7 3 2 3 2 4 3" xfId="5617"/>
    <cellStyle name="백분율 7 3 2 3 2 5" xfId="5618"/>
    <cellStyle name="백분율 7 3 2 3 2 5 2" xfId="5619"/>
    <cellStyle name="백분율 7 3 2 3 2 6" xfId="5620"/>
    <cellStyle name="백분율 7 3 2 3 3" xfId="5621"/>
    <cellStyle name="백분율 7 3 2 3 3 2" xfId="5622"/>
    <cellStyle name="백분율 7 3 2 3 3 2 2" xfId="5623"/>
    <cellStyle name="백분율 7 3 2 3 3 2 2 2" xfId="5624"/>
    <cellStyle name="백분율 7 3 2 3 3 2 2 2 2" xfId="5625"/>
    <cellStyle name="백분율 7 3 2 3 3 2 2 3" xfId="5626"/>
    <cellStyle name="백분율 7 3 2 3 3 2 3" xfId="5627"/>
    <cellStyle name="백분율 7 3 2 3 3 2 3 2" xfId="5628"/>
    <cellStyle name="백분율 7 3 2 3 3 2 4" xfId="5629"/>
    <cellStyle name="백분율 7 3 2 3 3 3" xfId="5630"/>
    <cellStyle name="백분율 7 3 2 3 3 3 2" xfId="5631"/>
    <cellStyle name="백분율 7 3 2 3 3 3 2 2" xfId="5632"/>
    <cellStyle name="백분율 7 3 2 3 3 3 3" xfId="5633"/>
    <cellStyle name="백분율 7 3 2 3 3 4" xfId="5634"/>
    <cellStyle name="백분율 7 3 2 3 3 4 2" xfId="5635"/>
    <cellStyle name="백분율 7 3 2 3 3 5" xfId="5636"/>
    <cellStyle name="백분율 7 3 2 3 4" xfId="5637"/>
    <cellStyle name="백분율 7 3 2 3 4 2" xfId="5638"/>
    <cellStyle name="백분율 7 3 2 3 4 2 2" xfId="5639"/>
    <cellStyle name="백분율 7 3 2 3 4 2 2 2" xfId="5640"/>
    <cellStyle name="백분율 7 3 2 3 4 2 3" xfId="5641"/>
    <cellStyle name="백분율 7 3 2 3 4 3" xfId="5642"/>
    <cellStyle name="백분율 7 3 2 3 4 3 2" xfId="5643"/>
    <cellStyle name="백분율 7 3 2 3 4 4" xfId="5644"/>
    <cellStyle name="백분율 7 3 2 3 5" xfId="5645"/>
    <cellStyle name="백분율 7 3 2 3 5 2" xfId="5646"/>
    <cellStyle name="백분율 7 3 2 3 5 2 2" xfId="5647"/>
    <cellStyle name="백분율 7 3 2 3 5 3" xfId="5648"/>
    <cellStyle name="백분율 7 3 2 3 6" xfId="5649"/>
    <cellStyle name="백분율 7 3 2 3 6 2" xfId="5650"/>
    <cellStyle name="백분율 7 3 2 3 7" xfId="5651"/>
    <cellStyle name="백분율 7 3 2 4" xfId="5652"/>
    <cellStyle name="백분율 7 3 2 5" xfId="5653"/>
    <cellStyle name="백분율 7 3 2 5 2" xfId="5654"/>
    <cellStyle name="백분율 7 3 2 5 2 2" xfId="5655"/>
    <cellStyle name="백분율 7 3 2 5 2 2 2" xfId="5656"/>
    <cellStyle name="백분율 7 3 2 5 2 2 2 2" xfId="5657"/>
    <cellStyle name="백분율 7 3 2 5 2 2 2 2 2" xfId="5658"/>
    <cellStyle name="백분율 7 3 2 5 2 2 2 3" xfId="5659"/>
    <cellStyle name="백분율 7 3 2 5 2 2 3" xfId="5660"/>
    <cellStyle name="백분율 7 3 2 5 2 2 3 2" xfId="5661"/>
    <cellStyle name="백분율 7 3 2 5 2 2 4" xfId="5662"/>
    <cellStyle name="백분율 7 3 2 5 2 3" xfId="5663"/>
    <cellStyle name="백분율 7 3 2 5 2 3 2" xfId="5664"/>
    <cellStyle name="백분율 7 3 2 5 2 3 2 2" xfId="5665"/>
    <cellStyle name="백분율 7 3 2 5 2 3 3" xfId="5666"/>
    <cellStyle name="백분율 7 3 2 5 2 4" xfId="5667"/>
    <cellStyle name="백분율 7 3 2 5 2 4 2" xfId="5668"/>
    <cellStyle name="백분율 7 3 2 5 2 5" xfId="5669"/>
    <cellStyle name="백분율 7 3 2 5 3" xfId="5670"/>
    <cellStyle name="백분율 7 3 2 5 3 2" xfId="5671"/>
    <cellStyle name="백분율 7 3 2 5 3 2 2" xfId="5672"/>
    <cellStyle name="백분율 7 3 2 5 3 2 2 2" xfId="5673"/>
    <cellStyle name="백분율 7 3 2 5 3 2 3" xfId="5674"/>
    <cellStyle name="백분율 7 3 2 5 3 3" xfId="5675"/>
    <cellStyle name="백분율 7 3 2 5 3 3 2" xfId="5676"/>
    <cellStyle name="백분율 7 3 2 5 3 4" xfId="5677"/>
    <cellStyle name="백분율 7 3 2 5 4" xfId="5678"/>
    <cellStyle name="백분율 7 3 2 5 4 2" xfId="5679"/>
    <cellStyle name="백분율 7 3 2 5 4 2 2" xfId="5680"/>
    <cellStyle name="백분율 7 3 2 5 4 3" xfId="5681"/>
    <cellStyle name="백분율 7 3 2 5 5" xfId="5682"/>
    <cellStyle name="백분율 7 3 2 5 5 2" xfId="5683"/>
    <cellStyle name="백분율 7 3 2 5 6" xfId="5684"/>
    <cellStyle name="백분율 7 3 2 6" xfId="5685"/>
    <cellStyle name="백분율 7 3 2 6 2" xfId="5686"/>
    <cellStyle name="백분율 7 3 2 6 2 2" xfId="5687"/>
    <cellStyle name="백분율 7 3 2 6 2 2 2" xfId="5688"/>
    <cellStyle name="백분율 7 3 2 6 2 2 2 2" xfId="5689"/>
    <cellStyle name="백분율 7 3 2 6 2 2 3" xfId="5690"/>
    <cellStyle name="백분율 7 3 2 6 2 3" xfId="5691"/>
    <cellStyle name="백분율 7 3 2 6 2 3 2" xfId="5692"/>
    <cellStyle name="백분율 7 3 2 6 2 4" xfId="5693"/>
    <cellStyle name="백분율 7 3 2 6 3" xfId="5694"/>
    <cellStyle name="백분율 7 3 2 6 3 2" xfId="5695"/>
    <cellStyle name="백분율 7 3 2 6 3 2 2" xfId="5696"/>
    <cellStyle name="백분율 7 3 2 6 3 3" xfId="5697"/>
    <cellStyle name="백분율 7 3 2 6 4" xfId="5698"/>
    <cellStyle name="백분율 7 3 2 6 4 2" xfId="5699"/>
    <cellStyle name="백분율 7 3 2 6 5" xfId="5700"/>
    <cellStyle name="백분율 7 3 2 7" xfId="5701"/>
    <cellStyle name="백분율 7 3 2 7 2" xfId="5702"/>
    <cellStyle name="백분율 7 3 2 7 2 2" xfId="5703"/>
    <cellStyle name="백분율 7 3 2 7 2 2 2" xfId="5704"/>
    <cellStyle name="백분율 7 3 2 7 2 3" xfId="5705"/>
    <cellStyle name="백분율 7 3 2 7 3" xfId="5706"/>
    <cellStyle name="백분율 7 3 2 7 3 2" xfId="5707"/>
    <cellStyle name="백분율 7 3 2 7 4" xfId="5708"/>
    <cellStyle name="백분율 7 3 2 8" xfId="5709"/>
    <cellStyle name="백분율 7 3 2 8 2" xfId="5710"/>
    <cellStyle name="백분율 7 3 2 8 2 2" xfId="5711"/>
    <cellStyle name="백분율 7 3 2 8 3" xfId="5712"/>
    <cellStyle name="백분율 7 3 2 9" xfId="5713"/>
    <cellStyle name="백분율 7 3 2 9 2" xfId="5714"/>
    <cellStyle name="백분율 7 3 3" xfId="5715"/>
    <cellStyle name="백분율 7 3 3 2" xfId="5716"/>
    <cellStyle name="백분율 7 3 3 2 2" xfId="5717"/>
    <cellStyle name="백분율 7 3 3 2 2 2" xfId="5718"/>
    <cellStyle name="백분율 7 3 3 2 2 2 2" xfId="5719"/>
    <cellStyle name="백분율 7 3 3 2 2 2 2 2" xfId="5720"/>
    <cellStyle name="백분율 7 3 3 2 2 2 2 2 2" xfId="5721"/>
    <cellStyle name="백분율 7 3 3 2 2 2 2 2 2 2" xfId="5722"/>
    <cellStyle name="백분율 7 3 3 2 2 2 2 2 3" xfId="5723"/>
    <cellStyle name="백분율 7 3 3 2 2 2 2 3" xfId="5724"/>
    <cellStyle name="백분율 7 3 3 2 2 2 2 3 2" xfId="5725"/>
    <cellStyle name="백분율 7 3 3 2 2 2 2 4" xfId="5726"/>
    <cellStyle name="백분율 7 3 3 2 2 2 3" xfId="5727"/>
    <cellStyle name="백분율 7 3 3 2 2 2 3 2" xfId="5728"/>
    <cellStyle name="백분율 7 3 3 2 2 2 3 2 2" xfId="5729"/>
    <cellStyle name="백분율 7 3 3 2 2 2 3 3" xfId="5730"/>
    <cellStyle name="백분율 7 3 3 2 2 2 4" xfId="5731"/>
    <cellStyle name="백분율 7 3 3 2 2 2 4 2" xfId="5732"/>
    <cellStyle name="백분율 7 3 3 2 2 2 5" xfId="5733"/>
    <cellStyle name="백분율 7 3 3 2 2 3" xfId="5734"/>
    <cellStyle name="백분율 7 3 3 2 2 3 2" xfId="5735"/>
    <cellStyle name="백분율 7 3 3 2 2 3 2 2" xfId="5736"/>
    <cellStyle name="백분율 7 3 3 2 2 3 2 2 2" xfId="5737"/>
    <cellStyle name="백분율 7 3 3 2 2 3 2 3" xfId="5738"/>
    <cellStyle name="백분율 7 3 3 2 2 3 3" xfId="5739"/>
    <cellStyle name="백분율 7 3 3 2 2 3 3 2" xfId="5740"/>
    <cellStyle name="백분율 7 3 3 2 2 3 4" xfId="5741"/>
    <cellStyle name="백분율 7 3 3 2 2 4" xfId="5742"/>
    <cellStyle name="백분율 7 3 3 2 2 4 2" xfId="5743"/>
    <cellStyle name="백분율 7 3 3 2 2 4 2 2" xfId="5744"/>
    <cellStyle name="백분율 7 3 3 2 2 4 3" xfId="5745"/>
    <cellStyle name="백분율 7 3 3 2 2 5" xfId="5746"/>
    <cellStyle name="백분율 7 3 3 2 2 5 2" xfId="5747"/>
    <cellStyle name="백분율 7 3 3 2 2 6" xfId="5748"/>
    <cellStyle name="백분율 7 3 3 2 3" xfId="5749"/>
    <cellStyle name="백분율 7 3 3 2 3 2" xfId="5750"/>
    <cellStyle name="백분율 7 3 3 2 3 2 2" xfId="5751"/>
    <cellStyle name="백분율 7 3 3 2 3 2 2 2" xfId="5752"/>
    <cellStyle name="백분율 7 3 3 2 3 2 2 2 2" xfId="5753"/>
    <cellStyle name="백분율 7 3 3 2 3 2 2 3" xfId="5754"/>
    <cellStyle name="백분율 7 3 3 2 3 2 3" xfId="5755"/>
    <cellStyle name="백분율 7 3 3 2 3 2 3 2" xfId="5756"/>
    <cellStyle name="백분율 7 3 3 2 3 2 4" xfId="5757"/>
    <cellStyle name="백분율 7 3 3 2 3 3" xfId="5758"/>
    <cellStyle name="백분율 7 3 3 2 3 3 2" xfId="5759"/>
    <cellStyle name="백분율 7 3 3 2 3 3 2 2" xfId="5760"/>
    <cellStyle name="백분율 7 3 3 2 3 3 3" xfId="5761"/>
    <cellStyle name="백분율 7 3 3 2 3 4" xfId="5762"/>
    <cellStyle name="백분율 7 3 3 2 3 4 2" xfId="5763"/>
    <cellStyle name="백분율 7 3 3 2 3 5" xfId="5764"/>
    <cellStyle name="백분율 7 3 3 2 4" xfId="5765"/>
    <cellStyle name="백분율 7 3 3 2 4 2" xfId="5766"/>
    <cellStyle name="백분율 7 3 3 2 4 2 2" xfId="5767"/>
    <cellStyle name="백분율 7 3 3 2 4 2 2 2" xfId="5768"/>
    <cellStyle name="백분율 7 3 3 2 4 2 3" xfId="5769"/>
    <cellStyle name="백분율 7 3 3 2 4 3" xfId="5770"/>
    <cellStyle name="백분율 7 3 3 2 4 3 2" xfId="5771"/>
    <cellStyle name="백분율 7 3 3 2 4 4" xfId="5772"/>
    <cellStyle name="백분율 7 3 3 2 5" xfId="5773"/>
    <cellStyle name="백분율 7 3 3 2 5 2" xfId="5774"/>
    <cellStyle name="백분율 7 3 3 2 5 2 2" xfId="5775"/>
    <cellStyle name="백분율 7 3 3 2 5 3" xfId="5776"/>
    <cellStyle name="백분율 7 3 3 2 6" xfId="5777"/>
    <cellStyle name="백분율 7 3 3 2 6 2" xfId="5778"/>
    <cellStyle name="백분율 7 3 3 2 7" xfId="5779"/>
    <cellStyle name="백분율 7 3 3 3" xfId="5780"/>
    <cellStyle name="백분율 7 3 3 4" xfId="5781"/>
    <cellStyle name="백분율 7 3 3 4 2" xfId="5782"/>
    <cellStyle name="백분율 7 3 3 4 2 2" xfId="5783"/>
    <cellStyle name="백분율 7 3 3 4 2 2 2" xfId="5784"/>
    <cellStyle name="백분율 7 3 3 4 2 2 2 2" xfId="5785"/>
    <cellStyle name="백분율 7 3 3 4 2 2 2 2 2" xfId="5786"/>
    <cellStyle name="백분율 7 3 3 4 2 2 2 3" xfId="5787"/>
    <cellStyle name="백분율 7 3 3 4 2 2 3" xfId="5788"/>
    <cellStyle name="백분율 7 3 3 4 2 2 3 2" xfId="5789"/>
    <cellStyle name="백분율 7 3 3 4 2 2 4" xfId="5790"/>
    <cellStyle name="백분율 7 3 3 4 2 3" xfId="5791"/>
    <cellStyle name="백분율 7 3 3 4 2 3 2" xfId="5792"/>
    <cellStyle name="백분율 7 3 3 4 2 3 2 2" xfId="5793"/>
    <cellStyle name="백분율 7 3 3 4 2 3 3" xfId="5794"/>
    <cellStyle name="백분율 7 3 3 4 2 4" xfId="5795"/>
    <cellStyle name="백분율 7 3 3 4 2 4 2" xfId="5796"/>
    <cellStyle name="백분율 7 3 3 4 2 5" xfId="5797"/>
    <cellStyle name="백분율 7 3 3 4 3" xfId="5798"/>
    <cellStyle name="백분율 7 3 3 4 3 2" xfId="5799"/>
    <cellStyle name="백분율 7 3 3 4 3 2 2" xfId="5800"/>
    <cellStyle name="백분율 7 3 3 4 3 2 2 2" xfId="5801"/>
    <cellStyle name="백분율 7 3 3 4 3 2 3" xfId="5802"/>
    <cellStyle name="백분율 7 3 3 4 3 3" xfId="5803"/>
    <cellStyle name="백분율 7 3 3 4 3 3 2" xfId="5804"/>
    <cellStyle name="백분율 7 3 3 4 3 4" xfId="5805"/>
    <cellStyle name="백분율 7 3 3 4 4" xfId="5806"/>
    <cellStyle name="백분율 7 3 3 4 4 2" xfId="5807"/>
    <cellStyle name="백분율 7 3 3 4 4 2 2" xfId="5808"/>
    <cellStyle name="백분율 7 3 3 4 4 3" xfId="5809"/>
    <cellStyle name="백분율 7 3 3 4 5" xfId="5810"/>
    <cellStyle name="백분율 7 3 3 4 5 2" xfId="5811"/>
    <cellStyle name="백분율 7 3 3 4 6" xfId="5812"/>
    <cellStyle name="백분율 7 3 3 5" xfId="5813"/>
    <cellStyle name="백분율 7 3 3 5 2" xfId="5814"/>
    <cellStyle name="백분율 7 3 3 5 2 2" xfId="5815"/>
    <cellStyle name="백분율 7 3 3 5 2 2 2" xfId="5816"/>
    <cellStyle name="백분율 7 3 3 5 2 2 2 2" xfId="5817"/>
    <cellStyle name="백분율 7 3 3 5 2 2 3" xfId="5818"/>
    <cellStyle name="백분율 7 3 3 5 2 3" xfId="5819"/>
    <cellStyle name="백분율 7 3 3 5 2 3 2" xfId="5820"/>
    <cellStyle name="백분율 7 3 3 5 2 4" xfId="5821"/>
    <cellStyle name="백분율 7 3 3 5 3" xfId="5822"/>
    <cellStyle name="백분율 7 3 3 5 3 2" xfId="5823"/>
    <cellStyle name="백분율 7 3 3 5 3 2 2" xfId="5824"/>
    <cellStyle name="백분율 7 3 3 5 3 3" xfId="5825"/>
    <cellStyle name="백분율 7 3 3 5 4" xfId="5826"/>
    <cellStyle name="백분율 7 3 3 5 4 2" xfId="5827"/>
    <cellStyle name="백분율 7 3 3 5 5" xfId="5828"/>
    <cellStyle name="백분율 7 3 3 6" xfId="5829"/>
    <cellStyle name="백분율 7 3 3 6 2" xfId="5830"/>
    <cellStyle name="백분율 7 3 3 6 2 2" xfId="5831"/>
    <cellStyle name="백분율 7 3 3 6 2 2 2" xfId="5832"/>
    <cellStyle name="백분율 7 3 3 6 2 3" xfId="5833"/>
    <cellStyle name="백분율 7 3 3 6 3" xfId="5834"/>
    <cellStyle name="백분율 7 3 3 6 3 2" xfId="5835"/>
    <cellStyle name="백분율 7 3 3 6 4" xfId="5836"/>
    <cellStyle name="백분율 7 3 3 7" xfId="5837"/>
    <cellStyle name="백분율 7 3 3 7 2" xfId="5838"/>
    <cellStyle name="백분율 7 3 3 7 2 2" xfId="5839"/>
    <cellStyle name="백분율 7 3 3 7 3" xfId="5840"/>
    <cellStyle name="백분율 7 3 3 8" xfId="5841"/>
    <cellStyle name="백분율 7 3 3 8 2" xfId="5842"/>
    <cellStyle name="백분율 7 3 3 9" xfId="5843"/>
    <cellStyle name="백분율 7 3 4" xfId="5844"/>
    <cellStyle name="백분율 7 3 4 2" xfId="5845"/>
    <cellStyle name="백분율 7 3 4 2 2" xfId="5846"/>
    <cellStyle name="백분율 7 3 4 2 2 2" xfId="5847"/>
    <cellStyle name="백분율 7 3 4 2 2 2 2" xfId="5848"/>
    <cellStyle name="백분율 7 3 4 2 2 2 2 2" xfId="5849"/>
    <cellStyle name="백분율 7 3 4 2 2 2 2 2 2" xfId="5850"/>
    <cellStyle name="백분율 7 3 4 2 2 2 2 3" xfId="5851"/>
    <cellStyle name="백분율 7 3 4 2 2 2 3" xfId="5852"/>
    <cellStyle name="백분율 7 3 4 2 2 2 3 2" xfId="5853"/>
    <cellStyle name="백분율 7 3 4 2 2 2 4" xfId="5854"/>
    <cellStyle name="백분율 7 3 4 2 2 3" xfId="5855"/>
    <cellStyle name="백분율 7 3 4 2 2 3 2" xfId="5856"/>
    <cellStyle name="백분율 7 3 4 2 2 3 2 2" xfId="5857"/>
    <cellStyle name="백분율 7 3 4 2 2 3 3" xfId="5858"/>
    <cellStyle name="백분율 7 3 4 2 2 4" xfId="5859"/>
    <cellStyle name="백분율 7 3 4 2 2 4 2" xfId="5860"/>
    <cellStyle name="백분율 7 3 4 2 2 5" xfId="5861"/>
    <cellStyle name="백분율 7 3 4 2 3" xfId="5862"/>
    <cellStyle name="백분율 7 3 4 2 3 2" xfId="5863"/>
    <cellStyle name="백분율 7 3 4 2 3 2 2" xfId="5864"/>
    <cellStyle name="백분율 7 3 4 2 3 2 2 2" xfId="5865"/>
    <cellStyle name="백분율 7 3 4 2 3 2 3" xfId="5866"/>
    <cellStyle name="백분율 7 3 4 2 3 3" xfId="5867"/>
    <cellStyle name="백분율 7 3 4 2 3 3 2" xfId="5868"/>
    <cellStyle name="백분율 7 3 4 2 3 4" xfId="5869"/>
    <cellStyle name="백분율 7 3 4 2 4" xfId="5870"/>
    <cellStyle name="백분율 7 3 4 2 4 2" xfId="5871"/>
    <cellStyle name="백분율 7 3 4 2 4 2 2" xfId="5872"/>
    <cellStyle name="백분율 7 3 4 2 4 3" xfId="5873"/>
    <cellStyle name="백분율 7 3 4 2 5" xfId="5874"/>
    <cellStyle name="백분율 7 3 4 2 5 2" xfId="5875"/>
    <cellStyle name="백분율 7 3 4 2 6" xfId="5876"/>
    <cellStyle name="백분율 7 3 4 3" xfId="5877"/>
    <cellStyle name="백분율 7 3 4 3 2" xfId="5878"/>
    <cellStyle name="백분율 7 3 4 3 2 2" xfId="5879"/>
    <cellStyle name="백분율 7 3 4 3 2 2 2" xfId="5880"/>
    <cellStyle name="백분율 7 3 4 3 2 2 2 2" xfId="5881"/>
    <cellStyle name="백분율 7 3 4 3 2 2 3" xfId="5882"/>
    <cellStyle name="백분율 7 3 4 3 2 3" xfId="5883"/>
    <cellStyle name="백분율 7 3 4 3 2 3 2" xfId="5884"/>
    <cellStyle name="백분율 7 3 4 3 2 4" xfId="5885"/>
    <cellStyle name="백분율 7 3 4 3 3" xfId="5886"/>
    <cellStyle name="백분율 7 3 4 3 3 2" xfId="5887"/>
    <cellStyle name="백분율 7 3 4 3 3 2 2" xfId="5888"/>
    <cellStyle name="백분율 7 3 4 3 3 3" xfId="5889"/>
    <cellStyle name="백분율 7 3 4 3 4" xfId="5890"/>
    <cellStyle name="백분율 7 3 4 3 4 2" xfId="5891"/>
    <cellStyle name="백분율 7 3 4 3 5" xfId="5892"/>
    <cellStyle name="백분율 7 3 4 4" xfId="5893"/>
    <cellStyle name="백분율 7 3 4 4 2" xfId="5894"/>
    <cellStyle name="백분율 7 3 4 4 2 2" xfId="5895"/>
    <cellStyle name="백분율 7 3 4 4 2 2 2" xfId="5896"/>
    <cellStyle name="백분율 7 3 4 4 2 3" xfId="5897"/>
    <cellStyle name="백분율 7 3 4 4 3" xfId="5898"/>
    <cellStyle name="백분율 7 3 4 4 3 2" xfId="5899"/>
    <cellStyle name="백분율 7 3 4 4 4" xfId="5900"/>
    <cellStyle name="백분율 7 3 4 5" xfId="5901"/>
    <cellStyle name="백분율 7 3 4 5 2" xfId="5902"/>
    <cellStyle name="백분율 7 3 4 5 2 2" xfId="5903"/>
    <cellStyle name="백분율 7 3 4 5 3" xfId="5904"/>
    <cellStyle name="백분율 7 3 4 6" xfId="5905"/>
    <cellStyle name="백분율 7 3 4 6 2" xfId="5906"/>
    <cellStyle name="백분율 7 3 4 7" xfId="5907"/>
    <cellStyle name="백분율 7 3 5" xfId="5908"/>
    <cellStyle name="백분율 7 3 6" xfId="5909"/>
    <cellStyle name="백분율 7 3 6 2" xfId="5910"/>
    <cellStyle name="백분율 7 3 6 2 2" xfId="5911"/>
    <cellStyle name="백분율 7 3 6 2 2 2" xfId="5912"/>
    <cellStyle name="백분율 7 3 6 2 2 2 2" xfId="5913"/>
    <cellStyle name="백분율 7 3 6 2 2 2 2 2" xfId="5914"/>
    <cellStyle name="백분율 7 3 6 2 2 2 3" xfId="5915"/>
    <cellStyle name="백분율 7 3 6 2 2 3" xfId="5916"/>
    <cellStyle name="백분율 7 3 6 2 2 3 2" xfId="5917"/>
    <cellStyle name="백분율 7 3 6 2 2 4" xfId="5918"/>
    <cellStyle name="백분율 7 3 6 2 3" xfId="5919"/>
    <cellStyle name="백분율 7 3 6 2 3 2" xfId="5920"/>
    <cellStyle name="백분율 7 3 6 2 3 2 2" xfId="5921"/>
    <cellStyle name="백분율 7 3 6 2 3 3" xfId="5922"/>
    <cellStyle name="백분율 7 3 6 2 4" xfId="5923"/>
    <cellStyle name="백분율 7 3 6 2 4 2" xfId="5924"/>
    <cellStyle name="백분율 7 3 6 2 5" xfId="5925"/>
    <cellStyle name="백분율 7 3 6 3" xfId="5926"/>
    <cellStyle name="백분율 7 3 6 3 2" xfId="5927"/>
    <cellStyle name="백분율 7 3 6 3 2 2" xfId="5928"/>
    <cellStyle name="백분율 7 3 6 3 2 2 2" xfId="5929"/>
    <cellStyle name="백분율 7 3 6 3 2 3" xfId="5930"/>
    <cellStyle name="백분율 7 3 6 3 3" xfId="5931"/>
    <cellStyle name="백분율 7 3 6 3 3 2" xfId="5932"/>
    <cellStyle name="백분율 7 3 6 3 4" xfId="5933"/>
    <cellStyle name="백분율 7 3 6 4" xfId="5934"/>
    <cellStyle name="백분율 7 3 6 4 2" xfId="5935"/>
    <cellStyle name="백분율 7 3 6 4 2 2" xfId="5936"/>
    <cellStyle name="백분율 7 3 6 4 3" xfId="5937"/>
    <cellStyle name="백분율 7 3 6 5" xfId="5938"/>
    <cellStyle name="백분율 7 3 6 5 2" xfId="5939"/>
    <cellStyle name="백분율 7 3 6 6" xfId="5940"/>
    <cellStyle name="백분율 7 3 7" xfId="5941"/>
    <cellStyle name="백분율 7 3 7 2" xfId="5942"/>
    <cellStyle name="백분율 7 3 7 2 2" xfId="5943"/>
    <cellStyle name="백분율 7 3 7 2 2 2" xfId="5944"/>
    <cellStyle name="백분율 7 3 7 2 2 2 2" xfId="5945"/>
    <cellStyle name="백분율 7 3 7 2 2 3" xfId="5946"/>
    <cellStyle name="백분율 7 3 7 2 3" xfId="5947"/>
    <cellStyle name="백분율 7 3 7 2 3 2" xfId="5948"/>
    <cellStyle name="백분율 7 3 7 2 4" xfId="5949"/>
    <cellStyle name="백분율 7 3 7 3" xfId="5950"/>
    <cellStyle name="백분율 7 3 7 3 2" xfId="5951"/>
    <cellStyle name="백분율 7 3 7 3 2 2" xfId="5952"/>
    <cellStyle name="백분율 7 3 7 3 3" xfId="5953"/>
    <cellStyle name="백분율 7 3 7 4" xfId="5954"/>
    <cellStyle name="백분율 7 3 7 4 2" xfId="5955"/>
    <cellStyle name="백분율 7 3 7 5" xfId="5956"/>
    <cellStyle name="백분율 7 3 8" xfId="5957"/>
    <cellStyle name="백분율 7 3 8 2" xfId="5958"/>
    <cellStyle name="백분율 7 3 8 2 2" xfId="5959"/>
    <cellStyle name="백분율 7 3 8 2 2 2" xfId="5960"/>
    <cellStyle name="백분율 7 3 8 2 3" xfId="5961"/>
    <cellStyle name="백분율 7 3 8 3" xfId="5962"/>
    <cellStyle name="백분율 7 3 8 3 2" xfId="5963"/>
    <cellStyle name="백분율 7 3 8 4" xfId="5964"/>
    <cellStyle name="백분율 7 3 9" xfId="5965"/>
    <cellStyle name="백분율 7 3 9 2" xfId="5966"/>
    <cellStyle name="백분율 7 3 9 2 2" xfId="5967"/>
    <cellStyle name="백분율 7 3 9 3" xfId="5968"/>
    <cellStyle name="백분율 7 4" xfId="5969"/>
    <cellStyle name="백분율 7 4 2" xfId="5970"/>
    <cellStyle name="백분율 7 5" xfId="5971"/>
    <cellStyle name="백분율 7 5 10" xfId="5972"/>
    <cellStyle name="백분율 7 5 2" xfId="5973"/>
    <cellStyle name="백분율 7 5 2 2" xfId="5974"/>
    <cellStyle name="백분율 7 5 2 2 2" xfId="5975"/>
    <cellStyle name="백분율 7 5 2 2 2 2" xfId="5976"/>
    <cellStyle name="백분율 7 5 2 2 2 2 2" xfId="5977"/>
    <cellStyle name="백분율 7 5 2 2 2 2 2 2" xfId="5978"/>
    <cellStyle name="백분율 7 5 2 2 2 2 2 2 2" xfId="5979"/>
    <cellStyle name="백분율 7 5 2 2 2 2 2 2 2 2" xfId="5980"/>
    <cellStyle name="백분율 7 5 2 2 2 2 2 2 3" xfId="5981"/>
    <cellStyle name="백분율 7 5 2 2 2 2 2 3" xfId="5982"/>
    <cellStyle name="백분율 7 5 2 2 2 2 2 3 2" xfId="5983"/>
    <cellStyle name="백분율 7 5 2 2 2 2 2 4" xfId="5984"/>
    <cellStyle name="백분율 7 5 2 2 2 2 3" xfId="5985"/>
    <cellStyle name="백분율 7 5 2 2 2 2 3 2" xfId="5986"/>
    <cellStyle name="백분율 7 5 2 2 2 2 3 2 2" xfId="5987"/>
    <cellStyle name="백분율 7 5 2 2 2 2 3 3" xfId="5988"/>
    <cellStyle name="백분율 7 5 2 2 2 2 4" xfId="5989"/>
    <cellStyle name="백분율 7 5 2 2 2 2 4 2" xfId="5990"/>
    <cellStyle name="백분율 7 5 2 2 2 2 5" xfId="5991"/>
    <cellStyle name="백분율 7 5 2 2 2 3" xfId="5992"/>
    <cellStyle name="백분율 7 5 2 2 2 3 2" xfId="5993"/>
    <cellStyle name="백분율 7 5 2 2 2 3 2 2" xfId="5994"/>
    <cellStyle name="백분율 7 5 2 2 2 3 2 2 2" xfId="5995"/>
    <cellStyle name="백분율 7 5 2 2 2 3 2 3" xfId="5996"/>
    <cellStyle name="백분율 7 5 2 2 2 3 3" xfId="5997"/>
    <cellStyle name="백분율 7 5 2 2 2 3 3 2" xfId="5998"/>
    <cellStyle name="백분율 7 5 2 2 2 3 4" xfId="5999"/>
    <cellStyle name="백분율 7 5 2 2 2 4" xfId="6000"/>
    <cellStyle name="백분율 7 5 2 2 2 4 2" xfId="6001"/>
    <cellStyle name="백분율 7 5 2 2 2 4 2 2" xfId="6002"/>
    <cellStyle name="백분율 7 5 2 2 2 4 3" xfId="6003"/>
    <cellStyle name="백분율 7 5 2 2 2 5" xfId="6004"/>
    <cellStyle name="백분율 7 5 2 2 2 5 2" xfId="6005"/>
    <cellStyle name="백분율 7 5 2 2 2 6" xfId="6006"/>
    <cellStyle name="백분율 7 5 2 2 3" xfId="6007"/>
    <cellStyle name="백분율 7 5 2 2 3 2" xfId="6008"/>
    <cellStyle name="백분율 7 5 2 2 3 2 2" xfId="6009"/>
    <cellStyle name="백분율 7 5 2 2 3 2 2 2" xfId="6010"/>
    <cellStyle name="백분율 7 5 2 2 3 2 2 2 2" xfId="6011"/>
    <cellStyle name="백분율 7 5 2 2 3 2 2 3" xfId="6012"/>
    <cellStyle name="백분율 7 5 2 2 3 2 3" xfId="6013"/>
    <cellStyle name="백분율 7 5 2 2 3 2 3 2" xfId="6014"/>
    <cellStyle name="백분율 7 5 2 2 3 2 4" xfId="6015"/>
    <cellStyle name="백분율 7 5 2 2 3 3" xfId="6016"/>
    <cellStyle name="백분율 7 5 2 2 3 3 2" xfId="6017"/>
    <cellStyle name="백분율 7 5 2 2 3 3 2 2" xfId="6018"/>
    <cellStyle name="백분율 7 5 2 2 3 3 3" xfId="6019"/>
    <cellStyle name="백분율 7 5 2 2 3 4" xfId="6020"/>
    <cellStyle name="백분율 7 5 2 2 3 4 2" xfId="6021"/>
    <cellStyle name="백분율 7 5 2 2 3 5" xfId="6022"/>
    <cellStyle name="백분율 7 5 2 2 4" xfId="6023"/>
    <cellStyle name="백분율 7 5 2 2 4 2" xfId="6024"/>
    <cellStyle name="백분율 7 5 2 2 4 2 2" xfId="6025"/>
    <cellStyle name="백분율 7 5 2 2 4 2 2 2" xfId="6026"/>
    <cellStyle name="백분율 7 5 2 2 4 2 3" xfId="6027"/>
    <cellStyle name="백분율 7 5 2 2 4 3" xfId="6028"/>
    <cellStyle name="백분율 7 5 2 2 4 3 2" xfId="6029"/>
    <cellStyle name="백분율 7 5 2 2 4 4" xfId="6030"/>
    <cellStyle name="백분율 7 5 2 2 5" xfId="6031"/>
    <cellStyle name="백분율 7 5 2 2 5 2" xfId="6032"/>
    <cellStyle name="백분율 7 5 2 2 5 2 2" xfId="6033"/>
    <cellStyle name="백분율 7 5 2 2 5 3" xfId="6034"/>
    <cellStyle name="백분율 7 5 2 2 6" xfId="6035"/>
    <cellStyle name="백분율 7 5 2 2 6 2" xfId="6036"/>
    <cellStyle name="백분율 7 5 2 2 7" xfId="6037"/>
    <cellStyle name="백분율 7 5 2 3" xfId="6038"/>
    <cellStyle name="백분율 7 5 2 4" xfId="6039"/>
    <cellStyle name="백분율 7 5 2 4 2" xfId="6040"/>
    <cellStyle name="백분율 7 5 2 4 2 2" xfId="6041"/>
    <cellStyle name="백분율 7 5 2 4 2 2 2" xfId="6042"/>
    <cellStyle name="백분율 7 5 2 4 2 2 2 2" xfId="6043"/>
    <cellStyle name="백분율 7 5 2 4 2 2 2 2 2" xfId="6044"/>
    <cellStyle name="백분율 7 5 2 4 2 2 2 3" xfId="6045"/>
    <cellStyle name="백분율 7 5 2 4 2 2 3" xfId="6046"/>
    <cellStyle name="백분율 7 5 2 4 2 2 3 2" xfId="6047"/>
    <cellStyle name="백분율 7 5 2 4 2 2 4" xfId="6048"/>
    <cellStyle name="백분율 7 5 2 4 2 3" xfId="6049"/>
    <cellStyle name="백분율 7 5 2 4 2 3 2" xfId="6050"/>
    <cellStyle name="백분율 7 5 2 4 2 3 2 2" xfId="6051"/>
    <cellStyle name="백분율 7 5 2 4 2 3 3" xfId="6052"/>
    <cellStyle name="백분율 7 5 2 4 2 4" xfId="6053"/>
    <cellStyle name="백분율 7 5 2 4 2 4 2" xfId="6054"/>
    <cellStyle name="백분율 7 5 2 4 2 5" xfId="6055"/>
    <cellStyle name="백분율 7 5 2 4 3" xfId="6056"/>
    <cellStyle name="백분율 7 5 2 4 3 2" xfId="6057"/>
    <cellStyle name="백분율 7 5 2 4 3 2 2" xfId="6058"/>
    <cellStyle name="백분율 7 5 2 4 3 2 2 2" xfId="6059"/>
    <cellStyle name="백분율 7 5 2 4 3 2 3" xfId="6060"/>
    <cellStyle name="백분율 7 5 2 4 3 3" xfId="6061"/>
    <cellStyle name="백분율 7 5 2 4 3 3 2" xfId="6062"/>
    <cellStyle name="백분율 7 5 2 4 3 4" xfId="6063"/>
    <cellStyle name="백분율 7 5 2 4 4" xfId="6064"/>
    <cellStyle name="백분율 7 5 2 4 4 2" xfId="6065"/>
    <cellStyle name="백분율 7 5 2 4 4 2 2" xfId="6066"/>
    <cellStyle name="백분율 7 5 2 4 4 3" xfId="6067"/>
    <cellStyle name="백분율 7 5 2 4 5" xfId="6068"/>
    <cellStyle name="백분율 7 5 2 4 5 2" xfId="6069"/>
    <cellStyle name="백분율 7 5 2 4 6" xfId="6070"/>
    <cellStyle name="백분율 7 5 2 5" xfId="6071"/>
    <cellStyle name="백분율 7 5 2 5 2" xfId="6072"/>
    <cellStyle name="백분율 7 5 2 5 2 2" xfId="6073"/>
    <cellStyle name="백분율 7 5 2 5 2 2 2" xfId="6074"/>
    <cellStyle name="백분율 7 5 2 5 2 2 2 2" xfId="6075"/>
    <cellStyle name="백분율 7 5 2 5 2 2 3" xfId="6076"/>
    <cellStyle name="백분율 7 5 2 5 2 3" xfId="6077"/>
    <cellStyle name="백분율 7 5 2 5 2 3 2" xfId="6078"/>
    <cellStyle name="백분율 7 5 2 5 2 4" xfId="6079"/>
    <cellStyle name="백분율 7 5 2 5 3" xfId="6080"/>
    <cellStyle name="백분율 7 5 2 5 3 2" xfId="6081"/>
    <cellStyle name="백분율 7 5 2 5 3 2 2" xfId="6082"/>
    <cellStyle name="백분율 7 5 2 5 3 3" xfId="6083"/>
    <cellStyle name="백분율 7 5 2 5 4" xfId="6084"/>
    <cellStyle name="백분율 7 5 2 5 4 2" xfId="6085"/>
    <cellStyle name="백분율 7 5 2 5 5" xfId="6086"/>
    <cellStyle name="백분율 7 5 2 6" xfId="6087"/>
    <cellStyle name="백분율 7 5 2 6 2" xfId="6088"/>
    <cellStyle name="백분율 7 5 2 6 2 2" xfId="6089"/>
    <cellStyle name="백분율 7 5 2 6 2 2 2" xfId="6090"/>
    <cellStyle name="백분율 7 5 2 6 2 3" xfId="6091"/>
    <cellStyle name="백분율 7 5 2 6 3" xfId="6092"/>
    <cellStyle name="백분율 7 5 2 6 3 2" xfId="6093"/>
    <cellStyle name="백분율 7 5 2 6 4" xfId="6094"/>
    <cellStyle name="백분율 7 5 2 7" xfId="6095"/>
    <cellStyle name="백분율 7 5 2 7 2" xfId="6096"/>
    <cellStyle name="백분율 7 5 2 7 2 2" xfId="6097"/>
    <cellStyle name="백분율 7 5 2 7 3" xfId="6098"/>
    <cellStyle name="백분율 7 5 2 8" xfId="6099"/>
    <cellStyle name="백분율 7 5 2 8 2" xfId="6100"/>
    <cellStyle name="백분율 7 5 2 9" xfId="6101"/>
    <cellStyle name="백분율 7 5 3" xfId="6102"/>
    <cellStyle name="백분율 7 5 3 2" xfId="6103"/>
    <cellStyle name="백분율 7 5 3 2 2" xfId="6104"/>
    <cellStyle name="백분율 7 5 3 2 2 2" xfId="6105"/>
    <cellStyle name="백분율 7 5 3 2 2 2 2" xfId="6106"/>
    <cellStyle name="백분율 7 5 3 2 2 2 2 2" xfId="6107"/>
    <cellStyle name="백분율 7 5 3 2 2 2 2 2 2" xfId="6108"/>
    <cellStyle name="백분율 7 5 3 2 2 2 2 3" xfId="6109"/>
    <cellStyle name="백분율 7 5 3 2 2 2 3" xfId="6110"/>
    <cellStyle name="백분율 7 5 3 2 2 2 3 2" xfId="6111"/>
    <cellStyle name="백분율 7 5 3 2 2 2 4" xfId="6112"/>
    <cellStyle name="백분율 7 5 3 2 2 3" xfId="6113"/>
    <cellStyle name="백분율 7 5 3 2 2 3 2" xfId="6114"/>
    <cellStyle name="백분율 7 5 3 2 2 3 2 2" xfId="6115"/>
    <cellStyle name="백분율 7 5 3 2 2 3 3" xfId="6116"/>
    <cellStyle name="백분율 7 5 3 2 2 4" xfId="6117"/>
    <cellStyle name="백분율 7 5 3 2 2 4 2" xfId="6118"/>
    <cellStyle name="백분율 7 5 3 2 2 5" xfId="6119"/>
    <cellStyle name="백분율 7 5 3 2 3" xfId="6120"/>
    <cellStyle name="백분율 7 5 3 2 3 2" xfId="6121"/>
    <cellStyle name="백분율 7 5 3 2 3 2 2" xfId="6122"/>
    <cellStyle name="백분율 7 5 3 2 3 2 2 2" xfId="6123"/>
    <cellStyle name="백분율 7 5 3 2 3 2 3" xfId="6124"/>
    <cellStyle name="백분율 7 5 3 2 3 3" xfId="6125"/>
    <cellStyle name="백분율 7 5 3 2 3 3 2" xfId="6126"/>
    <cellStyle name="백분율 7 5 3 2 3 4" xfId="6127"/>
    <cellStyle name="백분율 7 5 3 2 4" xfId="6128"/>
    <cellStyle name="백분율 7 5 3 2 4 2" xfId="6129"/>
    <cellStyle name="백분율 7 5 3 2 4 2 2" xfId="6130"/>
    <cellStyle name="백분율 7 5 3 2 4 3" xfId="6131"/>
    <cellStyle name="백분율 7 5 3 2 5" xfId="6132"/>
    <cellStyle name="백분율 7 5 3 2 5 2" xfId="6133"/>
    <cellStyle name="백분율 7 5 3 2 6" xfId="6134"/>
    <cellStyle name="백분율 7 5 3 3" xfId="6135"/>
    <cellStyle name="백분율 7 5 3 3 2" xfId="6136"/>
    <cellStyle name="백분율 7 5 3 3 2 2" xfId="6137"/>
    <cellStyle name="백분율 7 5 3 3 2 2 2" xfId="6138"/>
    <cellStyle name="백분율 7 5 3 3 2 2 2 2" xfId="6139"/>
    <cellStyle name="백분율 7 5 3 3 2 2 3" xfId="6140"/>
    <cellStyle name="백분율 7 5 3 3 2 3" xfId="6141"/>
    <cellStyle name="백분율 7 5 3 3 2 3 2" xfId="6142"/>
    <cellStyle name="백분율 7 5 3 3 2 4" xfId="6143"/>
    <cellStyle name="백분율 7 5 3 3 3" xfId="6144"/>
    <cellStyle name="백분율 7 5 3 3 3 2" xfId="6145"/>
    <cellStyle name="백분율 7 5 3 3 3 2 2" xfId="6146"/>
    <cellStyle name="백분율 7 5 3 3 3 3" xfId="6147"/>
    <cellStyle name="백분율 7 5 3 3 4" xfId="6148"/>
    <cellStyle name="백분율 7 5 3 3 4 2" xfId="6149"/>
    <cellStyle name="백분율 7 5 3 3 5" xfId="6150"/>
    <cellStyle name="백분율 7 5 3 4" xfId="6151"/>
    <cellStyle name="백분율 7 5 3 4 2" xfId="6152"/>
    <cellStyle name="백분율 7 5 3 4 2 2" xfId="6153"/>
    <cellStyle name="백분율 7 5 3 4 2 2 2" xfId="6154"/>
    <cellStyle name="백분율 7 5 3 4 2 3" xfId="6155"/>
    <cellStyle name="백분율 7 5 3 4 3" xfId="6156"/>
    <cellStyle name="백분율 7 5 3 4 3 2" xfId="6157"/>
    <cellStyle name="백분율 7 5 3 4 4" xfId="6158"/>
    <cellStyle name="백분율 7 5 3 5" xfId="6159"/>
    <cellStyle name="백분율 7 5 3 5 2" xfId="6160"/>
    <cellStyle name="백분율 7 5 3 5 2 2" xfId="6161"/>
    <cellStyle name="백분율 7 5 3 5 3" xfId="6162"/>
    <cellStyle name="백분율 7 5 3 6" xfId="6163"/>
    <cellStyle name="백분율 7 5 3 6 2" xfId="6164"/>
    <cellStyle name="백분율 7 5 3 7" xfId="6165"/>
    <cellStyle name="백분율 7 5 4" xfId="6166"/>
    <cellStyle name="백분율 7 5 5" xfId="6167"/>
    <cellStyle name="백분율 7 5 5 2" xfId="6168"/>
    <cellStyle name="백분율 7 5 5 2 2" xfId="6169"/>
    <cellStyle name="백분율 7 5 5 2 2 2" xfId="6170"/>
    <cellStyle name="백분율 7 5 5 2 2 2 2" xfId="6171"/>
    <cellStyle name="백분율 7 5 5 2 2 2 2 2" xfId="6172"/>
    <cellStyle name="백분율 7 5 5 2 2 2 3" xfId="6173"/>
    <cellStyle name="백분율 7 5 5 2 2 3" xfId="6174"/>
    <cellStyle name="백분율 7 5 5 2 2 3 2" xfId="6175"/>
    <cellStyle name="백분율 7 5 5 2 2 4" xfId="6176"/>
    <cellStyle name="백분율 7 5 5 2 3" xfId="6177"/>
    <cellStyle name="백분율 7 5 5 2 3 2" xfId="6178"/>
    <cellStyle name="백분율 7 5 5 2 3 2 2" xfId="6179"/>
    <cellStyle name="백분율 7 5 5 2 3 3" xfId="6180"/>
    <cellStyle name="백분율 7 5 5 2 4" xfId="6181"/>
    <cellStyle name="백분율 7 5 5 2 4 2" xfId="6182"/>
    <cellStyle name="백분율 7 5 5 2 5" xfId="6183"/>
    <cellStyle name="백분율 7 5 5 3" xfId="6184"/>
    <cellStyle name="백분율 7 5 5 3 2" xfId="6185"/>
    <cellStyle name="백분율 7 5 5 3 2 2" xfId="6186"/>
    <cellStyle name="백분율 7 5 5 3 2 2 2" xfId="6187"/>
    <cellStyle name="백분율 7 5 5 3 2 3" xfId="6188"/>
    <cellStyle name="백분율 7 5 5 3 3" xfId="6189"/>
    <cellStyle name="백분율 7 5 5 3 3 2" xfId="6190"/>
    <cellStyle name="백분율 7 5 5 3 4" xfId="6191"/>
    <cellStyle name="백분율 7 5 5 4" xfId="6192"/>
    <cellStyle name="백분율 7 5 5 4 2" xfId="6193"/>
    <cellStyle name="백분율 7 5 5 4 2 2" xfId="6194"/>
    <cellStyle name="백분율 7 5 5 4 3" xfId="6195"/>
    <cellStyle name="백분율 7 5 5 5" xfId="6196"/>
    <cellStyle name="백분율 7 5 5 5 2" xfId="6197"/>
    <cellStyle name="백분율 7 5 5 6" xfId="6198"/>
    <cellStyle name="백분율 7 5 6" xfId="6199"/>
    <cellStyle name="백분율 7 5 6 2" xfId="6200"/>
    <cellStyle name="백분율 7 5 6 2 2" xfId="6201"/>
    <cellStyle name="백분율 7 5 6 2 2 2" xfId="6202"/>
    <cellStyle name="백분율 7 5 6 2 2 2 2" xfId="6203"/>
    <cellStyle name="백분율 7 5 6 2 2 3" xfId="6204"/>
    <cellStyle name="백분율 7 5 6 2 3" xfId="6205"/>
    <cellStyle name="백분율 7 5 6 2 3 2" xfId="6206"/>
    <cellStyle name="백분율 7 5 6 2 4" xfId="6207"/>
    <cellStyle name="백분율 7 5 6 3" xfId="6208"/>
    <cellStyle name="백분율 7 5 6 3 2" xfId="6209"/>
    <cellStyle name="백분율 7 5 6 3 2 2" xfId="6210"/>
    <cellStyle name="백분율 7 5 6 3 3" xfId="6211"/>
    <cellStyle name="백분율 7 5 6 4" xfId="6212"/>
    <cellStyle name="백분율 7 5 6 4 2" xfId="6213"/>
    <cellStyle name="백분율 7 5 6 5" xfId="6214"/>
    <cellStyle name="백분율 7 5 7" xfId="6215"/>
    <cellStyle name="백분율 7 5 7 2" xfId="6216"/>
    <cellStyle name="백분율 7 5 7 2 2" xfId="6217"/>
    <cellStyle name="백분율 7 5 7 2 2 2" xfId="6218"/>
    <cellStyle name="백분율 7 5 7 2 3" xfId="6219"/>
    <cellStyle name="백분율 7 5 7 3" xfId="6220"/>
    <cellStyle name="백분율 7 5 7 3 2" xfId="6221"/>
    <cellStyle name="백분율 7 5 7 4" xfId="6222"/>
    <cellStyle name="백분율 7 5 8" xfId="6223"/>
    <cellStyle name="백분율 7 5 8 2" xfId="6224"/>
    <cellStyle name="백분율 7 5 8 2 2" xfId="6225"/>
    <cellStyle name="백분율 7 5 8 3" xfId="6226"/>
    <cellStyle name="백분율 7 5 9" xfId="6227"/>
    <cellStyle name="백분율 7 5 9 2" xfId="6228"/>
    <cellStyle name="백분율 7 6" xfId="6229"/>
    <cellStyle name="백분율 7 6 2" xfId="6230"/>
    <cellStyle name="백분율 7 6 2 2" xfId="6231"/>
    <cellStyle name="백분율 7 6 2 2 2" xfId="6232"/>
    <cellStyle name="백분율 7 6 2 2 2 2" xfId="6233"/>
    <cellStyle name="백분율 7 6 2 2 2 2 2" xfId="6234"/>
    <cellStyle name="백분율 7 6 2 2 2 2 2 2" xfId="6235"/>
    <cellStyle name="백분율 7 6 2 2 2 2 2 2 2" xfId="6236"/>
    <cellStyle name="백분율 7 6 2 2 2 2 2 3" xfId="6237"/>
    <cellStyle name="백분율 7 6 2 2 2 2 3" xfId="6238"/>
    <cellStyle name="백분율 7 6 2 2 2 2 3 2" xfId="6239"/>
    <cellStyle name="백분율 7 6 2 2 2 2 4" xfId="6240"/>
    <cellStyle name="백분율 7 6 2 2 2 3" xfId="6241"/>
    <cellStyle name="백분율 7 6 2 2 2 3 2" xfId="6242"/>
    <cellStyle name="백분율 7 6 2 2 2 3 2 2" xfId="6243"/>
    <cellStyle name="백분율 7 6 2 2 2 3 3" xfId="6244"/>
    <cellStyle name="백분율 7 6 2 2 2 4" xfId="6245"/>
    <cellStyle name="백분율 7 6 2 2 2 4 2" xfId="6246"/>
    <cellStyle name="백분율 7 6 2 2 2 5" xfId="6247"/>
    <cellStyle name="백분율 7 6 2 2 3" xfId="6248"/>
    <cellStyle name="백분율 7 6 2 2 3 2" xfId="6249"/>
    <cellStyle name="백분율 7 6 2 2 3 2 2" xfId="6250"/>
    <cellStyle name="백분율 7 6 2 2 3 2 2 2" xfId="6251"/>
    <cellStyle name="백분율 7 6 2 2 3 2 3" xfId="6252"/>
    <cellStyle name="백분율 7 6 2 2 3 3" xfId="6253"/>
    <cellStyle name="백분율 7 6 2 2 3 3 2" xfId="6254"/>
    <cellStyle name="백분율 7 6 2 2 3 4" xfId="6255"/>
    <cellStyle name="백분율 7 6 2 2 4" xfId="6256"/>
    <cellStyle name="백분율 7 6 2 2 4 2" xfId="6257"/>
    <cellStyle name="백분율 7 6 2 2 4 2 2" xfId="6258"/>
    <cellStyle name="백분율 7 6 2 2 4 3" xfId="6259"/>
    <cellStyle name="백분율 7 6 2 2 5" xfId="6260"/>
    <cellStyle name="백분율 7 6 2 2 5 2" xfId="6261"/>
    <cellStyle name="백분율 7 6 2 2 6" xfId="6262"/>
    <cellStyle name="백분율 7 6 2 3" xfId="6263"/>
    <cellStyle name="백분율 7 6 2 3 2" xfId="6264"/>
    <cellStyle name="백분율 7 6 2 3 2 2" xfId="6265"/>
    <cellStyle name="백분율 7 6 2 3 2 2 2" xfId="6266"/>
    <cellStyle name="백분율 7 6 2 3 2 2 2 2" xfId="6267"/>
    <cellStyle name="백분율 7 6 2 3 2 2 3" xfId="6268"/>
    <cellStyle name="백분율 7 6 2 3 2 3" xfId="6269"/>
    <cellStyle name="백분율 7 6 2 3 2 3 2" xfId="6270"/>
    <cellStyle name="백분율 7 6 2 3 2 4" xfId="6271"/>
    <cellStyle name="백분율 7 6 2 3 3" xfId="6272"/>
    <cellStyle name="백분율 7 6 2 3 3 2" xfId="6273"/>
    <cellStyle name="백분율 7 6 2 3 3 2 2" xfId="6274"/>
    <cellStyle name="백분율 7 6 2 3 3 3" xfId="6275"/>
    <cellStyle name="백분율 7 6 2 3 4" xfId="6276"/>
    <cellStyle name="백분율 7 6 2 3 4 2" xfId="6277"/>
    <cellStyle name="백분율 7 6 2 3 5" xfId="6278"/>
    <cellStyle name="백분율 7 6 2 4" xfId="6279"/>
    <cellStyle name="백분율 7 6 2 4 2" xfId="6280"/>
    <cellStyle name="백분율 7 6 2 4 2 2" xfId="6281"/>
    <cellStyle name="백분율 7 6 2 4 2 2 2" xfId="6282"/>
    <cellStyle name="백분율 7 6 2 4 2 3" xfId="6283"/>
    <cellStyle name="백분율 7 6 2 4 3" xfId="6284"/>
    <cellStyle name="백분율 7 6 2 4 3 2" xfId="6285"/>
    <cellStyle name="백분율 7 6 2 4 4" xfId="6286"/>
    <cellStyle name="백분율 7 6 2 5" xfId="6287"/>
    <cellStyle name="백분율 7 6 2 5 2" xfId="6288"/>
    <cellStyle name="백분율 7 6 2 5 2 2" xfId="6289"/>
    <cellStyle name="백분율 7 6 2 5 3" xfId="6290"/>
    <cellStyle name="백분율 7 6 2 6" xfId="6291"/>
    <cellStyle name="백분율 7 6 2 6 2" xfId="6292"/>
    <cellStyle name="백분율 7 6 2 7" xfId="6293"/>
    <cellStyle name="백분율 7 6 3" xfId="6294"/>
    <cellStyle name="백분율 7 6 4" xfId="6295"/>
    <cellStyle name="백분율 7 6 4 2" xfId="6296"/>
    <cellStyle name="백분율 7 6 4 2 2" xfId="6297"/>
    <cellStyle name="백분율 7 6 4 2 2 2" xfId="6298"/>
    <cellStyle name="백분율 7 6 4 2 2 2 2" xfId="6299"/>
    <cellStyle name="백분율 7 6 4 2 2 2 2 2" xfId="6300"/>
    <cellStyle name="백분율 7 6 4 2 2 2 3" xfId="6301"/>
    <cellStyle name="백분율 7 6 4 2 2 3" xfId="6302"/>
    <cellStyle name="백분율 7 6 4 2 2 3 2" xfId="6303"/>
    <cellStyle name="백분율 7 6 4 2 2 4" xfId="6304"/>
    <cellStyle name="백분율 7 6 4 2 3" xfId="6305"/>
    <cellStyle name="백분율 7 6 4 2 3 2" xfId="6306"/>
    <cellStyle name="백분율 7 6 4 2 3 2 2" xfId="6307"/>
    <cellStyle name="백분율 7 6 4 2 3 3" xfId="6308"/>
    <cellStyle name="백분율 7 6 4 2 4" xfId="6309"/>
    <cellStyle name="백분율 7 6 4 2 4 2" xfId="6310"/>
    <cellStyle name="백분율 7 6 4 2 5" xfId="6311"/>
    <cellStyle name="백분율 7 6 4 3" xfId="6312"/>
    <cellStyle name="백분율 7 6 4 3 2" xfId="6313"/>
    <cellStyle name="백분율 7 6 4 3 2 2" xfId="6314"/>
    <cellStyle name="백분율 7 6 4 3 2 2 2" xfId="6315"/>
    <cellStyle name="백분율 7 6 4 3 2 3" xfId="6316"/>
    <cellStyle name="백분율 7 6 4 3 3" xfId="6317"/>
    <cellStyle name="백분율 7 6 4 3 3 2" xfId="6318"/>
    <cellStyle name="백분율 7 6 4 3 4" xfId="6319"/>
    <cellStyle name="백분율 7 6 4 4" xfId="6320"/>
    <cellStyle name="백분율 7 6 4 4 2" xfId="6321"/>
    <cellStyle name="백분율 7 6 4 4 2 2" xfId="6322"/>
    <cellStyle name="백분율 7 6 4 4 3" xfId="6323"/>
    <cellStyle name="백분율 7 6 4 5" xfId="6324"/>
    <cellStyle name="백분율 7 6 4 5 2" xfId="6325"/>
    <cellStyle name="백분율 7 6 4 6" xfId="6326"/>
    <cellStyle name="백분율 7 6 5" xfId="6327"/>
    <cellStyle name="백분율 7 6 5 2" xfId="6328"/>
    <cellStyle name="백분율 7 6 5 2 2" xfId="6329"/>
    <cellStyle name="백분율 7 6 5 2 2 2" xfId="6330"/>
    <cellStyle name="백분율 7 6 5 2 2 2 2" xfId="6331"/>
    <cellStyle name="백분율 7 6 5 2 2 3" xfId="6332"/>
    <cellStyle name="백분율 7 6 5 2 3" xfId="6333"/>
    <cellStyle name="백분율 7 6 5 2 3 2" xfId="6334"/>
    <cellStyle name="백분율 7 6 5 2 4" xfId="6335"/>
    <cellStyle name="백분율 7 6 5 3" xfId="6336"/>
    <cellStyle name="백분율 7 6 5 3 2" xfId="6337"/>
    <cellStyle name="백분율 7 6 5 3 2 2" xfId="6338"/>
    <cellStyle name="백분율 7 6 5 3 3" xfId="6339"/>
    <cellStyle name="백분율 7 6 5 4" xfId="6340"/>
    <cellStyle name="백분율 7 6 5 4 2" xfId="6341"/>
    <cellStyle name="백분율 7 6 5 5" xfId="6342"/>
    <cellStyle name="백분율 7 6 6" xfId="6343"/>
    <cellStyle name="백분율 7 6 6 2" xfId="6344"/>
    <cellStyle name="백분율 7 6 6 2 2" xfId="6345"/>
    <cellStyle name="백분율 7 6 6 2 2 2" xfId="6346"/>
    <cellStyle name="백분율 7 6 6 2 3" xfId="6347"/>
    <cellStyle name="백분율 7 6 6 3" xfId="6348"/>
    <cellStyle name="백분율 7 6 6 3 2" xfId="6349"/>
    <cellStyle name="백분율 7 6 6 4" xfId="6350"/>
    <cellStyle name="백분율 7 6 7" xfId="6351"/>
    <cellStyle name="백분율 7 6 7 2" xfId="6352"/>
    <cellStyle name="백분율 7 6 7 2 2" xfId="6353"/>
    <cellStyle name="백분율 7 6 7 3" xfId="6354"/>
    <cellStyle name="백분율 7 6 8" xfId="6355"/>
    <cellStyle name="백분율 7 6 8 2" xfId="6356"/>
    <cellStyle name="백분율 7 6 9" xfId="6357"/>
    <cellStyle name="백분율 7 7" xfId="6358"/>
    <cellStyle name="백분율 7 7 2" xfId="6359"/>
    <cellStyle name="백분율 7 7 2 2" xfId="6360"/>
    <cellStyle name="백분율 7 7 2 2 2" xfId="6361"/>
    <cellStyle name="백분율 7 7 2 2 2 2" xfId="6362"/>
    <cellStyle name="백분율 7 7 2 2 2 2 2" xfId="6363"/>
    <cellStyle name="백분율 7 7 2 2 2 2 2 2" xfId="6364"/>
    <cellStyle name="백분율 7 7 2 2 2 2 3" xfId="6365"/>
    <cellStyle name="백분율 7 7 2 2 2 3" xfId="6366"/>
    <cellStyle name="백분율 7 7 2 2 2 3 2" xfId="6367"/>
    <cellStyle name="백분율 7 7 2 2 2 4" xfId="6368"/>
    <cellStyle name="백분율 7 7 2 2 3" xfId="6369"/>
    <cellStyle name="백분율 7 7 2 2 3 2" xfId="6370"/>
    <cellStyle name="백분율 7 7 2 2 3 2 2" xfId="6371"/>
    <cellStyle name="백분율 7 7 2 2 3 3" xfId="6372"/>
    <cellStyle name="백분율 7 7 2 2 4" xfId="6373"/>
    <cellStyle name="백분율 7 7 2 2 4 2" xfId="6374"/>
    <cellStyle name="백분율 7 7 2 2 5" xfId="6375"/>
    <cellStyle name="백분율 7 7 2 3" xfId="6376"/>
    <cellStyle name="백분율 7 7 2 3 2" xfId="6377"/>
    <cellStyle name="백분율 7 7 2 3 2 2" xfId="6378"/>
    <cellStyle name="백분율 7 7 2 3 2 2 2" xfId="6379"/>
    <cellStyle name="백분율 7 7 2 3 2 3" xfId="6380"/>
    <cellStyle name="백분율 7 7 2 3 3" xfId="6381"/>
    <cellStyle name="백분율 7 7 2 3 3 2" xfId="6382"/>
    <cellStyle name="백분율 7 7 2 3 4" xfId="6383"/>
    <cellStyle name="백분율 7 7 2 4" xfId="6384"/>
    <cellStyle name="백분율 7 7 2 4 2" xfId="6385"/>
    <cellStyle name="백분율 7 7 2 4 2 2" xfId="6386"/>
    <cellStyle name="백분율 7 7 2 4 3" xfId="6387"/>
    <cellStyle name="백분율 7 7 2 5" xfId="6388"/>
    <cellStyle name="백분율 7 7 2 5 2" xfId="6389"/>
    <cellStyle name="백분율 7 7 2 6" xfId="6390"/>
    <cellStyle name="백분율 7 7 3" xfId="6391"/>
    <cellStyle name="백분율 7 7 3 2" xfId="6392"/>
    <cellStyle name="백분율 7 7 3 2 2" xfId="6393"/>
    <cellStyle name="백분율 7 7 3 2 2 2" xfId="6394"/>
    <cellStyle name="백분율 7 7 3 2 2 2 2" xfId="6395"/>
    <cellStyle name="백분율 7 7 3 2 2 3" xfId="6396"/>
    <cellStyle name="백분율 7 7 3 2 3" xfId="6397"/>
    <cellStyle name="백분율 7 7 3 2 3 2" xfId="6398"/>
    <cellStyle name="백분율 7 7 3 2 4" xfId="6399"/>
    <cellStyle name="백분율 7 7 3 3" xfId="6400"/>
    <cellStyle name="백분율 7 7 3 3 2" xfId="6401"/>
    <cellStyle name="백분율 7 7 3 3 2 2" xfId="6402"/>
    <cellStyle name="백분율 7 7 3 3 3" xfId="6403"/>
    <cellStyle name="백분율 7 7 3 4" xfId="6404"/>
    <cellStyle name="백분율 7 7 3 4 2" xfId="6405"/>
    <cellStyle name="백분율 7 7 3 5" xfId="6406"/>
    <cellStyle name="백분율 7 7 4" xfId="6407"/>
    <cellStyle name="백분율 7 7 4 2" xfId="6408"/>
    <cellStyle name="백분율 7 7 4 2 2" xfId="6409"/>
    <cellStyle name="백분율 7 7 4 2 2 2" xfId="6410"/>
    <cellStyle name="백분율 7 7 4 2 3" xfId="6411"/>
    <cellStyle name="백분율 7 7 4 3" xfId="6412"/>
    <cellStyle name="백분율 7 7 4 3 2" xfId="6413"/>
    <cellStyle name="백분율 7 7 4 4" xfId="6414"/>
    <cellStyle name="백분율 7 7 5" xfId="6415"/>
    <cellStyle name="백분율 7 7 5 2" xfId="6416"/>
    <cellStyle name="백분율 7 7 5 2 2" xfId="6417"/>
    <cellStyle name="백분율 7 7 5 3" xfId="6418"/>
    <cellStyle name="백분율 7 7 6" xfId="6419"/>
    <cellStyle name="백분율 7 7 6 2" xfId="6420"/>
    <cellStyle name="백분율 7 7 7" xfId="6421"/>
    <cellStyle name="백분율 7 8" xfId="6422"/>
    <cellStyle name="백분율 7 9" xfId="6423"/>
    <cellStyle name="백분율 7 9 2" xfId="6424"/>
    <cellStyle name="백분율 7 9 2 2" xfId="6425"/>
    <cellStyle name="백분율 7 9 2 2 2" xfId="6426"/>
    <cellStyle name="백분율 7 9 2 2 2 2" xfId="6427"/>
    <cellStyle name="백분율 7 9 2 2 2 2 2" xfId="6428"/>
    <cellStyle name="백분율 7 9 2 2 2 3" xfId="6429"/>
    <cellStyle name="백분율 7 9 2 2 3" xfId="6430"/>
    <cellStyle name="백분율 7 9 2 2 3 2" xfId="6431"/>
    <cellStyle name="백분율 7 9 2 2 4" xfId="6432"/>
    <cellStyle name="백분율 7 9 2 3" xfId="6433"/>
    <cellStyle name="백분율 7 9 2 3 2" xfId="6434"/>
    <cellStyle name="백분율 7 9 2 3 2 2" xfId="6435"/>
    <cellStyle name="백분율 7 9 2 3 3" xfId="6436"/>
    <cellStyle name="백분율 7 9 2 4" xfId="6437"/>
    <cellStyle name="백분율 7 9 2 4 2" xfId="6438"/>
    <cellStyle name="백분율 7 9 2 5" xfId="6439"/>
    <cellStyle name="백분율 7 9 3" xfId="6440"/>
    <cellStyle name="백분율 7 9 3 2" xfId="6441"/>
    <cellStyle name="백분율 7 9 3 2 2" xfId="6442"/>
    <cellStyle name="백분율 7 9 3 2 2 2" xfId="6443"/>
    <cellStyle name="백분율 7 9 3 2 3" xfId="6444"/>
    <cellStyle name="백분율 7 9 3 3" xfId="6445"/>
    <cellStyle name="백분율 7 9 3 3 2" xfId="6446"/>
    <cellStyle name="백분율 7 9 3 4" xfId="6447"/>
    <cellStyle name="백분율 7 9 4" xfId="6448"/>
    <cellStyle name="백분율 7 9 4 2" xfId="6449"/>
    <cellStyle name="백분율 7 9 4 2 2" xfId="6450"/>
    <cellStyle name="백분율 7 9 4 3" xfId="6451"/>
    <cellStyle name="백분율 7 9 5" xfId="6452"/>
    <cellStyle name="백분율 7 9 5 2" xfId="6453"/>
    <cellStyle name="백분율 7 9 6" xfId="6454"/>
    <cellStyle name="백분율 8" xfId="6455"/>
    <cellStyle name="백분율 8 10" xfId="6456"/>
    <cellStyle name="백분율 8 10 2" xfId="6457"/>
    <cellStyle name="백분율 8 11" xfId="6458"/>
    <cellStyle name="백분율 8 2" xfId="6459"/>
    <cellStyle name="백분율 8 2 10" xfId="6460"/>
    <cellStyle name="백분율 8 2 2" xfId="6461"/>
    <cellStyle name="백분율 8 2 2 2" xfId="6462"/>
    <cellStyle name="백분율 8 2 2 2 2" xfId="6463"/>
    <cellStyle name="백분율 8 2 2 2 2 2" xfId="6464"/>
    <cellStyle name="백분율 8 2 2 2 2 2 2" xfId="6465"/>
    <cellStyle name="백분율 8 2 2 2 2 2 2 2" xfId="6466"/>
    <cellStyle name="백분율 8 2 2 2 2 2 2 2 2" xfId="6467"/>
    <cellStyle name="백분율 8 2 2 2 2 2 2 2 2 2" xfId="6468"/>
    <cellStyle name="백분율 8 2 2 2 2 2 2 2 3" xfId="6469"/>
    <cellStyle name="백분율 8 2 2 2 2 2 2 3" xfId="6470"/>
    <cellStyle name="백분율 8 2 2 2 2 2 2 3 2" xfId="6471"/>
    <cellStyle name="백분율 8 2 2 2 2 2 2 4" xfId="6472"/>
    <cellStyle name="백분율 8 2 2 2 2 2 3" xfId="6473"/>
    <cellStyle name="백분율 8 2 2 2 2 2 3 2" xfId="6474"/>
    <cellStyle name="백분율 8 2 2 2 2 2 3 2 2" xfId="6475"/>
    <cellStyle name="백분율 8 2 2 2 2 2 3 3" xfId="6476"/>
    <cellStyle name="백분율 8 2 2 2 2 2 4" xfId="6477"/>
    <cellStyle name="백분율 8 2 2 2 2 2 4 2" xfId="6478"/>
    <cellStyle name="백분율 8 2 2 2 2 2 5" xfId="6479"/>
    <cellStyle name="백분율 8 2 2 2 2 3" xfId="6480"/>
    <cellStyle name="백분율 8 2 2 2 2 3 2" xfId="6481"/>
    <cellStyle name="백분율 8 2 2 2 2 3 2 2" xfId="6482"/>
    <cellStyle name="백분율 8 2 2 2 2 3 2 2 2" xfId="6483"/>
    <cellStyle name="백분율 8 2 2 2 2 3 2 3" xfId="6484"/>
    <cellStyle name="백분율 8 2 2 2 2 3 3" xfId="6485"/>
    <cellStyle name="백분율 8 2 2 2 2 3 3 2" xfId="6486"/>
    <cellStyle name="백분율 8 2 2 2 2 3 4" xfId="6487"/>
    <cellStyle name="백분율 8 2 2 2 2 4" xfId="6488"/>
    <cellStyle name="백분율 8 2 2 2 2 4 2" xfId="6489"/>
    <cellStyle name="백분율 8 2 2 2 2 4 2 2" xfId="6490"/>
    <cellStyle name="백분율 8 2 2 2 2 4 3" xfId="6491"/>
    <cellStyle name="백분율 8 2 2 2 2 5" xfId="6492"/>
    <cellStyle name="백분율 8 2 2 2 2 5 2" xfId="6493"/>
    <cellStyle name="백분율 8 2 2 2 2 6" xfId="6494"/>
    <cellStyle name="백분율 8 2 2 2 3" xfId="6495"/>
    <cellStyle name="백분율 8 2 2 2 3 2" xfId="6496"/>
    <cellStyle name="백분율 8 2 2 2 3 2 2" xfId="6497"/>
    <cellStyle name="백분율 8 2 2 2 3 2 2 2" xfId="6498"/>
    <cellStyle name="백분율 8 2 2 2 3 2 2 2 2" xfId="6499"/>
    <cellStyle name="백분율 8 2 2 2 3 2 2 3" xfId="6500"/>
    <cellStyle name="백분율 8 2 2 2 3 2 3" xfId="6501"/>
    <cellStyle name="백분율 8 2 2 2 3 2 3 2" xfId="6502"/>
    <cellStyle name="백분율 8 2 2 2 3 2 4" xfId="6503"/>
    <cellStyle name="백분율 8 2 2 2 3 3" xfId="6504"/>
    <cellStyle name="백분율 8 2 2 2 3 3 2" xfId="6505"/>
    <cellStyle name="백분율 8 2 2 2 3 3 2 2" xfId="6506"/>
    <cellStyle name="백분율 8 2 2 2 3 3 3" xfId="6507"/>
    <cellStyle name="백분율 8 2 2 2 3 4" xfId="6508"/>
    <cellStyle name="백분율 8 2 2 2 3 4 2" xfId="6509"/>
    <cellStyle name="백분율 8 2 2 2 3 5" xfId="6510"/>
    <cellStyle name="백분율 8 2 2 2 4" xfId="6511"/>
    <cellStyle name="백분율 8 2 2 2 4 2" xfId="6512"/>
    <cellStyle name="백분율 8 2 2 2 4 2 2" xfId="6513"/>
    <cellStyle name="백분율 8 2 2 2 4 2 2 2" xfId="6514"/>
    <cellStyle name="백분율 8 2 2 2 4 2 3" xfId="6515"/>
    <cellStyle name="백분율 8 2 2 2 4 3" xfId="6516"/>
    <cellStyle name="백분율 8 2 2 2 4 3 2" xfId="6517"/>
    <cellStyle name="백분율 8 2 2 2 4 4" xfId="6518"/>
    <cellStyle name="백분율 8 2 2 2 5" xfId="6519"/>
    <cellStyle name="백분율 8 2 2 2 5 2" xfId="6520"/>
    <cellStyle name="백분율 8 2 2 2 5 2 2" xfId="6521"/>
    <cellStyle name="백분율 8 2 2 2 5 3" xfId="6522"/>
    <cellStyle name="백분율 8 2 2 2 6" xfId="6523"/>
    <cellStyle name="백분율 8 2 2 2 6 2" xfId="6524"/>
    <cellStyle name="백분율 8 2 2 2 7" xfId="6525"/>
    <cellStyle name="백분율 8 2 2 3" xfId="6526"/>
    <cellStyle name="백분율 8 2 2 4" xfId="6527"/>
    <cellStyle name="백분율 8 2 2 4 2" xfId="6528"/>
    <cellStyle name="백분율 8 2 2 4 2 2" xfId="6529"/>
    <cellStyle name="백분율 8 2 2 4 2 2 2" xfId="6530"/>
    <cellStyle name="백분율 8 2 2 4 2 2 2 2" xfId="6531"/>
    <cellStyle name="백분율 8 2 2 4 2 2 2 2 2" xfId="6532"/>
    <cellStyle name="백분율 8 2 2 4 2 2 2 3" xfId="6533"/>
    <cellStyle name="백분율 8 2 2 4 2 2 3" xfId="6534"/>
    <cellStyle name="백분율 8 2 2 4 2 2 3 2" xfId="6535"/>
    <cellStyle name="백분율 8 2 2 4 2 2 4" xfId="6536"/>
    <cellStyle name="백분율 8 2 2 4 2 3" xfId="6537"/>
    <cellStyle name="백분율 8 2 2 4 2 3 2" xfId="6538"/>
    <cellStyle name="백분율 8 2 2 4 2 3 2 2" xfId="6539"/>
    <cellStyle name="백분율 8 2 2 4 2 3 3" xfId="6540"/>
    <cellStyle name="백분율 8 2 2 4 2 4" xfId="6541"/>
    <cellStyle name="백분율 8 2 2 4 2 4 2" xfId="6542"/>
    <cellStyle name="백분율 8 2 2 4 2 5" xfId="6543"/>
    <cellStyle name="백분율 8 2 2 4 3" xfId="6544"/>
    <cellStyle name="백분율 8 2 2 4 3 2" xfId="6545"/>
    <cellStyle name="백분율 8 2 2 4 3 2 2" xfId="6546"/>
    <cellStyle name="백분율 8 2 2 4 3 2 2 2" xfId="6547"/>
    <cellStyle name="백분율 8 2 2 4 3 2 3" xfId="6548"/>
    <cellStyle name="백분율 8 2 2 4 3 3" xfId="6549"/>
    <cellStyle name="백분율 8 2 2 4 3 3 2" xfId="6550"/>
    <cellStyle name="백분율 8 2 2 4 3 4" xfId="6551"/>
    <cellStyle name="백분율 8 2 2 4 4" xfId="6552"/>
    <cellStyle name="백분율 8 2 2 4 4 2" xfId="6553"/>
    <cellStyle name="백분율 8 2 2 4 4 2 2" xfId="6554"/>
    <cellStyle name="백분율 8 2 2 4 4 3" xfId="6555"/>
    <cellStyle name="백분율 8 2 2 4 5" xfId="6556"/>
    <cellStyle name="백분율 8 2 2 4 5 2" xfId="6557"/>
    <cellStyle name="백분율 8 2 2 4 6" xfId="6558"/>
    <cellStyle name="백분율 8 2 2 5" xfId="6559"/>
    <cellStyle name="백분율 8 2 2 5 2" xfId="6560"/>
    <cellStyle name="백분율 8 2 2 5 2 2" xfId="6561"/>
    <cellStyle name="백분율 8 2 2 5 2 2 2" xfId="6562"/>
    <cellStyle name="백분율 8 2 2 5 2 2 2 2" xfId="6563"/>
    <cellStyle name="백분율 8 2 2 5 2 2 3" xfId="6564"/>
    <cellStyle name="백분율 8 2 2 5 2 3" xfId="6565"/>
    <cellStyle name="백분율 8 2 2 5 2 3 2" xfId="6566"/>
    <cellStyle name="백분율 8 2 2 5 2 4" xfId="6567"/>
    <cellStyle name="백분율 8 2 2 5 3" xfId="6568"/>
    <cellStyle name="백분율 8 2 2 5 3 2" xfId="6569"/>
    <cellStyle name="백분율 8 2 2 5 3 2 2" xfId="6570"/>
    <cellStyle name="백분율 8 2 2 5 3 3" xfId="6571"/>
    <cellStyle name="백분율 8 2 2 5 4" xfId="6572"/>
    <cellStyle name="백분율 8 2 2 5 4 2" xfId="6573"/>
    <cellStyle name="백분율 8 2 2 5 5" xfId="6574"/>
    <cellStyle name="백분율 8 2 2 6" xfId="6575"/>
    <cellStyle name="백분율 8 2 2 6 2" xfId="6576"/>
    <cellStyle name="백분율 8 2 2 6 2 2" xfId="6577"/>
    <cellStyle name="백분율 8 2 2 6 2 2 2" xfId="6578"/>
    <cellStyle name="백분율 8 2 2 6 2 3" xfId="6579"/>
    <cellStyle name="백분율 8 2 2 6 3" xfId="6580"/>
    <cellStyle name="백분율 8 2 2 6 3 2" xfId="6581"/>
    <cellStyle name="백분율 8 2 2 6 4" xfId="6582"/>
    <cellStyle name="백분율 8 2 2 7" xfId="6583"/>
    <cellStyle name="백분율 8 2 2 7 2" xfId="6584"/>
    <cellStyle name="백분율 8 2 2 7 2 2" xfId="6585"/>
    <cellStyle name="백분율 8 2 2 7 3" xfId="6586"/>
    <cellStyle name="백분율 8 2 2 8" xfId="6587"/>
    <cellStyle name="백분율 8 2 2 8 2" xfId="6588"/>
    <cellStyle name="백분율 8 2 2 9" xfId="6589"/>
    <cellStyle name="백분율 8 2 3" xfId="6590"/>
    <cellStyle name="백분율 8 2 3 2" xfId="6591"/>
    <cellStyle name="백분율 8 2 3 2 2" xfId="6592"/>
    <cellStyle name="백분율 8 2 3 2 2 2" xfId="6593"/>
    <cellStyle name="백분율 8 2 3 2 2 2 2" xfId="6594"/>
    <cellStyle name="백분율 8 2 3 2 2 2 2 2" xfId="6595"/>
    <cellStyle name="백분율 8 2 3 2 2 2 2 2 2" xfId="6596"/>
    <cellStyle name="백분율 8 2 3 2 2 2 2 3" xfId="6597"/>
    <cellStyle name="백분율 8 2 3 2 2 2 3" xfId="6598"/>
    <cellStyle name="백분율 8 2 3 2 2 2 3 2" xfId="6599"/>
    <cellStyle name="백분율 8 2 3 2 2 2 4" xfId="6600"/>
    <cellStyle name="백분율 8 2 3 2 2 3" xfId="6601"/>
    <cellStyle name="백분율 8 2 3 2 2 3 2" xfId="6602"/>
    <cellStyle name="백분율 8 2 3 2 2 3 2 2" xfId="6603"/>
    <cellStyle name="백분율 8 2 3 2 2 3 3" xfId="6604"/>
    <cellStyle name="백분율 8 2 3 2 2 4" xfId="6605"/>
    <cellStyle name="백분율 8 2 3 2 2 4 2" xfId="6606"/>
    <cellStyle name="백분율 8 2 3 2 2 5" xfId="6607"/>
    <cellStyle name="백분율 8 2 3 2 3" xfId="6608"/>
    <cellStyle name="백분율 8 2 3 2 3 2" xfId="6609"/>
    <cellStyle name="백분율 8 2 3 2 3 2 2" xfId="6610"/>
    <cellStyle name="백분율 8 2 3 2 3 2 2 2" xfId="6611"/>
    <cellStyle name="백분율 8 2 3 2 3 2 3" xfId="6612"/>
    <cellStyle name="백분율 8 2 3 2 3 3" xfId="6613"/>
    <cellStyle name="백분율 8 2 3 2 3 3 2" xfId="6614"/>
    <cellStyle name="백분율 8 2 3 2 3 4" xfId="6615"/>
    <cellStyle name="백분율 8 2 3 2 4" xfId="6616"/>
    <cellStyle name="백분율 8 2 3 2 4 2" xfId="6617"/>
    <cellStyle name="백분율 8 2 3 2 4 2 2" xfId="6618"/>
    <cellStyle name="백분율 8 2 3 2 4 3" xfId="6619"/>
    <cellStyle name="백분율 8 2 3 2 5" xfId="6620"/>
    <cellStyle name="백분율 8 2 3 2 5 2" xfId="6621"/>
    <cellStyle name="백분율 8 2 3 2 6" xfId="6622"/>
    <cellStyle name="백분율 8 2 3 3" xfId="6623"/>
    <cellStyle name="백분율 8 2 3 3 2" xfId="6624"/>
    <cellStyle name="백분율 8 2 3 3 2 2" xfId="6625"/>
    <cellStyle name="백분율 8 2 3 3 2 2 2" xfId="6626"/>
    <cellStyle name="백분율 8 2 3 3 2 2 2 2" xfId="6627"/>
    <cellStyle name="백분율 8 2 3 3 2 2 3" xfId="6628"/>
    <cellStyle name="백분율 8 2 3 3 2 3" xfId="6629"/>
    <cellStyle name="백분율 8 2 3 3 2 3 2" xfId="6630"/>
    <cellStyle name="백분율 8 2 3 3 2 4" xfId="6631"/>
    <cellStyle name="백분율 8 2 3 3 3" xfId="6632"/>
    <cellStyle name="백분율 8 2 3 3 3 2" xfId="6633"/>
    <cellStyle name="백분율 8 2 3 3 3 2 2" xfId="6634"/>
    <cellStyle name="백분율 8 2 3 3 3 3" xfId="6635"/>
    <cellStyle name="백분율 8 2 3 3 4" xfId="6636"/>
    <cellStyle name="백분율 8 2 3 3 4 2" xfId="6637"/>
    <cellStyle name="백분율 8 2 3 3 5" xfId="6638"/>
    <cellStyle name="백분율 8 2 3 4" xfId="6639"/>
    <cellStyle name="백분율 8 2 3 4 2" xfId="6640"/>
    <cellStyle name="백분율 8 2 3 4 2 2" xfId="6641"/>
    <cellStyle name="백분율 8 2 3 4 2 2 2" xfId="6642"/>
    <cellStyle name="백분율 8 2 3 4 2 3" xfId="6643"/>
    <cellStyle name="백분율 8 2 3 4 3" xfId="6644"/>
    <cellStyle name="백분율 8 2 3 4 3 2" xfId="6645"/>
    <cellStyle name="백분율 8 2 3 4 4" xfId="6646"/>
    <cellStyle name="백분율 8 2 3 5" xfId="6647"/>
    <cellStyle name="백분율 8 2 3 5 2" xfId="6648"/>
    <cellStyle name="백분율 8 2 3 5 2 2" xfId="6649"/>
    <cellStyle name="백분율 8 2 3 5 3" xfId="6650"/>
    <cellStyle name="백분율 8 2 3 6" xfId="6651"/>
    <cellStyle name="백분율 8 2 3 6 2" xfId="6652"/>
    <cellStyle name="백분율 8 2 3 7" xfId="6653"/>
    <cellStyle name="백분율 8 2 4" xfId="6654"/>
    <cellStyle name="백분율 8 2 5" xfId="6655"/>
    <cellStyle name="백분율 8 2 5 2" xfId="6656"/>
    <cellStyle name="백분율 8 2 5 2 2" xfId="6657"/>
    <cellStyle name="백분율 8 2 5 2 2 2" xfId="6658"/>
    <cellStyle name="백분율 8 2 5 2 2 2 2" xfId="6659"/>
    <cellStyle name="백분율 8 2 5 2 2 2 2 2" xfId="6660"/>
    <cellStyle name="백분율 8 2 5 2 2 2 3" xfId="6661"/>
    <cellStyle name="백분율 8 2 5 2 2 3" xfId="6662"/>
    <cellStyle name="백분율 8 2 5 2 2 3 2" xfId="6663"/>
    <cellStyle name="백분율 8 2 5 2 2 4" xfId="6664"/>
    <cellStyle name="백분율 8 2 5 2 3" xfId="6665"/>
    <cellStyle name="백분율 8 2 5 2 3 2" xfId="6666"/>
    <cellStyle name="백분율 8 2 5 2 3 2 2" xfId="6667"/>
    <cellStyle name="백분율 8 2 5 2 3 3" xfId="6668"/>
    <cellStyle name="백분율 8 2 5 2 4" xfId="6669"/>
    <cellStyle name="백분율 8 2 5 2 4 2" xfId="6670"/>
    <cellStyle name="백분율 8 2 5 2 5" xfId="6671"/>
    <cellStyle name="백분율 8 2 5 3" xfId="6672"/>
    <cellStyle name="백분율 8 2 5 3 2" xfId="6673"/>
    <cellStyle name="백분율 8 2 5 3 2 2" xfId="6674"/>
    <cellStyle name="백분율 8 2 5 3 2 2 2" xfId="6675"/>
    <cellStyle name="백분율 8 2 5 3 2 3" xfId="6676"/>
    <cellStyle name="백분율 8 2 5 3 3" xfId="6677"/>
    <cellStyle name="백분율 8 2 5 3 3 2" xfId="6678"/>
    <cellStyle name="백분율 8 2 5 3 4" xfId="6679"/>
    <cellStyle name="백분율 8 2 5 4" xfId="6680"/>
    <cellStyle name="백분율 8 2 5 4 2" xfId="6681"/>
    <cellStyle name="백분율 8 2 5 4 2 2" xfId="6682"/>
    <cellStyle name="백분율 8 2 5 4 3" xfId="6683"/>
    <cellStyle name="백분율 8 2 5 5" xfId="6684"/>
    <cellStyle name="백분율 8 2 5 5 2" xfId="6685"/>
    <cellStyle name="백분율 8 2 5 6" xfId="6686"/>
    <cellStyle name="백분율 8 2 6" xfId="6687"/>
    <cellStyle name="백분율 8 2 6 2" xfId="6688"/>
    <cellStyle name="백분율 8 2 6 2 2" xfId="6689"/>
    <cellStyle name="백분율 8 2 6 2 2 2" xfId="6690"/>
    <cellStyle name="백분율 8 2 6 2 2 2 2" xfId="6691"/>
    <cellStyle name="백분율 8 2 6 2 2 3" xfId="6692"/>
    <cellStyle name="백분율 8 2 6 2 3" xfId="6693"/>
    <cellStyle name="백분율 8 2 6 2 3 2" xfId="6694"/>
    <cellStyle name="백분율 8 2 6 2 4" xfId="6695"/>
    <cellStyle name="백분율 8 2 6 3" xfId="6696"/>
    <cellStyle name="백분율 8 2 6 3 2" xfId="6697"/>
    <cellStyle name="백분율 8 2 6 3 2 2" xfId="6698"/>
    <cellStyle name="백분율 8 2 6 3 3" xfId="6699"/>
    <cellStyle name="백분율 8 2 6 4" xfId="6700"/>
    <cellStyle name="백분율 8 2 6 4 2" xfId="6701"/>
    <cellStyle name="백분율 8 2 6 5" xfId="6702"/>
    <cellStyle name="백분율 8 2 7" xfId="6703"/>
    <cellStyle name="백분율 8 2 7 2" xfId="6704"/>
    <cellStyle name="백분율 8 2 7 2 2" xfId="6705"/>
    <cellStyle name="백분율 8 2 7 2 2 2" xfId="6706"/>
    <cellStyle name="백분율 8 2 7 2 3" xfId="6707"/>
    <cellStyle name="백분율 8 2 7 3" xfId="6708"/>
    <cellStyle name="백분율 8 2 7 3 2" xfId="6709"/>
    <cellStyle name="백분율 8 2 7 4" xfId="6710"/>
    <cellStyle name="백분율 8 2 8" xfId="6711"/>
    <cellStyle name="백분율 8 2 8 2" xfId="6712"/>
    <cellStyle name="백분율 8 2 8 2 2" xfId="6713"/>
    <cellStyle name="백분율 8 2 8 3" xfId="6714"/>
    <cellStyle name="백분율 8 2 9" xfId="6715"/>
    <cellStyle name="백분율 8 2 9 2" xfId="6716"/>
    <cellStyle name="백분율 8 3" xfId="6717"/>
    <cellStyle name="백분율 8 3 2" xfId="6718"/>
    <cellStyle name="백분율 8 3 2 2" xfId="6719"/>
    <cellStyle name="백분율 8 3 2 2 2" xfId="6720"/>
    <cellStyle name="백분율 8 3 2 2 2 2" xfId="6721"/>
    <cellStyle name="백분율 8 3 2 2 2 2 2" xfId="6722"/>
    <cellStyle name="백분율 8 3 2 2 2 2 2 2" xfId="6723"/>
    <cellStyle name="백분율 8 3 2 2 2 2 2 2 2" xfId="6724"/>
    <cellStyle name="백분율 8 3 2 2 2 2 2 3" xfId="6725"/>
    <cellStyle name="백분율 8 3 2 2 2 2 3" xfId="6726"/>
    <cellStyle name="백분율 8 3 2 2 2 2 3 2" xfId="6727"/>
    <cellStyle name="백분율 8 3 2 2 2 2 4" xfId="6728"/>
    <cellStyle name="백분율 8 3 2 2 2 3" xfId="6729"/>
    <cellStyle name="백분율 8 3 2 2 2 3 2" xfId="6730"/>
    <cellStyle name="백분율 8 3 2 2 2 3 2 2" xfId="6731"/>
    <cellStyle name="백분율 8 3 2 2 2 3 3" xfId="6732"/>
    <cellStyle name="백분율 8 3 2 2 2 4" xfId="6733"/>
    <cellStyle name="백분율 8 3 2 2 2 4 2" xfId="6734"/>
    <cellStyle name="백분율 8 3 2 2 2 5" xfId="6735"/>
    <cellStyle name="백분율 8 3 2 2 3" xfId="6736"/>
    <cellStyle name="백분율 8 3 2 2 3 2" xfId="6737"/>
    <cellStyle name="백분율 8 3 2 2 3 2 2" xfId="6738"/>
    <cellStyle name="백분율 8 3 2 2 3 2 2 2" xfId="6739"/>
    <cellStyle name="백분율 8 3 2 2 3 2 3" xfId="6740"/>
    <cellStyle name="백분율 8 3 2 2 3 3" xfId="6741"/>
    <cellStyle name="백분율 8 3 2 2 3 3 2" xfId="6742"/>
    <cellStyle name="백분율 8 3 2 2 3 4" xfId="6743"/>
    <cellStyle name="백분율 8 3 2 2 4" xfId="6744"/>
    <cellStyle name="백분율 8 3 2 2 4 2" xfId="6745"/>
    <cellStyle name="백분율 8 3 2 2 4 2 2" xfId="6746"/>
    <cellStyle name="백분율 8 3 2 2 4 3" xfId="6747"/>
    <cellStyle name="백분율 8 3 2 2 5" xfId="6748"/>
    <cellStyle name="백분율 8 3 2 2 5 2" xfId="6749"/>
    <cellStyle name="백분율 8 3 2 2 6" xfId="6750"/>
    <cellStyle name="백분율 8 3 2 3" xfId="6751"/>
    <cellStyle name="백분율 8 3 2 3 2" xfId="6752"/>
    <cellStyle name="백분율 8 3 2 3 2 2" xfId="6753"/>
    <cellStyle name="백분율 8 3 2 3 2 2 2" xfId="6754"/>
    <cellStyle name="백분율 8 3 2 3 2 2 2 2" xfId="6755"/>
    <cellStyle name="백분율 8 3 2 3 2 2 3" xfId="6756"/>
    <cellStyle name="백분율 8 3 2 3 2 3" xfId="6757"/>
    <cellStyle name="백분율 8 3 2 3 2 3 2" xfId="6758"/>
    <cellStyle name="백분율 8 3 2 3 2 4" xfId="6759"/>
    <cellStyle name="백분율 8 3 2 3 3" xfId="6760"/>
    <cellStyle name="백분율 8 3 2 3 3 2" xfId="6761"/>
    <cellStyle name="백분율 8 3 2 3 3 2 2" xfId="6762"/>
    <cellStyle name="백분율 8 3 2 3 3 3" xfId="6763"/>
    <cellStyle name="백분율 8 3 2 3 4" xfId="6764"/>
    <cellStyle name="백분율 8 3 2 3 4 2" xfId="6765"/>
    <cellStyle name="백분율 8 3 2 3 5" xfId="6766"/>
    <cellStyle name="백분율 8 3 2 4" xfId="6767"/>
    <cellStyle name="백분율 8 3 2 4 2" xfId="6768"/>
    <cellStyle name="백분율 8 3 2 4 2 2" xfId="6769"/>
    <cellStyle name="백분율 8 3 2 4 2 2 2" xfId="6770"/>
    <cellStyle name="백분율 8 3 2 4 2 3" xfId="6771"/>
    <cellStyle name="백분율 8 3 2 4 3" xfId="6772"/>
    <cellStyle name="백분율 8 3 2 4 3 2" xfId="6773"/>
    <cellStyle name="백분율 8 3 2 4 4" xfId="6774"/>
    <cellStyle name="백분율 8 3 2 5" xfId="6775"/>
    <cellStyle name="백분율 8 3 2 5 2" xfId="6776"/>
    <cellStyle name="백분율 8 3 2 5 2 2" xfId="6777"/>
    <cellStyle name="백분율 8 3 2 5 3" xfId="6778"/>
    <cellStyle name="백분율 8 3 2 6" xfId="6779"/>
    <cellStyle name="백분율 8 3 2 6 2" xfId="6780"/>
    <cellStyle name="백분율 8 3 2 7" xfId="6781"/>
    <cellStyle name="백분율 8 3 3" xfId="6782"/>
    <cellStyle name="백분율 8 3 4" xfId="6783"/>
    <cellStyle name="백분율 8 3 4 2" xfId="6784"/>
    <cellStyle name="백분율 8 3 4 2 2" xfId="6785"/>
    <cellStyle name="백분율 8 3 4 2 2 2" xfId="6786"/>
    <cellStyle name="백분율 8 3 4 2 2 2 2" xfId="6787"/>
    <cellStyle name="백분율 8 3 4 2 2 2 2 2" xfId="6788"/>
    <cellStyle name="백분율 8 3 4 2 2 2 3" xfId="6789"/>
    <cellStyle name="백분율 8 3 4 2 2 3" xfId="6790"/>
    <cellStyle name="백분율 8 3 4 2 2 3 2" xfId="6791"/>
    <cellStyle name="백분율 8 3 4 2 2 4" xfId="6792"/>
    <cellStyle name="백분율 8 3 4 2 3" xfId="6793"/>
    <cellStyle name="백분율 8 3 4 2 3 2" xfId="6794"/>
    <cellStyle name="백분율 8 3 4 2 3 2 2" xfId="6795"/>
    <cellStyle name="백분율 8 3 4 2 3 3" xfId="6796"/>
    <cellStyle name="백분율 8 3 4 2 4" xfId="6797"/>
    <cellStyle name="백분율 8 3 4 2 4 2" xfId="6798"/>
    <cellStyle name="백분율 8 3 4 2 5" xfId="6799"/>
    <cellStyle name="백분율 8 3 4 3" xfId="6800"/>
    <cellStyle name="백분율 8 3 4 3 2" xfId="6801"/>
    <cellStyle name="백분율 8 3 4 3 2 2" xfId="6802"/>
    <cellStyle name="백분율 8 3 4 3 2 2 2" xfId="6803"/>
    <cellStyle name="백분율 8 3 4 3 2 3" xfId="6804"/>
    <cellStyle name="백분율 8 3 4 3 3" xfId="6805"/>
    <cellStyle name="백분율 8 3 4 3 3 2" xfId="6806"/>
    <cellStyle name="백분율 8 3 4 3 4" xfId="6807"/>
    <cellStyle name="백분율 8 3 4 4" xfId="6808"/>
    <cellStyle name="백분율 8 3 4 4 2" xfId="6809"/>
    <cellStyle name="백분율 8 3 4 4 2 2" xfId="6810"/>
    <cellStyle name="백분율 8 3 4 4 3" xfId="6811"/>
    <cellStyle name="백분율 8 3 4 5" xfId="6812"/>
    <cellStyle name="백분율 8 3 4 5 2" xfId="6813"/>
    <cellStyle name="백분율 8 3 4 6" xfId="6814"/>
    <cellStyle name="백분율 8 3 5" xfId="6815"/>
    <cellStyle name="백분율 8 3 5 2" xfId="6816"/>
    <cellStyle name="백분율 8 3 5 2 2" xfId="6817"/>
    <cellStyle name="백분율 8 3 5 2 2 2" xfId="6818"/>
    <cellStyle name="백분율 8 3 5 2 2 2 2" xfId="6819"/>
    <cellStyle name="백분율 8 3 5 2 2 3" xfId="6820"/>
    <cellStyle name="백분율 8 3 5 2 3" xfId="6821"/>
    <cellStyle name="백분율 8 3 5 2 3 2" xfId="6822"/>
    <cellStyle name="백분율 8 3 5 2 4" xfId="6823"/>
    <cellStyle name="백분율 8 3 5 3" xfId="6824"/>
    <cellStyle name="백분율 8 3 5 3 2" xfId="6825"/>
    <cellStyle name="백분율 8 3 5 3 2 2" xfId="6826"/>
    <cellStyle name="백분율 8 3 5 3 3" xfId="6827"/>
    <cellStyle name="백분율 8 3 5 4" xfId="6828"/>
    <cellStyle name="백분율 8 3 5 4 2" xfId="6829"/>
    <cellStyle name="백분율 8 3 5 5" xfId="6830"/>
    <cellStyle name="백분율 8 3 6" xfId="6831"/>
    <cellStyle name="백분율 8 3 6 2" xfId="6832"/>
    <cellStyle name="백분율 8 3 6 2 2" xfId="6833"/>
    <cellStyle name="백분율 8 3 6 2 2 2" xfId="6834"/>
    <cellStyle name="백분율 8 3 6 2 3" xfId="6835"/>
    <cellStyle name="백분율 8 3 6 3" xfId="6836"/>
    <cellStyle name="백분율 8 3 6 3 2" xfId="6837"/>
    <cellStyle name="백분율 8 3 6 4" xfId="6838"/>
    <cellStyle name="백분율 8 3 7" xfId="6839"/>
    <cellStyle name="백분율 8 3 7 2" xfId="6840"/>
    <cellStyle name="백분율 8 3 7 2 2" xfId="6841"/>
    <cellStyle name="백분율 8 3 7 3" xfId="6842"/>
    <cellStyle name="백분율 8 3 8" xfId="6843"/>
    <cellStyle name="백분율 8 3 8 2" xfId="6844"/>
    <cellStyle name="백분율 8 3 9" xfId="6845"/>
    <cellStyle name="백분율 8 4" xfId="6846"/>
    <cellStyle name="백분율 8 4 2" xfId="6847"/>
    <cellStyle name="백분율 8 4 2 2" xfId="6848"/>
    <cellStyle name="백분율 8 4 2 2 2" xfId="6849"/>
    <cellStyle name="백분율 8 4 2 2 2 2" xfId="6850"/>
    <cellStyle name="백분율 8 4 2 2 2 2 2" xfId="6851"/>
    <cellStyle name="백분율 8 4 2 2 2 2 2 2" xfId="6852"/>
    <cellStyle name="백분율 8 4 2 2 2 2 3" xfId="6853"/>
    <cellStyle name="백분율 8 4 2 2 2 3" xfId="6854"/>
    <cellStyle name="백분율 8 4 2 2 2 3 2" xfId="6855"/>
    <cellStyle name="백분율 8 4 2 2 2 4" xfId="6856"/>
    <cellStyle name="백분율 8 4 2 2 3" xfId="6857"/>
    <cellStyle name="백분율 8 4 2 2 3 2" xfId="6858"/>
    <cellStyle name="백분율 8 4 2 2 3 2 2" xfId="6859"/>
    <cellStyle name="백분율 8 4 2 2 3 3" xfId="6860"/>
    <cellStyle name="백분율 8 4 2 2 4" xfId="6861"/>
    <cellStyle name="백분율 8 4 2 2 4 2" xfId="6862"/>
    <cellStyle name="백분율 8 4 2 2 5" xfId="6863"/>
    <cellStyle name="백분율 8 4 2 3" xfId="6864"/>
    <cellStyle name="백분율 8 4 2 3 2" xfId="6865"/>
    <cellStyle name="백분율 8 4 2 3 2 2" xfId="6866"/>
    <cellStyle name="백분율 8 4 2 3 2 2 2" xfId="6867"/>
    <cellStyle name="백분율 8 4 2 3 2 3" xfId="6868"/>
    <cellStyle name="백분율 8 4 2 3 3" xfId="6869"/>
    <cellStyle name="백분율 8 4 2 3 3 2" xfId="6870"/>
    <cellStyle name="백분율 8 4 2 3 4" xfId="6871"/>
    <cellStyle name="백분율 8 4 2 4" xfId="6872"/>
    <cellStyle name="백분율 8 4 2 4 2" xfId="6873"/>
    <cellStyle name="백분율 8 4 2 4 2 2" xfId="6874"/>
    <cellStyle name="백분율 8 4 2 4 3" xfId="6875"/>
    <cellStyle name="백분율 8 4 2 5" xfId="6876"/>
    <cellStyle name="백분율 8 4 2 5 2" xfId="6877"/>
    <cellStyle name="백분율 8 4 2 6" xfId="6878"/>
    <cellStyle name="백분율 8 4 3" xfId="6879"/>
    <cellStyle name="백분율 8 4 3 2" xfId="6880"/>
    <cellStyle name="백분율 8 4 3 2 2" xfId="6881"/>
    <cellStyle name="백분율 8 4 3 2 2 2" xfId="6882"/>
    <cellStyle name="백분율 8 4 3 2 2 2 2" xfId="6883"/>
    <cellStyle name="백분율 8 4 3 2 2 3" xfId="6884"/>
    <cellStyle name="백분율 8 4 3 2 3" xfId="6885"/>
    <cellStyle name="백분율 8 4 3 2 3 2" xfId="6886"/>
    <cellStyle name="백분율 8 4 3 2 4" xfId="6887"/>
    <cellStyle name="백분율 8 4 3 3" xfId="6888"/>
    <cellStyle name="백분율 8 4 3 3 2" xfId="6889"/>
    <cellStyle name="백분율 8 4 3 3 2 2" xfId="6890"/>
    <cellStyle name="백분율 8 4 3 3 3" xfId="6891"/>
    <cellStyle name="백분율 8 4 3 4" xfId="6892"/>
    <cellStyle name="백분율 8 4 3 4 2" xfId="6893"/>
    <cellStyle name="백분율 8 4 3 5" xfId="6894"/>
    <cellStyle name="백분율 8 4 4" xfId="6895"/>
    <cellStyle name="백분율 8 4 4 2" xfId="6896"/>
    <cellStyle name="백분율 8 4 4 2 2" xfId="6897"/>
    <cellStyle name="백분율 8 4 4 2 2 2" xfId="6898"/>
    <cellStyle name="백분율 8 4 4 2 3" xfId="6899"/>
    <cellStyle name="백분율 8 4 4 3" xfId="6900"/>
    <cellStyle name="백분율 8 4 4 3 2" xfId="6901"/>
    <cellStyle name="백분율 8 4 4 4" xfId="6902"/>
    <cellStyle name="백분율 8 4 5" xfId="6903"/>
    <cellStyle name="백분율 8 4 5 2" xfId="6904"/>
    <cellStyle name="백분율 8 4 5 2 2" xfId="6905"/>
    <cellStyle name="백분율 8 4 5 3" xfId="6906"/>
    <cellStyle name="백분율 8 4 6" xfId="6907"/>
    <cellStyle name="백분율 8 4 6 2" xfId="6908"/>
    <cellStyle name="백분율 8 4 7" xfId="6909"/>
    <cellStyle name="백분율 8 5" xfId="6910"/>
    <cellStyle name="백분율 8 6" xfId="6911"/>
    <cellStyle name="백분율 8 6 2" xfId="6912"/>
    <cellStyle name="백분율 8 6 2 2" xfId="6913"/>
    <cellStyle name="백분율 8 6 2 2 2" xfId="6914"/>
    <cellStyle name="백분율 8 6 2 2 2 2" xfId="6915"/>
    <cellStyle name="백분율 8 6 2 2 2 2 2" xfId="6916"/>
    <cellStyle name="백분율 8 6 2 2 2 3" xfId="6917"/>
    <cellStyle name="백분율 8 6 2 2 3" xfId="6918"/>
    <cellStyle name="백분율 8 6 2 2 3 2" xfId="6919"/>
    <cellStyle name="백분율 8 6 2 2 4" xfId="6920"/>
    <cellStyle name="백분율 8 6 2 3" xfId="6921"/>
    <cellStyle name="백분율 8 6 2 3 2" xfId="6922"/>
    <cellStyle name="백분율 8 6 2 3 2 2" xfId="6923"/>
    <cellStyle name="백분율 8 6 2 3 3" xfId="6924"/>
    <cellStyle name="백분율 8 6 2 4" xfId="6925"/>
    <cellStyle name="백분율 8 6 2 4 2" xfId="6926"/>
    <cellStyle name="백분율 8 6 2 5" xfId="6927"/>
    <cellStyle name="백분율 8 6 3" xfId="6928"/>
    <cellStyle name="백분율 8 6 3 2" xfId="6929"/>
    <cellStyle name="백분율 8 6 3 2 2" xfId="6930"/>
    <cellStyle name="백분율 8 6 3 2 2 2" xfId="6931"/>
    <cellStyle name="백분율 8 6 3 2 3" xfId="6932"/>
    <cellStyle name="백분율 8 6 3 3" xfId="6933"/>
    <cellStyle name="백분율 8 6 3 3 2" xfId="6934"/>
    <cellStyle name="백분율 8 6 3 4" xfId="6935"/>
    <cellStyle name="백분율 8 6 4" xfId="6936"/>
    <cellStyle name="백분율 8 6 4 2" xfId="6937"/>
    <cellStyle name="백분율 8 6 4 2 2" xfId="6938"/>
    <cellStyle name="백분율 8 6 4 3" xfId="6939"/>
    <cellStyle name="백분율 8 6 5" xfId="6940"/>
    <cellStyle name="백분율 8 6 5 2" xfId="6941"/>
    <cellStyle name="백분율 8 6 6" xfId="6942"/>
    <cellStyle name="백분율 8 7" xfId="6943"/>
    <cellStyle name="백분율 8 7 2" xfId="6944"/>
    <cellStyle name="백분율 8 7 2 2" xfId="6945"/>
    <cellStyle name="백분율 8 7 2 2 2" xfId="6946"/>
    <cellStyle name="백분율 8 7 2 2 2 2" xfId="6947"/>
    <cellStyle name="백분율 8 7 2 2 3" xfId="6948"/>
    <cellStyle name="백분율 8 7 2 3" xfId="6949"/>
    <cellStyle name="백분율 8 7 2 3 2" xfId="6950"/>
    <cellStyle name="백분율 8 7 2 4" xfId="6951"/>
    <cellStyle name="백분율 8 7 3" xfId="6952"/>
    <cellStyle name="백분율 8 7 3 2" xfId="6953"/>
    <cellStyle name="백분율 8 7 3 2 2" xfId="6954"/>
    <cellStyle name="백분율 8 7 3 3" xfId="6955"/>
    <cellStyle name="백분율 8 7 4" xfId="6956"/>
    <cellStyle name="백분율 8 7 4 2" xfId="6957"/>
    <cellStyle name="백분율 8 7 5" xfId="6958"/>
    <cellStyle name="백분율 8 8" xfId="6959"/>
    <cellStyle name="백분율 8 8 2" xfId="6960"/>
    <cellStyle name="백분율 8 8 2 2" xfId="6961"/>
    <cellStyle name="백분율 8 8 2 2 2" xfId="6962"/>
    <cellStyle name="백분율 8 8 2 3" xfId="6963"/>
    <cellStyle name="백분율 8 8 3" xfId="6964"/>
    <cellStyle name="백분율 8 8 3 2" xfId="6965"/>
    <cellStyle name="백분율 8 8 4" xfId="6966"/>
    <cellStyle name="백분율 8 9" xfId="6967"/>
    <cellStyle name="백분율 8 9 2" xfId="6968"/>
    <cellStyle name="백분율 8 9 2 2" xfId="6969"/>
    <cellStyle name="백분율 8 9 3" xfId="6970"/>
    <cellStyle name="백분율 9" xfId="6971"/>
    <cellStyle name="백분율 9 10" xfId="6972"/>
    <cellStyle name="백분율 9 2" xfId="6973"/>
    <cellStyle name="백분율 9 2 2" xfId="6974"/>
    <cellStyle name="백분율 9 2 2 2" xfId="6975"/>
    <cellStyle name="백분율 9 2 2 2 2" xfId="6976"/>
    <cellStyle name="백분율 9 2 2 2 2 2" xfId="6977"/>
    <cellStyle name="백분율 9 2 2 2 2 2 2" xfId="6978"/>
    <cellStyle name="백분율 9 2 2 2 2 2 2 2" xfId="6979"/>
    <cellStyle name="백분율 9 2 2 2 2 2 2 2 2" xfId="6980"/>
    <cellStyle name="백분율 9 2 2 2 2 2 2 3" xfId="6981"/>
    <cellStyle name="백분율 9 2 2 2 2 2 3" xfId="6982"/>
    <cellStyle name="백분율 9 2 2 2 2 2 3 2" xfId="6983"/>
    <cellStyle name="백분율 9 2 2 2 2 2 4" xfId="6984"/>
    <cellStyle name="백분율 9 2 2 2 2 3" xfId="6985"/>
    <cellStyle name="백분율 9 2 2 2 2 3 2" xfId="6986"/>
    <cellStyle name="백분율 9 2 2 2 2 3 2 2" xfId="6987"/>
    <cellStyle name="백분율 9 2 2 2 2 3 3" xfId="6988"/>
    <cellStyle name="백분율 9 2 2 2 2 4" xfId="6989"/>
    <cellStyle name="백분율 9 2 2 2 2 4 2" xfId="6990"/>
    <cellStyle name="백분율 9 2 2 2 2 5" xfId="6991"/>
    <cellStyle name="백분율 9 2 2 2 3" xfId="6992"/>
    <cellStyle name="백분율 9 2 2 2 3 2" xfId="6993"/>
    <cellStyle name="백분율 9 2 2 2 3 2 2" xfId="6994"/>
    <cellStyle name="백분율 9 2 2 2 3 2 2 2" xfId="6995"/>
    <cellStyle name="백분율 9 2 2 2 3 2 3" xfId="6996"/>
    <cellStyle name="백분율 9 2 2 2 3 3" xfId="6997"/>
    <cellStyle name="백분율 9 2 2 2 3 3 2" xfId="6998"/>
    <cellStyle name="백분율 9 2 2 2 3 4" xfId="6999"/>
    <cellStyle name="백분율 9 2 2 2 4" xfId="7000"/>
    <cellStyle name="백분율 9 2 2 2 4 2" xfId="7001"/>
    <cellStyle name="백분율 9 2 2 2 4 2 2" xfId="7002"/>
    <cellStyle name="백분율 9 2 2 2 4 3" xfId="7003"/>
    <cellStyle name="백분율 9 2 2 2 5" xfId="7004"/>
    <cellStyle name="백분율 9 2 2 2 5 2" xfId="7005"/>
    <cellStyle name="백분율 9 2 2 2 6" xfId="7006"/>
    <cellStyle name="백분율 9 2 2 3" xfId="7007"/>
    <cellStyle name="백분율 9 2 2 3 2" xfId="7008"/>
    <cellStyle name="백분율 9 2 2 3 2 2" xfId="7009"/>
    <cellStyle name="백분율 9 2 2 3 2 2 2" xfId="7010"/>
    <cellStyle name="백분율 9 2 2 3 2 2 2 2" xfId="7011"/>
    <cellStyle name="백분율 9 2 2 3 2 2 3" xfId="7012"/>
    <cellStyle name="백분율 9 2 2 3 2 3" xfId="7013"/>
    <cellStyle name="백분율 9 2 2 3 2 3 2" xfId="7014"/>
    <cellStyle name="백분율 9 2 2 3 2 4" xfId="7015"/>
    <cellStyle name="백분율 9 2 2 3 3" xfId="7016"/>
    <cellStyle name="백분율 9 2 2 3 3 2" xfId="7017"/>
    <cellStyle name="백분율 9 2 2 3 3 2 2" xfId="7018"/>
    <cellStyle name="백분율 9 2 2 3 3 3" xfId="7019"/>
    <cellStyle name="백분율 9 2 2 3 4" xfId="7020"/>
    <cellStyle name="백분율 9 2 2 3 4 2" xfId="7021"/>
    <cellStyle name="백분율 9 2 2 3 5" xfId="7022"/>
    <cellStyle name="백분율 9 2 2 4" xfId="7023"/>
    <cellStyle name="백분율 9 2 2 4 2" xfId="7024"/>
    <cellStyle name="백분율 9 2 2 4 2 2" xfId="7025"/>
    <cellStyle name="백분율 9 2 2 4 2 2 2" xfId="7026"/>
    <cellStyle name="백분율 9 2 2 4 2 3" xfId="7027"/>
    <cellStyle name="백분율 9 2 2 4 3" xfId="7028"/>
    <cellStyle name="백분율 9 2 2 4 3 2" xfId="7029"/>
    <cellStyle name="백분율 9 2 2 4 4" xfId="7030"/>
    <cellStyle name="백분율 9 2 2 5" xfId="7031"/>
    <cellStyle name="백분율 9 2 2 5 2" xfId="7032"/>
    <cellStyle name="백분율 9 2 2 5 2 2" xfId="7033"/>
    <cellStyle name="백분율 9 2 2 5 3" xfId="7034"/>
    <cellStyle name="백분율 9 2 2 6" xfId="7035"/>
    <cellStyle name="백분율 9 2 2 6 2" xfId="7036"/>
    <cellStyle name="백분율 9 2 2 7" xfId="7037"/>
    <cellStyle name="백분율 9 2 3" xfId="7038"/>
    <cellStyle name="백분율 9 2 4" xfId="7039"/>
    <cellStyle name="백분율 9 2 4 2" xfId="7040"/>
    <cellStyle name="백분율 9 2 4 2 2" xfId="7041"/>
    <cellStyle name="백분율 9 2 4 2 2 2" xfId="7042"/>
    <cellStyle name="백분율 9 2 4 2 2 2 2" xfId="7043"/>
    <cellStyle name="백분율 9 2 4 2 2 2 2 2" xfId="7044"/>
    <cellStyle name="백분율 9 2 4 2 2 2 3" xfId="7045"/>
    <cellStyle name="백분율 9 2 4 2 2 3" xfId="7046"/>
    <cellStyle name="백분율 9 2 4 2 2 3 2" xfId="7047"/>
    <cellStyle name="백분율 9 2 4 2 2 4" xfId="7048"/>
    <cellStyle name="백분율 9 2 4 2 3" xfId="7049"/>
    <cellStyle name="백분율 9 2 4 2 3 2" xfId="7050"/>
    <cellStyle name="백분율 9 2 4 2 3 2 2" xfId="7051"/>
    <cellStyle name="백분율 9 2 4 2 3 3" xfId="7052"/>
    <cellStyle name="백분율 9 2 4 2 4" xfId="7053"/>
    <cellStyle name="백분율 9 2 4 2 4 2" xfId="7054"/>
    <cellStyle name="백분율 9 2 4 2 5" xfId="7055"/>
    <cellStyle name="백분율 9 2 4 3" xfId="7056"/>
    <cellStyle name="백분율 9 2 4 3 2" xfId="7057"/>
    <cellStyle name="백분율 9 2 4 3 2 2" xfId="7058"/>
    <cellStyle name="백분율 9 2 4 3 2 2 2" xfId="7059"/>
    <cellStyle name="백분율 9 2 4 3 2 3" xfId="7060"/>
    <cellStyle name="백분율 9 2 4 3 3" xfId="7061"/>
    <cellStyle name="백분율 9 2 4 3 3 2" xfId="7062"/>
    <cellStyle name="백분율 9 2 4 3 4" xfId="7063"/>
    <cellStyle name="백분율 9 2 4 4" xfId="7064"/>
    <cellStyle name="백분율 9 2 4 4 2" xfId="7065"/>
    <cellStyle name="백분율 9 2 4 4 2 2" xfId="7066"/>
    <cellStyle name="백분율 9 2 4 4 3" xfId="7067"/>
    <cellStyle name="백분율 9 2 4 5" xfId="7068"/>
    <cellStyle name="백분율 9 2 4 5 2" xfId="7069"/>
    <cellStyle name="백분율 9 2 4 6" xfId="7070"/>
    <cellStyle name="백분율 9 2 5" xfId="7071"/>
    <cellStyle name="백분율 9 2 5 2" xfId="7072"/>
    <cellStyle name="백분율 9 2 5 2 2" xfId="7073"/>
    <cellStyle name="백분율 9 2 5 2 2 2" xfId="7074"/>
    <cellStyle name="백분율 9 2 5 2 2 2 2" xfId="7075"/>
    <cellStyle name="백분율 9 2 5 2 2 3" xfId="7076"/>
    <cellStyle name="백분율 9 2 5 2 3" xfId="7077"/>
    <cellStyle name="백분율 9 2 5 2 3 2" xfId="7078"/>
    <cellStyle name="백분율 9 2 5 2 4" xfId="7079"/>
    <cellStyle name="백분율 9 2 5 3" xfId="7080"/>
    <cellStyle name="백분율 9 2 5 3 2" xfId="7081"/>
    <cellStyle name="백분율 9 2 5 3 2 2" xfId="7082"/>
    <cellStyle name="백분율 9 2 5 3 3" xfId="7083"/>
    <cellStyle name="백분율 9 2 5 4" xfId="7084"/>
    <cellStyle name="백분율 9 2 5 4 2" xfId="7085"/>
    <cellStyle name="백분율 9 2 5 5" xfId="7086"/>
    <cellStyle name="백분율 9 2 6" xfId="7087"/>
    <cellStyle name="백분율 9 2 6 2" xfId="7088"/>
    <cellStyle name="백분율 9 2 6 2 2" xfId="7089"/>
    <cellStyle name="백분율 9 2 6 2 2 2" xfId="7090"/>
    <cellStyle name="백분율 9 2 6 2 3" xfId="7091"/>
    <cellStyle name="백분율 9 2 6 3" xfId="7092"/>
    <cellStyle name="백분율 9 2 6 3 2" xfId="7093"/>
    <cellStyle name="백분율 9 2 6 4" xfId="7094"/>
    <cellStyle name="백분율 9 2 7" xfId="7095"/>
    <cellStyle name="백분율 9 2 7 2" xfId="7096"/>
    <cellStyle name="백분율 9 2 7 2 2" xfId="7097"/>
    <cellStyle name="백분율 9 2 7 3" xfId="7098"/>
    <cellStyle name="백분율 9 2 8" xfId="7099"/>
    <cellStyle name="백분율 9 2 8 2" xfId="7100"/>
    <cellStyle name="백분율 9 2 9" xfId="7101"/>
    <cellStyle name="백분율 9 3" xfId="7102"/>
    <cellStyle name="백분율 9 3 2" xfId="7103"/>
    <cellStyle name="백분율 9 3 2 2" xfId="7104"/>
    <cellStyle name="백분율 9 3 2 2 2" xfId="7105"/>
    <cellStyle name="백분율 9 3 2 2 2 2" xfId="7106"/>
    <cellStyle name="백분율 9 3 2 2 2 2 2" xfId="7107"/>
    <cellStyle name="백분율 9 3 2 2 2 2 2 2" xfId="7108"/>
    <cellStyle name="백분율 9 3 2 2 2 2 3" xfId="7109"/>
    <cellStyle name="백분율 9 3 2 2 2 3" xfId="7110"/>
    <cellStyle name="백분율 9 3 2 2 2 3 2" xfId="7111"/>
    <cellStyle name="백분율 9 3 2 2 2 4" xfId="7112"/>
    <cellStyle name="백분율 9 3 2 2 3" xfId="7113"/>
    <cellStyle name="백분율 9 3 2 2 3 2" xfId="7114"/>
    <cellStyle name="백분율 9 3 2 2 3 2 2" xfId="7115"/>
    <cellStyle name="백분율 9 3 2 2 3 3" xfId="7116"/>
    <cellStyle name="백분율 9 3 2 2 4" xfId="7117"/>
    <cellStyle name="백분율 9 3 2 2 4 2" xfId="7118"/>
    <cellStyle name="백분율 9 3 2 2 5" xfId="7119"/>
    <cellStyle name="백분율 9 3 2 3" xfId="7120"/>
    <cellStyle name="백분율 9 3 2 3 2" xfId="7121"/>
    <cellStyle name="백분율 9 3 2 3 2 2" xfId="7122"/>
    <cellStyle name="백분율 9 3 2 3 2 2 2" xfId="7123"/>
    <cellStyle name="백분율 9 3 2 3 2 3" xfId="7124"/>
    <cellStyle name="백분율 9 3 2 3 3" xfId="7125"/>
    <cellStyle name="백분율 9 3 2 3 3 2" xfId="7126"/>
    <cellStyle name="백분율 9 3 2 3 4" xfId="7127"/>
    <cellStyle name="백분율 9 3 2 4" xfId="7128"/>
    <cellStyle name="백분율 9 3 2 4 2" xfId="7129"/>
    <cellStyle name="백분율 9 3 2 4 2 2" xfId="7130"/>
    <cellStyle name="백분율 9 3 2 4 3" xfId="7131"/>
    <cellStyle name="백분율 9 3 2 5" xfId="7132"/>
    <cellStyle name="백분율 9 3 2 5 2" xfId="7133"/>
    <cellStyle name="백분율 9 3 2 6" xfId="7134"/>
    <cellStyle name="백분율 9 3 3" xfId="7135"/>
    <cellStyle name="백분율 9 3 3 2" xfId="7136"/>
    <cellStyle name="백분율 9 3 3 2 2" xfId="7137"/>
    <cellStyle name="백분율 9 3 3 2 2 2" xfId="7138"/>
    <cellStyle name="백분율 9 3 3 2 2 2 2" xfId="7139"/>
    <cellStyle name="백분율 9 3 3 2 2 3" xfId="7140"/>
    <cellStyle name="백분율 9 3 3 2 3" xfId="7141"/>
    <cellStyle name="백분율 9 3 3 2 3 2" xfId="7142"/>
    <cellStyle name="백분율 9 3 3 2 4" xfId="7143"/>
    <cellStyle name="백분율 9 3 3 3" xfId="7144"/>
    <cellStyle name="백분율 9 3 3 3 2" xfId="7145"/>
    <cellStyle name="백분율 9 3 3 3 2 2" xfId="7146"/>
    <cellStyle name="백분율 9 3 3 3 3" xfId="7147"/>
    <cellStyle name="백분율 9 3 3 4" xfId="7148"/>
    <cellStyle name="백분율 9 3 3 4 2" xfId="7149"/>
    <cellStyle name="백분율 9 3 3 5" xfId="7150"/>
    <cellStyle name="백분율 9 3 4" xfId="7151"/>
    <cellStyle name="백분율 9 3 4 2" xfId="7152"/>
    <cellStyle name="백분율 9 3 4 2 2" xfId="7153"/>
    <cellStyle name="백분율 9 3 4 2 2 2" xfId="7154"/>
    <cellStyle name="백분율 9 3 4 2 3" xfId="7155"/>
    <cellStyle name="백분율 9 3 4 3" xfId="7156"/>
    <cellStyle name="백분율 9 3 4 3 2" xfId="7157"/>
    <cellStyle name="백분율 9 3 4 4" xfId="7158"/>
    <cellStyle name="백분율 9 3 5" xfId="7159"/>
    <cellStyle name="백분율 9 3 5 2" xfId="7160"/>
    <cellStyle name="백분율 9 3 5 2 2" xfId="7161"/>
    <cellStyle name="백분율 9 3 5 3" xfId="7162"/>
    <cellStyle name="백분율 9 3 6" xfId="7163"/>
    <cellStyle name="백분율 9 3 6 2" xfId="7164"/>
    <cellStyle name="백분율 9 3 7" xfId="7165"/>
    <cellStyle name="백분율 9 4" xfId="7166"/>
    <cellStyle name="백분율 9 5" xfId="7167"/>
    <cellStyle name="백분율 9 5 2" xfId="7168"/>
    <cellStyle name="백분율 9 5 2 2" xfId="7169"/>
    <cellStyle name="백분율 9 5 2 2 2" xfId="7170"/>
    <cellStyle name="백분율 9 5 2 2 2 2" xfId="7171"/>
    <cellStyle name="백분율 9 5 2 2 2 2 2" xfId="7172"/>
    <cellStyle name="백분율 9 5 2 2 2 3" xfId="7173"/>
    <cellStyle name="백분율 9 5 2 2 3" xfId="7174"/>
    <cellStyle name="백분율 9 5 2 2 3 2" xfId="7175"/>
    <cellStyle name="백분율 9 5 2 2 4" xfId="7176"/>
    <cellStyle name="백분율 9 5 2 3" xfId="7177"/>
    <cellStyle name="백분율 9 5 2 3 2" xfId="7178"/>
    <cellStyle name="백분율 9 5 2 3 2 2" xfId="7179"/>
    <cellStyle name="백분율 9 5 2 3 3" xfId="7180"/>
    <cellStyle name="백분율 9 5 2 4" xfId="7181"/>
    <cellStyle name="백분율 9 5 2 4 2" xfId="7182"/>
    <cellStyle name="백분율 9 5 2 5" xfId="7183"/>
    <cellStyle name="백분율 9 5 3" xfId="7184"/>
    <cellStyle name="백분율 9 5 3 2" xfId="7185"/>
    <cellStyle name="백분율 9 5 3 2 2" xfId="7186"/>
    <cellStyle name="백분율 9 5 3 2 2 2" xfId="7187"/>
    <cellStyle name="백분율 9 5 3 2 3" xfId="7188"/>
    <cellStyle name="백분율 9 5 3 3" xfId="7189"/>
    <cellStyle name="백분율 9 5 3 3 2" xfId="7190"/>
    <cellStyle name="백분율 9 5 3 4" xfId="7191"/>
    <cellStyle name="백분율 9 5 4" xfId="7192"/>
    <cellStyle name="백분율 9 5 4 2" xfId="7193"/>
    <cellStyle name="백분율 9 5 4 2 2" xfId="7194"/>
    <cellStyle name="백분율 9 5 4 3" xfId="7195"/>
    <cellStyle name="백분율 9 5 5" xfId="7196"/>
    <cellStyle name="백분율 9 5 5 2" xfId="7197"/>
    <cellStyle name="백분율 9 5 6" xfId="7198"/>
    <cellStyle name="백분율 9 6" xfId="7199"/>
    <cellStyle name="백분율 9 6 2" xfId="7200"/>
    <cellStyle name="백분율 9 6 2 2" xfId="7201"/>
    <cellStyle name="백분율 9 6 2 2 2" xfId="7202"/>
    <cellStyle name="백분율 9 6 2 2 2 2" xfId="7203"/>
    <cellStyle name="백분율 9 6 2 2 3" xfId="7204"/>
    <cellStyle name="백분율 9 6 2 3" xfId="7205"/>
    <cellStyle name="백분율 9 6 2 3 2" xfId="7206"/>
    <cellStyle name="백분율 9 6 2 4" xfId="7207"/>
    <cellStyle name="백분율 9 6 3" xfId="7208"/>
    <cellStyle name="백분율 9 6 3 2" xfId="7209"/>
    <cellStyle name="백분율 9 6 3 2 2" xfId="7210"/>
    <cellStyle name="백분율 9 6 3 3" xfId="7211"/>
    <cellStyle name="백분율 9 6 4" xfId="7212"/>
    <cellStyle name="백분율 9 6 4 2" xfId="7213"/>
    <cellStyle name="백분율 9 6 5" xfId="7214"/>
    <cellStyle name="백분율 9 7" xfId="7215"/>
    <cellStyle name="백분율 9 7 2" xfId="7216"/>
    <cellStyle name="백분율 9 7 2 2" xfId="7217"/>
    <cellStyle name="백분율 9 7 2 2 2" xfId="7218"/>
    <cellStyle name="백분율 9 7 2 3" xfId="7219"/>
    <cellStyle name="백분율 9 7 3" xfId="7220"/>
    <cellStyle name="백분율 9 7 3 2" xfId="7221"/>
    <cellStyle name="백분율 9 7 4" xfId="7222"/>
    <cellStyle name="백분율 9 8" xfId="7223"/>
    <cellStyle name="백분율 9 8 2" xfId="7224"/>
    <cellStyle name="백분율 9 8 2 2" xfId="7225"/>
    <cellStyle name="백분율 9 8 3" xfId="7226"/>
    <cellStyle name="백분율 9 9" xfId="7227"/>
    <cellStyle name="백분율 9 9 2" xfId="7228"/>
    <cellStyle name="뷭?" xfId="30012"/>
    <cellStyle name="산출식" xfId="30013"/>
    <cellStyle name="선택영역 가운데" xfId="30014"/>
    <cellStyle name="선택영역의 가운데" xfId="30015"/>
    <cellStyle name="선택영영" xfId="30016"/>
    <cellStyle name="소공종" xfId="30017"/>
    <cellStyle name="수량" xfId="30018"/>
    <cellStyle name="숫자" xfId="30019"/>
    <cellStyle name="숫자(R)" xfId="30020"/>
    <cellStyle name="숫자1" xfId="30021"/>
    <cellStyle name="숫자3" xfId="30022"/>
    <cellStyle name="쉼표 [0]" xfId="1" builtinId="6"/>
    <cellStyle name="쉼표 [0] 10" xfId="7229"/>
    <cellStyle name="쉼표 [0] 10 10" xfId="7230"/>
    <cellStyle name="쉼표 [0] 10 10 2" xfId="7231"/>
    <cellStyle name="쉼표 [0] 10 11" xfId="7232"/>
    <cellStyle name="쉼표 [0] 10 2" xfId="7233"/>
    <cellStyle name="쉼표 [0] 10 2 10" xfId="7234"/>
    <cellStyle name="쉼표 [0] 10 2 2" xfId="7235"/>
    <cellStyle name="쉼표 [0] 10 2 2 2" xfId="7236"/>
    <cellStyle name="쉼표 [0] 10 2 2 2 2" xfId="7237"/>
    <cellStyle name="쉼표 [0] 10 2 2 2 2 2" xfId="7238"/>
    <cellStyle name="쉼표 [0] 10 2 2 2 2 2 2" xfId="7239"/>
    <cellStyle name="쉼표 [0] 10 2 2 2 2 2 2 2" xfId="7240"/>
    <cellStyle name="쉼표 [0] 10 2 2 2 2 2 2 2 2" xfId="7241"/>
    <cellStyle name="쉼표 [0] 10 2 2 2 2 2 2 2 2 2" xfId="7242"/>
    <cellStyle name="쉼표 [0] 10 2 2 2 2 2 2 2 3" xfId="7243"/>
    <cellStyle name="쉼표 [0] 10 2 2 2 2 2 2 3" xfId="7244"/>
    <cellStyle name="쉼표 [0] 10 2 2 2 2 2 2 3 2" xfId="7245"/>
    <cellStyle name="쉼표 [0] 10 2 2 2 2 2 2 4" xfId="7246"/>
    <cellStyle name="쉼표 [0] 10 2 2 2 2 2 3" xfId="7247"/>
    <cellStyle name="쉼표 [0] 10 2 2 2 2 2 3 2" xfId="7248"/>
    <cellStyle name="쉼표 [0] 10 2 2 2 2 2 3 2 2" xfId="7249"/>
    <cellStyle name="쉼표 [0] 10 2 2 2 2 2 3 3" xfId="7250"/>
    <cellStyle name="쉼표 [0] 10 2 2 2 2 2 4" xfId="7251"/>
    <cellStyle name="쉼표 [0] 10 2 2 2 2 2 4 2" xfId="7252"/>
    <cellStyle name="쉼표 [0] 10 2 2 2 2 2 5" xfId="7253"/>
    <cellStyle name="쉼표 [0] 10 2 2 2 2 3" xfId="7254"/>
    <cellStyle name="쉼표 [0] 10 2 2 2 2 3 2" xfId="7255"/>
    <cellStyle name="쉼표 [0] 10 2 2 2 2 3 2 2" xfId="7256"/>
    <cellStyle name="쉼표 [0] 10 2 2 2 2 3 2 2 2" xfId="7257"/>
    <cellStyle name="쉼표 [0] 10 2 2 2 2 3 2 3" xfId="7258"/>
    <cellStyle name="쉼표 [0] 10 2 2 2 2 3 3" xfId="7259"/>
    <cellStyle name="쉼표 [0] 10 2 2 2 2 3 3 2" xfId="7260"/>
    <cellStyle name="쉼표 [0] 10 2 2 2 2 3 4" xfId="7261"/>
    <cellStyle name="쉼표 [0] 10 2 2 2 2 4" xfId="7262"/>
    <cellStyle name="쉼표 [0] 10 2 2 2 2 4 2" xfId="7263"/>
    <cellStyle name="쉼표 [0] 10 2 2 2 2 4 2 2" xfId="7264"/>
    <cellStyle name="쉼표 [0] 10 2 2 2 2 4 3" xfId="7265"/>
    <cellStyle name="쉼표 [0] 10 2 2 2 2 5" xfId="7266"/>
    <cellStyle name="쉼표 [0] 10 2 2 2 2 5 2" xfId="7267"/>
    <cellStyle name="쉼표 [0] 10 2 2 2 2 6" xfId="7268"/>
    <cellStyle name="쉼표 [0] 10 2 2 2 3" xfId="7269"/>
    <cellStyle name="쉼표 [0] 10 2 2 2 3 2" xfId="7270"/>
    <cellStyle name="쉼표 [0] 10 2 2 2 3 2 2" xfId="7271"/>
    <cellStyle name="쉼표 [0] 10 2 2 2 3 2 2 2" xfId="7272"/>
    <cellStyle name="쉼표 [0] 10 2 2 2 3 2 2 2 2" xfId="7273"/>
    <cellStyle name="쉼표 [0] 10 2 2 2 3 2 2 3" xfId="7274"/>
    <cellStyle name="쉼표 [0] 10 2 2 2 3 2 3" xfId="7275"/>
    <cellStyle name="쉼표 [0] 10 2 2 2 3 2 3 2" xfId="7276"/>
    <cellStyle name="쉼표 [0] 10 2 2 2 3 2 4" xfId="7277"/>
    <cellStyle name="쉼표 [0] 10 2 2 2 3 3" xfId="7278"/>
    <cellStyle name="쉼표 [0] 10 2 2 2 3 3 2" xfId="7279"/>
    <cellStyle name="쉼표 [0] 10 2 2 2 3 3 2 2" xfId="7280"/>
    <cellStyle name="쉼표 [0] 10 2 2 2 3 3 3" xfId="7281"/>
    <cellStyle name="쉼표 [0] 10 2 2 2 3 4" xfId="7282"/>
    <cellStyle name="쉼표 [0] 10 2 2 2 3 4 2" xfId="7283"/>
    <cellStyle name="쉼표 [0] 10 2 2 2 3 5" xfId="7284"/>
    <cellStyle name="쉼표 [0] 10 2 2 2 4" xfId="7285"/>
    <cellStyle name="쉼표 [0] 10 2 2 2 4 2" xfId="7286"/>
    <cellStyle name="쉼표 [0] 10 2 2 2 4 2 2" xfId="7287"/>
    <cellStyle name="쉼표 [0] 10 2 2 2 4 2 2 2" xfId="7288"/>
    <cellStyle name="쉼표 [0] 10 2 2 2 4 2 3" xfId="7289"/>
    <cellStyle name="쉼표 [0] 10 2 2 2 4 3" xfId="7290"/>
    <cellStyle name="쉼표 [0] 10 2 2 2 4 3 2" xfId="7291"/>
    <cellStyle name="쉼표 [0] 10 2 2 2 4 4" xfId="7292"/>
    <cellStyle name="쉼표 [0] 10 2 2 2 5" xfId="7293"/>
    <cellStyle name="쉼표 [0] 10 2 2 2 5 2" xfId="7294"/>
    <cellStyle name="쉼표 [0] 10 2 2 2 5 2 2" xfId="7295"/>
    <cellStyle name="쉼표 [0] 10 2 2 2 5 3" xfId="7296"/>
    <cellStyle name="쉼표 [0] 10 2 2 2 6" xfId="7297"/>
    <cellStyle name="쉼표 [0] 10 2 2 2 6 2" xfId="7298"/>
    <cellStyle name="쉼표 [0] 10 2 2 2 7" xfId="7299"/>
    <cellStyle name="쉼표 [0] 10 2 2 3" xfId="7300"/>
    <cellStyle name="쉼표 [0] 10 2 2 4" xfId="7301"/>
    <cellStyle name="쉼표 [0] 10 2 2 4 2" xfId="7302"/>
    <cellStyle name="쉼표 [0] 10 2 2 4 2 2" xfId="7303"/>
    <cellStyle name="쉼표 [0] 10 2 2 4 2 2 2" xfId="7304"/>
    <cellStyle name="쉼표 [0] 10 2 2 4 2 2 2 2" xfId="7305"/>
    <cellStyle name="쉼표 [0] 10 2 2 4 2 2 2 2 2" xfId="7306"/>
    <cellStyle name="쉼표 [0] 10 2 2 4 2 2 2 3" xfId="7307"/>
    <cellStyle name="쉼표 [0] 10 2 2 4 2 2 3" xfId="7308"/>
    <cellStyle name="쉼표 [0] 10 2 2 4 2 2 3 2" xfId="7309"/>
    <cellStyle name="쉼표 [0] 10 2 2 4 2 2 4" xfId="7310"/>
    <cellStyle name="쉼표 [0] 10 2 2 4 2 3" xfId="7311"/>
    <cellStyle name="쉼표 [0] 10 2 2 4 2 3 2" xfId="7312"/>
    <cellStyle name="쉼표 [0] 10 2 2 4 2 3 2 2" xfId="7313"/>
    <cellStyle name="쉼표 [0] 10 2 2 4 2 3 3" xfId="7314"/>
    <cellStyle name="쉼표 [0] 10 2 2 4 2 4" xfId="7315"/>
    <cellStyle name="쉼표 [0] 10 2 2 4 2 4 2" xfId="7316"/>
    <cellStyle name="쉼표 [0] 10 2 2 4 2 5" xfId="7317"/>
    <cellStyle name="쉼표 [0] 10 2 2 4 3" xfId="7318"/>
    <cellStyle name="쉼표 [0] 10 2 2 4 3 2" xfId="7319"/>
    <cellStyle name="쉼표 [0] 10 2 2 4 3 2 2" xfId="7320"/>
    <cellStyle name="쉼표 [0] 10 2 2 4 3 2 2 2" xfId="7321"/>
    <cellStyle name="쉼표 [0] 10 2 2 4 3 2 3" xfId="7322"/>
    <cellStyle name="쉼표 [0] 10 2 2 4 3 3" xfId="7323"/>
    <cellStyle name="쉼표 [0] 10 2 2 4 3 3 2" xfId="7324"/>
    <cellStyle name="쉼표 [0] 10 2 2 4 3 4" xfId="7325"/>
    <cellStyle name="쉼표 [0] 10 2 2 4 4" xfId="7326"/>
    <cellStyle name="쉼표 [0] 10 2 2 4 4 2" xfId="7327"/>
    <cellStyle name="쉼표 [0] 10 2 2 4 4 2 2" xfId="7328"/>
    <cellStyle name="쉼표 [0] 10 2 2 4 4 3" xfId="7329"/>
    <cellStyle name="쉼표 [0] 10 2 2 4 5" xfId="7330"/>
    <cellStyle name="쉼표 [0] 10 2 2 4 5 2" xfId="7331"/>
    <cellStyle name="쉼표 [0] 10 2 2 4 6" xfId="7332"/>
    <cellStyle name="쉼표 [0] 10 2 2 5" xfId="7333"/>
    <cellStyle name="쉼표 [0] 10 2 2 5 2" xfId="7334"/>
    <cellStyle name="쉼표 [0] 10 2 2 5 2 2" xfId="7335"/>
    <cellStyle name="쉼표 [0] 10 2 2 5 2 2 2" xfId="7336"/>
    <cellStyle name="쉼표 [0] 10 2 2 5 2 2 2 2" xfId="7337"/>
    <cellStyle name="쉼표 [0] 10 2 2 5 2 2 3" xfId="7338"/>
    <cellStyle name="쉼표 [0] 10 2 2 5 2 3" xfId="7339"/>
    <cellStyle name="쉼표 [0] 10 2 2 5 2 3 2" xfId="7340"/>
    <cellStyle name="쉼표 [0] 10 2 2 5 2 4" xfId="7341"/>
    <cellStyle name="쉼표 [0] 10 2 2 5 3" xfId="7342"/>
    <cellStyle name="쉼표 [0] 10 2 2 5 3 2" xfId="7343"/>
    <cellStyle name="쉼표 [0] 10 2 2 5 3 2 2" xfId="7344"/>
    <cellStyle name="쉼표 [0] 10 2 2 5 3 3" xfId="7345"/>
    <cellStyle name="쉼표 [0] 10 2 2 5 4" xfId="7346"/>
    <cellStyle name="쉼표 [0] 10 2 2 5 4 2" xfId="7347"/>
    <cellStyle name="쉼표 [0] 10 2 2 5 5" xfId="7348"/>
    <cellStyle name="쉼표 [0] 10 2 2 6" xfId="7349"/>
    <cellStyle name="쉼표 [0] 10 2 2 6 2" xfId="7350"/>
    <cellStyle name="쉼표 [0] 10 2 2 6 2 2" xfId="7351"/>
    <cellStyle name="쉼표 [0] 10 2 2 6 2 2 2" xfId="7352"/>
    <cellStyle name="쉼표 [0] 10 2 2 6 2 3" xfId="7353"/>
    <cellStyle name="쉼표 [0] 10 2 2 6 3" xfId="7354"/>
    <cellStyle name="쉼표 [0] 10 2 2 6 3 2" xfId="7355"/>
    <cellStyle name="쉼표 [0] 10 2 2 6 4" xfId="7356"/>
    <cellStyle name="쉼표 [0] 10 2 2 7" xfId="7357"/>
    <cellStyle name="쉼표 [0] 10 2 2 7 2" xfId="7358"/>
    <cellStyle name="쉼표 [0] 10 2 2 7 2 2" xfId="7359"/>
    <cellStyle name="쉼표 [0] 10 2 2 7 3" xfId="7360"/>
    <cellStyle name="쉼표 [0] 10 2 2 8" xfId="7361"/>
    <cellStyle name="쉼표 [0] 10 2 2 8 2" xfId="7362"/>
    <cellStyle name="쉼표 [0] 10 2 2 9" xfId="7363"/>
    <cellStyle name="쉼표 [0] 10 2 3" xfId="7364"/>
    <cellStyle name="쉼표 [0] 10 2 3 2" xfId="7365"/>
    <cellStyle name="쉼표 [0] 10 2 3 2 2" xfId="7366"/>
    <cellStyle name="쉼표 [0] 10 2 3 2 2 2" xfId="7367"/>
    <cellStyle name="쉼표 [0] 10 2 3 2 2 2 2" xfId="7368"/>
    <cellStyle name="쉼표 [0] 10 2 3 2 2 2 2 2" xfId="7369"/>
    <cellStyle name="쉼표 [0] 10 2 3 2 2 2 2 2 2" xfId="7370"/>
    <cellStyle name="쉼표 [0] 10 2 3 2 2 2 2 3" xfId="7371"/>
    <cellStyle name="쉼표 [0] 10 2 3 2 2 2 3" xfId="7372"/>
    <cellStyle name="쉼표 [0] 10 2 3 2 2 2 3 2" xfId="7373"/>
    <cellStyle name="쉼표 [0] 10 2 3 2 2 2 4" xfId="7374"/>
    <cellStyle name="쉼표 [0] 10 2 3 2 2 3" xfId="7375"/>
    <cellStyle name="쉼표 [0] 10 2 3 2 2 3 2" xfId="7376"/>
    <cellStyle name="쉼표 [0] 10 2 3 2 2 3 2 2" xfId="7377"/>
    <cellStyle name="쉼표 [0] 10 2 3 2 2 3 3" xfId="7378"/>
    <cellStyle name="쉼표 [0] 10 2 3 2 2 4" xfId="7379"/>
    <cellStyle name="쉼표 [0] 10 2 3 2 2 4 2" xfId="7380"/>
    <cellStyle name="쉼표 [0] 10 2 3 2 2 5" xfId="7381"/>
    <cellStyle name="쉼표 [0] 10 2 3 2 3" xfId="7382"/>
    <cellStyle name="쉼표 [0] 10 2 3 2 3 2" xfId="7383"/>
    <cellStyle name="쉼표 [0] 10 2 3 2 3 2 2" xfId="7384"/>
    <cellStyle name="쉼표 [0] 10 2 3 2 3 2 2 2" xfId="7385"/>
    <cellStyle name="쉼표 [0] 10 2 3 2 3 2 3" xfId="7386"/>
    <cellStyle name="쉼표 [0] 10 2 3 2 3 3" xfId="7387"/>
    <cellStyle name="쉼표 [0] 10 2 3 2 3 3 2" xfId="7388"/>
    <cellStyle name="쉼표 [0] 10 2 3 2 3 4" xfId="7389"/>
    <cellStyle name="쉼표 [0] 10 2 3 2 4" xfId="7390"/>
    <cellStyle name="쉼표 [0] 10 2 3 2 4 2" xfId="7391"/>
    <cellStyle name="쉼표 [0] 10 2 3 2 4 2 2" xfId="7392"/>
    <cellStyle name="쉼표 [0] 10 2 3 2 4 3" xfId="7393"/>
    <cellStyle name="쉼표 [0] 10 2 3 2 5" xfId="7394"/>
    <cellStyle name="쉼표 [0] 10 2 3 2 5 2" xfId="7395"/>
    <cellStyle name="쉼표 [0] 10 2 3 2 6" xfId="7396"/>
    <cellStyle name="쉼표 [0] 10 2 3 3" xfId="7397"/>
    <cellStyle name="쉼표 [0] 10 2 3 3 2" xfId="7398"/>
    <cellStyle name="쉼표 [0] 10 2 3 3 2 2" xfId="7399"/>
    <cellStyle name="쉼표 [0] 10 2 3 3 2 2 2" xfId="7400"/>
    <cellStyle name="쉼표 [0] 10 2 3 3 2 2 2 2" xfId="7401"/>
    <cellStyle name="쉼표 [0] 10 2 3 3 2 2 3" xfId="7402"/>
    <cellStyle name="쉼표 [0] 10 2 3 3 2 3" xfId="7403"/>
    <cellStyle name="쉼표 [0] 10 2 3 3 2 3 2" xfId="7404"/>
    <cellStyle name="쉼표 [0] 10 2 3 3 2 4" xfId="7405"/>
    <cellStyle name="쉼표 [0] 10 2 3 3 3" xfId="7406"/>
    <cellStyle name="쉼표 [0] 10 2 3 3 3 2" xfId="7407"/>
    <cellStyle name="쉼표 [0] 10 2 3 3 3 2 2" xfId="7408"/>
    <cellStyle name="쉼표 [0] 10 2 3 3 3 3" xfId="7409"/>
    <cellStyle name="쉼표 [0] 10 2 3 3 4" xfId="7410"/>
    <cellStyle name="쉼표 [0] 10 2 3 3 4 2" xfId="7411"/>
    <cellStyle name="쉼표 [0] 10 2 3 3 5" xfId="7412"/>
    <cellStyle name="쉼표 [0] 10 2 3 4" xfId="7413"/>
    <cellStyle name="쉼표 [0] 10 2 3 4 2" xfId="7414"/>
    <cellStyle name="쉼표 [0] 10 2 3 4 2 2" xfId="7415"/>
    <cellStyle name="쉼표 [0] 10 2 3 4 2 2 2" xfId="7416"/>
    <cellStyle name="쉼표 [0] 10 2 3 4 2 3" xfId="7417"/>
    <cellStyle name="쉼표 [0] 10 2 3 4 3" xfId="7418"/>
    <cellStyle name="쉼표 [0] 10 2 3 4 3 2" xfId="7419"/>
    <cellStyle name="쉼표 [0] 10 2 3 4 4" xfId="7420"/>
    <cellStyle name="쉼표 [0] 10 2 3 5" xfId="7421"/>
    <cellStyle name="쉼표 [0] 10 2 3 5 2" xfId="7422"/>
    <cellStyle name="쉼표 [0] 10 2 3 5 2 2" xfId="7423"/>
    <cellStyle name="쉼표 [0] 10 2 3 5 3" xfId="7424"/>
    <cellStyle name="쉼표 [0] 10 2 3 6" xfId="7425"/>
    <cellStyle name="쉼표 [0] 10 2 3 6 2" xfId="7426"/>
    <cellStyle name="쉼표 [0] 10 2 3 7" xfId="7427"/>
    <cellStyle name="쉼표 [0] 10 2 4" xfId="7428"/>
    <cellStyle name="쉼표 [0] 10 2 5" xfId="7429"/>
    <cellStyle name="쉼표 [0] 10 2 5 2" xfId="7430"/>
    <cellStyle name="쉼표 [0] 10 2 5 2 2" xfId="7431"/>
    <cellStyle name="쉼표 [0] 10 2 5 2 2 2" xfId="7432"/>
    <cellStyle name="쉼표 [0] 10 2 5 2 2 2 2" xfId="7433"/>
    <cellStyle name="쉼표 [0] 10 2 5 2 2 2 2 2" xfId="7434"/>
    <cellStyle name="쉼표 [0] 10 2 5 2 2 2 3" xfId="7435"/>
    <cellStyle name="쉼표 [0] 10 2 5 2 2 3" xfId="7436"/>
    <cellStyle name="쉼표 [0] 10 2 5 2 2 3 2" xfId="7437"/>
    <cellStyle name="쉼표 [0] 10 2 5 2 2 4" xfId="7438"/>
    <cellStyle name="쉼표 [0] 10 2 5 2 3" xfId="7439"/>
    <cellStyle name="쉼표 [0] 10 2 5 2 3 2" xfId="7440"/>
    <cellStyle name="쉼표 [0] 10 2 5 2 3 2 2" xfId="7441"/>
    <cellStyle name="쉼표 [0] 10 2 5 2 3 3" xfId="7442"/>
    <cellStyle name="쉼표 [0] 10 2 5 2 4" xfId="7443"/>
    <cellStyle name="쉼표 [0] 10 2 5 2 4 2" xfId="7444"/>
    <cellStyle name="쉼표 [0] 10 2 5 2 5" xfId="7445"/>
    <cellStyle name="쉼표 [0] 10 2 5 3" xfId="7446"/>
    <cellStyle name="쉼표 [0] 10 2 5 3 2" xfId="7447"/>
    <cellStyle name="쉼표 [0] 10 2 5 3 2 2" xfId="7448"/>
    <cellStyle name="쉼표 [0] 10 2 5 3 2 2 2" xfId="7449"/>
    <cellStyle name="쉼표 [0] 10 2 5 3 2 3" xfId="7450"/>
    <cellStyle name="쉼표 [0] 10 2 5 3 3" xfId="7451"/>
    <cellStyle name="쉼표 [0] 10 2 5 3 3 2" xfId="7452"/>
    <cellStyle name="쉼표 [0] 10 2 5 3 4" xfId="7453"/>
    <cellStyle name="쉼표 [0] 10 2 5 4" xfId="7454"/>
    <cellStyle name="쉼표 [0] 10 2 5 4 2" xfId="7455"/>
    <cellStyle name="쉼표 [0] 10 2 5 4 2 2" xfId="7456"/>
    <cellStyle name="쉼표 [0] 10 2 5 4 3" xfId="7457"/>
    <cellStyle name="쉼표 [0] 10 2 5 5" xfId="7458"/>
    <cellStyle name="쉼표 [0] 10 2 5 5 2" xfId="7459"/>
    <cellStyle name="쉼표 [0] 10 2 5 6" xfId="7460"/>
    <cellStyle name="쉼표 [0] 10 2 6" xfId="7461"/>
    <cellStyle name="쉼표 [0] 10 2 6 2" xfId="7462"/>
    <cellStyle name="쉼표 [0] 10 2 6 2 2" xfId="7463"/>
    <cellStyle name="쉼표 [0] 10 2 6 2 2 2" xfId="7464"/>
    <cellStyle name="쉼표 [0] 10 2 6 2 2 2 2" xfId="7465"/>
    <cellStyle name="쉼표 [0] 10 2 6 2 2 3" xfId="7466"/>
    <cellStyle name="쉼표 [0] 10 2 6 2 3" xfId="7467"/>
    <cellStyle name="쉼표 [0] 10 2 6 2 3 2" xfId="7468"/>
    <cellStyle name="쉼표 [0] 10 2 6 2 4" xfId="7469"/>
    <cellStyle name="쉼표 [0] 10 2 6 3" xfId="7470"/>
    <cellStyle name="쉼표 [0] 10 2 6 3 2" xfId="7471"/>
    <cellStyle name="쉼표 [0] 10 2 6 3 2 2" xfId="7472"/>
    <cellStyle name="쉼표 [0] 10 2 6 3 3" xfId="7473"/>
    <cellStyle name="쉼표 [0] 10 2 6 4" xfId="7474"/>
    <cellStyle name="쉼표 [0] 10 2 6 4 2" xfId="7475"/>
    <cellStyle name="쉼표 [0] 10 2 6 5" xfId="7476"/>
    <cellStyle name="쉼표 [0] 10 2 7" xfId="7477"/>
    <cellStyle name="쉼표 [0] 10 2 7 2" xfId="7478"/>
    <cellStyle name="쉼표 [0] 10 2 7 2 2" xfId="7479"/>
    <cellStyle name="쉼표 [0] 10 2 7 2 2 2" xfId="7480"/>
    <cellStyle name="쉼표 [0] 10 2 7 2 3" xfId="7481"/>
    <cellStyle name="쉼표 [0] 10 2 7 3" xfId="7482"/>
    <cellStyle name="쉼표 [0] 10 2 7 3 2" xfId="7483"/>
    <cellStyle name="쉼표 [0] 10 2 7 4" xfId="7484"/>
    <cellStyle name="쉼표 [0] 10 2 8" xfId="7485"/>
    <cellStyle name="쉼표 [0] 10 2 8 2" xfId="7486"/>
    <cellStyle name="쉼표 [0] 10 2 8 2 2" xfId="7487"/>
    <cellStyle name="쉼표 [0] 10 2 8 3" xfId="7488"/>
    <cellStyle name="쉼표 [0] 10 2 9" xfId="7489"/>
    <cellStyle name="쉼표 [0] 10 2 9 2" xfId="7490"/>
    <cellStyle name="쉼표 [0] 10 3" xfId="7491"/>
    <cellStyle name="쉼표 [0] 10 3 2" xfId="7492"/>
    <cellStyle name="쉼표 [0] 10 3 2 2" xfId="7493"/>
    <cellStyle name="쉼표 [0] 10 3 2 2 2" xfId="7494"/>
    <cellStyle name="쉼표 [0] 10 3 2 2 2 2" xfId="7495"/>
    <cellStyle name="쉼표 [0] 10 3 2 2 2 2 2" xfId="7496"/>
    <cellStyle name="쉼표 [0] 10 3 2 2 2 2 2 2" xfId="7497"/>
    <cellStyle name="쉼표 [0] 10 3 2 2 2 2 2 2 2" xfId="7498"/>
    <cellStyle name="쉼표 [0] 10 3 2 2 2 2 2 3" xfId="7499"/>
    <cellStyle name="쉼표 [0] 10 3 2 2 2 2 3" xfId="7500"/>
    <cellStyle name="쉼표 [0] 10 3 2 2 2 2 3 2" xfId="7501"/>
    <cellStyle name="쉼표 [0] 10 3 2 2 2 2 4" xfId="7502"/>
    <cellStyle name="쉼표 [0] 10 3 2 2 2 3" xfId="7503"/>
    <cellStyle name="쉼표 [0] 10 3 2 2 2 3 2" xfId="7504"/>
    <cellStyle name="쉼표 [0] 10 3 2 2 2 3 2 2" xfId="7505"/>
    <cellStyle name="쉼표 [0] 10 3 2 2 2 3 3" xfId="7506"/>
    <cellStyle name="쉼표 [0] 10 3 2 2 2 4" xfId="7507"/>
    <cellStyle name="쉼표 [0] 10 3 2 2 2 4 2" xfId="7508"/>
    <cellStyle name="쉼표 [0] 10 3 2 2 2 5" xfId="7509"/>
    <cellStyle name="쉼표 [0] 10 3 2 2 3" xfId="7510"/>
    <cellStyle name="쉼표 [0] 10 3 2 2 3 2" xfId="7511"/>
    <cellStyle name="쉼표 [0] 10 3 2 2 3 2 2" xfId="7512"/>
    <cellStyle name="쉼표 [0] 10 3 2 2 3 2 2 2" xfId="7513"/>
    <cellStyle name="쉼표 [0] 10 3 2 2 3 2 3" xfId="7514"/>
    <cellStyle name="쉼표 [0] 10 3 2 2 3 3" xfId="7515"/>
    <cellStyle name="쉼표 [0] 10 3 2 2 3 3 2" xfId="7516"/>
    <cellStyle name="쉼표 [0] 10 3 2 2 3 4" xfId="7517"/>
    <cellStyle name="쉼표 [0] 10 3 2 2 4" xfId="7518"/>
    <cellStyle name="쉼표 [0] 10 3 2 2 4 2" xfId="7519"/>
    <cellStyle name="쉼표 [0] 10 3 2 2 4 2 2" xfId="7520"/>
    <cellStyle name="쉼표 [0] 10 3 2 2 4 3" xfId="7521"/>
    <cellStyle name="쉼표 [0] 10 3 2 2 5" xfId="7522"/>
    <cellStyle name="쉼표 [0] 10 3 2 2 5 2" xfId="7523"/>
    <cellStyle name="쉼표 [0] 10 3 2 2 6" xfId="7524"/>
    <cellStyle name="쉼표 [0] 10 3 2 3" xfId="7525"/>
    <cellStyle name="쉼표 [0] 10 3 2 3 2" xfId="7526"/>
    <cellStyle name="쉼표 [0] 10 3 2 3 2 2" xfId="7527"/>
    <cellStyle name="쉼표 [0] 10 3 2 3 2 2 2" xfId="7528"/>
    <cellStyle name="쉼표 [0] 10 3 2 3 2 2 2 2" xfId="7529"/>
    <cellStyle name="쉼표 [0] 10 3 2 3 2 2 3" xfId="7530"/>
    <cellStyle name="쉼표 [0] 10 3 2 3 2 3" xfId="7531"/>
    <cellStyle name="쉼표 [0] 10 3 2 3 2 3 2" xfId="7532"/>
    <cellStyle name="쉼표 [0] 10 3 2 3 2 4" xfId="7533"/>
    <cellStyle name="쉼표 [0] 10 3 2 3 3" xfId="7534"/>
    <cellStyle name="쉼표 [0] 10 3 2 3 3 2" xfId="7535"/>
    <cellStyle name="쉼표 [0] 10 3 2 3 3 2 2" xfId="7536"/>
    <cellStyle name="쉼표 [0] 10 3 2 3 3 3" xfId="7537"/>
    <cellStyle name="쉼표 [0] 10 3 2 3 4" xfId="7538"/>
    <cellStyle name="쉼표 [0] 10 3 2 3 4 2" xfId="7539"/>
    <cellStyle name="쉼표 [0] 10 3 2 3 5" xfId="7540"/>
    <cellStyle name="쉼표 [0] 10 3 2 4" xfId="7541"/>
    <cellStyle name="쉼표 [0] 10 3 2 4 2" xfId="7542"/>
    <cellStyle name="쉼표 [0] 10 3 2 4 2 2" xfId="7543"/>
    <cellStyle name="쉼표 [0] 10 3 2 4 2 2 2" xfId="7544"/>
    <cellStyle name="쉼표 [0] 10 3 2 4 2 3" xfId="7545"/>
    <cellStyle name="쉼표 [0] 10 3 2 4 3" xfId="7546"/>
    <cellStyle name="쉼표 [0] 10 3 2 4 3 2" xfId="7547"/>
    <cellStyle name="쉼표 [0] 10 3 2 4 4" xfId="7548"/>
    <cellStyle name="쉼표 [0] 10 3 2 5" xfId="7549"/>
    <cellStyle name="쉼표 [0] 10 3 2 5 2" xfId="7550"/>
    <cellStyle name="쉼표 [0] 10 3 2 5 2 2" xfId="7551"/>
    <cellStyle name="쉼표 [0] 10 3 2 5 3" xfId="7552"/>
    <cellStyle name="쉼표 [0] 10 3 2 6" xfId="7553"/>
    <cellStyle name="쉼표 [0] 10 3 2 6 2" xfId="7554"/>
    <cellStyle name="쉼표 [0] 10 3 2 7" xfId="7555"/>
    <cellStyle name="쉼표 [0] 10 3 3" xfId="7556"/>
    <cellStyle name="쉼표 [0] 10 3 4" xfId="7557"/>
    <cellStyle name="쉼표 [0] 10 3 4 2" xfId="7558"/>
    <cellStyle name="쉼표 [0] 10 3 4 2 2" xfId="7559"/>
    <cellStyle name="쉼표 [0] 10 3 4 2 2 2" xfId="7560"/>
    <cellStyle name="쉼표 [0] 10 3 4 2 2 2 2" xfId="7561"/>
    <cellStyle name="쉼표 [0] 10 3 4 2 2 2 2 2" xfId="7562"/>
    <cellStyle name="쉼표 [0] 10 3 4 2 2 2 3" xfId="7563"/>
    <cellStyle name="쉼표 [0] 10 3 4 2 2 3" xfId="7564"/>
    <cellStyle name="쉼표 [0] 10 3 4 2 2 3 2" xfId="7565"/>
    <cellStyle name="쉼표 [0] 10 3 4 2 2 4" xfId="7566"/>
    <cellStyle name="쉼표 [0] 10 3 4 2 3" xfId="7567"/>
    <cellStyle name="쉼표 [0] 10 3 4 2 3 2" xfId="7568"/>
    <cellStyle name="쉼표 [0] 10 3 4 2 3 2 2" xfId="7569"/>
    <cellStyle name="쉼표 [0] 10 3 4 2 3 3" xfId="7570"/>
    <cellStyle name="쉼표 [0] 10 3 4 2 4" xfId="7571"/>
    <cellStyle name="쉼표 [0] 10 3 4 2 4 2" xfId="7572"/>
    <cellStyle name="쉼표 [0] 10 3 4 2 5" xfId="7573"/>
    <cellStyle name="쉼표 [0] 10 3 4 3" xfId="7574"/>
    <cellStyle name="쉼표 [0] 10 3 4 3 2" xfId="7575"/>
    <cellStyle name="쉼표 [0] 10 3 4 3 2 2" xfId="7576"/>
    <cellStyle name="쉼표 [0] 10 3 4 3 2 2 2" xfId="7577"/>
    <cellStyle name="쉼표 [0] 10 3 4 3 2 3" xfId="7578"/>
    <cellStyle name="쉼표 [0] 10 3 4 3 3" xfId="7579"/>
    <cellStyle name="쉼표 [0] 10 3 4 3 3 2" xfId="7580"/>
    <cellStyle name="쉼표 [0] 10 3 4 3 4" xfId="7581"/>
    <cellStyle name="쉼표 [0] 10 3 4 4" xfId="7582"/>
    <cellStyle name="쉼표 [0] 10 3 4 4 2" xfId="7583"/>
    <cellStyle name="쉼표 [0] 10 3 4 4 2 2" xfId="7584"/>
    <cellStyle name="쉼표 [0] 10 3 4 4 3" xfId="7585"/>
    <cellStyle name="쉼표 [0] 10 3 4 5" xfId="7586"/>
    <cellStyle name="쉼표 [0] 10 3 4 5 2" xfId="7587"/>
    <cellStyle name="쉼표 [0] 10 3 4 6" xfId="7588"/>
    <cellStyle name="쉼표 [0] 10 3 5" xfId="7589"/>
    <cellStyle name="쉼표 [0] 10 3 5 2" xfId="7590"/>
    <cellStyle name="쉼표 [0] 10 3 5 2 2" xfId="7591"/>
    <cellStyle name="쉼표 [0] 10 3 5 2 2 2" xfId="7592"/>
    <cellStyle name="쉼표 [0] 10 3 5 2 2 2 2" xfId="7593"/>
    <cellStyle name="쉼표 [0] 10 3 5 2 2 3" xfId="7594"/>
    <cellStyle name="쉼표 [0] 10 3 5 2 3" xfId="7595"/>
    <cellStyle name="쉼표 [0] 10 3 5 2 3 2" xfId="7596"/>
    <cellStyle name="쉼표 [0] 10 3 5 2 4" xfId="7597"/>
    <cellStyle name="쉼표 [0] 10 3 5 3" xfId="7598"/>
    <cellStyle name="쉼표 [0] 10 3 5 3 2" xfId="7599"/>
    <cellStyle name="쉼표 [0] 10 3 5 3 2 2" xfId="7600"/>
    <cellStyle name="쉼표 [0] 10 3 5 3 3" xfId="7601"/>
    <cellStyle name="쉼표 [0] 10 3 5 4" xfId="7602"/>
    <cellStyle name="쉼표 [0] 10 3 5 4 2" xfId="7603"/>
    <cellStyle name="쉼표 [0] 10 3 5 5" xfId="7604"/>
    <cellStyle name="쉼표 [0] 10 3 6" xfId="7605"/>
    <cellStyle name="쉼표 [0] 10 3 6 2" xfId="7606"/>
    <cellStyle name="쉼표 [0] 10 3 6 2 2" xfId="7607"/>
    <cellStyle name="쉼표 [0] 10 3 6 2 2 2" xfId="7608"/>
    <cellStyle name="쉼표 [0] 10 3 6 2 3" xfId="7609"/>
    <cellStyle name="쉼표 [0] 10 3 6 3" xfId="7610"/>
    <cellStyle name="쉼표 [0] 10 3 6 3 2" xfId="7611"/>
    <cellStyle name="쉼표 [0] 10 3 6 4" xfId="7612"/>
    <cellStyle name="쉼표 [0] 10 3 7" xfId="7613"/>
    <cellStyle name="쉼표 [0] 10 3 7 2" xfId="7614"/>
    <cellStyle name="쉼표 [0] 10 3 7 2 2" xfId="7615"/>
    <cellStyle name="쉼표 [0] 10 3 7 3" xfId="7616"/>
    <cellStyle name="쉼표 [0] 10 3 8" xfId="7617"/>
    <cellStyle name="쉼표 [0] 10 3 8 2" xfId="7618"/>
    <cellStyle name="쉼표 [0] 10 3 9" xfId="7619"/>
    <cellStyle name="쉼표 [0] 10 4" xfId="7620"/>
    <cellStyle name="쉼표 [0] 10 4 2" xfId="7621"/>
    <cellStyle name="쉼표 [0] 10 4 2 2" xfId="7622"/>
    <cellStyle name="쉼표 [0] 10 4 2 2 2" xfId="7623"/>
    <cellStyle name="쉼표 [0] 10 4 2 2 2 2" xfId="7624"/>
    <cellStyle name="쉼표 [0] 10 4 2 2 2 2 2" xfId="7625"/>
    <cellStyle name="쉼표 [0] 10 4 2 2 2 2 2 2" xfId="7626"/>
    <cellStyle name="쉼표 [0] 10 4 2 2 2 2 3" xfId="7627"/>
    <cellStyle name="쉼표 [0] 10 4 2 2 2 3" xfId="7628"/>
    <cellStyle name="쉼표 [0] 10 4 2 2 2 3 2" xfId="7629"/>
    <cellStyle name="쉼표 [0] 10 4 2 2 2 4" xfId="7630"/>
    <cellStyle name="쉼표 [0] 10 4 2 2 3" xfId="7631"/>
    <cellStyle name="쉼표 [0] 10 4 2 2 3 2" xfId="7632"/>
    <cellStyle name="쉼표 [0] 10 4 2 2 3 2 2" xfId="7633"/>
    <cellStyle name="쉼표 [0] 10 4 2 2 3 3" xfId="7634"/>
    <cellStyle name="쉼표 [0] 10 4 2 2 4" xfId="7635"/>
    <cellStyle name="쉼표 [0] 10 4 2 2 4 2" xfId="7636"/>
    <cellStyle name="쉼표 [0] 10 4 2 2 5" xfId="7637"/>
    <cellStyle name="쉼표 [0] 10 4 2 3" xfId="7638"/>
    <cellStyle name="쉼표 [0] 10 4 2 3 2" xfId="7639"/>
    <cellStyle name="쉼표 [0] 10 4 2 3 2 2" xfId="7640"/>
    <cellStyle name="쉼표 [0] 10 4 2 3 2 2 2" xfId="7641"/>
    <cellStyle name="쉼표 [0] 10 4 2 3 2 3" xfId="7642"/>
    <cellStyle name="쉼표 [0] 10 4 2 3 3" xfId="7643"/>
    <cellStyle name="쉼표 [0] 10 4 2 3 3 2" xfId="7644"/>
    <cellStyle name="쉼표 [0] 10 4 2 3 4" xfId="7645"/>
    <cellStyle name="쉼표 [0] 10 4 2 4" xfId="7646"/>
    <cellStyle name="쉼표 [0] 10 4 2 4 2" xfId="7647"/>
    <cellStyle name="쉼표 [0] 10 4 2 4 2 2" xfId="7648"/>
    <cellStyle name="쉼표 [0] 10 4 2 4 3" xfId="7649"/>
    <cellStyle name="쉼표 [0] 10 4 2 5" xfId="7650"/>
    <cellStyle name="쉼표 [0] 10 4 2 5 2" xfId="7651"/>
    <cellStyle name="쉼표 [0] 10 4 2 6" xfId="7652"/>
    <cellStyle name="쉼표 [0] 10 4 3" xfId="7653"/>
    <cellStyle name="쉼표 [0] 10 4 3 2" xfId="7654"/>
    <cellStyle name="쉼표 [0] 10 4 3 2 2" xfId="7655"/>
    <cellStyle name="쉼표 [0] 10 4 3 2 2 2" xfId="7656"/>
    <cellStyle name="쉼표 [0] 10 4 3 2 2 2 2" xfId="7657"/>
    <cellStyle name="쉼표 [0] 10 4 3 2 2 3" xfId="7658"/>
    <cellStyle name="쉼표 [0] 10 4 3 2 3" xfId="7659"/>
    <cellStyle name="쉼표 [0] 10 4 3 2 3 2" xfId="7660"/>
    <cellStyle name="쉼표 [0] 10 4 3 2 4" xfId="7661"/>
    <cellStyle name="쉼표 [0] 10 4 3 3" xfId="7662"/>
    <cellStyle name="쉼표 [0] 10 4 3 3 2" xfId="7663"/>
    <cellStyle name="쉼표 [0] 10 4 3 3 2 2" xfId="7664"/>
    <cellStyle name="쉼표 [0] 10 4 3 3 3" xfId="7665"/>
    <cellStyle name="쉼표 [0] 10 4 3 4" xfId="7666"/>
    <cellStyle name="쉼표 [0] 10 4 3 4 2" xfId="7667"/>
    <cellStyle name="쉼표 [0] 10 4 3 5" xfId="7668"/>
    <cellStyle name="쉼표 [0] 10 4 4" xfId="7669"/>
    <cellStyle name="쉼표 [0] 10 4 4 2" xfId="7670"/>
    <cellStyle name="쉼표 [0] 10 4 4 2 2" xfId="7671"/>
    <cellStyle name="쉼표 [0] 10 4 4 2 2 2" xfId="7672"/>
    <cellStyle name="쉼표 [0] 10 4 4 2 3" xfId="7673"/>
    <cellStyle name="쉼표 [0] 10 4 4 3" xfId="7674"/>
    <cellStyle name="쉼표 [0] 10 4 4 3 2" xfId="7675"/>
    <cellStyle name="쉼표 [0] 10 4 4 4" xfId="7676"/>
    <cellStyle name="쉼표 [0] 10 4 5" xfId="7677"/>
    <cellStyle name="쉼표 [0] 10 4 5 2" xfId="7678"/>
    <cellStyle name="쉼표 [0] 10 4 5 2 2" xfId="7679"/>
    <cellStyle name="쉼표 [0] 10 4 5 3" xfId="7680"/>
    <cellStyle name="쉼표 [0] 10 4 6" xfId="7681"/>
    <cellStyle name="쉼표 [0] 10 4 6 2" xfId="7682"/>
    <cellStyle name="쉼표 [0] 10 4 7" xfId="7683"/>
    <cellStyle name="쉼표 [0] 10 5" xfId="7684"/>
    <cellStyle name="쉼표 [0] 10 6" xfId="7685"/>
    <cellStyle name="쉼표 [0] 10 6 2" xfId="7686"/>
    <cellStyle name="쉼표 [0] 10 6 2 2" xfId="7687"/>
    <cellStyle name="쉼표 [0] 10 6 2 2 2" xfId="7688"/>
    <cellStyle name="쉼표 [0] 10 6 2 2 2 2" xfId="7689"/>
    <cellStyle name="쉼표 [0] 10 6 2 2 2 2 2" xfId="7690"/>
    <cellStyle name="쉼표 [0] 10 6 2 2 2 3" xfId="7691"/>
    <cellStyle name="쉼표 [0] 10 6 2 2 3" xfId="7692"/>
    <cellStyle name="쉼표 [0] 10 6 2 2 3 2" xfId="7693"/>
    <cellStyle name="쉼표 [0] 10 6 2 2 4" xfId="7694"/>
    <cellStyle name="쉼표 [0] 10 6 2 3" xfId="7695"/>
    <cellStyle name="쉼표 [0] 10 6 2 3 2" xfId="7696"/>
    <cellStyle name="쉼표 [0] 10 6 2 3 2 2" xfId="7697"/>
    <cellStyle name="쉼표 [0] 10 6 2 3 3" xfId="7698"/>
    <cellStyle name="쉼표 [0] 10 6 2 4" xfId="7699"/>
    <cellStyle name="쉼표 [0] 10 6 2 4 2" xfId="7700"/>
    <cellStyle name="쉼표 [0] 10 6 2 5" xfId="7701"/>
    <cellStyle name="쉼표 [0] 10 6 3" xfId="7702"/>
    <cellStyle name="쉼표 [0] 10 6 3 2" xfId="7703"/>
    <cellStyle name="쉼표 [0] 10 6 3 2 2" xfId="7704"/>
    <cellStyle name="쉼표 [0] 10 6 3 2 2 2" xfId="7705"/>
    <cellStyle name="쉼표 [0] 10 6 3 2 3" xfId="7706"/>
    <cellStyle name="쉼표 [0] 10 6 3 3" xfId="7707"/>
    <cellStyle name="쉼표 [0] 10 6 3 3 2" xfId="7708"/>
    <cellStyle name="쉼표 [0] 10 6 3 4" xfId="7709"/>
    <cellStyle name="쉼표 [0] 10 6 4" xfId="7710"/>
    <cellStyle name="쉼표 [0] 10 6 4 2" xfId="7711"/>
    <cellStyle name="쉼표 [0] 10 6 4 2 2" xfId="7712"/>
    <cellStyle name="쉼표 [0] 10 6 4 3" xfId="7713"/>
    <cellStyle name="쉼표 [0] 10 6 5" xfId="7714"/>
    <cellStyle name="쉼표 [0] 10 6 5 2" xfId="7715"/>
    <cellStyle name="쉼표 [0] 10 6 6" xfId="7716"/>
    <cellStyle name="쉼표 [0] 10 7" xfId="7717"/>
    <cellStyle name="쉼표 [0] 10 7 2" xfId="7718"/>
    <cellStyle name="쉼표 [0] 10 7 2 2" xfId="7719"/>
    <cellStyle name="쉼표 [0] 10 7 2 2 2" xfId="7720"/>
    <cellStyle name="쉼표 [0] 10 7 2 2 2 2" xfId="7721"/>
    <cellStyle name="쉼표 [0] 10 7 2 2 3" xfId="7722"/>
    <cellStyle name="쉼표 [0] 10 7 2 3" xfId="7723"/>
    <cellStyle name="쉼표 [0] 10 7 2 3 2" xfId="7724"/>
    <cellStyle name="쉼표 [0] 10 7 2 4" xfId="7725"/>
    <cellStyle name="쉼표 [0] 10 7 3" xfId="7726"/>
    <cellStyle name="쉼표 [0] 10 7 3 2" xfId="7727"/>
    <cellStyle name="쉼표 [0] 10 7 3 2 2" xfId="7728"/>
    <cellStyle name="쉼표 [0] 10 7 3 3" xfId="7729"/>
    <cellStyle name="쉼표 [0] 10 7 4" xfId="7730"/>
    <cellStyle name="쉼표 [0] 10 7 4 2" xfId="7731"/>
    <cellStyle name="쉼표 [0] 10 7 5" xfId="7732"/>
    <cellStyle name="쉼표 [0] 10 8" xfId="7733"/>
    <cellStyle name="쉼표 [0] 10 8 2" xfId="7734"/>
    <cellStyle name="쉼표 [0] 10 8 2 2" xfId="7735"/>
    <cellStyle name="쉼표 [0] 10 8 2 2 2" xfId="7736"/>
    <cellStyle name="쉼표 [0] 10 8 2 3" xfId="7737"/>
    <cellStyle name="쉼표 [0] 10 8 3" xfId="7738"/>
    <cellStyle name="쉼표 [0] 10 8 3 2" xfId="7739"/>
    <cellStyle name="쉼표 [0] 10 8 4" xfId="7740"/>
    <cellStyle name="쉼표 [0] 10 9" xfId="7741"/>
    <cellStyle name="쉼표 [0] 10 9 2" xfId="7742"/>
    <cellStyle name="쉼표 [0] 10 9 2 2" xfId="7743"/>
    <cellStyle name="쉼표 [0] 10 9 3" xfId="7744"/>
    <cellStyle name="쉼표 [0] 11" xfId="7745"/>
    <cellStyle name="쉼표 [0] 11 10" xfId="7746"/>
    <cellStyle name="쉼표 [0] 11 2" xfId="7747"/>
    <cellStyle name="쉼표 [0] 11 2 2" xfId="7748"/>
    <cellStyle name="쉼표 [0] 11 2 2 2" xfId="7749"/>
    <cellStyle name="쉼표 [0] 11 2 2 2 2" xfId="7750"/>
    <cellStyle name="쉼표 [0] 11 2 2 2 2 2" xfId="7751"/>
    <cellStyle name="쉼표 [0] 11 2 2 2 2 2 2" xfId="7752"/>
    <cellStyle name="쉼표 [0] 11 2 2 2 2 2 2 2" xfId="7753"/>
    <cellStyle name="쉼표 [0] 11 2 2 2 2 2 2 2 2" xfId="7754"/>
    <cellStyle name="쉼표 [0] 11 2 2 2 2 2 2 3" xfId="7755"/>
    <cellStyle name="쉼표 [0] 11 2 2 2 2 2 3" xfId="7756"/>
    <cellStyle name="쉼표 [0] 11 2 2 2 2 2 3 2" xfId="7757"/>
    <cellStyle name="쉼표 [0] 11 2 2 2 2 2 4" xfId="7758"/>
    <cellStyle name="쉼표 [0] 11 2 2 2 2 3" xfId="7759"/>
    <cellStyle name="쉼표 [0] 11 2 2 2 2 3 2" xfId="7760"/>
    <cellStyle name="쉼표 [0] 11 2 2 2 2 3 2 2" xfId="7761"/>
    <cellStyle name="쉼표 [0] 11 2 2 2 2 3 3" xfId="7762"/>
    <cellStyle name="쉼표 [0] 11 2 2 2 2 4" xfId="7763"/>
    <cellStyle name="쉼표 [0] 11 2 2 2 2 4 2" xfId="7764"/>
    <cellStyle name="쉼표 [0] 11 2 2 2 2 5" xfId="7765"/>
    <cellStyle name="쉼표 [0] 11 2 2 2 3" xfId="7766"/>
    <cellStyle name="쉼표 [0] 11 2 2 2 3 2" xfId="7767"/>
    <cellStyle name="쉼표 [0] 11 2 2 2 3 2 2" xfId="7768"/>
    <cellStyle name="쉼표 [0] 11 2 2 2 3 2 2 2" xfId="7769"/>
    <cellStyle name="쉼표 [0] 11 2 2 2 3 2 3" xfId="7770"/>
    <cellStyle name="쉼표 [0] 11 2 2 2 3 3" xfId="7771"/>
    <cellStyle name="쉼표 [0] 11 2 2 2 3 3 2" xfId="7772"/>
    <cellStyle name="쉼표 [0] 11 2 2 2 3 4" xfId="7773"/>
    <cellStyle name="쉼표 [0] 11 2 2 2 4" xfId="7774"/>
    <cellStyle name="쉼표 [0] 11 2 2 2 4 2" xfId="7775"/>
    <cellStyle name="쉼표 [0] 11 2 2 2 4 2 2" xfId="7776"/>
    <cellStyle name="쉼표 [0] 11 2 2 2 4 3" xfId="7777"/>
    <cellStyle name="쉼표 [0] 11 2 2 2 5" xfId="7778"/>
    <cellStyle name="쉼표 [0] 11 2 2 2 5 2" xfId="7779"/>
    <cellStyle name="쉼표 [0] 11 2 2 2 6" xfId="7780"/>
    <cellStyle name="쉼표 [0] 11 2 2 3" xfId="7781"/>
    <cellStyle name="쉼표 [0] 11 2 2 3 2" xfId="7782"/>
    <cellStyle name="쉼표 [0] 11 2 2 3 2 2" xfId="7783"/>
    <cellStyle name="쉼표 [0] 11 2 2 3 2 2 2" xfId="7784"/>
    <cellStyle name="쉼표 [0] 11 2 2 3 2 2 2 2" xfId="7785"/>
    <cellStyle name="쉼표 [0] 11 2 2 3 2 2 3" xfId="7786"/>
    <cellStyle name="쉼표 [0] 11 2 2 3 2 3" xfId="7787"/>
    <cellStyle name="쉼표 [0] 11 2 2 3 2 3 2" xfId="7788"/>
    <cellStyle name="쉼표 [0] 11 2 2 3 2 4" xfId="7789"/>
    <cellStyle name="쉼표 [0] 11 2 2 3 3" xfId="7790"/>
    <cellStyle name="쉼표 [0] 11 2 2 3 3 2" xfId="7791"/>
    <cellStyle name="쉼표 [0] 11 2 2 3 3 2 2" xfId="7792"/>
    <cellStyle name="쉼표 [0] 11 2 2 3 3 3" xfId="7793"/>
    <cellStyle name="쉼표 [0] 11 2 2 3 4" xfId="7794"/>
    <cellStyle name="쉼표 [0] 11 2 2 3 4 2" xfId="7795"/>
    <cellStyle name="쉼표 [0] 11 2 2 3 5" xfId="7796"/>
    <cellStyle name="쉼표 [0] 11 2 2 4" xfId="7797"/>
    <cellStyle name="쉼표 [0] 11 2 2 4 2" xfId="7798"/>
    <cellStyle name="쉼표 [0] 11 2 2 4 2 2" xfId="7799"/>
    <cellStyle name="쉼표 [0] 11 2 2 4 2 2 2" xfId="7800"/>
    <cellStyle name="쉼표 [0] 11 2 2 4 2 3" xfId="7801"/>
    <cellStyle name="쉼표 [0] 11 2 2 4 3" xfId="7802"/>
    <cellStyle name="쉼표 [0] 11 2 2 4 3 2" xfId="7803"/>
    <cellStyle name="쉼표 [0] 11 2 2 4 4" xfId="7804"/>
    <cellStyle name="쉼표 [0] 11 2 2 5" xfId="7805"/>
    <cellStyle name="쉼표 [0] 11 2 2 5 2" xfId="7806"/>
    <cellStyle name="쉼표 [0] 11 2 2 5 2 2" xfId="7807"/>
    <cellStyle name="쉼표 [0] 11 2 2 5 3" xfId="7808"/>
    <cellStyle name="쉼표 [0] 11 2 2 6" xfId="7809"/>
    <cellStyle name="쉼표 [0] 11 2 2 6 2" xfId="7810"/>
    <cellStyle name="쉼표 [0] 11 2 2 7" xfId="7811"/>
    <cellStyle name="쉼표 [0] 11 2 3" xfId="7812"/>
    <cellStyle name="쉼표 [0] 11 2 4" xfId="7813"/>
    <cellStyle name="쉼표 [0] 11 2 4 2" xfId="7814"/>
    <cellStyle name="쉼표 [0] 11 2 4 2 2" xfId="7815"/>
    <cellStyle name="쉼표 [0] 11 2 4 2 2 2" xfId="7816"/>
    <cellStyle name="쉼표 [0] 11 2 4 2 2 2 2" xfId="7817"/>
    <cellStyle name="쉼표 [0] 11 2 4 2 2 2 2 2" xfId="7818"/>
    <cellStyle name="쉼표 [0] 11 2 4 2 2 2 3" xfId="7819"/>
    <cellStyle name="쉼표 [0] 11 2 4 2 2 3" xfId="7820"/>
    <cellStyle name="쉼표 [0] 11 2 4 2 2 3 2" xfId="7821"/>
    <cellStyle name="쉼표 [0] 11 2 4 2 2 4" xfId="7822"/>
    <cellStyle name="쉼표 [0] 11 2 4 2 3" xfId="7823"/>
    <cellStyle name="쉼표 [0] 11 2 4 2 3 2" xfId="7824"/>
    <cellStyle name="쉼표 [0] 11 2 4 2 3 2 2" xfId="7825"/>
    <cellStyle name="쉼표 [0] 11 2 4 2 3 3" xfId="7826"/>
    <cellStyle name="쉼표 [0] 11 2 4 2 4" xfId="7827"/>
    <cellStyle name="쉼표 [0] 11 2 4 2 4 2" xfId="7828"/>
    <cellStyle name="쉼표 [0] 11 2 4 2 5" xfId="7829"/>
    <cellStyle name="쉼표 [0] 11 2 4 3" xfId="7830"/>
    <cellStyle name="쉼표 [0] 11 2 4 3 2" xfId="7831"/>
    <cellStyle name="쉼표 [0] 11 2 4 3 2 2" xfId="7832"/>
    <cellStyle name="쉼표 [0] 11 2 4 3 2 2 2" xfId="7833"/>
    <cellStyle name="쉼표 [0] 11 2 4 3 2 3" xfId="7834"/>
    <cellStyle name="쉼표 [0] 11 2 4 3 3" xfId="7835"/>
    <cellStyle name="쉼표 [0] 11 2 4 3 3 2" xfId="7836"/>
    <cellStyle name="쉼표 [0] 11 2 4 3 4" xfId="7837"/>
    <cellStyle name="쉼표 [0] 11 2 4 4" xfId="7838"/>
    <cellStyle name="쉼표 [0] 11 2 4 4 2" xfId="7839"/>
    <cellStyle name="쉼표 [0] 11 2 4 4 2 2" xfId="7840"/>
    <cellStyle name="쉼표 [0] 11 2 4 4 3" xfId="7841"/>
    <cellStyle name="쉼표 [0] 11 2 4 5" xfId="7842"/>
    <cellStyle name="쉼표 [0] 11 2 4 5 2" xfId="7843"/>
    <cellStyle name="쉼표 [0] 11 2 4 6" xfId="7844"/>
    <cellStyle name="쉼표 [0] 11 2 5" xfId="7845"/>
    <cellStyle name="쉼표 [0] 11 2 5 2" xfId="7846"/>
    <cellStyle name="쉼표 [0] 11 2 5 2 2" xfId="7847"/>
    <cellStyle name="쉼표 [0] 11 2 5 2 2 2" xfId="7848"/>
    <cellStyle name="쉼표 [0] 11 2 5 2 2 2 2" xfId="7849"/>
    <cellStyle name="쉼표 [0] 11 2 5 2 2 3" xfId="7850"/>
    <cellStyle name="쉼표 [0] 11 2 5 2 3" xfId="7851"/>
    <cellStyle name="쉼표 [0] 11 2 5 2 3 2" xfId="7852"/>
    <cellStyle name="쉼표 [0] 11 2 5 2 4" xfId="7853"/>
    <cellStyle name="쉼표 [0] 11 2 5 3" xfId="7854"/>
    <cellStyle name="쉼표 [0] 11 2 5 3 2" xfId="7855"/>
    <cellStyle name="쉼표 [0] 11 2 5 3 2 2" xfId="7856"/>
    <cellStyle name="쉼표 [0] 11 2 5 3 3" xfId="7857"/>
    <cellStyle name="쉼표 [0] 11 2 5 4" xfId="7858"/>
    <cellStyle name="쉼표 [0] 11 2 5 4 2" xfId="7859"/>
    <cellStyle name="쉼표 [0] 11 2 5 5" xfId="7860"/>
    <cellStyle name="쉼표 [0] 11 2 6" xfId="7861"/>
    <cellStyle name="쉼표 [0] 11 2 6 2" xfId="7862"/>
    <cellStyle name="쉼표 [0] 11 2 6 2 2" xfId="7863"/>
    <cellStyle name="쉼표 [0] 11 2 6 2 2 2" xfId="7864"/>
    <cellStyle name="쉼표 [0] 11 2 6 2 3" xfId="7865"/>
    <cellStyle name="쉼표 [0] 11 2 6 3" xfId="7866"/>
    <cellStyle name="쉼표 [0] 11 2 6 3 2" xfId="7867"/>
    <cellStyle name="쉼표 [0] 11 2 6 4" xfId="7868"/>
    <cellStyle name="쉼표 [0] 11 2 7" xfId="7869"/>
    <cellStyle name="쉼표 [0] 11 2 7 2" xfId="7870"/>
    <cellStyle name="쉼표 [0] 11 2 7 2 2" xfId="7871"/>
    <cellStyle name="쉼표 [0] 11 2 7 3" xfId="7872"/>
    <cellStyle name="쉼표 [0] 11 2 8" xfId="7873"/>
    <cellStyle name="쉼표 [0] 11 2 8 2" xfId="7874"/>
    <cellStyle name="쉼표 [0] 11 2 9" xfId="7875"/>
    <cellStyle name="쉼표 [0] 11 3" xfId="7876"/>
    <cellStyle name="쉼표 [0] 11 3 2" xfId="7877"/>
    <cellStyle name="쉼표 [0] 11 3 2 2" xfId="7878"/>
    <cellStyle name="쉼표 [0] 11 3 2 2 2" xfId="7879"/>
    <cellStyle name="쉼표 [0] 11 3 2 2 2 2" xfId="7880"/>
    <cellStyle name="쉼표 [0] 11 3 2 2 2 2 2" xfId="7881"/>
    <cellStyle name="쉼표 [0] 11 3 2 2 2 2 2 2" xfId="7882"/>
    <cellStyle name="쉼표 [0] 11 3 2 2 2 2 3" xfId="7883"/>
    <cellStyle name="쉼표 [0] 11 3 2 2 2 3" xfId="7884"/>
    <cellStyle name="쉼표 [0] 11 3 2 2 2 3 2" xfId="7885"/>
    <cellStyle name="쉼표 [0] 11 3 2 2 2 4" xfId="7886"/>
    <cellStyle name="쉼표 [0] 11 3 2 2 3" xfId="7887"/>
    <cellStyle name="쉼표 [0] 11 3 2 2 3 2" xfId="7888"/>
    <cellStyle name="쉼표 [0] 11 3 2 2 3 2 2" xfId="7889"/>
    <cellStyle name="쉼표 [0] 11 3 2 2 3 3" xfId="7890"/>
    <cellStyle name="쉼표 [0] 11 3 2 2 4" xfId="7891"/>
    <cellStyle name="쉼표 [0] 11 3 2 2 4 2" xfId="7892"/>
    <cellStyle name="쉼표 [0] 11 3 2 2 5" xfId="7893"/>
    <cellStyle name="쉼표 [0] 11 3 2 3" xfId="7894"/>
    <cellStyle name="쉼표 [0] 11 3 2 3 2" xfId="7895"/>
    <cellStyle name="쉼표 [0] 11 3 2 3 2 2" xfId="7896"/>
    <cellStyle name="쉼표 [0] 11 3 2 3 2 2 2" xfId="7897"/>
    <cellStyle name="쉼표 [0] 11 3 2 3 2 3" xfId="7898"/>
    <cellStyle name="쉼표 [0] 11 3 2 3 3" xfId="7899"/>
    <cellStyle name="쉼표 [0] 11 3 2 3 3 2" xfId="7900"/>
    <cellStyle name="쉼표 [0] 11 3 2 3 4" xfId="7901"/>
    <cellStyle name="쉼표 [0] 11 3 2 4" xfId="7902"/>
    <cellStyle name="쉼표 [0] 11 3 2 4 2" xfId="7903"/>
    <cellStyle name="쉼표 [0] 11 3 2 4 2 2" xfId="7904"/>
    <cellStyle name="쉼표 [0] 11 3 2 4 3" xfId="7905"/>
    <cellStyle name="쉼표 [0] 11 3 2 5" xfId="7906"/>
    <cellStyle name="쉼표 [0] 11 3 2 5 2" xfId="7907"/>
    <cellStyle name="쉼표 [0] 11 3 2 6" xfId="7908"/>
    <cellStyle name="쉼표 [0] 11 3 3" xfId="7909"/>
    <cellStyle name="쉼표 [0] 11 3 3 2" xfId="7910"/>
    <cellStyle name="쉼표 [0] 11 3 3 2 2" xfId="7911"/>
    <cellStyle name="쉼표 [0] 11 3 3 2 2 2" xfId="7912"/>
    <cellStyle name="쉼표 [0] 11 3 3 2 2 2 2" xfId="7913"/>
    <cellStyle name="쉼표 [0] 11 3 3 2 2 3" xfId="7914"/>
    <cellStyle name="쉼표 [0] 11 3 3 2 3" xfId="7915"/>
    <cellStyle name="쉼표 [0] 11 3 3 2 3 2" xfId="7916"/>
    <cellStyle name="쉼표 [0] 11 3 3 2 4" xfId="7917"/>
    <cellStyle name="쉼표 [0] 11 3 3 3" xfId="7918"/>
    <cellStyle name="쉼표 [0] 11 3 3 3 2" xfId="7919"/>
    <cellStyle name="쉼표 [0] 11 3 3 3 2 2" xfId="7920"/>
    <cellStyle name="쉼표 [0] 11 3 3 3 3" xfId="7921"/>
    <cellStyle name="쉼표 [0] 11 3 3 4" xfId="7922"/>
    <cellStyle name="쉼표 [0] 11 3 3 4 2" xfId="7923"/>
    <cellStyle name="쉼표 [0] 11 3 3 5" xfId="7924"/>
    <cellStyle name="쉼표 [0] 11 3 4" xfId="7925"/>
    <cellStyle name="쉼표 [0] 11 3 4 2" xfId="7926"/>
    <cellStyle name="쉼표 [0] 11 3 4 2 2" xfId="7927"/>
    <cellStyle name="쉼표 [0] 11 3 4 2 2 2" xfId="7928"/>
    <cellStyle name="쉼표 [0] 11 3 4 2 3" xfId="7929"/>
    <cellStyle name="쉼표 [0] 11 3 4 3" xfId="7930"/>
    <cellStyle name="쉼표 [0] 11 3 4 3 2" xfId="7931"/>
    <cellStyle name="쉼표 [0] 11 3 4 4" xfId="7932"/>
    <cellStyle name="쉼표 [0] 11 3 5" xfId="7933"/>
    <cellStyle name="쉼표 [0] 11 3 5 2" xfId="7934"/>
    <cellStyle name="쉼표 [0] 11 3 5 2 2" xfId="7935"/>
    <cellStyle name="쉼표 [0] 11 3 5 3" xfId="7936"/>
    <cellStyle name="쉼표 [0] 11 3 6" xfId="7937"/>
    <cellStyle name="쉼표 [0] 11 3 6 2" xfId="7938"/>
    <cellStyle name="쉼표 [0] 11 3 7" xfId="7939"/>
    <cellStyle name="쉼표 [0] 11 4" xfId="7940"/>
    <cellStyle name="쉼표 [0] 11 5" xfId="7941"/>
    <cellStyle name="쉼표 [0] 11 5 2" xfId="7942"/>
    <cellStyle name="쉼표 [0] 11 5 2 2" xfId="7943"/>
    <cellStyle name="쉼표 [0] 11 5 2 2 2" xfId="7944"/>
    <cellStyle name="쉼표 [0] 11 5 2 2 2 2" xfId="7945"/>
    <cellStyle name="쉼표 [0] 11 5 2 2 2 2 2" xfId="7946"/>
    <cellStyle name="쉼표 [0] 11 5 2 2 2 3" xfId="7947"/>
    <cellStyle name="쉼표 [0] 11 5 2 2 3" xfId="7948"/>
    <cellStyle name="쉼표 [0] 11 5 2 2 3 2" xfId="7949"/>
    <cellStyle name="쉼표 [0] 11 5 2 2 4" xfId="7950"/>
    <cellStyle name="쉼표 [0] 11 5 2 3" xfId="7951"/>
    <cellStyle name="쉼표 [0] 11 5 2 3 2" xfId="7952"/>
    <cellStyle name="쉼표 [0] 11 5 2 3 2 2" xfId="7953"/>
    <cellStyle name="쉼표 [0] 11 5 2 3 3" xfId="7954"/>
    <cellStyle name="쉼표 [0] 11 5 2 4" xfId="7955"/>
    <cellStyle name="쉼표 [0] 11 5 2 4 2" xfId="7956"/>
    <cellStyle name="쉼표 [0] 11 5 2 5" xfId="7957"/>
    <cellStyle name="쉼표 [0] 11 5 3" xfId="7958"/>
    <cellStyle name="쉼표 [0] 11 5 3 2" xfId="7959"/>
    <cellStyle name="쉼표 [0] 11 5 3 2 2" xfId="7960"/>
    <cellStyle name="쉼표 [0] 11 5 3 2 2 2" xfId="7961"/>
    <cellStyle name="쉼표 [0] 11 5 3 2 3" xfId="7962"/>
    <cellStyle name="쉼표 [0] 11 5 3 3" xfId="7963"/>
    <cellStyle name="쉼표 [0] 11 5 3 3 2" xfId="7964"/>
    <cellStyle name="쉼표 [0] 11 5 3 4" xfId="7965"/>
    <cellStyle name="쉼표 [0] 11 5 4" xfId="7966"/>
    <cellStyle name="쉼표 [0] 11 5 4 2" xfId="7967"/>
    <cellStyle name="쉼표 [0] 11 5 4 2 2" xfId="7968"/>
    <cellStyle name="쉼표 [0] 11 5 4 3" xfId="7969"/>
    <cellStyle name="쉼표 [0] 11 5 5" xfId="7970"/>
    <cellStyle name="쉼표 [0] 11 5 5 2" xfId="7971"/>
    <cellStyle name="쉼표 [0] 11 5 6" xfId="7972"/>
    <cellStyle name="쉼표 [0] 11 6" xfId="7973"/>
    <cellStyle name="쉼표 [0] 11 6 2" xfId="7974"/>
    <cellStyle name="쉼표 [0] 11 6 2 2" xfId="7975"/>
    <cellStyle name="쉼표 [0] 11 6 2 2 2" xfId="7976"/>
    <cellStyle name="쉼표 [0] 11 6 2 2 2 2" xfId="7977"/>
    <cellStyle name="쉼표 [0] 11 6 2 2 3" xfId="7978"/>
    <cellStyle name="쉼표 [0] 11 6 2 3" xfId="7979"/>
    <cellStyle name="쉼표 [0] 11 6 2 3 2" xfId="7980"/>
    <cellStyle name="쉼표 [0] 11 6 2 4" xfId="7981"/>
    <cellStyle name="쉼표 [0] 11 6 3" xfId="7982"/>
    <cellStyle name="쉼표 [0] 11 6 3 2" xfId="7983"/>
    <cellStyle name="쉼표 [0] 11 6 3 2 2" xfId="7984"/>
    <cellStyle name="쉼표 [0] 11 6 3 3" xfId="7985"/>
    <cellStyle name="쉼표 [0] 11 6 4" xfId="7986"/>
    <cellStyle name="쉼표 [0] 11 6 4 2" xfId="7987"/>
    <cellStyle name="쉼표 [0] 11 6 5" xfId="7988"/>
    <cellStyle name="쉼표 [0] 11 7" xfId="7989"/>
    <cellStyle name="쉼표 [0] 11 7 2" xfId="7990"/>
    <cellStyle name="쉼표 [0] 11 7 2 2" xfId="7991"/>
    <cellStyle name="쉼표 [0] 11 7 2 2 2" xfId="7992"/>
    <cellStyle name="쉼표 [0] 11 7 2 3" xfId="7993"/>
    <cellStyle name="쉼표 [0] 11 7 3" xfId="7994"/>
    <cellStyle name="쉼표 [0] 11 7 3 2" xfId="7995"/>
    <cellStyle name="쉼표 [0] 11 7 4" xfId="7996"/>
    <cellStyle name="쉼표 [0] 11 8" xfId="7997"/>
    <cellStyle name="쉼표 [0] 11 8 2" xfId="7998"/>
    <cellStyle name="쉼표 [0] 11 8 2 2" xfId="7999"/>
    <cellStyle name="쉼표 [0] 11 8 3" xfId="8000"/>
    <cellStyle name="쉼표 [0] 11 9" xfId="8001"/>
    <cellStyle name="쉼표 [0] 11 9 2" xfId="8002"/>
    <cellStyle name="쉼표 [0] 12" xfId="8003"/>
    <cellStyle name="쉼표 [0] 12 2" xfId="8004"/>
    <cellStyle name="쉼표 [0] 12 2 2" xfId="8005"/>
    <cellStyle name="쉼표 [0] 12 2 2 2" xfId="8006"/>
    <cellStyle name="쉼표 [0] 12 2 2 2 2" xfId="8007"/>
    <cellStyle name="쉼표 [0] 12 2 2 2 2 2" xfId="8008"/>
    <cellStyle name="쉼표 [0] 12 2 2 2 2 2 2" xfId="8009"/>
    <cellStyle name="쉼표 [0] 12 2 2 2 2 2 2 2" xfId="8010"/>
    <cellStyle name="쉼표 [0] 12 2 2 2 2 2 3" xfId="8011"/>
    <cellStyle name="쉼표 [0] 12 2 2 2 2 3" xfId="8012"/>
    <cellStyle name="쉼표 [0] 12 2 2 2 2 3 2" xfId="8013"/>
    <cellStyle name="쉼표 [0] 12 2 2 2 2 4" xfId="8014"/>
    <cellStyle name="쉼표 [0] 12 2 2 2 3" xfId="8015"/>
    <cellStyle name="쉼표 [0] 12 2 2 2 3 2" xfId="8016"/>
    <cellStyle name="쉼표 [0] 12 2 2 2 3 2 2" xfId="8017"/>
    <cellStyle name="쉼표 [0] 12 2 2 2 3 3" xfId="8018"/>
    <cellStyle name="쉼표 [0] 12 2 2 2 4" xfId="8019"/>
    <cellStyle name="쉼표 [0] 12 2 2 2 4 2" xfId="8020"/>
    <cellStyle name="쉼표 [0] 12 2 2 2 5" xfId="8021"/>
    <cellStyle name="쉼표 [0] 12 2 2 3" xfId="8022"/>
    <cellStyle name="쉼표 [0] 12 2 2 3 2" xfId="8023"/>
    <cellStyle name="쉼표 [0] 12 2 2 3 2 2" xfId="8024"/>
    <cellStyle name="쉼표 [0] 12 2 2 3 2 2 2" xfId="8025"/>
    <cellStyle name="쉼표 [0] 12 2 2 3 2 3" xfId="8026"/>
    <cellStyle name="쉼표 [0] 12 2 2 3 3" xfId="8027"/>
    <cellStyle name="쉼표 [0] 12 2 2 3 3 2" xfId="8028"/>
    <cellStyle name="쉼표 [0] 12 2 2 3 4" xfId="8029"/>
    <cellStyle name="쉼표 [0] 12 2 2 4" xfId="8030"/>
    <cellStyle name="쉼표 [0] 12 2 2 4 2" xfId="8031"/>
    <cellStyle name="쉼표 [0] 12 2 2 4 2 2" xfId="8032"/>
    <cellStyle name="쉼표 [0] 12 2 2 4 3" xfId="8033"/>
    <cellStyle name="쉼표 [0] 12 2 2 5" xfId="8034"/>
    <cellStyle name="쉼표 [0] 12 2 2 5 2" xfId="8035"/>
    <cellStyle name="쉼표 [0] 12 2 2 6" xfId="8036"/>
    <cellStyle name="쉼표 [0] 12 2 3" xfId="8037"/>
    <cellStyle name="쉼표 [0] 12 2 3 2" xfId="8038"/>
    <cellStyle name="쉼표 [0] 12 2 3 2 2" xfId="8039"/>
    <cellStyle name="쉼표 [0] 12 2 3 2 2 2" xfId="8040"/>
    <cellStyle name="쉼표 [0] 12 2 3 2 2 2 2" xfId="8041"/>
    <cellStyle name="쉼표 [0] 12 2 3 2 2 3" xfId="8042"/>
    <cellStyle name="쉼표 [0] 12 2 3 2 3" xfId="8043"/>
    <cellStyle name="쉼표 [0] 12 2 3 2 3 2" xfId="8044"/>
    <cellStyle name="쉼표 [0] 12 2 3 2 4" xfId="8045"/>
    <cellStyle name="쉼표 [0] 12 2 3 3" xfId="8046"/>
    <cellStyle name="쉼표 [0] 12 2 3 3 2" xfId="8047"/>
    <cellStyle name="쉼표 [0] 12 2 3 3 2 2" xfId="8048"/>
    <cellStyle name="쉼표 [0] 12 2 3 3 3" xfId="8049"/>
    <cellStyle name="쉼표 [0] 12 2 3 4" xfId="8050"/>
    <cellStyle name="쉼표 [0] 12 2 3 4 2" xfId="8051"/>
    <cellStyle name="쉼표 [0] 12 2 3 5" xfId="8052"/>
    <cellStyle name="쉼표 [0] 12 2 4" xfId="8053"/>
    <cellStyle name="쉼표 [0] 12 2 4 2" xfId="8054"/>
    <cellStyle name="쉼표 [0] 12 2 4 2 2" xfId="8055"/>
    <cellStyle name="쉼표 [0] 12 2 4 2 2 2" xfId="8056"/>
    <cellStyle name="쉼표 [0] 12 2 4 2 3" xfId="8057"/>
    <cellStyle name="쉼표 [0] 12 2 4 3" xfId="8058"/>
    <cellStyle name="쉼표 [0] 12 2 4 3 2" xfId="8059"/>
    <cellStyle name="쉼표 [0] 12 2 4 4" xfId="8060"/>
    <cellStyle name="쉼표 [0] 12 2 5" xfId="8061"/>
    <cellStyle name="쉼표 [0] 12 2 5 2" xfId="8062"/>
    <cellStyle name="쉼표 [0] 12 2 5 2 2" xfId="8063"/>
    <cellStyle name="쉼표 [0] 12 2 5 3" xfId="8064"/>
    <cellStyle name="쉼표 [0] 12 2 6" xfId="8065"/>
    <cellStyle name="쉼표 [0] 12 2 6 2" xfId="8066"/>
    <cellStyle name="쉼표 [0] 12 2 7" xfId="8067"/>
    <cellStyle name="쉼표 [0] 12 3" xfId="8068"/>
    <cellStyle name="쉼표 [0] 12 4" xfId="8069"/>
    <cellStyle name="쉼표 [0] 12 4 2" xfId="8070"/>
    <cellStyle name="쉼표 [0] 12 4 2 2" xfId="8071"/>
    <cellStyle name="쉼표 [0] 12 4 2 2 2" xfId="8072"/>
    <cellStyle name="쉼표 [0] 12 4 2 2 2 2" xfId="8073"/>
    <cellStyle name="쉼표 [0] 12 4 2 2 2 2 2" xfId="8074"/>
    <cellStyle name="쉼표 [0] 12 4 2 2 2 3" xfId="8075"/>
    <cellStyle name="쉼표 [0] 12 4 2 2 3" xfId="8076"/>
    <cellStyle name="쉼표 [0] 12 4 2 2 3 2" xfId="8077"/>
    <cellStyle name="쉼표 [0] 12 4 2 2 4" xfId="8078"/>
    <cellStyle name="쉼표 [0] 12 4 2 3" xfId="8079"/>
    <cellStyle name="쉼표 [0] 12 4 2 3 2" xfId="8080"/>
    <cellStyle name="쉼표 [0] 12 4 2 3 2 2" xfId="8081"/>
    <cellStyle name="쉼표 [0] 12 4 2 3 3" xfId="8082"/>
    <cellStyle name="쉼표 [0] 12 4 2 4" xfId="8083"/>
    <cellStyle name="쉼표 [0] 12 4 2 4 2" xfId="8084"/>
    <cellStyle name="쉼표 [0] 12 4 2 5" xfId="8085"/>
    <cellStyle name="쉼표 [0] 12 4 3" xfId="8086"/>
    <cellStyle name="쉼표 [0] 12 4 3 2" xfId="8087"/>
    <cellStyle name="쉼표 [0] 12 4 3 2 2" xfId="8088"/>
    <cellStyle name="쉼표 [0] 12 4 3 2 2 2" xfId="8089"/>
    <cellStyle name="쉼표 [0] 12 4 3 2 3" xfId="8090"/>
    <cellStyle name="쉼표 [0] 12 4 3 3" xfId="8091"/>
    <cellStyle name="쉼표 [0] 12 4 3 3 2" xfId="8092"/>
    <cellStyle name="쉼표 [0] 12 4 3 4" xfId="8093"/>
    <cellStyle name="쉼표 [0] 12 4 4" xfId="8094"/>
    <cellStyle name="쉼표 [0] 12 4 4 2" xfId="8095"/>
    <cellStyle name="쉼표 [0] 12 4 4 2 2" xfId="8096"/>
    <cellStyle name="쉼표 [0] 12 4 4 3" xfId="8097"/>
    <cellStyle name="쉼표 [0] 12 4 5" xfId="8098"/>
    <cellStyle name="쉼표 [0] 12 4 5 2" xfId="8099"/>
    <cellStyle name="쉼표 [0] 12 4 6" xfId="8100"/>
    <cellStyle name="쉼표 [0] 12 5" xfId="8101"/>
    <cellStyle name="쉼표 [0] 12 5 2" xfId="8102"/>
    <cellStyle name="쉼표 [0] 12 5 2 2" xfId="8103"/>
    <cellStyle name="쉼표 [0] 12 5 2 2 2" xfId="8104"/>
    <cellStyle name="쉼표 [0] 12 5 2 2 2 2" xfId="8105"/>
    <cellStyle name="쉼표 [0] 12 5 2 2 3" xfId="8106"/>
    <cellStyle name="쉼표 [0] 12 5 2 3" xfId="8107"/>
    <cellStyle name="쉼표 [0] 12 5 2 3 2" xfId="8108"/>
    <cellStyle name="쉼표 [0] 12 5 2 4" xfId="8109"/>
    <cellStyle name="쉼표 [0] 12 5 3" xfId="8110"/>
    <cellStyle name="쉼표 [0] 12 5 3 2" xfId="8111"/>
    <cellStyle name="쉼표 [0] 12 5 3 2 2" xfId="8112"/>
    <cellStyle name="쉼표 [0] 12 5 3 3" xfId="8113"/>
    <cellStyle name="쉼표 [0] 12 5 4" xfId="8114"/>
    <cellStyle name="쉼표 [0] 12 5 4 2" xfId="8115"/>
    <cellStyle name="쉼표 [0] 12 5 5" xfId="8116"/>
    <cellStyle name="쉼표 [0] 12 6" xfId="8117"/>
    <cellStyle name="쉼표 [0] 12 6 2" xfId="8118"/>
    <cellStyle name="쉼표 [0] 12 6 2 2" xfId="8119"/>
    <cellStyle name="쉼표 [0] 12 6 2 2 2" xfId="8120"/>
    <cellStyle name="쉼표 [0] 12 6 2 3" xfId="8121"/>
    <cellStyle name="쉼표 [0] 12 6 3" xfId="8122"/>
    <cellStyle name="쉼표 [0] 12 6 3 2" xfId="8123"/>
    <cellStyle name="쉼표 [0] 12 6 4" xfId="8124"/>
    <cellStyle name="쉼표 [0] 12 7" xfId="8125"/>
    <cellStyle name="쉼표 [0] 12 7 2" xfId="8126"/>
    <cellStyle name="쉼표 [0] 12 7 2 2" xfId="8127"/>
    <cellStyle name="쉼표 [0] 12 7 3" xfId="8128"/>
    <cellStyle name="쉼표 [0] 12 8" xfId="8129"/>
    <cellStyle name="쉼표 [0] 12 8 2" xfId="8130"/>
    <cellStyle name="쉼표 [0] 12 9" xfId="8131"/>
    <cellStyle name="쉼표 [0] 13" xfId="8132"/>
    <cellStyle name="쉼표 [0] 14" xfId="8133"/>
    <cellStyle name="쉼표 [0] 15" xfId="8134"/>
    <cellStyle name="쉼표 [0] 15 2" xfId="8135"/>
    <cellStyle name="쉼표 [0] 15 2 2" xfId="8136"/>
    <cellStyle name="쉼표 [0] 15 2 2 2" xfId="8137"/>
    <cellStyle name="쉼표 [0] 15 2 2 2 2" xfId="8138"/>
    <cellStyle name="쉼표 [0] 15 2 2 2 2 2" xfId="8139"/>
    <cellStyle name="쉼표 [0] 15 2 2 2 3" xfId="8140"/>
    <cellStyle name="쉼표 [0] 15 2 2 3" xfId="8141"/>
    <cellStyle name="쉼표 [0] 15 2 2 3 2" xfId="8142"/>
    <cellStyle name="쉼표 [0] 15 2 2 4" xfId="8143"/>
    <cellStyle name="쉼표 [0] 15 2 3" xfId="8144"/>
    <cellStyle name="쉼표 [0] 15 2 3 2" xfId="8145"/>
    <cellStyle name="쉼표 [0] 15 2 3 2 2" xfId="8146"/>
    <cellStyle name="쉼표 [0] 15 2 3 3" xfId="8147"/>
    <cellStyle name="쉼표 [0] 15 2 4" xfId="8148"/>
    <cellStyle name="쉼표 [0] 15 2 4 2" xfId="8149"/>
    <cellStyle name="쉼표 [0] 15 2 5" xfId="8150"/>
    <cellStyle name="쉼표 [0] 15 3" xfId="8151"/>
    <cellStyle name="쉼표 [0] 15 3 2" xfId="8152"/>
    <cellStyle name="쉼표 [0] 15 3 2 2" xfId="8153"/>
    <cellStyle name="쉼표 [0] 15 3 2 2 2" xfId="8154"/>
    <cellStyle name="쉼표 [0] 15 3 2 3" xfId="8155"/>
    <cellStyle name="쉼표 [0] 15 3 3" xfId="8156"/>
    <cellStyle name="쉼표 [0] 15 3 3 2" xfId="8157"/>
    <cellStyle name="쉼표 [0] 15 3 4" xfId="8158"/>
    <cellStyle name="쉼표 [0] 15 4" xfId="8159"/>
    <cellStyle name="쉼표 [0] 15 4 2" xfId="8160"/>
    <cellStyle name="쉼표 [0] 15 4 2 2" xfId="8161"/>
    <cellStyle name="쉼표 [0] 15 4 3" xfId="8162"/>
    <cellStyle name="쉼표 [0] 15 5" xfId="8163"/>
    <cellStyle name="쉼표 [0] 15 5 2" xfId="8164"/>
    <cellStyle name="쉼표 [0] 15 6" xfId="8165"/>
    <cellStyle name="쉼표 [0] 16" xfId="8166"/>
    <cellStyle name="쉼표 [0] 16 2" xfId="8167"/>
    <cellStyle name="쉼표 [0] 16 2 2" xfId="8168"/>
    <cellStyle name="쉼표 [0] 16 2 2 2" xfId="8169"/>
    <cellStyle name="쉼표 [0] 16 2 2 2 2" xfId="8170"/>
    <cellStyle name="쉼표 [0] 16 2 2 3" xfId="8171"/>
    <cellStyle name="쉼표 [0] 16 2 3" xfId="8172"/>
    <cellStyle name="쉼표 [0] 16 2 3 2" xfId="8173"/>
    <cellStyle name="쉼표 [0] 16 2 4" xfId="8174"/>
    <cellStyle name="쉼표 [0] 16 3" xfId="8175"/>
    <cellStyle name="쉼표 [0] 16 3 2" xfId="8176"/>
    <cellStyle name="쉼표 [0] 16 3 2 2" xfId="8177"/>
    <cellStyle name="쉼표 [0] 16 3 3" xfId="8178"/>
    <cellStyle name="쉼표 [0] 16 4" xfId="8179"/>
    <cellStyle name="쉼표 [0] 16 4 2" xfId="8180"/>
    <cellStyle name="쉼표 [0] 16 5" xfId="8181"/>
    <cellStyle name="쉼표 [0] 17" xfId="8182"/>
    <cellStyle name="쉼표 [0] 17 2" xfId="8183"/>
    <cellStyle name="쉼표 [0] 17 2 2" xfId="8184"/>
    <cellStyle name="쉼표 [0] 17 2 2 2" xfId="8185"/>
    <cellStyle name="쉼표 [0] 17 2 2 2 2" xfId="8186"/>
    <cellStyle name="쉼표 [0] 17 2 2 3" xfId="8187"/>
    <cellStyle name="쉼표 [0] 17 2 3" xfId="8188"/>
    <cellStyle name="쉼표 [0] 17 2 3 2" xfId="8189"/>
    <cellStyle name="쉼표 [0] 17 2 4" xfId="8190"/>
    <cellStyle name="쉼표 [0] 17 3" xfId="8191"/>
    <cellStyle name="쉼표 [0] 17 3 2" xfId="8192"/>
    <cellStyle name="쉼표 [0] 17 3 2 2" xfId="8193"/>
    <cellStyle name="쉼표 [0] 17 3 3" xfId="8194"/>
    <cellStyle name="쉼표 [0] 17 4" xfId="8195"/>
    <cellStyle name="쉼표 [0] 17 4 2" xfId="8196"/>
    <cellStyle name="쉼표 [0] 17 5" xfId="8197"/>
    <cellStyle name="쉼표 [0] 18" xfId="8198"/>
    <cellStyle name="쉼표 [0] 18 2" xfId="8199"/>
    <cellStyle name="쉼표 [0] 18 2 2" xfId="8200"/>
    <cellStyle name="쉼표 [0] 18 3" xfId="8201"/>
    <cellStyle name="쉼표 [0] 19" xfId="8202"/>
    <cellStyle name="쉼표 [0] 19 2" xfId="8203"/>
    <cellStyle name="쉼표 [0] 2" xfId="7"/>
    <cellStyle name="쉼표 [0] 2 10" xfId="8204"/>
    <cellStyle name="쉼표 [0] 2 11" xfId="8205"/>
    <cellStyle name="쉼표 [0] 2 12" xfId="8206"/>
    <cellStyle name="쉼표 [0] 2 2" xfId="8207"/>
    <cellStyle name="쉼표 [0] 2 2 2" xfId="8208"/>
    <cellStyle name="쉼표 [0] 2 2 2 2" xfId="8209"/>
    <cellStyle name="쉼표 [0] 2 2 3" xfId="8210"/>
    <cellStyle name="쉼표 [0] 2 2 3 2" xfId="8211"/>
    <cellStyle name="쉼표 [0] 2 2 3 2 2" xfId="8212"/>
    <cellStyle name="쉼표 [0] 2 2 3 3" xfId="8213"/>
    <cellStyle name="쉼표 [0] 2 2 4" xfId="8214"/>
    <cellStyle name="쉼표 [0] 2 3" xfId="8215"/>
    <cellStyle name="쉼표 [0] 2 3 2" xfId="8216"/>
    <cellStyle name="쉼표 [0] 2 3 2 2" xfId="8217"/>
    <cellStyle name="쉼표 [0] 2 3 3" xfId="8218"/>
    <cellStyle name="쉼표 [0] 2 3 3 2" xfId="8219"/>
    <cellStyle name="쉼표 [0] 2 3 3 2 2" xfId="8220"/>
    <cellStyle name="쉼표 [0] 2 3 3 3" xfId="8221"/>
    <cellStyle name="쉼표 [0] 2 3 4" xfId="8222"/>
    <cellStyle name="쉼표 [0] 2 4" xfId="8223"/>
    <cellStyle name="쉼표 [0] 2 4 2" xfId="8224"/>
    <cellStyle name="쉼표 [0] 2 5" xfId="8225"/>
    <cellStyle name="쉼표 [0] 2 5 2" xfId="8226"/>
    <cellStyle name="쉼표 [0] 2 5 2 2" xfId="8227"/>
    <cellStyle name="쉼표 [0] 2 5 3" xfId="8228"/>
    <cellStyle name="쉼표 [0] 2 6" xfId="8229"/>
    <cellStyle name="쉼표 [0] 2 6 2" xfId="8230"/>
    <cellStyle name="쉼표 [0] 2 7" xfId="8231"/>
    <cellStyle name="쉼표 [0] 2 7 2" xfId="8232"/>
    <cellStyle name="쉼표 [0] 2 8" xfId="8233"/>
    <cellStyle name="쉼표 [0] 2 8 2" xfId="8234"/>
    <cellStyle name="쉼표 [0] 2 9" xfId="8235"/>
    <cellStyle name="쉼표 [0] 20" xfId="8236"/>
    <cellStyle name="쉼표 [0] 21" xfId="29934"/>
    <cellStyle name="쉼표 [0] 3" xfId="10"/>
    <cellStyle name="쉼표 [0] 4" xfId="11"/>
    <cellStyle name="쉼표 [0] 4 2" xfId="8237"/>
    <cellStyle name="쉼표 [0] 4 2 2" xfId="8238"/>
    <cellStyle name="쉼표 [0] 4 2 2 2" xfId="8239"/>
    <cellStyle name="쉼표 [0] 4 2 3" xfId="8240"/>
    <cellStyle name="쉼표 [0] 4 2 3 2" xfId="8241"/>
    <cellStyle name="쉼표 [0] 4 2 3 2 2" xfId="8242"/>
    <cellStyle name="쉼표 [0] 4 2 3 3" xfId="8243"/>
    <cellStyle name="쉼표 [0] 4 2 4" xfId="8244"/>
    <cellStyle name="쉼표 [0] 4 3" xfId="8245"/>
    <cellStyle name="쉼표 [0] 4 3 2" xfId="8246"/>
    <cellStyle name="쉼표 [0] 4 4" xfId="8247"/>
    <cellStyle name="쉼표 [0] 4 4 2" xfId="8248"/>
    <cellStyle name="쉼표 [0] 4 4 2 2" xfId="8249"/>
    <cellStyle name="쉼표 [0] 4 4 3" xfId="8250"/>
    <cellStyle name="쉼표 [0] 4 5" xfId="8251"/>
    <cellStyle name="쉼표 [0] 5" xfId="8252"/>
    <cellStyle name="쉼표 [0] 5 2" xfId="8253"/>
    <cellStyle name="쉼표 [0] 5 2 2" xfId="8254"/>
    <cellStyle name="쉼표 [0] 5 3" xfId="8255"/>
    <cellStyle name="쉼표 [0] 5 3 2" xfId="8256"/>
    <cellStyle name="쉼표 [0] 5 3 2 2" xfId="8257"/>
    <cellStyle name="쉼표 [0] 5 3 3" xfId="8258"/>
    <cellStyle name="쉼표 [0] 5 4" xfId="8259"/>
    <cellStyle name="쉼표 [0] 6" xfId="8260"/>
    <cellStyle name="쉼표 [0] 6 2" xfId="8261"/>
    <cellStyle name="쉼표 [0] 6 2 2" xfId="8262"/>
    <cellStyle name="쉼표 [0] 6 2 2 2" xfId="8263"/>
    <cellStyle name="쉼표 [0] 6 2 3" xfId="8264"/>
    <cellStyle name="쉼표 [0] 6 3" xfId="8265"/>
    <cellStyle name="쉼표 [0] 7" xfId="8266"/>
    <cellStyle name="쉼표 [0] 7 2" xfId="8267"/>
    <cellStyle name="쉼표 [0] 7 2 2" xfId="8268"/>
    <cellStyle name="쉼표 [0] 7 3" xfId="8269"/>
    <cellStyle name="쉼표 [0] 8" xfId="8270"/>
    <cellStyle name="쉼표 [0] 8 10" xfId="8271"/>
    <cellStyle name="쉼표 [0] 8 10 2" xfId="8272"/>
    <cellStyle name="쉼표 [0] 8 10 2 2" xfId="8273"/>
    <cellStyle name="쉼표 [0] 8 10 2 2 2" xfId="8274"/>
    <cellStyle name="쉼표 [0] 8 10 2 2 2 2" xfId="8275"/>
    <cellStyle name="쉼표 [0] 8 10 2 2 2 2 2" xfId="8276"/>
    <cellStyle name="쉼표 [0] 8 10 2 2 2 3" xfId="8277"/>
    <cellStyle name="쉼표 [0] 8 10 2 2 3" xfId="8278"/>
    <cellStyle name="쉼표 [0] 8 10 2 2 3 2" xfId="8279"/>
    <cellStyle name="쉼표 [0] 8 10 2 2 4" xfId="8280"/>
    <cellStyle name="쉼표 [0] 8 10 2 3" xfId="8281"/>
    <cellStyle name="쉼표 [0] 8 10 2 3 2" xfId="8282"/>
    <cellStyle name="쉼표 [0] 8 10 2 3 2 2" xfId="8283"/>
    <cellStyle name="쉼표 [0] 8 10 2 3 3" xfId="8284"/>
    <cellStyle name="쉼표 [0] 8 10 2 4" xfId="8285"/>
    <cellStyle name="쉼표 [0] 8 10 2 4 2" xfId="8286"/>
    <cellStyle name="쉼표 [0] 8 10 2 5" xfId="8287"/>
    <cellStyle name="쉼표 [0] 8 10 3" xfId="8288"/>
    <cellStyle name="쉼표 [0] 8 10 3 2" xfId="8289"/>
    <cellStyle name="쉼표 [0] 8 10 3 2 2" xfId="8290"/>
    <cellStyle name="쉼표 [0] 8 10 3 2 2 2" xfId="8291"/>
    <cellStyle name="쉼표 [0] 8 10 3 2 3" xfId="8292"/>
    <cellStyle name="쉼표 [0] 8 10 3 3" xfId="8293"/>
    <cellStyle name="쉼표 [0] 8 10 3 3 2" xfId="8294"/>
    <cellStyle name="쉼표 [0] 8 10 3 4" xfId="8295"/>
    <cellStyle name="쉼표 [0] 8 10 4" xfId="8296"/>
    <cellStyle name="쉼표 [0] 8 10 4 2" xfId="8297"/>
    <cellStyle name="쉼표 [0] 8 10 4 2 2" xfId="8298"/>
    <cellStyle name="쉼표 [0] 8 10 4 3" xfId="8299"/>
    <cellStyle name="쉼표 [0] 8 10 5" xfId="8300"/>
    <cellStyle name="쉼표 [0] 8 10 5 2" xfId="8301"/>
    <cellStyle name="쉼표 [0] 8 10 6" xfId="8302"/>
    <cellStyle name="쉼표 [0] 8 11" xfId="8303"/>
    <cellStyle name="쉼표 [0] 8 11 2" xfId="8304"/>
    <cellStyle name="쉼표 [0] 8 11 2 2" xfId="8305"/>
    <cellStyle name="쉼표 [0] 8 11 2 2 2" xfId="8306"/>
    <cellStyle name="쉼표 [0] 8 11 2 2 2 2" xfId="8307"/>
    <cellStyle name="쉼표 [0] 8 11 2 2 3" xfId="8308"/>
    <cellStyle name="쉼표 [0] 8 11 2 3" xfId="8309"/>
    <cellStyle name="쉼표 [0] 8 11 2 3 2" xfId="8310"/>
    <cellStyle name="쉼표 [0] 8 11 2 4" xfId="8311"/>
    <cellStyle name="쉼표 [0] 8 11 3" xfId="8312"/>
    <cellStyle name="쉼표 [0] 8 11 3 2" xfId="8313"/>
    <cellStyle name="쉼표 [0] 8 11 3 2 2" xfId="8314"/>
    <cellStyle name="쉼표 [0] 8 11 3 3" xfId="8315"/>
    <cellStyle name="쉼표 [0] 8 11 4" xfId="8316"/>
    <cellStyle name="쉼표 [0] 8 11 4 2" xfId="8317"/>
    <cellStyle name="쉼표 [0] 8 11 5" xfId="8318"/>
    <cellStyle name="쉼표 [0] 8 12" xfId="8319"/>
    <cellStyle name="쉼표 [0] 8 12 2" xfId="8320"/>
    <cellStyle name="쉼표 [0] 8 12 2 2" xfId="8321"/>
    <cellStyle name="쉼표 [0] 8 12 2 2 2" xfId="8322"/>
    <cellStyle name="쉼표 [0] 8 12 2 3" xfId="8323"/>
    <cellStyle name="쉼표 [0] 8 12 3" xfId="8324"/>
    <cellStyle name="쉼표 [0] 8 12 3 2" xfId="8325"/>
    <cellStyle name="쉼표 [0] 8 12 4" xfId="8326"/>
    <cellStyle name="쉼표 [0] 8 13" xfId="8327"/>
    <cellStyle name="쉼표 [0] 8 13 2" xfId="8328"/>
    <cellStyle name="쉼표 [0] 8 13 2 2" xfId="8329"/>
    <cellStyle name="쉼표 [0] 8 13 3" xfId="8330"/>
    <cellStyle name="쉼표 [0] 8 14" xfId="8331"/>
    <cellStyle name="쉼표 [0] 8 14 2" xfId="8332"/>
    <cellStyle name="쉼표 [0] 8 15" xfId="8333"/>
    <cellStyle name="쉼표 [0] 8 2" xfId="8334"/>
    <cellStyle name="쉼표 [0] 8 2 10" xfId="8335"/>
    <cellStyle name="쉼표 [0] 8 2 10 2" xfId="8336"/>
    <cellStyle name="쉼표 [0] 8 2 10 2 2" xfId="8337"/>
    <cellStyle name="쉼표 [0] 8 2 10 2 2 2" xfId="8338"/>
    <cellStyle name="쉼표 [0] 8 2 10 2 2 2 2" xfId="8339"/>
    <cellStyle name="쉼표 [0] 8 2 10 2 2 3" xfId="8340"/>
    <cellStyle name="쉼표 [0] 8 2 10 2 3" xfId="8341"/>
    <cellStyle name="쉼표 [0] 8 2 10 2 3 2" xfId="8342"/>
    <cellStyle name="쉼표 [0] 8 2 10 2 4" xfId="8343"/>
    <cellStyle name="쉼표 [0] 8 2 10 3" xfId="8344"/>
    <cellStyle name="쉼표 [0] 8 2 10 3 2" xfId="8345"/>
    <cellStyle name="쉼표 [0] 8 2 10 3 2 2" xfId="8346"/>
    <cellStyle name="쉼표 [0] 8 2 10 3 3" xfId="8347"/>
    <cellStyle name="쉼표 [0] 8 2 10 4" xfId="8348"/>
    <cellStyle name="쉼표 [0] 8 2 10 4 2" xfId="8349"/>
    <cellStyle name="쉼표 [0] 8 2 10 5" xfId="8350"/>
    <cellStyle name="쉼표 [0] 8 2 11" xfId="8351"/>
    <cellStyle name="쉼표 [0] 8 2 11 2" xfId="8352"/>
    <cellStyle name="쉼표 [0] 8 2 11 2 2" xfId="8353"/>
    <cellStyle name="쉼표 [0] 8 2 11 2 2 2" xfId="8354"/>
    <cellStyle name="쉼표 [0] 8 2 11 2 3" xfId="8355"/>
    <cellStyle name="쉼표 [0] 8 2 11 3" xfId="8356"/>
    <cellStyle name="쉼표 [0] 8 2 11 3 2" xfId="8357"/>
    <cellStyle name="쉼표 [0] 8 2 11 4" xfId="8358"/>
    <cellStyle name="쉼표 [0] 8 2 12" xfId="8359"/>
    <cellStyle name="쉼표 [0] 8 2 12 2" xfId="8360"/>
    <cellStyle name="쉼표 [0] 8 2 12 2 2" xfId="8361"/>
    <cellStyle name="쉼표 [0] 8 2 12 3" xfId="8362"/>
    <cellStyle name="쉼표 [0] 8 2 13" xfId="8363"/>
    <cellStyle name="쉼표 [0] 8 2 13 2" xfId="8364"/>
    <cellStyle name="쉼표 [0] 8 2 14" xfId="8365"/>
    <cellStyle name="쉼표 [0] 8 2 2" xfId="8366"/>
    <cellStyle name="쉼표 [0] 8 2 2 10" xfId="8367"/>
    <cellStyle name="쉼표 [0] 8 2 2 10 2" xfId="8368"/>
    <cellStyle name="쉼표 [0] 8 2 2 10 2 2" xfId="8369"/>
    <cellStyle name="쉼표 [0] 8 2 2 10 2 2 2" xfId="8370"/>
    <cellStyle name="쉼표 [0] 8 2 2 10 2 3" xfId="8371"/>
    <cellStyle name="쉼표 [0] 8 2 2 10 3" xfId="8372"/>
    <cellStyle name="쉼표 [0] 8 2 2 10 3 2" xfId="8373"/>
    <cellStyle name="쉼표 [0] 8 2 2 10 4" xfId="8374"/>
    <cellStyle name="쉼표 [0] 8 2 2 11" xfId="8375"/>
    <cellStyle name="쉼표 [0] 8 2 2 11 2" xfId="8376"/>
    <cellStyle name="쉼표 [0] 8 2 2 11 2 2" xfId="8377"/>
    <cellStyle name="쉼표 [0] 8 2 2 11 3" xfId="8378"/>
    <cellStyle name="쉼표 [0] 8 2 2 12" xfId="8379"/>
    <cellStyle name="쉼표 [0] 8 2 2 12 2" xfId="8380"/>
    <cellStyle name="쉼표 [0] 8 2 2 13" xfId="8381"/>
    <cellStyle name="쉼표 [0] 8 2 2 2" xfId="8382"/>
    <cellStyle name="쉼표 [0] 8 2 2 2 10" xfId="8383"/>
    <cellStyle name="쉼표 [0] 8 2 2 2 10 2" xfId="8384"/>
    <cellStyle name="쉼표 [0] 8 2 2 2 11" xfId="8385"/>
    <cellStyle name="쉼표 [0] 8 2 2 2 2" xfId="8386"/>
    <cellStyle name="쉼표 [0] 8 2 2 2 2 10" xfId="8387"/>
    <cellStyle name="쉼표 [0] 8 2 2 2 2 2" xfId="8388"/>
    <cellStyle name="쉼표 [0] 8 2 2 2 2 2 2" xfId="8389"/>
    <cellStyle name="쉼표 [0] 8 2 2 2 2 2 2 2" xfId="8390"/>
    <cellStyle name="쉼표 [0] 8 2 2 2 2 2 2 2 2" xfId="8391"/>
    <cellStyle name="쉼표 [0] 8 2 2 2 2 2 2 2 2 2" xfId="8392"/>
    <cellStyle name="쉼표 [0] 8 2 2 2 2 2 2 2 2 2 2" xfId="8393"/>
    <cellStyle name="쉼표 [0] 8 2 2 2 2 2 2 2 2 2 2 2" xfId="8394"/>
    <cellStyle name="쉼표 [0] 8 2 2 2 2 2 2 2 2 2 2 2 2" xfId="8395"/>
    <cellStyle name="쉼표 [0] 8 2 2 2 2 2 2 2 2 2 2 3" xfId="8396"/>
    <cellStyle name="쉼표 [0] 8 2 2 2 2 2 2 2 2 2 3" xfId="8397"/>
    <cellStyle name="쉼표 [0] 8 2 2 2 2 2 2 2 2 2 3 2" xfId="8398"/>
    <cellStyle name="쉼표 [0] 8 2 2 2 2 2 2 2 2 2 4" xfId="8399"/>
    <cellStyle name="쉼표 [0] 8 2 2 2 2 2 2 2 2 3" xfId="8400"/>
    <cellStyle name="쉼표 [0] 8 2 2 2 2 2 2 2 2 3 2" xfId="8401"/>
    <cellStyle name="쉼표 [0] 8 2 2 2 2 2 2 2 2 3 2 2" xfId="8402"/>
    <cellStyle name="쉼표 [0] 8 2 2 2 2 2 2 2 2 3 3" xfId="8403"/>
    <cellStyle name="쉼표 [0] 8 2 2 2 2 2 2 2 2 4" xfId="8404"/>
    <cellStyle name="쉼표 [0] 8 2 2 2 2 2 2 2 2 4 2" xfId="8405"/>
    <cellStyle name="쉼표 [0] 8 2 2 2 2 2 2 2 2 5" xfId="8406"/>
    <cellStyle name="쉼표 [0] 8 2 2 2 2 2 2 2 3" xfId="8407"/>
    <cellStyle name="쉼표 [0] 8 2 2 2 2 2 2 2 3 2" xfId="8408"/>
    <cellStyle name="쉼표 [0] 8 2 2 2 2 2 2 2 3 2 2" xfId="8409"/>
    <cellStyle name="쉼표 [0] 8 2 2 2 2 2 2 2 3 2 2 2" xfId="8410"/>
    <cellStyle name="쉼표 [0] 8 2 2 2 2 2 2 2 3 2 3" xfId="8411"/>
    <cellStyle name="쉼표 [0] 8 2 2 2 2 2 2 2 3 3" xfId="8412"/>
    <cellStyle name="쉼표 [0] 8 2 2 2 2 2 2 2 3 3 2" xfId="8413"/>
    <cellStyle name="쉼표 [0] 8 2 2 2 2 2 2 2 3 4" xfId="8414"/>
    <cellStyle name="쉼표 [0] 8 2 2 2 2 2 2 2 4" xfId="8415"/>
    <cellStyle name="쉼표 [0] 8 2 2 2 2 2 2 2 4 2" xfId="8416"/>
    <cellStyle name="쉼표 [0] 8 2 2 2 2 2 2 2 4 2 2" xfId="8417"/>
    <cellStyle name="쉼표 [0] 8 2 2 2 2 2 2 2 4 3" xfId="8418"/>
    <cellStyle name="쉼표 [0] 8 2 2 2 2 2 2 2 5" xfId="8419"/>
    <cellStyle name="쉼표 [0] 8 2 2 2 2 2 2 2 5 2" xfId="8420"/>
    <cellStyle name="쉼표 [0] 8 2 2 2 2 2 2 2 6" xfId="8421"/>
    <cellStyle name="쉼표 [0] 8 2 2 2 2 2 2 3" xfId="8422"/>
    <cellStyle name="쉼표 [0] 8 2 2 2 2 2 2 3 2" xfId="8423"/>
    <cellStyle name="쉼표 [0] 8 2 2 2 2 2 2 3 2 2" xfId="8424"/>
    <cellStyle name="쉼표 [0] 8 2 2 2 2 2 2 3 2 2 2" xfId="8425"/>
    <cellStyle name="쉼표 [0] 8 2 2 2 2 2 2 3 2 2 2 2" xfId="8426"/>
    <cellStyle name="쉼표 [0] 8 2 2 2 2 2 2 3 2 2 3" xfId="8427"/>
    <cellStyle name="쉼표 [0] 8 2 2 2 2 2 2 3 2 3" xfId="8428"/>
    <cellStyle name="쉼표 [0] 8 2 2 2 2 2 2 3 2 3 2" xfId="8429"/>
    <cellStyle name="쉼표 [0] 8 2 2 2 2 2 2 3 2 4" xfId="8430"/>
    <cellStyle name="쉼표 [0] 8 2 2 2 2 2 2 3 3" xfId="8431"/>
    <cellStyle name="쉼표 [0] 8 2 2 2 2 2 2 3 3 2" xfId="8432"/>
    <cellStyle name="쉼표 [0] 8 2 2 2 2 2 2 3 3 2 2" xfId="8433"/>
    <cellStyle name="쉼표 [0] 8 2 2 2 2 2 2 3 3 3" xfId="8434"/>
    <cellStyle name="쉼표 [0] 8 2 2 2 2 2 2 3 4" xfId="8435"/>
    <cellStyle name="쉼표 [0] 8 2 2 2 2 2 2 3 4 2" xfId="8436"/>
    <cellStyle name="쉼표 [0] 8 2 2 2 2 2 2 3 5" xfId="8437"/>
    <cellStyle name="쉼표 [0] 8 2 2 2 2 2 2 4" xfId="8438"/>
    <cellStyle name="쉼표 [0] 8 2 2 2 2 2 2 4 2" xfId="8439"/>
    <cellStyle name="쉼표 [0] 8 2 2 2 2 2 2 4 2 2" xfId="8440"/>
    <cellStyle name="쉼표 [0] 8 2 2 2 2 2 2 4 2 2 2" xfId="8441"/>
    <cellStyle name="쉼표 [0] 8 2 2 2 2 2 2 4 2 3" xfId="8442"/>
    <cellStyle name="쉼표 [0] 8 2 2 2 2 2 2 4 3" xfId="8443"/>
    <cellStyle name="쉼표 [0] 8 2 2 2 2 2 2 4 3 2" xfId="8444"/>
    <cellStyle name="쉼표 [0] 8 2 2 2 2 2 2 4 4" xfId="8445"/>
    <cellStyle name="쉼표 [0] 8 2 2 2 2 2 2 5" xfId="8446"/>
    <cellStyle name="쉼표 [0] 8 2 2 2 2 2 2 5 2" xfId="8447"/>
    <cellStyle name="쉼표 [0] 8 2 2 2 2 2 2 5 2 2" xfId="8448"/>
    <cellStyle name="쉼표 [0] 8 2 2 2 2 2 2 5 3" xfId="8449"/>
    <cellStyle name="쉼표 [0] 8 2 2 2 2 2 2 6" xfId="8450"/>
    <cellStyle name="쉼표 [0] 8 2 2 2 2 2 2 6 2" xfId="8451"/>
    <cellStyle name="쉼표 [0] 8 2 2 2 2 2 2 7" xfId="8452"/>
    <cellStyle name="쉼표 [0] 8 2 2 2 2 2 3" xfId="8453"/>
    <cellStyle name="쉼표 [0] 8 2 2 2 2 2 4" xfId="8454"/>
    <cellStyle name="쉼표 [0] 8 2 2 2 2 2 4 2" xfId="8455"/>
    <cellStyle name="쉼표 [0] 8 2 2 2 2 2 4 2 2" xfId="8456"/>
    <cellStyle name="쉼표 [0] 8 2 2 2 2 2 4 2 2 2" xfId="8457"/>
    <cellStyle name="쉼표 [0] 8 2 2 2 2 2 4 2 2 2 2" xfId="8458"/>
    <cellStyle name="쉼표 [0] 8 2 2 2 2 2 4 2 2 2 2 2" xfId="8459"/>
    <cellStyle name="쉼표 [0] 8 2 2 2 2 2 4 2 2 2 3" xfId="8460"/>
    <cellStyle name="쉼표 [0] 8 2 2 2 2 2 4 2 2 3" xfId="8461"/>
    <cellStyle name="쉼표 [0] 8 2 2 2 2 2 4 2 2 3 2" xfId="8462"/>
    <cellStyle name="쉼표 [0] 8 2 2 2 2 2 4 2 2 4" xfId="8463"/>
    <cellStyle name="쉼표 [0] 8 2 2 2 2 2 4 2 3" xfId="8464"/>
    <cellStyle name="쉼표 [0] 8 2 2 2 2 2 4 2 3 2" xfId="8465"/>
    <cellStyle name="쉼표 [0] 8 2 2 2 2 2 4 2 3 2 2" xfId="8466"/>
    <cellStyle name="쉼표 [0] 8 2 2 2 2 2 4 2 3 3" xfId="8467"/>
    <cellStyle name="쉼표 [0] 8 2 2 2 2 2 4 2 4" xfId="8468"/>
    <cellStyle name="쉼표 [0] 8 2 2 2 2 2 4 2 4 2" xfId="8469"/>
    <cellStyle name="쉼표 [0] 8 2 2 2 2 2 4 2 5" xfId="8470"/>
    <cellStyle name="쉼표 [0] 8 2 2 2 2 2 4 3" xfId="8471"/>
    <cellStyle name="쉼표 [0] 8 2 2 2 2 2 4 3 2" xfId="8472"/>
    <cellStyle name="쉼표 [0] 8 2 2 2 2 2 4 3 2 2" xfId="8473"/>
    <cellStyle name="쉼표 [0] 8 2 2 2 2 2 4 3 2 2 2" xfId="8474"/>
    <cellStyle name="쉼표 [0] 8 2 2 2 2 2 4 3 2 3" xfId="8475"/>
    <cellStyle name="쉼표 [0] 8 2 2 2 2 2 4 3 3" xfId="8476"/>
    <cellStyle name="쉼표 [0] 8 2 2 2 2 2 4 3 3 2" xfId="8477"/>
    <cellStyle name="쉼표 [0] 8 2 2 2 2 2 4 3 4" xfId="8478"/>
    <cellStyle name="쉼표 [0] 8 2 2 2 2 2 4 4" xfId="8479"/>
    <cellStyle name="쉼표 [0] 8 2 2 2 2 2 4 4 2" xfId="8480"/>
    <cellStyle name="쉼표 [0] 8 2 2 2 2 2 4 4 2 2" xfId="8481"/>
    <cellStyle name="쉼표 [0] 8 2 2 2 2 2 4 4 3" xfId="8482"/>
    <cellStyle name="쉼표 [0] 8 2 2 2 2 2 4 5" xfId="8483"/>
    <cellStyle name="쉼표 [0] 8 2 2 2 2 2 4 5 2" xfId="8484"/>
    <cellStyle name="쉼표 [0] 8 2 2 2 2 2 4 6" xfId="8485"/>
    <cellStyle name="쉼표 [0] 8 2 2 2 2 2 5" xfId="8486"/>
    <cellStyle name="쉼표 [0] 8 2 2 2 2 2 5 2" xfId="8487"/>
    <cellStyle name="쉼표 [0] 8 2 2 2 2 2 5 2 2" xfId="8488"/>
    <cellStyle name="쉼표 [0] 8 2 2 2 2 2 5 2 2 2" xfId="8489"/>
    <cellStyle name="쉼표 [0] 8 2 2 2 2 2 5 2 2 2 2" xfId="8490"/>
    <cellStyle name="쉼표 [0] 8 2 2 2 2 2 5 2 2 3" xfId="8491"/>
    <cellStyle name="쉼표 [0] 8 2 2 2 2 2 5 2 3" xfId="8492"/>
    <cellStyle name="쉼표 [0] 8 2 2 2 2 2 5 2 3 2" xfId="8493"/>
    <cellStyle name="쉼표 [0] 8 2 2 2 2 2 5 2 4" xfId="8494"/>
    <cellStyle name="쉼표 [0] 8 2 2 2 2 2 5 3" xfId="8495"/>
    <cellStyle name="쉼표 [0] 8 2 2 2 2 2 5 3 2" xfId="8496"/>
    <cellStyle name="쉼표 [0] 8 2 2 2 2 2 5 3 2 2" xfId="8497"/>
    <cellStyle name="쉼표 [0] 8 2 2 2 2 2 5 3 3" xfId="8498"/>
    <cellStyle name="쉼표 [0] 8 2 2 2 2 2 5 4" xfId="8499"/>
    <cellStyle name="쉼표 [0] 8 2 2 2 2 2 5 4 2" xfId="8500"/>
    <cellStyle name="쉼표 [0] 8 2 2 2 2 2 5 5" xfId="8501"/>
    <cellStyle name="쉼표 [0] 8 2 2 2 2 2 6" xfId="8502"/>
    <cellStyle name="쉼표 [0] 8 2 2 2 2 2 6 2" xfId="8503"/>
    <cellStyle name="쉼표 [0] 8 2 2 2 2 2 6 2 2" xfId="8504"/>
    <cellStyle name="쉼표 [0] 8 2 2 2 2 2 6 2 2 2" xfId="8505"/>
    <cellStyle name="쉼표 [0] 8 2 2 2 2 2 6 2 3" xfId="8506"/>
    <cellStyle name="쉼표 [0] 8 2 2 2 2 2 6 3" xfId="8507"/>
    <cellStyle name="쉼표 [0] 8 2 2 2 2 2 6 3 2" xfId="8508"/>
    <cellStyle name="쉼표 [0] 8 2 2 2 2 2 6 4" xfId="8509"/>
    <cellStyle name="쉼표 [0] 8 2 2 2 2 2 7" xfId="8510"/>
    <cellStyle name="쉼표 [0] 8 2 2 2 2 2 7 2" xfId="8511"/>
    <cellStyle name="쉼표 [0] 8 2 2 2 2 2 7 2 2" xfId="8512"/>
    <cellStyle name="쉼표 [0] 8 2 2 2 2 2 7 3" xfId="8513"/>
    <cellStyle name="쉼표 [0] 8 2 2 2 2 2 8" xfId="8514"/>
    <cellStyle name="쉼표 [0] 8 2 2 2 2 2 8 2" xfId="8515"/>
    <cellStyle name="쉼표 [0] 8 2 2 2 2 2 9" xfId="8516"/>
    <cellStyle name="쉼표 [0] 8 2 2 2 2 3" xfId="8517"/>
    <cellStyle name="쉼표 [0] 8 2 2 2 2 3 2" xfId="8518"/>
    <cellStyle name="쉼표 [0] 8 2 2 2 2 3 2 2" xfId="8519"/>
    <cellStyle name="쉼표 [0] 8 2 2 2 2 3 2 2 2" xfId="8520"/>
    <cellStyle name="쉼표 [0] 8 2 2 2 2 3 2 2 2 2" xfId="8521"/>
    <cellStyle name="쉼표 [0] 8 2 2 2 2 3 2 2 2 2 2" xfId="8522"/>
    <cellStyle name="쉼표 [0] 8 2 2 2 2 3 2 2 2 2 2 2" xfId="8523"/>
    <cellStyle name="쉼표 [0] 8 2 2 2 2 3 2 2 2 2 3" xfId="8524"/>
    <cellStyle name="쉼표 [0] 8 2 2 2 2 3 2 2 2 3" xfId="8525"/>
    <cellStyle name="쉼표 [0] 8 2 2 2 2 3 2 2 2 3 2" xfId="8526"/>
    <cellStyle name="쉼표 [0] 8 2 2 2 2 3 2 2 2 4" xfId="8527"/>
    <cellStyle name="쉼표 [0] 8 2 2 2 2 3 2 2 3" xfId="8528"/>
    <cellStyle name="쉼표 [0] 8 2 2 2 2 3 2 2 3 2" xfId="8529"/>
    <cellStyle name="쉼표 [0] 8 2 2 2 2 3 2 2 3 2 2" xfId="8530"/>
    <cellStyle name="쉼표 [0] 8 2 2 2 2 3 2 2 3 3" xfId="8531"/>
    <cellStyle name="쉼표 [0] 8 2 2 2 2 3 2 2 4" xfId="8532"/>
    <cellStyle name="쉼표 [0] 8 2 2 2 2 3 2 2 4 2" xfId="8533"/>
    <cellStyle name="쉼표 [0] 8 2 2 2 2 3 2 2 5" xfId="8534"/>
    <cellStyle name="쉼표 [0] 8 2 2 2 2 3 2 3" xfId="8535"/>
    <cellStyle name="쉼표 [0] 8 2 2 2 2 3 2 3 2" xfId="8536"/>
    <cellStyle name="쉼표 [0] 8 2 2 2 2 3 2 3 2 2" xfId="8537"/>
    <cellStyle name="쉼표 [0] 8 2 2 2 2 3 2 3 2 2 2" xfId="8538"/>
    <cellStyle name="쉼표 [0] 8 2 2 2 2 3 2 3 2 3" xfId="8539"/>
    <cellStyle name="쉼표 [0] 8 2 2 2 2 3 2 3 3" xfId="8540"/>
    <cellStyle name="쉼표 [0] 8 2 2 2 2 3 2 3 3 2" xfId="8541"/>
    <cellStyle name="쉼표 [0] 8 2 2 2 2 3 2 3 4" xfId="8542"/>
    <cellStyle name="쉼표 [0] 8 2 2 2 2 3 2 4" xfId="8543"/>
    <cellStyle name="쉼표 [0] 8 2 2 2 2 3 2 4 2" xfId="8544"/>
    <cellStyle name="쉼표 [0] 8 2 2 2 2 3 2 4 2 2" xfId="8545"/>
    <cellStyle name="쉼표 [0] 8 2 2 2 2 3 2 4 3" xfId="8546"/>
    <cellStyle name="쉼표 [0] 8 2 2 2 2 3 2 5" xfId="8547"/>
    <cellStyle name="쉼표 [0] 8 2 2 2 2 3 2 5 2" xfId="8548"/>
    <cellStyle name="쉼표 [0] 8 2 2 2 2 3 2 6" xfId="8549"/>
    <cellStyle name="쉼표 [0] 8 2 2 2 2 3 3" xfId="8550"/>
    <cellStyle name="쉼표 [0] 8 2 2 2 2 3 3 2" xfId="8551"/>
    <cellStyle name="쉼표 [0] 8 2 2 2 2 3 3 2 2" xfId="8552"/>
    <cellStyle name="쉼표 [0] 8 2 2 2 2 3 3 2 2 2" xfId="8553"/>
    <cellStyle name="쉼표 [0] 8 2 2 2 2 3 3 2 2 2 2" xfId="8554"/>
    <cellStyle name="쉼표 [0] 8 2 2 2 2 3 3 2 2 3" xfId="8555"/>
    <cellStyle name="쉼표 [0] 8 2 2 2 2 3 3 2 3" xfId="8556"/>
    <cellStyle name="쉼표 [0] 8 2 2 2 2 3 3 2 3 2" xfId="8557"/>
    <cellStyle name="쉼표 [0] 8 2 2 2 2 3 3 2 4" xfId="8558"/>
    <cellStyle name="쉼표 [0] 8 2 2 2 2 3 3 3" xfId="8559"/>
    <cellStyle name="쉼표 [0] 8 2 2 2 2 3 3 3 2" xfId="8560"/>
    <cellStyle name="쉼표 [0] 8 2 2 2 2 3 3 3 2 2" xfId="8561"/>
    <cellStyle name="쉼표 [0] 8 2 2 2 2 3 3 3 3" xfId="8562"/>
    <cellStyle name="쉼표 [0] 8 2 2 2 2 3 3 4" xfId="8563"/>
    <cellStyle name="쉼표 [0] 8 2 2 2 2 3 3 4 2" xfId="8564"/>
    <cellStyle name="쉼표 [0] 8 2 2 2 2 3 3 5" xfId="8565"/>
    <cellStyle name="쉼표 [0] 8 2 2 2 2 3 4" xfId="8566"/>
    <cellStyle name="쉼표 [0] 8 2 2 2 2 3 4 2" xfId="8567"/>
    <cellStyle name="쉼표 [0] 8 2 2 2 2 3 4 2 2" xfId="8568"/>
    <cellStyle name="쉼표 [0] 8 2 2 2 2 3 4 2 2 2" xfId="8569"/>
    <cellStyle name="쉼표 [0] 8 2 2 2 2 3 4 2 3" xfId="8570"/>
    <cellStyle name="쉼표 [0] 8 2 2 2 2 3 4 3" xfId="8571"/>
    <cellStyle name="쉼표 [0] 8 2 2 2 2 3 4 3 2" xfId="8572"/>
    <cellStyle name="쉼표 [0] 8 2 2 2 2 3 4 4" xfId="8573"/>
    <cellStyle name="쉼표 [0] 8 2 2 2 2 3 5" xfId="8574"/>
    <cellStyle name="쉼표 [0] 8 2 2 2 2 3 5 2" xfId="8575"/>
    <cellStyle name="쉼표 [0] 8 2 2 2 2 3 5 2 2" xfId="8576"/>
    <cellStyle name="쉼표 [0] 8 2 2 2 2 3 5 3" xfId="8577"/>
    <cellStyle name="쉼표 [0] 8 2 2 2 2 3 6" xfId="8578"/>
    <cellStyle name="쉼표 [0] 8 2 2 2 2 3 6 2" xfId="8579"/>
    <cellStyle name="쉼표 [0] 8 2 2 2 2 3 7" xfId="8580"/>
    <cellStyle name="쉼표 [0] 8 2 2 2 2 4" xfId="8581"/>
    <cellStyle name="쉼표 [0] 8 2 2 2 2 5" xfId="8582"/>
    <cellStyle name="쉼표 [0] 8 2 2 2 2 5 2" xfId="8583"/>
    <cellStyle name="쉼표 [0] 8 2 2 2 2 5 2 2" xfId="8584"/>
    <cellStyle name="쉼표 [0] 8 2 2 2 2 5 2 2 2" xfId="8585"/>
    <cellStyle name="쉼표 [0] 8 2 2 2 2 5 2 2 2 2" xfId="8586"/>
    <cellStyle name="쉼표 [0] 8 2 2 2 2 5 2 2 2 2 2" xfId="8587"/>
    <cellStyle name="쉼표 [0] 8 2 2 2 2 5 2 2 2 3" xfId="8588"/>
    <cellStyle name="쉼표 [0] 8 2 2 2 2 5 2 2 3" xfId="8589"/>
    <cellStyle name="쉼표 [0] 8 2 2 2 2 5 2 2 3 2" xfId="8590"/>
    <cellStyle name="쉼표 [0] 8 2 2 2 2 5 2 2 4" xfId="8591"/>
    <cellStyle name="쉼표 [0] 8 2 2 2 2 5 2 3" xfId="8592"/>
    <cellStyle name="쉼표 [0] 8 2 2 2 2 5 2 3 2" xfId="8593"/>
    <cellStyle name="쉼표 [0] 8 2 2 2 2 5 2 3 2 2" xfId="8594"/>
    <cellStyle name="쉼표 [0] 8 2 2 2 2 5 2 3 3" xfId="8595"/>
    <cellStyle name="쉼표 [0] 8 2 2 2 2 5 2 4" xfId="8596"/>
    <cellStyle name="쉼표 [0] 8 2 2 2 2 5 2 4 2" xfId="8597"/>
    <cellStyle name="쉼표 [0] 8 2 2 2 2 5 2 5" xfId="8598"/>
    <cellStyle name="쉼표 [0] 8 2 2 2 2 5 3" xfId="8599"/>
    <cellStyle name="쉼표 [0] 8 2 2 2 2 5 3 2" xfId="8600"/>
    <cellStyle name="쉼표 [0] 8 2 2 2 2 5 3 2 2" xfId="8601"/>
    <cellStyle name="쉼표 [0] 8 2 2 2 2 5 3 2 2 2" xfId="8602"/>
    <cellStyle name="쉼표 [0] 8 2 2 2 2 5 3 2 3" xfId="8603"/>
    <cellStyle name="쉼표 [0] 8 2 2 2 2 5 3 3" xfId="8604"/>
    <cellStyle name="쉼표 [0] 8 2 2 2 2 5 3 3 2" xfId="8605"/>
    <cellStyle name="쉼표 [0] 8 2 2 2 2 5 3 4" xfId="8606"/>
    <cellStyle name="쉼표 [0] 8 2 2 2 2 5 4" xfId="8607"/>
    <cellStyle name="쉼표 [0] 8 2 2 2 2 5 4 2" xfId="8608"/>
    <cellStyle name="쉼표 [0] 8 2 2 2 2 5 4 2 2" xfId="8609"/>
    <cellStyle name="쉼표 [0] 8 2 2 2 2 5 4 3" xfId="8610"/>
    <cellStyle name="쉼표 [0] 8 2 2 2 2 5 5" xfId="8611"/>
    <cellStyle name="쉼표 [0] 8 2 2 2 2 5 5 2" xfId="8612"/>
    <cellStyle name="쉼표 [0] 8 2 2 2 2 5 6" xfId="8613"/>
    <cellStyle name="쉼표 [0] 8 2 2 2 2 6" xfId="8614"/>
    <cellStyle name="쉼표 [0] 8 2 2 2 2 6 2" xfId="8615"/>
    <cellStyle name="쉼표 [0] 8 2 2 2 2 6 2 2" xfId="8616"/>
    <cellStyle name="쉼표 [0] 8 2 2 2 2 6 2 2 2" xfId="8617"/>
    <cellStyle name="쉼표 [0] 8 2 2 2 2 6 2 2 2 2" xfId="8618"/>
    <cellStyle name="쉼표 [0] 8 2 2 2 2 6 2 2 3" xfId="8619"/>
    <cellStyle name="쉼표 [0] 8 2 2 2 2 6 2 3" xfId="8620"/>
    <cellStyle name="쉼표 [0] 8 2 2 2 2 6 2 3 2" xfId="8621"/>
    <cellStyle name="쉼표 [0] 8 2 2 2 2 6 2 4" xfId="8622"/>
    <cellStyle name="쉼표 [0] 8 2 2 2 2 6 3" xfId="8623"/>
    <cellStyle name="쉼표 [0] 8 2 2 2 2 6 3 2" xfId="8624"/>
    <cellStyle name="쉼표 [0] 8 2 2 2 2 6 3 2 2" xfId="8625"/>
    <cellStyle name="쉼표 [0] 8 2 2 2 2 6 3 3" xfId="8626"/>
    <cellStyle name="쉼표 [0] 8 2 2 2 2 6 4" xfId="8627"/>
    <cellStyle name="쉼표 [0] 8 2 2 2 2 6 4 2" xfId="8628"/>
    <cellStyle name="쉼표 [0] 8 2 2 2 2 6 5" xfId="8629"/>
    <cellStyle name="쉼표 [0] 8 2 2 2 2 7" xfId="8630"/>
    <cellStyle name="쉼표 [0] 8 2 2 2 2 7 2" xfId="8631"/>
    <cellStyle name="쉼표 [0] 8 2 2 2 2 7 2 2" xfId="8632"/>
    <cellStyle name="쉼표 [0] 8 2 2 2 2 7 2 2 2" xfId="8633"/>
    <cellStyle name="쉼표 [0] 8 2 2 2 2 7 2 3" xfId="8634"/>
    <cellStyle name="쉼표 [0] 8 2 2 2 2 7 3" xfId="8635"/>
    <cellStyle name="쉼표 [0] 8 2 2 2 2 7 3 2" xfId="8636"/>
    <cellStyle name="쉼표 [0] 8 2 2 2 2 7 4" xfId="8637"/>
    <cellStyle name="쉼표 [0] 8 2 2 2 2 8" xfId="8638"/>
    <cellStyle name="쉼표 [0] 8 2 2 2 2 8 2" xfId="8639"/>
    <cellStyle name="쉼표 [0] 8 2 2 2 2 8 2 2" xfId="8640"/>
    <cellStyle name="쉼표 [0] 8 2 2 2 2 8 3" xfId="8641"/>
    <cellStyle name="쉼표 [0] 8 2 2 2 2 9" xfId="8642"/>
    <cellStyle name="쉼표 [0] 8 2 2 2 2 9 2" xfId="8643"/>
    <cellStyle name="쉼표 [0] 8 2 2 2 3" xfId="8644"/>
    <cellStyle name="쉼표 [0] 8 2 2 2 3 2" xfId="8645"/>
    <cellStyle name="쉼표 [0] 8 2 2 2 3 2 2" xfId="8646"/>
    <cellStyle name="쉼표 [0] 8 2 2 2 3 2 2 2" xfId="8647"/>
    <cellStyle name="쉼표 [0] 8 2 2 2 3 2 2 2 2" xfId="8648"/>
    <cellStyle name="쉼표 [0] 8 2 2 2 3 2 2 2 2 2" xfId="8649"/>
    <cellStyle name="쉼표 [0] 8 2 2 2 3 2 2 2 2 2 2" xfId="8650"/>
    <cellStyle name="쉼표 [0] 8 2 2 2 3 2 2 2 2 2 2 2" xfId="8651"/>
    <cellStyle name="쉼표 [0] 8 2 2 2 3 2 2 2 2 2 3" xfId="8652"/>
    <cellStyle name="쉼표 [0] 8 2 2 2 3 2 2 2 2 3" xfId="8653"/>
    <cellStyle name="쉼표 [0] 8 2 2 2 3 2 2 2 2 3 2" xfId="8654"/>
    <cellStyle name="쉼표 [0] 8 2 2 2 3 2 2 2 2 4" xfId="8655"/>
    <cellStyle name="쉼표 [0] 8 2 2 2 3 2 2 2 3" xfId="8656"/>
    <cellStyle name="쉼표 [0] 8 2 2 2 3 2 2 2 3 2" xfId="8657"/>
    <cellStyle name="쉼표 [0] 8 2 2 2 3 2 2 2 3 2 2" xfId="8658"/>
    <cellStyle name="쉼표 [0] 8 2 2 2 3 2 2 2 3 3" xfId="8659"/>
    <cellStyle name="쉼표 [0] 8 2 2 2 3 2 2 2 4" xfId="8660"/>
    <cellStyle name="쉼표 [0] 8 2 2 2 3 2 2 2 4 2" xfId="8661"/>
    <cellStyle name="쉼표 [0] 8 2 2 2 3 2 2 2 5" xfId="8662"/>
    <cellStyle name="쉼표 [0] 8 2 2 2 3 2 2 3" xfId="8663"/>
    <cellStyle name="쉼표 [0] 8 2 2 2 3 2 2 3 2" xfId="8664"/>
    <cellStyle name="쉼표 [0] 8 2 2 2 3 2 2 3 2 2" xfId="8665"/>
    <cellStyle name="쉼표 [0] 8 2 2 2 3 2 2 3 2 2 2" xfId="8666"/>
    <cellStyle name="쉼표 [0] 8 2 2 2 3 2 2 3 2 3" xfId="8667"/>
    <cellStyle name="쉼표 [0] 8 2 2 2 3 2 2 3 3" xfId="8668"/>
    <cellStyle name="쉼표 [0] 8 2 2 2 3 2 2 3 3 2" xfId="8669"/>
    <cellStyle name="쉼표 [0] 8 2 2 2 3 2 2 3 4" xfId="8670"/>
    <cellStyle name="쉼표 [0] 8 2 2 2 3 2 2 4" xfId="8671"/>
    <cellStyle name="쉼표 [0] 8 2 2 2 3 2 2 4 2" xfId="8672"/>
    <cellStyle name="쉼표 [0] 8 2 2 2 3 2 2 4 2 2" xfId="8673"/>
    <cellStyle name="쉼표 [0] 8 2 2 2 3 2 2 4 3" xfId="8674"/>
    <cellStyle name="쉼표 [0] 8 2 2 2 3 2 2 5" xfId="8675"/>
    <cellStyle name="쉼표 [0] 8 2 2 2 3 2 2 5 2" xfId="8676"/>
    <cellStyle name="쉼표 [0] 8 2 2 2 3 2 2 6" xfId="8677"/>
    <cellStyle name="쉼표 [0] 8 2 2 2 3 2 3" xfId="8678"/>
    <cellStyle name="쉼표 [0] 8 2 2 2 3 2 3 2" xfId="8679"/>
    <cellStyle name="쉼표 [0] 8 2 2 2 3 2 3 2 2" xfId="8680"/>
    <cellStyle name="쉼표 [0] 8 2 2 2 3 2 3 2 2 2" xfId="8681"/>
    <cellStyle name="쉼표 [0] 8 2 2 2 3 2 3 2 2 2 2" xfId="8682"/>
    <cellStyle name="쉼표 [0] 8 2 2 2 3 2 3 2 2 3" xfId="8683"/>
    <cellStyle name="쉼표 [0] 8 2 2 2 3 2 3 2 3" xfId="8684"/>
    <cellStyle name="쉼표 [0] 8 2 2 2 3 2 3 2 3 2" xfId="8685"/>
    <cellStyle name="쉼표 [0] 8 2 2 2 3 2 3 2 4" xfId="8686"/>
    <cellStyle name="쉼표 [0] 8 2 2 2 3 2 3 3" xfId="8687"/>
    <cellStyle name="쉼표 [0] 8 2 2 2 3 2 3 3 2" xfId="8688"/>
    <cellStyle name="쉼표 [0] 8 2 2 2 3 2 3 3 2 2" xfId="8689"/>
    <cellStyle name="쉼표 [0] 8 2 2 2 3 2 3 3 3" xfId="8690"/>
    <cellStyle name="쉼표 [0] 8 2 2 2 3 2 3 4" xfId="8691"/>
    <cellStyle name="쉼표 [0] 8 2 2 2 3 2 3 4 2" xfId="8692"/>
    <cellStyle name="쉼표 [0] 8 2 2 2 3 2 3 5" xfId="8693"/>
    <cellStyle name="쉼표 [0] 8 2 2 2 3 2 4" xfId="8694"/>
    <cellStyle name="쉼표 [0] 8 2 2 2 3 2 4 2" xfId="8695"/>
    <cellStyle name="쉼표 [0] 8 2 2 2 3 2 4 2 2" xfId="8696"/>
    <cellStyle name="쉼표 [0] 8 2 2 2 3 2 4 2 2 2" xfId="8697"/>
    <cellStyle name="쉼표 [0] 8 2 2 2 3 2 4 2 3" xfId="8698"/>
    <cellStyle name="쉼표 [0] 8 2 2 2 3 2 4 3" xfId="8699"/>
    <cellStyle name="쉼표 [0] 8 2 2 2 3 2 4 3 2" xfId="8700"/>
    <cellStyle name="쉼표 [0] 8 2 2 2 3 2 4 4" xfId="8701"/>
    <cellStyle name="쉼표 [0] 8 2 2 2 3 2 5" xfId="8702"/>
    <cellStyle name="쉼표 [0] 8 2 2 2 3 2 5 2" xfId="8703"/>
    <cellStyle name="쉼표 [0] 8 2 2 2 3 2 5 2 2" xfId="8704"/>
    <cellStyle name="쉼표 [0] 8 2 2 2 3 2 5 3" xfId="8705"/>
    <cellStyle name="쉼표 [0] 8 2 2 2 3 2 6" xfId="8706"/>
    <cellStyle name="쉼표 [0] 8 2 2 2 3 2 6 2" xfId="8707"/>
    <cellStyle name="쉼표 [0] 8 2 2 2 3 2 7" xfId="8708"/>
    <cellStyle name="쉼표 [0] 8 2 2 2 3 3" xfId="8709"/>
    <cellStyle name="쉼표 [0] 8 2 2 2 3 4" xfId="8710"/>
    <cellStyle name="쉼표 [0] 8 2 2 2 3 4 2" xfId="8711"/>
    <cellStyle name="쉼표 [0] 8 2 2 2 3 4 2 2" xfId="8712"/>
    <cellStyle name="쉼표 [0] 8 2 2 2 3 4 2 2 2" xfId="8713"/>
    <cellStyle name="쉼표 [0] 8 2 2 2 3 4 2 2 2 2" xfId="8714"/>
    <cellStyle name="쉼표 [0] 8 2 2 2 3 4 2 2 2 2 2" xfId="8715"/>
    <cellStyle name="쉼표 [0] 8 2 2 2 3 4 2 2 2 3" xfId="8716"/>
    <cellStyle name="쉼표 [0] 8 2 2 2 3 4 2 2 3" xfId="8717"/>
    <cellStyle name="쉼표 [0] 8 2 2 2 3 4 2 2 3 2" xfId="8718"/>
    <cellStyle name="쉼표 [0] 8 2 2 2 3 4 2 2 4" xfId="8719"/>
    <cellStyle name="쉼표 [0] 8 2 2 2 3 4 2 3" xfId="8720"/>
    <cellStyle name="쉼표 [0] 8 2 2 2 3 4 2 3 2" xfId="8721"/>
    <cellStyle name="쉼표 [0] 8 2 2 2 3 4 2 3 2 2" xfId="8722"/>
    <cellStyle name="쉼표 [0] 8 2 2 2 3 4 2 3 3" xfId="8723"/>
    <cellStyle name="쉼표 [0] 8 2 2 2 3 4 2 4" xfId="8724"/>
    <cellStyle name="쉼표 [0] 8 2 2 2 3 4 2 4 2" xfId="8725"/>
    <cellStyle name="쉼표 [0] 8 2 2 2 3 4 2 5" xfId="8726"/>
    <cellStyle name="쉼표 [0] 8 2 2 2 3 4 3" xfId="8727"/>
    <cellStyle name="쉼표 [0] 8 2 2 2 3 4 3 2" xfId="8728"/>
    <cellStyle name="쉼표 [0] 8 2 2 2 3 4 3 2 2" xfId="8729"/>
    <cellStyle name="쉼표 [0] 8 2 2 2 3 4 3 2 2 2" xfId="8730"/>
    <cellStyle name="쉼표 [0] 8 2 2 2 3 4 3 2 3" xfId="8731"/>
    <cellStyle name="쉼표 [0] 8 2 2 2 3 4 3 3" xfId="8732"/>
    <cellStyle name="쉼표 [0] 8 2 2 2 3 4 3 3 2" xfId="8733"/>
    <cellStyle name="쉼표 [0] 8 2 2 2 3 4 3 4" xfId="8734"/>
    <cellStyle name="쉼표 [0] 8 2 2 2 3 4 4" xfId="8735"/>
    <cellStyle name="쉼표 [0] 8 2 2 2 3 4 4 2" xfId="8736"/>
    <cellStyle name="쉼표 [0] 8 2 2 2 3 4 4 2 2" xfId="8737"/>
    <cellStyle name="쉼표 [0] 8 2 2 2 3 4 4 3" xfId="8738"/>
    <cellStyle name="쉼표 [0] 8 2 2 2 3 4 5" xfId="8739"/>
    <cellStyle name="쉼표 [0] 8 2 2 2 3 4 5 2" xfId="8740"/>
    <cellStyle name="쉼표 [0] 8 2 2 2 3 4 6" xfId="8741"/>
    <cellStyle name="쉼표 [0] 8 2 2 2 3 5" xfId="8742"/>
    <cellStyle name="쉼표 [0] 8 2 2 2 3 5 2" xfId="8743"/>
    <cellStyle name="쉼표 [0] 8 2 2 2 3 5 2 2" xfId="8744"/>
    <cellStyle name="쉼표 [0] 8 2 2 2 3 5 2 2 2" xfId="8745"/>
    <cellStyle name="쉼표 [0] 8 2 2 2 3 5 2 2 2 2" xfId="8746"/>
    <cellStyle name="쉼표 [0] 8 2 2 2 3 5 2 2 3" xfId="8747"/>
    <cellStyle name="쉼표 [0] 8 2 2 2 3 5 2 3" xfId="8748"/>
    <cellStyle name="쉼표 [0] 8 2 2 2 3 5 2 3 2" xfId="8749"/>
    <cellStyle name="쉼표 [0] 8 2 2 2 3 5 2 4" xfId="8750"/>
    <cellStyle name="쉼표 [0] 8 2 2 2 3 5 3" xfId="8751"/>
    <cellStyle name="쉼표 [0] 8 2 2 2 3 5 3 2" xfId="8752"/>
    <cellStyle name="쉼표 [0] 8 2 2 2 3 5 3 2 2" xfId="8753"/>
    <cellStyle name="쉼표 [0] 8 2 2 2 3 5 3 3" xfId="8754"/>
    <cellStyle name="쉼표 [0] 8 2 2 2 3 5 4" xfId="8755"/>
    <cellStyle name="쉼표 [0] 8 2 2 2 3 5 4 2" xfId="8756"/>
    <cellStyle name="쉼표 [0] 8 2 2 2 3 5 5" xfId="8757"/>
    <cellStyle name="쉼표 [0] 8 2 2 2 3 6" xfId="8758"/>
    <cellStyle name="쉼표 [0] 8 2 2 2 3 6 2" xfId="8759"/>
    <cellStyle name="쉼표 [0] 8 2 2 2 3 6 2 2" xfId="8760"/>
    <cellStyle name="쉼표 [0] 8 2 2 2 3 6 2 2 2" xfId="8761"/>
    <cellStyle name="쉼표 [0] 8 2 2 2 3 6 2 3" xfId="8762"/>
    <cellStyle name="쉼표 [0] 8 2 2 2 3 6 3" xfId="8763"/>
    <cellStyle name="쉼표 [0] 8 2 2 2 3 6 3 2" xfId="8764"/>
    <cellStyle name="쉼표 [0] 8 2 2 2 3 6 4" xfId="8765"/>
    <cellStyle name="쉼표 [0] 8 2 2 2 3 7" xfId="8766"/>
    <cellStyle name="쉼표 [0] 8 2 2 2 3 7 2" xfId="8767"/>
    <cellStyle name="쉼표 [0] 8 2 2 2 3 7 2 2" xfId="8768"/>
    <cellStyle name="쉼표 [0] 8 2 2 2 3 7 3" xfId="8769"/>
    <cellStyle name="쉼표 [0] 8 2 2 2 3 8" xfId="8770"/>
    <cellStyle name="쉼표 [0] 8 2 2 2 3 8 2" xfId="8771"/>
    <cellStyle name="쉼표 [0] 8 2 2 2 3 9" xfId="8772"/>
    <cellStyle name="쉼표 [0] 8 2 2 2 4" xfId="8773"/>
    <cellStyle name="쉼표 [0] 8 2 2 2 4 2" xfId="8774"/>
    <cellStyle name="쉼표 [0] 8 2 2 2 4 2 2" xfId="8775"/>
    <cellStyle name="쉼표 [0] 8 2 2 2 4 2 2 2" xfId="8776"/>
    <cellStyle name="쉼표 [0] 8 2 2 2 4 2 2 2 2" xfId="8777"/>
    <cellStyle name="쉼표 [0] 8 2 2 2 4 2 2 2 2 2" xfId="8778"/>
    <cellStyle name="쉼표 [0] 8 2 2 2 4 2 2 2 2 2 2" xfId="8779"/>
    <cellStyle name="쉼표 [0] 8 2 2 2 4 2 2 2 2 3" xfId="8780"/>
    <cellStyle name="쉼표 [0] 8 2 2 2 4 2 2 2 3" xfId="8781"/>
    <cellStyle name="쉼표 [0] 8 2 2 2 4 2 2 2 3 2" xfId="8782"/>
    <cellStyle name="쉼표 [0] 8 2 2 2 4 2 2 2 4" xfId="8783"/>
    <cellStyle name="쉼표 [0] 8 2 2 2 4 2 2 3" xfId="8784"/>
    <cellStyle name="쉼표 [0] 8 2 2 2 4 2 2 3 2" xfId="8785"/>
    <cellStyle name="쉼표 [0] 8 2 2 2 4 2 2 3 2 2" xfId="8786"/>
    <cellStyle name="쉼표 [0] 8 2 2 2 4 2 2 3 3" xfId="8787"/>
    <cellStyle name="쉼표 [0] 8 2 2 2 4 2 2 4" xfId="8788"/>
    <cellStyle name="쉼표 [0] 8 2 2 2 4 2 2 4 2" xfId="8789"/>
    <cellStyle name="쉼표 [0] 8 2 2 2 4 2 2 5" xfId="8790"/>
    <cellStyle name="쉼표 [0] 8 2 2 2 4 2 3" xfId="8791"/>
    <cellStyle name="쉼표 [0] 8 2 2 2 4 2 3 2" xfId="8792"/>
    <cellStyle name="쉼표 [0] 8 2 2 2 4 2 3 2 2" xfId="8793"/>
    <cellStyle name="쉼표 [0] 8 2 2 2 4 2 3 2 2 2" xfId="8794"/>
    <cellStyle name="쉼표 [0] 8 2 2 2 4 2 3 2 3" xfId="8795"/>
    <cellStyle name="쉼표 [0] 8 2 2 2 4 2 3 3" xfId="8796"/>
    <cellStyle name="쉼표 [0] 8 2 2 2 4 2 3 3 2" xfId="8797"/>
    <cellStyle name="쉼표 [0] 8 2 2 2 4 2 3 4" xfId="8798"/>
    <cellStyle name="쉼표 [0] 8 2 2 2 4 2 4" xfId="8799"/>
    <cellStyle name="쉼표 [0] 8 2 2 2 4 2 4 2" xfId="8800"/>
    <cellStyle name="쉼표 [0] 8 2 2 2 4 2 4 2 2" xfId="8801"/>
    <cellStyle name="쉼표 [0] 8 2 2 2 4 2 4 3" xfId="8802"/>
    <cellStyle name="쉼표 [0] 8 2 2 2 4 2 5" xfId="8803"/>
    <cellStyle name="쉼표 [0] 8 2 2 2 4 2 5 2" xfId="8804"/>
    <cellStyle name="쉼표 [0] 8 2 2 2 4 2 6" xfId="8805"/>
    <cellStyle name="쉼표 [0] 8 2 2 2 4 3" xfId="8806"/>
    <cellStyle name="쉼표 [0] 8 2 2 2 4 3 2" xfId="8807"/>
    <cellStyle name="쉼표 [0] 8 2 2 2 4 3 2 2" xfId="8808"/>
    <cellStyle name="쉼표 [0] 8 2 2 2 4 3 2 2 2" xfId="8809"/>
    <cellStyle name="쉼표 [0] 8 2 2 2 4 3 2 2 2 2" xfId="8810"/>
    <cellStyle name="쉼표 [0] 8 2 2 2 4 3 2 2 3" xfId="8811"/>
    <cellStyle name="쉼표 [0] 8 2 2 2 4 3 2 3" xfId="8812"/>
    <cellStyle name="쉼표 [0] 8 2 2 2 4 3 2 3 2" xfId="8813"/>
    <cellStyle name="쉼표 [0] 8 2 2 2 4 3 2 4" xfId="8814"/>
    <cellStyle name="쉼표 [0] 8 2 2 2 4 3 3" xfId="8815"/>
    <cellStyle name="쉼표 [0] 8 2 2 2 4 3 3 2" xfId="8816"/>
    <cellStyle name="쉼표 [0] 8 2 2 2 4 3 3 2 2" xfId="8817"/>
    <cellStyle name="쉼표 [0] 8 2 2 2 4 3 3 3" xfId="8818"/>
    <cellStyle name="쉼표 [0] 8 2 2 2 4 3 4" xfId="8819"/>
    <cellStyle name="쉼표 [0] 8 2 2 2 4 3 4 2" xfId="8820"/>
    <cellStyle name="쉼표 [0] 8 2 2 2 4 3 5" xfId="8821"/>
    <cellStyle name="쉼표 [0] 8 2 2 2 4 4" xfId="8822"/>
    <cellStyle name="쉼표 [0] 8 2 2 2 4 4 2" xfId="8823"/>
    <cellStyle name="쉼표 [0] 8 2 2 2 4 4 2 2" xfId="8824"/>
    <cellStyle name="쉼표 [0] 8 2 2 2 4 4 2 2 2" xfId="8825"/>
    <cellStyle name="쉼표 [0] 8 2 2 2 4 4 2 3" xfId="8826"/>
    <cellStyle name="쉼표 [0] 8 2 2 2 4 4 3" xfId="8827"/>
    <cellStyle name="쉼표 [0] 8 2 2 2 4 4 3 2" xfId="8828"/>
    <cellStyle name="쉼표 [0] 8 2 2 2 4 4 4" xfId="8829"/>
    <cellStyle name="쉼표 [0] 8 2 2 2 4 5" xfId="8830"/>
    <cellStyle name="쉼표 [0] 8 2 2 2 4 5 2" xfId="8831"/>
    <cellStyle name="쉼표 [0] 8 2 2 2 4 5 2 2" xfId="8832"/>
    <cellStyle name="쉼표 [0] 8 2 2 2 4 5 3" xfId="8833"/>
    <cellStyle name="쉼표 [0] 8 2 2 2 4 6" xfId="8834"/>
    <cellStyle name="쉼표 [0] 8 2 2 2 4 6 2" xfId="8835"/>
    <cellStyle name="쉼표 [0] 8 2 2 2 4 7" xfId="8836"/>
    <cellStyle name="쉼표 [0] 8 2 2 2 5" xfId="8837"/>
    <cellStyle name="쉼표 [0] 8 2 2 2 6" xfId="8838"/>
    <cellStyle name="쉼표 [0] 8 2 2 2 6 2" xfId="8839"/>
    <cellStyle name="쉼표 [0] 8 2 2 2 6 2 2" xfId="8840"/>
    <cellStyle name="쉼표 [0] 8 2 2 2 6 2 2 2" xfId="8841"/>
    <cellStyle name="쉼표 [0] 8 2 2 2 6 2 2 2 2" xfId="8842"/>
    <cellStyle name="쉼표 [0] 8 2 2 2 6 2 2 2 2 2" xfId="8843"/>
    <cellStyle name="쉼표 [0] 8 2 2 2 6 2 2 2 3" xfId="8844"/>
    <cellStyle name="쉼표 [0] 8 2 2 2 6 2 2 3" xfId="8845"/>
    <cellStyle name="쉼표 [0] 8 2 2 2 6 2 2 3 2" xfId="8846"/>
    <cellStyle name="쉼표 [0] 8 2 2 2 6 2 2 4" xfId="8847"/>
    <cellStyle name="쉼표 [0] 8 2 2 2 6 2 3" xfId="8848"/>
    <cellStyle name="쉼표 [0] 8 2 2 2 6 2 3 2" xfId="8849"/>
    <cellStyle name="쉼표 [0] 8 2 2 2 6 2 3 2 2" xfId="8850"/>
    <cellStyle name="쉼표 [0] 8 2 2 2 6 2 3 3" xfId="8851"/>
    <cellStyle name="쉼표 [0] 8 2 2 2 6 2 4" xfId="8852"/>
    <cellStyle name="쉼표 [0] 8 2 2 2 6 2 4 2" xfId="8853"/>
    <cellStyle name="쉼표 [0] 8 2 2 2 6 2 5" xfId="8854"/>
    <cellStyle name="쉼표 [0] 8 2 2 2 6 3" xfId="8855"/>
    <cellStyle name="쉼표 [0] 8 2 2 2 6 3 2" xfId="8856"/>
    <cellStyle name="쉼표 [0] 8 2 2 2 6 3 2 2" xfId="8857"/>
    <cellStyle name="쉼표 [0] 8 2 2 2 6 3 2 2 2" xfId="8858"/>
    <cellStyle name="쉼표 [0] 8 2 2 2 6 3 2 3" xfId="8859"/>
    <cellStyle name="쉼표 [0] 8 2 2 2 6 3 3" xfId="8860"/>
    <cellStyle name="쉼표 [0] 8 2 2 2 6 3 3 2" xfId="8861"/>
    <cellStyle name="쉼표 [0] 8 2 2 2 6 3 4" xfId="8862"/>
    <cellStyle name="쉼표 [0] 8 2 2 2 6 4" xfId="8863"/>
    <cellStyle name="쉼표 [0] 8 2 2 2 6 4 2" xfId="8864"/>
    <cellStyle name="쉼표 [0] 8 2 2 2 6 4 2 2" xfId="8865"/>
    <cellStyle name="쉼표 [0] 8 2 2 2 6 4 3" xfId="8866"/>
    <cellStyle name="쉼표 [0] 8 2 2 2 6 5" xfId="8867"/>
    <cellStyle name="쉼표 [0] 8 2 2 2 6 5 2" xfId="8868"/>
    <cellStyle name="쉼표 [0] 8 2 2 2 6 6" xfId="8869"/>
    <cellStyle name="쉼표 [0] 8 2 2 2 7" xfId="8870"/>
    <cellStyle name="쉼표 [0] 8 2 2 2 7 2" xfId="8871"/>
    <cellStyle name="쉼표 [0] 8 2 2 2 7 2 2" xfId="8872"/>
    <cellStyle name="쉼표 [0] 8 2 2 2 7 2 2 2" xfId="8873"/>
    <cellStyle name="쉼표 [0] 8 2 2 2 7 2 2 2 2" xfId="8874"/>
    <cellStyle name="쉼표 [0] 8 2 2 2 7 2 2 3" xfId="8875"/>
    <cellStyle name="쉼표 [0] 8 2 2 2 7 2 3" xfId="8876"/>
    <cellStyle name="쉼표 [0] 8 2 2 2 7 2 3 2" xfId="8877"/>
    <cellStyle name="쉼표 [0] 8 2 2 2 7 2 4" xfId="8878"/>
    <cellStyle name="쉼표 [0] 8 2 2 2 7 3" xfId="8879"/>
    <cellStyle name="쉼표 [0] 8 2 2 2 7 3 2" xfId="8880"/>
    <cellStyle name="쉼표 [0] 8 2 2 2 7 3 2 2" xfId="8881"/>
    <cellStyle name="쉼표 [0] 8 2 2 2 7 3 3" xfId="8882"/>
    <cellStyle name="쉼표 [0] 8 2 2 2 7 4" xfId="8883"/>
    <cellStyle name="쉼표 [0] 8 2 2 2 7 4 2" xfId="8884"/>
    <cellStyle name="쉼표 [0] 8 2 2 2 7 5" xfId="8885"/>
    <cellStyle name="쉼표 [0] 8 2 2 2 8" xfId="8886"/>
    <cellStyle name="쉼표 [0] 8 2 2 2 8 2" xfId="8887"/>
    <cellStyle name="쉼표 [0] 8 2 2 2 8 2 2" xfId="8888"/>
    <cellStyle name="쉼표 [0] 8 2 2 2 8 2 2 2" xfId="8889"/>
    <cellStyle name="쉼표 [0] 8 2 2 2 8 2 3" xfId="8890"/>
    <cellStyle name="쉼표 [0] 8 2 2 2 8 3" xfId="8891"/>
    <cellStyle name="쉼표 [0] 8 2 2 2 8 3 2" xfId="8892"/>
    <cellStyle name="쉼표 [0] 8 2 2 2 8 4" xfId="8893"/>
    <cellStyle name="쉼표 [0] 8 2 2 2 9" xfId="8894"/>
    <cellStyle name="쉼표 [0] 8 2 2 2 9 2" xfId="8895"/>
    <cellStyle name="쉼표 [0] 8 2 2 2 9 2 2" xfId="8896"/>
    <cellStyle name="쉼표 [0] 8 2 2 2 9 3" xfId="8897"/>
    <cellStyle name="쉼표 [0] 8 2 2 3" xfId="8898"/>
    <cellStyle name="쉼표 [0] 8 2 2 3 2" xfId="8899"/>
    <cellStyle name="쉼표 [0] 8 2 2 4" xfId="8900"/>
    <cellStyle name="쉼표 [0] 8 2 2 4 10" xfId="8901"/>
    <cellStyle name="쉼표 [0] 8 2 2 4 2" xfId="8902"/>
    <cellStyle name="쉼표 [0] 8 2 2 4 2 2" xfId="8903"/>
    <cellStyle name="쉼표 [0] 8 2 2 4 2 2 2" xfId="8904"/>
    <cellStyle name="쉼표 [0] 8 2 2 4 2 2 2 2" xfId="8905"/>
    <cellStyle name="쉼표 [0] 8 2 2 4 2 2 2 2 2" xfId="8906"/>
    <cellStyle name="쉼표 [0] 8 2 2 4 2 2 2 2 2 2" xfId="8907"/>
    <cellStyle name="쉼표 [0] 8 2 2 4 2 2 2 2 2 2 2" xfId="8908"/>
    <cellStyle name="쉼표 [0] 8 2 2 4 2 2 2 2 2 2 2 2" xfId="8909"/>
    <cellStyle name="쉼표 [0] 8 2 2 4 2 2 2 2 2 2 3" xfId="8910"/>
    <cellStyle name="쉼표 [0] 8 2 2 4 2 2 2 2 2 3" xfId="8911"/>
    <cellStyle name="쉼표 [0] 8 2 2 4 2 2 2 2 2 3 2" xfId="8912"/>
    <cellStyle name="쉼표 [0] 8 2 2 4 2 2 2 2 2 4" xfId="8913"/>
    <cellStyle name="쉼표 [0] 8 2 2 4 2 2 2 2 3" xfId="8914"/>
    <cellStyle name="쉼표 [0] 8 2 2 4 2 2 2 2 3 2" xfId="8915"/>
    <cellStyle name="쉼표 [0] 8 2 2 4 2 2 2 2 3 2 2" xfId="8916"/>
    <cellStyle name="쉼표 [0] 8 2 2 4 2 2 2 2 3 3" xfId="8917"/>
    <cellStyle name="쉼표 [0] 8 2 2 4 2 2 2 2 4" xfId="8918"/>
    <cellStyle name="쉼표 [0] 8 2 2 4 2 2 2 2 4 2" xfId="8919"/>
    <cellStyle name="쉼표 [0] 8 2 2 4 2 2 2 2 5" xfId="8920"/>
    <cellStyle name="쉼표 [0] 8 2 2 4 2 2 2 3" xfId="8921"/>
    <cellStyle name="쉼표 [0] 8 2 2 4 2 2 2 3 2" xfId="8922"/>
    <cellStyle name="쉼표 [0] 8 2 2 4 2 2 2 3 2 2" xfId="8923"/>
    <cellStyle name="쉼표 [0] 8 2 2 4 2 2 2 3 2 2 2" xfId="8924"/>
    <cellStyle name="쉼표 [0] 8 2 2 4 2 2 2 3 2 3" xfId="8925"/>
    <cellStyle name="쉼표 [0] 8 2 2 4 2 2 2 3 3" xfId="8926"/>
    <cellStyle name="쉼표 [0] 8 2 2 4 2 2 2 3 3 2" xfId="8927"/>
    <cellStyle name="쉼표 [0] 8 2 2 4 2 2 2 3 4" xfId="8928"/>
    <cellStyle name="쉼표 [0] 8 2 2 4 2 2 2 4" xfId="8929"/>
    <cellStyle name="쉼표 [0] 8 2 2 4 2 2 2 4 2" xfId="8930"/>
    <cellStyle name="쉼표 [0] 8 2 2 4 2 2 2 4 2 2" xfId="8931"/>
    <cellStyle name="쉼표 [0] 8 2 2 4 2 2 2 4 3" xfId="8932"/>
    <cellStyle name="쉼표 [0] 8 2 2 4 2 2 2 5" xfId="8933"/>
    <cellStyle name="쉼표 [0] 8 2 2 4 2 2 2 5 2" xfId="8934"/>
    <cellStyle name="쉼표 [0] 8 2 2 4 2 2 2 6" xfId="8935"/>
    <cellStyle name="쉼표 [0] 8 2 2 4 2 2 3" xfId="8936"/>
    <cellStyle name="쉼표 [0] 8 2 2 4 2 2 3 2" xfId="8937"/>
    <cellStyle name="쉼표 [0] 8 2 2 4 2 2 3 2 2" xfId="8938"/>
    <cellStyle name="쉼표 [0] 8 2 2 4 2 2 3 2 2 2" xfId="8939"/>
    <cellStyle name="쉼표 [0] 8 2 2 4 2 2 3 2 2 2 2" xfId="8940"/>
    <cellStyle name="쉼표 [0] 8 2 2 4 2 2 3 2 2 3" xfId="8941"/>
    <cellStyle name="쉼표 [0] 8 2 2 4 2 2 3 2 3" xfId="8942"/>
    <cellStyle name="쉼표 [0] 8 2 2 4 2 2 3 2 3 2" xfId="8943"/>
    <cellStyle name="쉼표 [0] 8 2 2 4 2 2 3 2 4" xfId="8944"/>
    <cellStyle name="쉼표 [0] 8 2 2 4 2 2 3 3" xfId="8945"/>
    <cellStyle name="쉼표 [0] 8 2 2 4 2 2 3 3 2" xfId="8946"/>
    <cellStyle name="쉼표 [0] 8 2 2 4 2 2 3 3 2 2" xfId="8947"/>
    <cellStyle name="쉼표 [0] 8 2 2 4 2 2 3 3 3" xfId="8948"/>
    <cellStyle name="쉼표 [0] 8 2 2 4 2 2 3 4" xfId="8949"/>
    <cellStyle name="쉼표 [0] 8 2 2 4 2 2 3 4 2" xfId="8950"/>
    <cellStyle name="쉼표 [0] 8 2 2 4 2 2 3 5" xfId="8951"/>
    <cellStyle name="쉼표 [0] 8 2 2 4 2 2 4" xfId="8952"/>
    <cellStyle name="쉼표 [0] 8 2 2 4 2 2 4 2" xfId="8953"/>
    <cellStyle name="쉼표 [0] 8 2 2 4 2 2 4 2 2" xfId="8954"/>
    <cellStyle name="쉼표 [0] 8 2 2 4 2 2 4 2 2 2" xfId="8955"/>
    <cellStyle name="쉼표 [0] 8 2 2 4 2 2 4 2 3" xfId="8956"/>
    <cellStyle name="쉼표 [0] 8 2 2 4 2 2 4 3" xfId="8957"/>
    <cellStyle name="쉼표 [0] 8 2 2 4 2 2 4 3 2" xfId="8958"/>
    <cellStyle name="쉼표 [0] 8 2 2 4 2 2 4 4" xfId="8959"/>
    <cellStyle name="쉼표 [0] 8 2 2 4 2 2 5" xfId="8960"/>
    <cellStyle name="쉼표 [0] 8 2 2 4 2 2 5 2" xfId="8961"/>
    <cellStyle name="쉼표 [0] 8 2 2 4 2 2 5 2 2" xfId="8962"/>
    <cellStyle name="쉼표 [0] 8 2 2 4 2 2 5 3" xfId="8963"/>
    <cellStyle name="쉼표 [0] 8 2 2 4 2 2 6" xfId="8964"/>
    <cellStyle name="쉼표 [0] 8 2 2 4 2 2 6 2" xfId="8965"/>
    <cellStyle name="쉼표 [0] 8 2 2 4 2 2 7" xfId="8966"/>
    <cellStyle name="쉼표 [0] 8 2 2 4 2 3" xfId="8967"/>
    <cellStyle name="쉼표 [0] 8 2 2 4 2 4" xfId="8968"/>
    <cellStyle name="쉼표 [0] 8 2 2 4 2 4 2" xfId="8969"/>
    <cellStyle name="쉼표 [0] 8 2 2 4 2 4 2 2" xfId="8970"/>
    <cellStyle name="쉼표 [0] 8 2 2 4 2 4 2 2 2" xfId="8971"/>
    <cellStyle name="쉼표 [0] 8 2 2 4 2 4 2 2 2 2" xfId="8972"/>
    <cellStyle name="쉼표 [0] 8 2 2 4 2 4 2 2 2 2 2" xfId="8973"/>
    <cellStyle name="쉼표 [0] 8 2 2 4 2 4 2 2 2 3" xfId="8974"/>
    <cellStyle name="쉼표 [0] 8 2 2 4 2 4 2 2 3" xfId="8975"/>
    <cellStyle name="쉼표 [0] 8 2 2 4 2 4 2 2 3 2" xfId="8976"/>
    <cellStyle name="쉼표 [0] 8 2 2 4 2 4 2 2 4" xfId="8977"/>
    <cellStyle name="쉼표 [0] 8 2 2 4 2 4 2 3" xfId="8978"/>
    <cellStyle name="쉼표 [0] 8 2 2 4 2 4 2 3 2" xfId="8979"/>
    <cellStyle name="쉼표 [0] 8 2 2 4 2 4 2 3 2 2" xfId="8980"/>
    <cellStyle name="쉼표 [0] 8 2 2 4 2 4 2 3 3" xfId="8981"/>
    <cellStyle name="쉼표 [0] 8 2 2 4 2 4 2 4" xfId="8982"/>
    <cellStyle name="쉼표 [0] 8 2 2 4 2 4 2 4 2" xfId="8983"/>
    <cellStyle name="쉼표 [0] 8 2 2 4 2 4 2 5" xfId="8984"/>
    <cellStyle name="쉼표 [0] 8 2 2 4 2 4 3" xfId="8985"/>
    <cellStyle name="쉼표 [0] 8 2 2 4 2 4 3 2" xfId="8986"/>
    <cellStyle name="쉼표 [0] 8 2 2 4 2 4 3 2 2" xfId="8987"/>
    <cellStyle name="쉼표 [0] 8 2 2 4 2 4 3 2 2 2" xfId="8988"/>
    <cellStyle name="쉼표 [0] 8 2 2 4 2 4 3 2 3" xfId="8989"/>
    <cellStyle name="쉼표 [0] 8 2 2 4 2 4 3 3" xfId="8990"/>
    <cellStyle name="쉼표 [0] 8 2 2 4 2 4 3 3 2" xfId="8991"/>
    <cellStyle name="쉼표 [0] 8 2 2 4 2 4 3 4" xfId="8992"/>
    <cellStyle name="쉼표 [0] 8 2 2 4 2 4 4" xfId="8993"/>
    <cellStyle name="쉼표 [0] 8 2 2 4 2 4 4 2" xfId="8994"/>
    <cellStyle name="쉼표 [0] 8 2 2 4 2 4 4 2 2" xfId="8995"/>
    <cellStyle name="쉼표 [0] 8 2 2 4 2 4 4 3" xfId="8996"/>
    <cellStyle name="쉼표 [0] 8 2 2 4 2 4 5" xfId="8997"/>
    <cellStyle name="쉼표 [0] 8 2 2 4 2 4 5 2" xfId="8998"/>
    <cellStyle name="쉼표 [0] 8 2 2 4 2 4 6" xfId="8999"/>
    <cellStyle name="쉼표 [0] 8 2 2 4 2 5" xfId="9000"/>
    <cellStyle name="쉼표 [0] 8 2 2 4 2 5 2" xfId="9001"/>
    <cellStyle name="쉼표 [0] 8 2 2 4 2 5 2 2" xfId="9002"/>
    <cellStyle name="쉼표 [0] 8 2 2 4 2 5 2 2 2" xfId="9003"/>
    <cellStyle name="쉼표 [0] 8 2 2 4 2 5 2 2 2 2" xfId="9004"/>
    <cellStyle name="쉼표 [0] 8 2 2 4 2 5 2 2 3" xfId="9005"/>
    <cellStyle name="쉼표 [0] 8 2 2 4 2 5 2 3" xfId="9006"/>
    <cellStyle name="쉼표 [0] 8 2 2 4 2 5 2 3 2" xfId="9007"/>
    <cellStyle name="쉼표 [0] 8 2 2 4 2 5 2 4" xfId="9008"/>
    <cellStyle name="쉼표 [0] 8 2 2 4 2 5 3" xfId="9009"/>
    <cellStyle name="쉼표 [0] 8 2 2 4 2 5 3 2" xfId="9010"/>
    <cellStyle name="쉼표 [0] 8 2 2 4 2 5 3 2 2" xfId="9011"/>
    <cellStyle name="쉼표 [0] 8 2 2 4 2 5 3 3" xfId="9012"/>
    <cellStyle name="쉼표 [0] 8 2 2 4 2 5 4" xfId="9013"/>
    <cellStyle name="쉼표 [0] 8 2 2 4 2 5 4 2" xfId="9014"/>
    <cellStyle name="쉼표 [0] 8 2 2 4 2 5 5" xfId="9015"/>
    <cellStyle name="쉼표 [0] 8 2 2 4 2 6" xfId="9016"/>
    <cellStyle name="쉼표 [0] 8 2 2 4 2 6 2" xfId="9017"/>
    <cellStyle name="쉼표 [0] 8 2 2 4 2 6 2 2" xfId="9018"/>
    <cellStyle name="쉼표 [0] 8 2 2 4 2 6 2 2 2" xfId="9019"/>
    <cellStyle name="쉼표 [0] 8 2 2 4 2 6 2 3" xfId="9020"/>
    <cellStyle name="쉼표 [0] 8 2 2 4 2 6 3" xfId="9021"/>
    <cellStyle name="쉼표 [0] 8 2 2 4 2 6 3 2" xfId="9022"/>
    <cellStyle name="쉼표 [0] 8 2 2 4 2 6 4" xfId="9023"/>
    <cellStyle name="쉼표 [0] 8 2 2 4 2 7" xfId="9024"/>
    <cellStyle name="쉼표 [0] 8 2 2 4 2 7 2" xfId="9025"/>
    <cellStyle name="쉼표 [0] 8 2 2 4 2 7 2 2" xfId="9026"/>
    <cellStyle name="쉼표 [0] 8 2 2 4 2 7 3" xfId="9027"/>
    <cellStyle name="쉼표 [0] 8 2 2 4 2 8" xfId="9028"/>
    <cellStyle name="쉼표 [0] 8 2 2 4 2 8 2" xfId="9029"/>
    <cellStyle name="쉼표 [0] 8 2 2 4 2 9" xfId="9030"/>
    <cellStyle name="쉼표 [0] 8 2 2 4 3" xfId="9031"/>
    <cellStyle name="쉼표 [0] 8 2 2 4 3 2" xfId="9032"/>
    <cellStyle name="쉼표 [0] 8 2 2 4 3 2 2" xfId="9033"/>
    <cellStyle name="쉼표 [0] 8 2 2 4 3 2 2 2" xfId="9034"/>
    <cellStyle name="쉼표 [0] 8 2 2 4 3 2 2 2 2" xfId="9035"/>
    <cellStyle name="쉼표 [0] 8 2 2 4 3 2 2 2 2 2" xfId="9036"/>
    <cellStyle name="쉼표 [0] 8 2 2 4 3 2 2 2 2 2 2" xfId="9037"/>
    <cellStyle name="쉼표 [0] 8 2 2 4 3 2 2 2 2 3" xfId="9038"/>
    <cellStyle name="쉼표 [0] 8 2 2 4 3 2 2 2 3" xfId="9039"/>
    <cellStyle name="쉼표 [0] 8 2 2 4 3 2 2 2 3 2" xfId="9040"/>
    <cellStyle name="쉼표 [0] 8 2 2 4 3 2 2 2 4" xfId="9041"/>
    <cellStyle name="쉼표 [0] 8 2 2 4 3 2 2 3" xfId="9042"/>
    <cellStyle name="쉼표 [0] 8 2 2 4 3 2 2 3 2" xfId="9043"/>
    <cellStyle name="쉼표 [0] 8 2 2 4 3 2 2 3 2 2" xfId="9044"/>
    <cellStyle name="쉼표 [0] 8 2 2 4 3 2 2 3 3" xfId="9045"/>
    <cellStyle name="쉼표 [0] 8 2 2 4 3 2 2 4" xfId="9046"/>
    <cellStyle name="쉼표 [0] 8 2 2 4 3 2 2 4 2" xfId="9047"/>
    <cellStyle name="쉼표 [0] 8 2 2 4 3 2 2 5" xfId="9048"/>
    <cellStyle name="쉼표 [0] 8 2 2 4 3 2 3" xfId="9049"/>
    <cellStyle name="쉼표 [0] 8 2 2 4 3 2 3 2" xfId="9050"/>
    <cellStyle name="쉼표 [0] 8 2 2 4 3 2 3 2 2" xfId="9051"/>
    <cellStyle name="쉼표 [0] 8 2 2 4 3 2 3 2 2 2" xfId="9052"/>
    <cellStyle name="쉼표 [0] 8 2 2 4 3 2 3 2 3" xfId="9053"/>
    <cellStyle name="쉼표 [0] 8 2 2 4 3 2 3 3" xfId="9054"/>
    <cellStyle name="쉼표 [0] 8 2 2 4 3 2 3 3 2" xfId="9055"/>
    <cellStyle name="쉼표 [0] 8 2 2 4 3 2 3 4" xfId="9056"/>
    <cellStyle name="쉼표 [0] 8 2 2 4 3 2 4" xfId="9057"/>
    <cellStyle name="쉼표 [0] 8 2 2 4 3 2 4 2" xfId="9058"/>
    <cellStyle name="쉼표 [0] 8 2 2 4 3 2 4 2 2" xfId="9059"/>
    <cellStyle name="쉼표 [0] 8 2 2 4 3 2 4 3" xfId="9060"/>
    <cellStyle name="쉼표 [0] 8 2 2 4 3 2 5" xfId="9061"/>
    <cellStyle name="쉼표 [0] 8 2 2 4 3 2 5 2" xfId="9062"/>
    <cellStyle name="쉼표 [0] 8 2 2 4 3 2 6" xfId="9063"/>
    <cellStyle name="쉼표 [0] 8 2 2 4 3 3" xfId="9064"/>
    <cellStyle name="쉼표 [0] 8 2 2 4 3 3 2" xfId="9065"/>
    <cellStyle name="쉼표 [0] 8 2 2 4 3 3 2 2" xfId="9066"/>
    <cellStyle name="쉼표 [0] 8 2 2 4 3 3 2 2 2" xfId="9067"/>
    <cellStyle name="쉼표 [0] 8 2 2 4 3 3 2 2 2 2" xfId="9068"/>
    <cellStyle name="쉼표 [0] 8 2 2 4 3 3 2 2 3" xfId="9069"/>
    <cellStyle name="쉼표 [0] 8 2 2 4 3 3 2 3" xfId="9070"/>
    <cellStyle name="쉼표 [0] 8 2 2 4 3 3 2 3 2" xfId="9071"/>
    <cellStyle name="쉼표 [0] 8 2 2 4 3 3 2 4" xfId="9072"/>
    <cellStyle name="쉼표 [0] 8 2 2 4 3 3 3" xfId="9073"/>
    <cellStyle name="쉼표 [0] 8 2 2 4 3 3 3 2" xfId="9074"/>
    <cellStyle name="쉼표 [0] 8 2 2 4 3 3 3 2 2" xfId="9075"/>
    <cellStyle name="쉼표 [0] 8 2 2 4 3 3 3 3" xfId="9076"/>
    <cellStyle name="쉼표 [0] 8 2 2 4 3 3 4" xfId="9077"/>
    <cellStyle name="쉼표 [0] 8 2 2 4 3 3 4 2" xfId="9078"/>
    <cellStyle name="쉼표 [0] 8 2 2 4 3 3 5" xfId="9079"/>
    <cellStyle name="쉼표 [0] 8 2 2 4 3 4" xfId="9080"/>
    <cellStyle name="쉼표 [0] 8 2 2 4 3 4 2" xfId="9081"/>
    <cellStyle name="쉼표 [0] 8 2 2 4 3 4 2 2" xfId="9082"/>
    <cellStyle name="쉼표 [0] 8 2 2 4 3 4 2 2 2" xfId="9083"/>
    <cellStyle name="쉼표 [0] 8 2 2 4 3 4 2 3" xfId="9084"/>
    <cellStyle name="쉼표 [0] 8 2 2 4 3 4 3" xfId="9085"/>
    <cellStyle name="쉼표 [0] 8 2 2 4 3 4 3 2" xfId="9086"/>
    <cellStyle name="쉼표 [0] 8 2 2 4 3 4 4" xfId="9087"/>
    <cellStyle name="쉼표 [0] 8 2 2 4 3 5" xfId="9088"/>
    <cellStyle name="쉼표 [0] 8 2 2 4 3 5 2" xfId="9089"/>
    <cellStyle name="쉼표 [0] 8 2 2 4 3 5 2 2" xfId="9090"/>
    <cellStyle name="쉼표 [0] 8 2 2 4 3 5 3" xfId="9091"/>
    <cellStyle name="쉼표 [0] 8 2 2 4 3 6" xfId="9092"/>
    <cellStyle name="쉼표 [0] 8 2 2 4 3 6 2" xfId="9093"/>
    <cellStyle name="쉼표 [0] 8 2 2 4 3 7" xfId="9094"/>
    <cellStyle name="쉼표 [0] 8 2 2 4 4" xfId="9095"/>
    <cellStyle name="쉼표 [0] 8 2 2 4 5" xfId="9096"/>
    <cellStyle name="쉼표 [0] 8 2 2 4 5 2" xfId="9097"/>
    <cellStyle name="쉼표 [0] 8 2 2 4 5 2 2" xfId="9098"/>
    <cellStyle name="쉼표 [0] 8 2 2 4 5 2 2 2" xfId="9099"/>
    <cellStyle name="쉼표 [0] 8 2 2 4 5 2 2 2 2" xfId="9100"/>
    <cellStyle name="쉼표 [0] 8 2 2 4 5 2 2 2 2 2" xfId="9101"/>
    <cellStyle name="쉼표 [0] 8 2 2 4 5 2 2 2 3" xfId="9102"/>
    <cellStyle name="쉼표 [0] 8 2 2 4 5 2 2 3" xfId="9103"/>
    <cellStyle name="쉼표 [0] 8 2 2 4 5 2 2 3 2" xfId="9104"/>
    <cellStyle name="쉼표 [0] 8 2 2 4 5 2 2 4" xfId="9105"/>
    <cellStyle name="쉼표 [0] 8 2 2 4 5 2 3" xfId="9106"/>
    <cellStyle name="쉼표 [0] 8 2 2 4 5 2 3 2" xfId="9107"/>
    <cellStyle name="쉼표 [0] 8 2 2 4 5 2 3 2 2" xfId="9108"/>
    <cellStyle name="쉼표 [0] 8 2 2 4 5 2 3 3" xfId="9109"/>
    <cellStyle name="쉼표 [0] 8 2 2 4 5 2 4" xfId="9110"/>
    <cellStyle name="쉼표 [0] 8 2 2 4 5 2 4 2" xfId="9111"/>
    <cellStyle name="쉼표 [0] 8 2 2 4 5 2 5" xfId="9112"/>
    <cellStyle name="쉼표 [0] 8 2 2 4 5 3" xfId="9113"/>
    <cellStyle name="쉼표 [0] 8 2 2 4 5 3 2" xfId="9114"/>
    <cellStyle name="쉼표 [0] 8 2 2 4 5 3 2 2" xfId="9115"/>
    <cellStyle name="쉼표 [0] 8 2 2 4 5 3 2 2 2" xfId="9116"/>
    <cellStyle name="쉼표 [0] 8 2 2 4 5 3 2 3" xfId="9117"/>
    <cellStyle name="쉼표 [0] 8 2 2 4 5 3 3" xfId="9118"/>
    <cellStyle name="쉼표 [0] 8 2 2 4 5 3 3 2" xfId="9119"/>
    <cellStyle name="쉼표 [0] 8 2 2 4 5 3 4" xfId="9120"/>
    <cellStyle name="쉼표 [0] 8 2 2 4 5 4" xfId="9121"/>
    <cellStyle name="쉼표 [0] 8 2 2 4 5 4 2" xfId="9122"/>
    <cellStyle name="쉼표 [0] 8 2 2 4 5 4 2 2" xfId="9123"/>
    <cellStyle name="쉼표 [0] 8 2 2 4 5 4 3" xfId="9124"/>
    <cellStyle name="쉼표 [0] 8 2 2 4 5 5" xfId="9125"/>
    <cellStyle name="쉼표 [0] 8 2 2 4 5 5 2" xfId="9126"/>
    <cellStyle name="쉼표 [0] 8 2 2 4 5 6" xfId="9127"/>
    <cellStyle name="쉼표 [0] 8 2 2 4 6" xfId="9128"/>
    <cellStyle name="쉼표 [0] 8 2 2 4 6 2" xfId="9129"/>
    <cellStyle name="쉼표 [0] 8 2 2 4 6 2 2" xfId="9130"/>
    <cellStyle name="쉼표 [0] 8 2 2 4 6 2 2 2" xfId="9131"/>
    <cellStyle name="쉼표 [0] 8 2 2 4 6 2 2 2 2" xfId="9132"/>
    <cellStyle name="쉼표 [0] 8 2 2 4 6 2 2 3" xfId="9133"/>
    <cellStyle name="쉼표 [0] 8 2 2 4 6 2 3" xfId="9134"/>
    <cellStyle name="쉼표 [0] 8 2 2 4 6 2 3 2" xfId="9135"/>
    <cellStyle name="쉼표 [0] 8 2 2 4 6 2 4" xfId="9136"/>
    <cellStyle name="쉼표 [0] 8 2 2 4 6 3" xfId="9137"/>
    <cellStyle name="쉼표 [0] 8 2 2 4 6 3 2" xfId="9138"/>
    <cellStyle name="쉼표 [0] 8 2 2 4 6 3 2 2" xfId="9139"/>
    <cellStyle name="쉼표 [0] 8 2 2 4 6 3 3" xfId="9140"/>
    <cellStyle name="쉼표 [0] 8 2 2 4 6 4" xfId="9141"/>
    <cellStyle name="쉼표 [0] 8 2 2 4 6 4 2" xfId="9142"/>
    <cellStyle name="쉼표 [0] 8 2 2 4 6 5" xfId="9143"/>
    <cellStyle name="쉼표 [0] 8 2 2 4 7" xfId="9144"/>
    <cellStyle name="쉼표 [0] 8 2 2 4 7 2" xfId="9145"/>
    <cellStyle name="쉼표 [0] 8 2 2 4 7 2 2" xfId="9146"/>
    <cellStyle name="쉼표 [0] 8 2 2 4 7 2 2 2" xfId="9147"/>
    <cellStyle name="쉼표 [0] 8 2 2 4 7 2 3" xfId="9148"/>
    <cellStyle name="쉼표 [0] 8 2 2 4 7 3" xfId="9149"/>
    <cellStyle name="쉼표 [0] 8 2 2 4 7 3 2" xfId="9150"/>
    <cellStyle name="쉼표 [0] 8 2 2 4 7 4" xfId="9151"/>
    <cellStyle name="쉼표 [0] 8 2 2 4 8" xfId="9152"/>
    <cellStyle name="쉼표 [0] 8 2 2 4 8 2" xfId="9153"/>
    <cellStyle name="쉼표 [0] 8 2 2 4 8 2 2" xfId="9154"/>
    <cellStyle name="쉼표 [0] 8 2 2 4 8 3" xfId="9155"/>
    <cellStyle name="쉼표 [0] 8 2 2 4 9" xfId="9156"/>
    <cellStyle name="쉼표 [0] 8 2 2 4 9 2" xfId="9157"/>
    <cellStyle name="쉼표 [0] 8 2 2 5" xfId="9158"/>
    <cellStyle name="쉼표 [0] 8 2 2 5 2" xfId="9159"/>
    <cellStyle name="쉼표 [0] 8 2 2 5 2 2" xfId="9160"/>
    <cellStyle name="쉼표 [0] 8 2 2 5 2 2 2" xfId="9161"/>
    <cellStyle name="쉼표 [0] 8 2 2 5 2 2 2 2" xfId="9162"/>
    <cellStyle name="쉼표 [0] 8 2 2 5 2 2 2 2 2" xfId="9163"/>
    <cellStyle name="쉼표 [0] 8 2 2 5 2 2 2 2 2 2" xfId="9164"/>
    <cellStyle name="쉼표 [0] 8 2 2 5 2 2 2 2 2 2 2" xfId="9165"/>
    <cellStyle name="쉼표 [0] 8 2 2 5 2 2 2 2 2 3" xfId="9166"/>
    <cellStyle name="쉼표 [0] 8 2 2 5 2 2 2 2 3" xfId="9167"/>
    <cellStyle name="쉼표 [0] 8 2 2 5 2 2 2 2 3 2" xfId="9168"/>
    <cellStyle name="쉼표 [0] 8 2 2 5 2 2 2 2 4" xfId="9169"/>
    <cellStyle name="쉼표 [0] 8 2 2 5 2 2 2 3" xfId="9170"/>
    <cellStyle name="쉼표 [0] 8 2 2 5 2 2 2 3 2" xfId="9171"/>
    <cellStyle name="쉼표 [0] 8 2 2 5 2 2 2 3 2 2" xfId="9172"/>
    <cellStyle name="쉼표 [0] 8 2 2 5 2 2 2 3 3" xfId="9173"/>
    <cellStyle name="쉼표 [0] 8 2 2 5 2 2 2 4" xfId="9174"/>
    <cellStyle name="쉼표 [0] 8 2 2 5 2 2 2 4 2" xfId="9175"/>
    <cellStyle name="쉼표 [0] 8 2 2 5 2 2 2 5" xfId="9176"/>
    <cellStyle name="쉼표 [0] 8 2 2 5 2 2 3" xfId="9177"/>
    <cellStyle name="쉼표 [0] 8 2 2 5 2 2 3 2" xfId="9178"/>
    <cellStyle name="쉼표 [0] 8 2 2 5 2 2 3 2 2" xfId="9179"/>
    <cellStyle name="쉼표 [0] 8 2 2 5 2 2 3 2 2 2" xfId="9180"/>
    <cellStyle name="쉼표 [0] 8 2 2 5 2 2 3 2 3" xfId="9181"/>
    <cellStyle name="쉼표 [0] 8 2 2 5 2 2 3 3" xfId="9182"/>
    <cellStyle name="쉼표 [0] 8 2 2 5 2 2 3 3 2" xfId="9183"/>
    <cellStyle name="쉼표 [0] 8 2 2 5 2 2 3 4" xfId="9184"/>
    <cellStyle name="쉼표 [0] 8 2 2 5 2 2 4" xfId="9185"/>
    <cellStyle name="쉼표 [0] 8 2 2 5 2 2 4 2" xfId="9186"/>
    <cellStyle name="쉼표 [0] 8 2 2 5 2 2 4 2 2" xfId="9187"/>
    <cellStyle name="쉼표 [0] 8 2 2 5 2 2 4 3" xfId="9188"/>
    <cellStyle name="쉼표 [0] 8 2 2 5 2 2 5" xfId="9189"/>
    <cellStyle name="쉼표 [0] 8 2 2 5 2 2 5 2" xfId="9190"/>
    <cellStyle name="쉼표 [0] 8 2 2 5 2 2 6" xfId="9191"/>
    <cellStyle name="쉼표 [0] 8 2 2 5 2 3" xfId="9192"/>
    <cellStyle name="쉼표 [0] 8 2 2 5 2 3 2" xfId="9193"/>
    <cellStyle name="쉼표 [0] 8 2 2 5 2 3 2 2" xfId="9194"/>
    <cellStyle name="쉼표 [0] 8 2 2 5 2 3 2 2 2" xfId="9195"/>
    <cellStyle name="쉼표 [0] 8 2 2 5 2 3 2 2 2 2" xfId="9196"/>
    <cellStyle name="쉼표 [0] 8 2 2 5 2 3 2 2 3" xfId="9197"/>
    <cellStyle name="쉼표 [0] 8 2 2 5 2 3 2 3" xfId="9198"/>
    <cellStyle name="쉼표 [0] 8 2 2 5 2 3 2 3 2" xfId="9199"/>
    <cellStyle name="쉼표 [0] 8 2 2 5 2 3 2 4" xfId="9200"/>
    <cellStyle name="쉼표 [0] 8 2 2 5 2 3 3" xfId="9201"/>
    <cellStyle name="쉼표 [0] 8 2 2 5 2 3 3 2" xfId="9202"/>
    <cellStyle name="쉼표 [0] 8 2 2 5 2 3 3 2 2" xfId="9203"/>
    <cellStyle name="쉼표 [0] 8 2 2 5 2 3 3 3" xfId="9204"/>
    <cellStyle name="쉼표 [0] 8 2 2 5 2 3 4" xfId="9205"/>
    <cellStyle name="쉼표 [0] 8 2 2 5 2 3 4 2" xfId="9206"/>
    <cellStyle name="쉼표 [0] 8 2 2 5 2 3 5" xfId="9207"/>
    <cellStyle name="쉼표 [0] 8 2 2 5 2 4" xfId="9208"/>
    <cellStyle name="쉼표 [0] 8 2 2 5 2 4 2" xfId="9209"/>
    <cellStyle name="쉼표 [0] 8 2 2 5 2 4 2 2" xfId="9210"/>
    <cellStyle name="쉼표 [0] 8 2 2 5 2 4 2 2 2" xfId="9211"/>
    <cellStyle name="쉼표 [0] 8 2 2 5 2 4 2 3" xfId="9212"/>
    <cellStyle name="쉼표 [0] 8 2 2 5 2 4 3" xfId="9213"/>
    <cellStyle name="쉼표 [0] 8 2 2 5 2 4 3 2" xfId="9214"/>
    <cellStyle name="쉼표 [0] 8 2 2 5 2 4 4" xfId="9215"/>
    <cellStyle name="쉼표 [0] 8 2 2 5 2 5" xfId="9216"/>
    <cellStyle name="쉼표 [0] 8 2 2 5 2 5 2" xfId="9217"/>
    <cellStyle name="쉼표 [0] 8 2 2 5 2 5 2 2" xfId="9218"/>
    <cellStyle name="쉼표 [0] 8 2 2 5 2 5 3" xfId="9219"/>
    <cellStyle name="쉼표 [0] 8 2 2 5 2 6" xfId="9220"/>
    <cellStyle name="쉼표 [0] 8 2 2 5 2 6 2" xfId="9221"/>
    <cellStyle name="쉼표 [0] 8 2 2 5 2 7" xfId="9222"/>
    <cellStyle name="쉼표 [0] 8 2 2 5 3" xfId="9223"/>
    <cellStyle name="쉼표 [0] 8 2 2 5 4" xfId="9224"/>
    <cellStyle name="쉼표 [0] 8 2 2 5 4 2" xfId="9225"/>
    <cellStyle name="쉼표 [0] 8 2 2 5 4 2 2" xfId="9226"/>
    <cellStyle name="쉼표 [0] 8 2 2 5 4 2 2 2" xfId="9227"/>
    <cellStyle name="쉼표 [0] 8 2 2 5 4 2 2 2 2" xfId="9228"/>
    <cellStyle name="쉼표 [0] 8 2 2 5 4 2 2 2 2 2" xfId="9229"/>
    <cellStyle name="쉼표 [0] 8 2 2 5 4 2 2 2 3" xfId="9230"/>
    <cellStyle name="쉼표 [0] 8 2 2 5 4 2 2 3" xfId="9231"/>
    <cellStyle name="쉼표 [0] 8 2 2 5 4 2 2 3 2" xfId="9232"/>
    <cellStyle name="쉼표 [0] 8 2 2 5 4 2 2 4" xfId="9233"/>
    <cellStyle name="쉼표 [0] 8 2 2 5 4 2 3" xfId="9234"/>
    <cellStyle name="쉼표 [0] 8 2 2 5 4 2 3 2" xfId="9235"/>
    <cellStyle name="쉼표 [0] 8 2 2 5 4 2 3 2 2" xfId="9236"/>
    <cellStyle name="쉼표 [0] 8 2 2 5 4 2 3 3" xfId="9237"/>
    <cellStyle name="쉼표 [0] 8 2 2 5 4 2 4" xfId="9238"/>
    <cellStyle name="쉼표 [0] 8 2 2 5 4 2 4 2" xfId="9239"/>
    <cellStyle name="쉼표 [0] 8 2 2 5 4 2 5" xfId="9240"/>
    <cellStyle name="쉼표 [0] 8 2 2 5 4 3" xfId="9241"/>
    <cellStyle name="쉼표 [0] 8 2 2 5 4 3 2" xfId="9242"/>
    <cellStyle name="쉼표 [0] 8 2 2 5 4 3 2 2" xfId="9243"/>
    <cellStyle name="쉼표 [0] 8 2 2 5 4 3 2 2 2" xfId="9244"/>
    <cellStyle name="쉼표 [0] 8 2 2 5 4 3 2 3" xfId="9245"/>
    <cellStyle name="쉼표 [0] 8 2 2 5 4 3 3" xfId="9246"/>
    <cellStyle name="쉼표 [0] 8 2 2 5 4 3 3 2" xfId="9247"/>
    <cellStyle name="쉼표 [0] 8 2 2 5 4 3 4" xfId="9248"/>
    <cellStyle name="쉼표 [0] 8 2 2 5 4 4" xfId="9249"/>
    <cellStyle name="쉼표 [0] 8 2 2 5 4 4 2" xfId="9250"/>
    <cellStyle name="쉼표 [0] 8 2 2 5 4 4 2 2" xfId="9251"/>
    <cellStyle name="쉼표 [0] 8 2 2 5 4 4 3" xfId="9252"/>
    <cellStyle name="쉼표 [0] 8 2 2 5 4 5" xfId="9253"/>
    <cellStyle name="쉼표 [0] 8 2 2 5 4 5 2" xfId="9254"/>
    <cellStyle name="쉼표 [0] 8 2 2 5 4 6" xfId="9255"/>
    <cellStyle name="쉼표 [0] 8 2 2 5 5" xfId="9256"/>
    <cellStyle name="쉼표 [0] 8 2 2 5 5 2" xfId="9257"/>
    <cellStyle name="쉼표 [0] 8 2 2 5 5 2 2" xfId="9258"/>
    <cellStyle name="쉼표 [0] 8 2 2 5 5 2 2 2" xfId="9259"/>
    <cellStyle name="쉼표 [0] 8 2 2 5 5 2 2 2 2" xfId="9260"/>
    <cellStyle name="쉼표 [0] 8 2 2 5 5 2 2 3" xfId="9261"/>
    <cellStyle name="쉼표 [0] 8 2 2 5 5 2 3" xfId="9262"/>
    <cellStyle name="쉼표 [0] 8 2 2 5 5 2 3 2" xfId="9263"/>
    <cellStyle name="쉼표 [0] 8 2 2 5 5 2 4" xfId="9264"/>
    <cellStyle name="쉼표 [0] 8 2 2 5 5 3" xfId="9265"/>
    <cellStyle name="쉼표 [0] 8 2 2 5 5 3 2" xfId="9266"/>
    <cellStyle name="쉼표 [0] 8 2 2 5 5 3 2 2" xfId="9267"/>
    <cellStyle name="쉼표 [0] 8 2 2 5 5 3 3" xfId="9268"/>
    <cellStyle name="쉼표 [0] 8 2 2 5 5 4" xfId="9269"/>
    <cellStyle name="쉼표 [0] 8 2 2 5 5 4 2" xfId="9270"/>
    <cellStyle name="쉼표 [0] 8 2 2 5 5 5" xfId="9271"/>
    <cellStyle name="쉼표 [0] 8 2 2 5 6" xfId="9272"/>
    <cellStyle name="쉼표 [0] 8 2 2 5 6 2" xfId="9273"/>
    <cellStyle name="쉼표 [0] 8 2 2 5 6 2 2" xfId="9274"/>
    <cellStyle name="쉼표 [0] 8 2 2 5 6 2 2 2" xfId="9275"/>
    <cellStyle name="쉼표 [0] 8 2 2 5 6 2 3" xfId="9276"/>
    <cellStyle name="쉼표 [0] 8 2 2 5 6 3" xfId="9277"/>
    <cellStyle name="쉼표 [0] 8 2 2 5 6 3 2" xfId="9278"/>
    <cellStyle name="쉼표 [0] 8 2 2 5 6 4" xfId="9279"/>
    <cellStyle name="쉼표 [0] 8 2 2 5 7" xfId="9280"/>
    <cellStyle name="쉼표 [0] 8 2 2 5 7 2" xfId="9281"/>
    <cellStyle name="쉼표 [0] 8 2 2 5 7 2 2" xfId="9282"/>
    <cellStyle name="쉼표 [0] 8 2 2 5 7 3" xfId="9283"/>
    <cellStyle name="쉼표 [0] 8 2 2 5 8" xfId="9284"/>
    <cellStyle name="쉼표 [0] 8 2 2 5 8 2" xfId="9285"/>
    <cellStyle name="쉼표 [0] 8 2 2 5 9" xfId="9286"/>
    <cellStyle name="쉼표 [0] 8 2 2 6" xfId="9287"/>
    <cellStyle name="쉼표 [0] 8 2 2 6 2" xfId="9288"/>
    <cellStyle name="쉼표 [0] 8 2 2 6 2 2" xfId="9289"/>
    <cellStyle name="쉼표 [0] 8 2 2 6 2 2 2" xfId="9290"/>
    <cellStyle name="쉼표 [0] 8 2 2 6 2 2 2 2" xfId="9291"/>
    <cellStyle name="쉼표 [0] 8 2 2 6 2 2 2 2 2" xfId="9292"/>
    <cellStyle name="쉼표 [0] 8 2 2 6 2 2 2 2 2 2" xfId="9293"/>
    <cellStyle name="쉼표 [0] 8 2 2 6 2 2 2 2 3" xfId="9294"/>
    <cellStyle name="쉼표 [0] 8 2 2 6 2 2 2 3" xfId="9295"/>
    <cellStyle name="쉼표 [0] 8 2 2 6 2 2 2 3 2" xfId="9296"/>
    <cellStyle name="쉼표 [0] 8 2 2 6 2 2 2 4" xfId="9297"/>
    <cellStyle name="쉼표 [0] 8 2 2 6 2 2 3" xfId="9298"/>
    <cellStyle name="쉼표 [0] 8 2 2 6 2 2 3 2" xfId="9299"/>
    <cellStyle name="쉼표 [0] 8 2 2 6 2 2 3 2 2" xfId="9300"/>
    <cellStyle name="쉼표 [0] 8 2 2 6 2 2 3 3" xfId="9301"/>
    <cellStyle name="쉼표 [0] 8 2 2 6 2 2 4" xfId="9302"/>
    <cellStyle name="쉼표 [0] 8 2 2 6 2 2 4 2" xfId="9303"/>
    <cellStyle name="쉼표 [0] 8 2 2 6 2 2 5" xfId="9304"/>
    <cellStyle name="쉼표 [0] 8 2 2 6 2 3" xfId="9305"/>
    <cellStyle name="쉼표 [0] 8 2 2 6 2 3 2" xfId="9306"/>
    <cellStyle name="쉼표 [0] 8 2 2 6 2 3 2 2" xfId="9307"/>
    <cellStyle name="쉼표 [0] 8 2 2 6 2 3 2 2 2" xfId="9308"/>
    <cellStyle name="쉼표 [0] 8 2 2 6 2 3 2 3" xfId="9309"/>
    <cellStyle name="쉼표 [0] 8 2 2 6 2 3 3" xfId="9310"/>
    <cellStyle name="쉼표 [0] 8 2 2 6 2 3 3 2" xfId="9311"/>
    <cellStyle name="쉼표 [0] 8 2 2 6 2 3 4" xfId="9312"/>
    <cellStyle name="쉼표 [0] 8 2 2 6 2 4" xfId="9313"/>
    <cellStyle name="쉼표 [0] 8 2 2 6 2 4 2" xfId="9314"/>
    <cellStyle name="쉼표 [0] 8 2 2 6 2 4 2 2" xfId="9315"/>
    <cellStyle name="쉼표 [0] 8 2 2 6 2 4 3" xfId="9316"/>
    <cellStyle name="쉼표 [0] 8 2 2 6 2 5" xfId="9317"/>
    <cellStyle name="쉼표 [0] 8 2 2 6 2 5 2" xfId="9318"/>
    <cellStyle name="쉼표 [0] 8 2 2 6 2 6" xfId="9319"/>
    <cellStyle name="쉼표 [0] 8 2 2 6 3" xfId="9320"/>
    <cellStyle name="쉼표 [0] 8 2 2 6 3 2" xfId="9321"/>
    <cellStyle name="쉼표 [0] 8 2 2 6 3 2 2" xfId="9322"/>
    <cellStyle name="쉼표 [0] 8 2 2 6 3 2 2 2" xfId="9323"/>
    <cellStyle name="쉼표 [0] 8 2 2 6 3 2 2 2 2" xfId="9324"/>
    <cellStyle name="쉼표 [0] 8 2 2 6 3 2 2 3" xfId="9325"/>
    <cellStyle name="쉼표 [0] 8 2 2 6 3 2 3" xfId="9326"/>
    <cellStyle name="쉼표 [0] 8 2 2 6 3 2 3 2" xfId="9327"/>
    <cellStyle name="쉼표 [0] 8 2 2 6 3 2 4" xfId="9328"/>
    <cellStyle name="쉼표 [0] 8 2 2 6 3 3" xfId="9329"/>
    <cellStyle name="쉼표 [0] 8 2 2 6 3 3 2" xfId="9330"/>
    <cellStyle name="쉼표 [0] 8 2 2 6 3 3 2 2" xfId="9331"/>
    <cellStyle name="쉼표 [0] 8 2 2 6 3 3 3" xfId="9332"/>
    <cellStyle name="쉼표 [0] 8 2 2 6 3 4" xfId="9333"/>
    <cellStyle name="쉼표 [0] 8 2 2 6 3 4 2" xfId="9334"/>
    <cellStyle name="쉼표 [0] 8 2 2 6 3 5" xfId="9335"/>
    <cellStyle name="쉼표 [0] 8 2 2 6 4" xfId="9336"/>
    <cellStyle name="쉼표 [0] 8 2 2 6 4 2" xfId="9337"/>
    <cellStyle name="쉼표 [0] 8 2 2 6 4 2 2" xfId="9338"/>
    <cellStyle name="쉼표 [0] 8 2 2 6 4 2 2 2" xfId="9339"/>
    <cellStyle name="쉼표 [0] 8 2 2 6 4 2 3" xfId="9340"/>
    <cellStyle name="쉼표 [0] 8 2 2 6 4 3" xfId="9341"/>
    <cellStyle name="쉼표 [0] 8 2 2 6 4 3 2" xfId="9342"/>
    <cellStyle name="쉼표 [0] 8 2 2 6 4 4" xfId="9343"/>
    <cellStyle name="쉼표 [0] 8 2 2 6 5" xfId="9344"/>
    <cellStyle name="쉼표 [0] 8 2 2 6 5 2" xfId="9345"/>
    <cellStyle name="쉼표 [0] 8 2 2 6 5 2 2" xfId="9346"/>
    <cellStyle name="쉼표 [0] 8 2 2 6 5 3" xfId="9347"/>
    <cellStyle name="쉼표 [0] 8 2 2 6 6" xfId="9348"/>
    <cellStyle name="쉼표 [0] 8 2 2 6 6 2" xfId="9349"/>
    <cellStyle name="쉼표 [0] 8 2 2 6 7" xfId="9350"/>
    <cellStyle name="쉼표 [0] 8 2 2 7" xfId="9351"/>
    <cellStyle name="쉼표 [0] 8 2 2 8" xfId="9352"/>
    <cellStyle name="쉼표 [0] 8 2 2 8 2" xfId="9353"/>
    <cellStyle name="쉼표 [0] 8 2 2 8 2 2" xfId="9354"/>
    <cellStyle name="쉼표 [0] 8 2 2 8 2 2 2" xfId="9355"/>
    <cellStyle name="쉼표 [0] 8 2 2 8 2 2 2 2" xfId="9356"/>
    <cellStyle name="쉼표 [0] 8 2 2 8 2 2 2 2 2" xfId="9357"/>
    <cellStyle name="쉼표 [0] 8 2 2 8 2 2 2 3" xfId="9358"/>
    <cellStyle name="쉼표 [0] 8 2 2 8 2 2 3" xfId="9359"/>
    <cellStyle name="쉼표 [0] 8 2 2 8 2 2 3 2" xfId="9360"/>
    <cellStyle name="쉼표 [0] 8 2 2 8 2 2 4" xfId="9361"/>
    <cellStyle name="쉼표 [0] 8 2 2 8 2 3" xfId="9362"/>
    <cellStyle name="쉼표 [0] 8 2 2 8 2 3 2" xfId="9363"/>
    <cellStyle name="쉼표 [0] 8 2 2 8 2 3 2 2" xfId="9364"/>
    <cellStyle name="쉼표 [0] 8 2 2 8 2 3 3" xfId="9365"/>
    <cellStyle name="쉼표 [0] 8 2 2 8 2 4" xfId="9366"/>
    <cellStyle name="쉼표 [0] 8 2 2 8 2 4 2" xfId="9367"/>
    <cellStyle name="쉼표 [0] 8 2 2 8 2 5" xfId="9368"/>
    <cellStyle name="쉼표 [0] 8 2 2 8 3" xfId="9369"/>
    <cellStyle name="쉼표 [0] 8 2 2 8 3 2" xfId="9370"/>
    <cellStyle name="쉼표 [0] 8 2 2 8 3 2 2" xfId="9371"/>
    <cellStyle name="쉼표 [0] 8 2 2 8 3 2 2 2" xfId="9372"/>
    <cellStyle name="쉼표 [0] 8 2 2 8 3 2 3" xfId="9373"/>
    <cellStyle name="쉼표 [0] 8 2 2 8 3 3" xfId="9374"/>
    <cellStyle name="쉼표 [0] 8 2 2 8 3 3 2" xfId="9375"/>
    <cellStyle name="쉼표 [0] 8 2 2 8 3 4" xfId="9376"/>
    <cellStyle name="쉼표 [0] 8 2 2 8 4" xfId="9377"/>
    <cellStyle name="쉼표 [0] 8 2 2 8 4 2" xfId="9378"/>
    <cellStyle name="쉼표 [0] 8 2 2 8 4 2 2" xfId="9379"/>
    <cellStyle name="쉼표 [0] 8 2 2 8 4 3" xfId="9380"/>
    <cellStyle name="쉼표 [0] 8 2 2 8 5" xfId="9381"/>
    <cellStyle name="쉼표 [0] 8 2 2 8 5 2" xfId="9382"/>
    <cellStyle name="쉼표 [0] 8 2 2 8 6" xfId="9383"/>
    <cellStyle name="쉼표 [0] 8 2 2 9" xfId="9384"/>
    <cellStyle name="쉼표 [0] 8 2 2 9 2" xfId="9385"/>
    <cellStyle name="쉼표 [0] 8 2 2 9 2 2" xfId="9386"/>
    <cellStyle name="쉼표 [0] 8 2 2 9 2 2 2" xfId="9387"/>
    <cellStyle name="쉼표 [0] 8 2 2 9 2 2 2 2" xfId="9388"/>
    <cellStyle name="쉼표 [0] 8 2 2 9 2 2 3" xfId="9389"/>
    <cellStyle name="쉼표 [0] 8 2 2 9 2 3" xfId="9390"/>
    <cellStyle name="쉼표 [0] 8 2 2 9 2 3 2" xfId="9391"/>
    <cellStyle name="쉼표 [0] 8 2 2 9 2 4" xfId="9392"/>
    <cellStyle name="쉼표 [0] 8 2 2 9 3" xfId="9393"/>
    <cellStyle name="쉼표 [0] 8 2 2 9 3 2" xfId="9394"/>
    <cellStyle name="쉼표 [0] 8 2 2 9 3 2 2" xfId="9395"/>
    <cellStyle name="쉼표 [0] 8 2 2 9 3 3" xfId="9396"/>
    <cellStyle name="쉼표 [0] 8 2 2 9 4" xfId="9397"/>
    <cellStyle name="쉼표 [0] 8 2 2 9 4 2" xfId="9398"/>
    <cellStyle name="쉼표 [0] 8 2 2 9 5" xfId="9399"/>
    <cellStyle name="쉼표 [0] 8 2 3" xfId="9400"/>
    <cellStyle name="쉼표 [0] 8 2 3 10" xfId="9401"/>
    <cellStyle name="쉼표 [0] 8 2 3 10 2" xfId="9402"/>
    <cellStyle name="쉼표 [0] 8 2 3 11" xfId="9403"/>
    <cellStyle name="쉼표 [0] 8 2 3 2" xfId="9404"/>
    <cellStyle name="쉼표 [0] 8 2 3 2 10" xfId="9405"/>
    <cellStyle name="쉼표 [0] 8 2 3 2 2" xfId="9406"/>
    <cellStyle name="쉼표 [0] 8 2 3 2 2 2" xfId="9407"/>
    <cellStyle name="쉼표 [0] 8 2 3 2 2 2 2" xfId="9408"/>
    <cellStyle name="쉼표 [0] 8 2 3 2 2 2 2 2" xfId="9409"/>
    <cellStyle name="쉼표 [0] 8 2 3 2 2 2 2 2 2" xfId="9410"/>
    <cellStyle name="쉼표 [0] 8 2 3 2 2 2 2 2 2 2" xfId="9411"/>
    <cellStyle name="쉼표 [0] 8 2 3 2 2 2 2 2 2 2 2" xfId="9412"/>
    <cellStyle name="쉼표 [0] 8 2 3 2 2 2 2 2 2 2 2 2" xfId="9413"/>
    <cellStyle name="쉼표 [0] 8 2 3 2 2 2 2 2 2 2 3" xfId="9414"/>
    <cellStyle name="쉼표 [0] 8 2 3 2 2 2 2 2 2 3" xfId="9415"/>
    <cellStyle name="쉼표 [0] 8 2 3 2 2 2 2 2 2 3 2" xfId="9416"/>
    <cellStyle name="쉼표 [0] 8 2 3 2 2 2 2 2 2 4" xfId="9417"/>
    <cellStyle name="쉼표 [0] 8 2 3 2 2 2 2 2 3" xfId="9418"/>
    <cellStyle name="쉼표 [0] 8 2 3 2 2 2 2 2 3 2" xfId="9419"/>
    <cellStyle name="쉼표 [0] 8 2 3 2 2 2 2 2 3 2 2" xfId="9420"/>
    <cellStyle name="쉼표 [0] 8 2 3 2 2 2 2 2 3 3" xfId="9421"/>
    <cellStyle name="쉼표 [0] 8 2 3 2 2 2 2 2 4" xfId="9422"/>
    <cellStyle name="쉼표 [0] 8 2 3 2 2 2 2 2 4 2" xfId="9423"/>
    <cellStyle name="쉼표 [0] 8 2 3 2 2 2 2 2 5" xfId="9424"/>
    <cellStyle name="쉼표 [0] 8 2 3 2 2 2 2 3" xfId="9425"/>
    <cellStyle name="쉼표 [0] 8 2 3 2 2 2 2 3 2" xfId="9426"/>
    <cellStyle name="쉼표 [0] 8 2 3 2 2 2 2 3 2 2" xfId="9427"/>
    <cellStyle name="쉼표 [0] 8 2 3 2 2 2 2 3 2 2 2" xfId="9428"/>
    <cellStyle name="쉼표 [0] 8 2 3 2 2 2 2 3 2 3" xfId="9429"/>
    <cellStyle name="쉼표 [0] 8 2 3 2 2 2 2 3 3" xfId="9430"/>
    <cellStyle name="쉼표 [0] 8 2 3 2 2 2 2 3 3 2" xfId="9431"/>
    <cellStyle name="쉼표 [0] 8 2 3 2 2 2 2 3 4" xfId="9432"/>
    <cellStyle name="쉼표 [0] 8 2 3 2 2 2 2 4" xfId="9433"/>
    <cellStyle name="쉼표 [0] 8 2 3 2 2 2 2 4 2" xfId="9434"/>
    <cellStyle name="쉼표 [0] 8 2 3 2 2 2 2 4 2 2" xfId="9435"/>
    <cellStyle name="쉼표 [0] 8 2 3 2 2 2 2 4 3" xfId="9436"/>
    <cellStyle name="쉼표 [0] 8 2 3 2 2 2 2 5" xfId="9437"/>
    <cellStyle name="쉼표 [0] 8 2 3 2 2 2 2 5 2" xfId="9438"/>
    <cellStyle name="쉼표 [0] 8 2 3 2 2 2 2 6" xfId="9439"/>
    <cellStyle name="쉼표 [0] 8 2 3 2 2 2 3" xfId="9440"/>
    <cellStyle name="쉼표 [0] 8 2 3 2 2 2 3 2" xfId="9441"/>
    <cellStyle name="쉼표 [0] 8 2 3 2 2 2 3 2 2" xfId="9442"/>
    <cellStyle name="쉼표 [0] 8 2 3 2 2 2 3 2 2 2" xfId="9443"/>
    <cellStyle name="쉼표 [0] 8 2 3 2 2 2 3 2 2 2 2" xfId="9444"/>
    <cellStyle name="쉼표 [0] 8 2 3 2 2 2 3 2 2 3" xfId="9445"/>
    <cellStyle name="쉼표 [0] 8 2 3 2 2 2 3 2 3" xfId="9446"/>
    <cellStyle name="쉼표 [0] 8 2 3 2 2 2 3 2 3 2" xfId="9447"/>
    <cellStyle name="쉼표 [0] 8 2 3 2 2 2 3 2 4" xfId="9448"/>
    <cellStyle name="쉼표 [0] 8 2 3 2 2 2 3 3" xfId="9449"/>
    <cellStyle name="쉼표 [0] 8 2 3 2 2 2 3 3 2" xfId="9450"/>
    <cellStyle name="쉼표 [0] 8 2 3 2 2 2 3 3 2 2" xfId="9451"/>
    <cellStyle name="쉼표 [0] 8 2 3 2 2 2 3 3 3" xfId="9452"/>
    <cellStyle name="쉼표 [0] 8 2 3 2 2 2 3 4" xfId="9453"/>
    <cellStyle name="쉼표 [0] 8 2 3 2 2 2 3 4 2" xfId="9454"/>
    <cellStyle name="쉼표 [0] 8 2 3 2 2 2 3 5" xfId="9455"/>
    <cellStyle name="쉼표 [0] 8 2 3 2 2 2 4" xfId="9456"/>
    <cellStyle name="쉼표 [0] 8 2 3 2 2 2 4 2" xfId="9457"/>
    <cellStyle name="쉼표 [0] 8 2 3 2 2 2 4 2 2" xfId="9458"/>
    <cellStyle name="쉼표 [0] 8 2 3 2 2 2 4 2 2 2" xfId="9459"/>
    <cellStyle name="쉼표 [0] 8 2 3 2 2 2 4 2 3" xfId="9460"/>
    <cellStyle name="쉼표 [0] 8 2 3 2 2 2 4 3" xfId="9461"/>
    <cellStyle name="쉼표 [0] 8 2 3 2 2 2 4 3 2" xfId="9462"/>
    <cellStyle name="쉼표 [0] 8 2 3 2 2 2 4 4" xfId="9463"/>
    <cellStyle name="쉼표 [0] 8 2 3 2 2 2 5" xfId="9464"/>
    <cellStyle name="쉼표 [0] 8 2 3 2 2 2 5 2" xfId="9465"/>
    <cellStyle name="쉼표 [0] 8 2 3 2 2 2 5 2 2" xfId="9466"/>
    <cellStyle name="쉼표 [0] 8 2 3 2 2 2 5 3" xfId="9467"/>
    <cellStyle name="쉼표 [0] 8 2 3 2 2 2 6" xfId="9468"/>
    <cellStyle name="쉼표 [0] 8 2 3 2 2 2 6 2" xfId="9469"/>
    <cellStyle name="쉼표 [0] 8 2 3 2 2 2 7" xfId="9470"/>
    <cellStyle name="쉼표 [0] 8 2 3 2 2 3" xfId="9471"/>
    <cellStyle name="쉼표 [0] 8 2 3 2 2 4" xfId="9472"/>
    <cellStyle name="쉼표 [0] 8 2 3 2 2 4 2" xfId="9473"/>
    <cellStyle name="쉼표 [0] 8 2 3 2 2 4 2 2" xfId="9474"/>
    <cellStyle name="쉼표 [0] 8 2 3 2 2 4 2 2 2" xfId="9475"/>
    <cellStyle name="쉼표 [0] 8 2 3 2 2 4 2 2 2 2" xfId="9476"/>
    <cellStyle name="쉼표 [0] 8 2 3 2 2 4 2 2 2 2 2" xfId="9477"/>
    <cellStyle name="쉼표 [0] 8 2 3 2 2 4 2 2 2 3" xfId="9478"/>
    <cellStyle name="쉼표 [0] 8 2 3 2 2 4 2 2 3" xfId="9479"/>
    <cellStyle name="쉼표 [0] 8 2 3 2 2 4 2 2 3 2" xfId="9480"/>
    <cellStyle name="쉼표 [0] 8 2 3 2 2 4 2 2 4" xfId="9481"/>
    <cellStyle name="쉼표 [0] 8 2 3 2 2 4 2 3" xfId="9482"/>
    <cellStyle name="쉼표 [0] 8 2 3 2 2 4 2 3 2" xfId="9483"/>
    <cellStyle name="쉼표 [0] 8 2 3 2 2 4 2 3 2 2" xfId="9484"/>
    <cellStyle name="쉼표 [0] 8 2 3 2 2 4 2 3 3" xfId="9485"/>
    <cellStyle name="쉼표 [0] 8 2 3 2 2 4 2 4" xfId="9486"/>
    <cellStyle name="쉼표 [0] 8 2 3 2 2 4 2 4 2" xfId="9487"/>
    <cellStyle name="쉼표 [0] 8 2 3 2 2 4 2 5" xfId="9488"/>
    <cellStyle name="쉼표 [0] 8 2 3 2 2 4 3" xfId="9489"/>
    <cellStyle name="쉼표 [0] 8 2 3 2 2 4 3 2" xfId="9490"/>
    <cellStyle name="쉼표 [0] 8 2 3 2 2 4 3 2 2" xfId="9491"/>
    <cellStyle name="쉼표 [0] 8 2 3 2 2 4 3 2 2 2" xfId="9492"/>
    <cellStyle name="쉼표 [0] 8 2 3 2 2 4 3 2 3" xfId="9493"/>
    <cellStyle name="쉼표 [0] 8 2 3 2 2 4 3 3" xfId="9494"/>
    <cellStyle name="쉼표 [0] 8 2 3 2 2 4 3 3 2" xfId="9495"/>
    <cellStyle name="쉼표 [0] 8 2 3 2 2 4 3 4" xfId="9496"/>
    <cellStyle name="쉼표 [0] 8 2 3 2 2 4 4" xfId="9497"/>
    <cellStyle name="쉼표 [0] 8 2 3 2 2 4 4 2" xfId="9498"/>
    <cellStyle name="쉼표 [0] 8 2 3 2 2 4 4 2 2" xfId="9499"/>
    <cellStyle name="쉼표 [0] 8 2 3 2 2 4 4 3" xfId="9500"/>
    <cellStyle name="쉼표 [0] 8 2 3 2 2 4 5" xfId="9501"/>
    <cellStyle name="쉼표 [0] 8 2 3 2 2 4 5 2" xfId="9502"/>
    <cellStyle name="쉼표 [0] 8 2 3 2 2 4 6" xfId="9503"/>
    <cellStyle name="쉼표 [0] 8 2 3 2 2 5" xfId="9504"/>
    <cellStyle name="쉼표 [0] 8 2 3 2 2 5 2" xfId="9505"/>
    <cellStyle name="쉼표 [0] 8 2 3 2 2 5 2 2" xfId="9506"/>
    <cellStyle name="쉼표 [0] 8 2 3 2 2 5 2 2 2" xfId="9507"/>
    <cellStyle name="쉼표 [0] 8 2 3 2 2 5 2 2 2 2" xfId="9508"/>
    <cellStyle name="쉼표 [0] 8 2 3 2 2 5 2 2 3" xfId="9509"/>
    <cellStyle name="쉼표 [0] 8 2 3 2 2 5 2 3" xfId="9510"/>
    <cellStyle name="쉼표 [0] 8 2 3 2 2 5 2 3 2" xfId="9511"/>
    <cellStyle name="쉼표 [0] 8 2 3 2 2 5 2 4" xfId="9512"/>
    <cellStyle name="쉼표 [0] 8 2 3 2 2 5 3" xfId="9513"/>
    <cellStyle name="쉼표 [0] 8 2 3 2 2 5 3 2" xfId="9514"/>
    <cellStyle name="쉼표 [0] 8 2 3 2 2 5 3 2 2" xfId="9515"/>
    <cellStyle name="쉼표 [0] 8 2 3 2 2 5 3 3" xfId="9516"/>
    <cellStyle name="쉼표 [0] 8 2 3 2 2 5 4" xfId="9517"/>
    <cellStyle name="쉼표 [0] 8 2 3 2 2 5 4 2" xfId="9518"/>
    <cellStyle name="쉼표 [0] 8 2 3 2 2 5 5" xfId="9519"/>
    <cellStyle name="쉼표 [0] 8 2 3 2 2 6" xfId="9520"/>
    <cellStyle name="쉼표 [0] 8 2 3 2 2 6 2" xfId="9521"/>
    <cellStyle name="쉼표 [0] 8 2 3 2 2 6 2 2" xfId="9522"/>
    <cellStyle name="쉼표 [0] 8 2 3 2 2 6 2 2 2" xfId="9523"/>
    <cellStyle name="쉼표 [0] 8 2 3 2 2 6 2 3" xfId="9524"/>
    <cellStyle name="쉼표 [0] 8 2 3 2 2 6 3" xfId="9525"/>
    <cellStyle name="쉼표 [0] 8 2 3 2 2 6 3 2" xfId="9526"/>
    <cellStyle name="쉼표 [0] 8 2 3 2 2 6 4" xfId="9527"/>
    <cellStyle name="쉼표 [0] 8 2 3 2 2 7" xfId="9528"/>
    <cellStyle name="쉼표 [0] 8 2 3 2 2 7 2" xfId="9529"/>
    <cellStyle name="쉼표 [0] 8 2 3 2 2 7 2 2" xfId="9530"/>
    <cellStyle name="쉼표 [0] 8 2 3 2 2 7 3" xfId="9531"/>
    <cellStyle name="쉼표 [0] 8 2 3 2 2 8" xfId="9532"/>
    <cellStyle name="쉼표 [0] 8 2 3 2 2 8 2" xfId="9533"/>
    <cellStyle name="쉼표 [0] 8 2 3 2 2 9" xfId="9534"/>
    <cellStyle name="쉼표 [0] 8 2 3 2 3" xfId="9535"/>
    <cellStyle name="쉼표 [0] 8 2 3 2 3 2" xfId="9536"/>
    <cellStyle name="쉼표 [0] 8 2 3 2 3 2 2" xfId="9537"/>
    <cellStyle name="쉼표 [0] 8 2 3 2 3 2 2 2" xfId="9538"/>
    <cellStyle name="쉼표 [0] 8 2 3 2 3 2 2 2 2" xfId="9539"/>
    <cellStyle name="쉼표 [0] 8 2 3 2 3 2 2 2 2 2" xfId="9540"/>
    <cellStyle name="쉼표 [0] 8 2 3 2 3 2 2 2 2 2 2" xfId="9541"/>
    <cellStyle name="쉼표 [0] 8 2 3 2 3 2 2 2 2 3" xfId="9542"/>
    <cellStyle name="쉼표 [0] 8 2 3 2 3 2 2 2 3" xfId="9543"/>
    <cellStyle name="쉼표 [0] 8 2 3 2 3 2 2 2 3 2" xfId="9544"/>
    <cellStyle name="쉼표 [0] 8 2 3 2 3 2 2 2 4" xfId="9545"/>
    <cellStyle name="쉼표 [0] 8 2 3 2 3 2 2 3" xfId="9546"/>
    <cellStyle name="쉼표 [0] 8 2 3 2 3 2 2 3 2" xfId="9547"/>
    <cellStyle name="쉼표 [0] 8 2 3 2 3 2 2 3 2 2" xfId="9548"/>
    <cellStyle name="쉼표 [0] 8 2 3 2 3 2 2 3 3" xfId="9549"/>
    <cellStyle name="쉼표 [0] 8 2 3 2 3 2 2 4" xfId="9550"/>
    <cellStyle name="쉼표 [0] 8 2 3 2 3 2 2 4 2" xfId="9551"/>
    <cellStyle name="쉼표 [0] 8 2 3 2 3 2 2 5" xfId="9552"/>
    <cellStyle name="쉼표 [0] 8 2 3 2 3 2 3" xfId="9553"/>
    <cellStyle name="쉼표 [0] 8 2 3 2 3 2 3 2" xfId="9554"/>
    <cellStyle name="쉼표 [0] 8 2 3 2 3 2 3 2 2" xfId="9555"/>
    <cellStyle name="쉼표 [0] 8 2 3 2 3 2 3 2 2 2" xfId="9556"/>
    <cellStyle name="쉼표 [0] 8 2 3 2 3 2 3 2 3" xfId="9557"/>
    <cellStyle name="쉼표 [0] 8 2 3 2 3 2 3 3" xfId="9558"/>
    <cellStyle name="쉼표 [0] 8 2 3 2 3 2 3 3 2" xfId="9559"/>
    <cellStyle name="쉼표 [0] 8 2 3 2 3 2 3 4" xfId="9560"/>
    <cellStyle name="쉼표 [0] 8 2 3 2 3 2 4" xfId="9561"/>
    <cellStyle name="쉼표 [0] 8 2 3 2 3 2 4 2" xfId="9562"/>
    <cellStyle name="쉼표 [0] 8 2 3 2 3 2 4 2 2" xfId="9563"/>
    <cellStyle name="쉼표 [0] 8 2 3 2 3 2 4 3" xfId="9564"/>
    <cellStyle name="쉼표 [0] 8 2 3 2 3 2 5" xfId="9565"/>
    <cellStyle name="쉼표 [0] 8 2 3 2 3 2 5 2" xfId="9566"/>
    <cellStyle name="쉼표 [0] 8 2 3 2 3 2 6" xfId="9567"/>
    <cellStyle name="쉼표 [0] 8 2 3 2 3 3" xfId="9568"/>
    <cellStyle name="쉼표 [0] 8 2 3 2 3 3 2" xfId="9569"/>
    <cellStyle name="쉼표 [0] 8 2 3 2 3 3 2 2" xfId="9570"/>
    <cellStyle name="쉼표 [0] 8 2 3 2 3 3 2 2 2" xfId="9571"/>
    <cellStyle name="쉼표 [0] 8 2 3 2 3 3 2 2 2 2" xfId="9572"/>
    <cellStyle name="쉼표 [0] 8 2 3 2 3 3 2 2 3" xfId="9573"/>
    <cellStyle name="쉼표 [0] 8 2 3 2 3 3 2 3" xfId="9574"/>
    <cellStyle name="쉼표 [0] 8 2 3 2 3 3 2 3 2" xfId="9575"/>
    <cellStyle name="쉼표 [0] 8 2 3 2 3 3 2 4" xfId="9576"/>
    <cellStyle name="쉼표 [0] 8 2 3 2 3 3 3" xfId="9577"/>
    <cellStyle name="쉼표 [0] 8 2 3 2 3 3 3 2" xfId="9578"/>
    <cellStyle name="쉼표 [0] 8 2 3 2 3 3 3 2 2" xfId="9579"/>
    <cellStyle name="쉼표 [0] 8 2 3 2 3 3 3 3" xfId="9580"/>
    <cellStyle name="쉼표 [0] 8 2 3 2 3 3 4" xfId="9581"/>
    <cellStyle name="쉼표 [0] 8 2 3 2 3 3 4 2" xfId="9582"/>
    <cellStyle name="쉼표 [0] 8 2 3 2 3 3 5" xfId="9583"/>
    <cellStyle name="쉼표 [0] 8 2 3 2 3 4" xfId="9584"/>
    <cellStyle name="쉼표 [0] 8 2 3 2 3 4 2" xfId="9585"/>
    <cellStyle name="쉼표 [0] 8 2 3 2 3 4 2 2" xfId="9586"/>
    <cellStyle name="쉼표 [0] 8 2 3 2 3 4 2 2 2" xfId="9587"/>
    <cellStyle name="쉼표 [0] 8 2 3 2 3 4 2 3" xfId="9588"/>
    <cellStyle name="쉼표 [0] 8 2 3 2 3 4 3" xfId="9589"/>
    <cellStyle name="쉼표 [0] 8 2 3 2 3 4 3 2" xfId="9590"/>
    <cellStyle name="쉼표 [0] 8 2 3 2 3 4 4" xfId="9591"/>
    <cellStyle name="쉼표 [0] 8 2 3 2 3 5" xfId="9592"/>
    <cellStyle name="쉼표 [0] 8 2 3 2 3 5 2" xfId="9593"/>
    <cellStyle name="쉼표 [0] 8 2 3 2 3 5 2 2" xfId="9594"/>
    <cellStyle name="쉼표 [0] 8 2 3 2 3 5 3" xfId="9595"/>
    <cellStyle name="쉼표 [0] 8 2 3 2 3 6" xfId="9596"/>
    <cellStyle name="쉼표 [0] 8 2 3 2 3 6 2" xfId="9597"/>
    <cellStyle name="쉼표 [0] 8 2 3 2 3 7" xfId="9598"/>
    <cellStyle name="쉼표 [0] 8 2 3 2 4" xfId="9599"/>
    <cellStyle name="쉼표 [0] 8 2 3 2 5" xfId="9600"/>
    <cellStyle name="쉼표 [0] 8 2 3 2 5 2" xfId="9601"/>
    <cellStyle name="쉼표 [0] 8 2 3 2 5 2 2" xfId="9602"/>
    <cellStyle name="쉼표 [0] 8 2 3 2 5 2 2 2" xfId="9603"/>
    <cellStyle name="쉼표 [0] 8 2 3 2 5 2 2 2 2" xfId="9604"/>
    <cellStyle name="쉼표 [0] 8 2 3 2 5 2 2 2 2 2" xfId="9605"/>
    <cellStyle name="쉼표 [0] 8 2 3 2 5 2 2 2 3" xfId="9606"/>
    <cellStyle name="쉼표 [0] 8 2 3 2 5 2 2 3" xfId="9607"/>
    <cellStyle name="쉼표 [0] 8 2 3 2 5 2 2 3 2" xfId="9608"/>
    <cellStyle name="쉼표 [0] 8 2 3 2 5 2 2 4" xfId="9609"/>
    <cellStyle name="쉼표 [0] 8 2 3 2 5 2 3" xfId="9610"/>
    <cellStyle name="쉼표 [0] 8 2 3 2 5 2 3 2" xfId="9611"/>
    <cellStyle name="쉼표 [0] 8 2 3 2 5 2 3 2 2" xfId="9612"/>
    <cellStyle name="쉼표 [0] 8 2 3 2 5 2 3 3" xfId="9613"/>
    <cellStyle name="쉼표 [0] 8 2 3 2 5 2 4" xfId="9614"/>
    <cellStyle name="쉼표 [0] 8 2 3 2 5 2 4 2" xfId="9615"/>
    <cellStyle name="쉼표 [0] 8 2 3 2 5 2 5" xfId="9616"/>
    <cellStyle name="쉼표 [0] 8 2 3 2 5 3" xfId="9617"/>
    <cellStyle name="쉼표 [0] 8 2 3 2 5 3 2" xfId="9618"/>
    <cellStyle name="쉼표 [0] 8 2 3 2 5 3 2 2" xfId="9619"/>
    <cellStyle name="쉼표 [0] 8 2 3 2 5 3 2 2 2" xfId="9620"/>
    <cellStyle name="쉼표 [0] 8 2 3 2 5 3 2 3" xfId="9621"/>
    <cellStyle name="쉼표 [0] 8 2 3 2 5 3 3" xfId="9622"/>
    <cellStyle name="쉼표 [0] 8 2 3 2 5 3 3 2" xfId="9623"/>
    <cellStyle name="쉼표 [0] 8 2 3 2 5 3 4" xfId="9624"/>
    <cellStyle name="쉼표 [0] 8 2 3 2 5 4" xfId="9625"/>
    <cellStyle name="쉼표 [0] 8 2 3 2 5 4 2" xfId="9626"/>
    <cellStyle name="쉼표 [0] 8 2 3 2 5 4 2 2" xfId="9627"/>
    <cellStyle name="쉼표 [0] 8 2 3 2 5 4 3" xfId="9628"/>
    <cellStyle name="쉼표 [0] 8 2 3 2 5 5" xfId="9629"/>
    <cellStyle name="쉼표 [0] 8 2 3 2 5 5 2" xfId="9630"/>
    <cellStyle name="쉼표 [0] 8 2 3 2 5 6" xfId="9631"/>
    <cellStyle name="쉼표 [0] 8 2 3 2 6" xfId="9632"/>
    <cellStyle name="쉼표 [0] 8 2 3 2 6 2" xfId="9633"/>
    <cellStyle name="쉼표 [0] 8 2 3 2 6 2 2" xfId="9634"/>
    <cellStyle name="쉼표 [0] 8 2 3 2 6 2 2 2" xfId="9635"/>
    <cellStyle name="쉼표 [0] 8 2 3 2 6 2 2 2 2" xfId="9636"/>
    <cellStyle name="쉼표 [0] 8 2 3 2 6 2 2 3" xfId="9637"/>
    <cellStyle name="쉼표 [0] 8 2 3 2 6 2 3" xfId="9638"/>
    <cellStyle name="쉼표 [0] 8 2 3 2 6 2 3 2" xfId="9639"/>
    <cellStyle name="쉼표 [0] 8 2 3 2 6 2 4" xfId="9640"/>
    <cellStyle name="쉼표 [0] 8 2 3 2 6 3" xfId="9641"/>
    <cellStyle name="쉼표 [0] 8 2 3 2 6 3 2" xfId="9642"/>
    <cellStyle name="쉼표 [0] 8 2 3 2 6 3 2 2" xfId="9643"/>
    <cellStyle name="쉼표 [0] 8 2 3 2 6 3 3" xfId="9644"/>
    <cellStyle name="쉼표 [0] 8 2 3 2 6 4" xfId="9645"/>
    <cellStyle name="쉼표 [0] 8 2 3 2 6 4 2" xfId="9646"/>
    <cellStyle name="쉼표 [0] 8 2 3 2 6 5" xfId="9647"/>
    <cellStyle name="쉼표 [0] 8 2 3 2 7" xfId="9648"/>
    <cellStyle name="쉼표 [0] 8 2 3 2 7 2" xfId="9649"/>
    <cellStyle name="쉼표 [0] 8 2 3 2 7 2 2" xfId="9650"/>
    <cellStyle name="쉼표 [0] 8 2 3 2 7 2 2 2" xfId="9651"/>
    <cellStyle name="쉼표 [0] 8 2 3 2 7 2 3" xfId="9652"/>
    <cellStyle name="쉼표 [0] 8 2 3 2 7 3" xfId="9653"/>
    <cellStyle name="쉼표 [0] 8 2 3 2 7 3 2" xfId="9654"/>
    <cellStyle name="쉼표 [0] 8 2 3 2 7 4" xfId="9655"/>
    <cellStyle name="쉼표 [0] 8 2 3 2 8" xfId="9656"/>
    <cellStyle name="쉼표 [0] 8 2 3 2 8 2" xfId="9657"/>
    <cellStyle name="쉼표 [0] 8 2 3 2 8 2 2" xfId="9658"/>
    <cellStyle name="쉼표 [0] 8 2 3 2 8 3" xfId="9659"/>
    <cellStyle name="쉼표 [0] 8 2 3 2 9" xfId="9660"/>
    <cellStyle name="쉼표 [0] 8 2 3 2 9 2" xfId="9661"/>
    <cellStyle name="쉼표 [0] 8 2 3 3" xfId="9662"/>
    <cellStyle name="쉼표 [0] 8 2 3 3 2" xfId="9663"/>
    <cellStyle name="쉼표 [0] 8 2 3 3 2 2" xfId="9664"/>
    <cellStyle name="쉼표 [0] 8 2 3 3 2 2 2" xfId="9665"/>
    <cellStyle name="쉼표 [0] 8 2 3 3 2 2 2 2" xfId="9666"/>
    <cellStyle name="쉼표 [0] 8 2 3 3 2 2 2 2 2" xfId="9667"/>
    <cellStyle name="쉼표 [0] 8 2 3 3 2 2 2 2 2 2" xfId="9668"/>
    <cellStyle name="쉼표 [0] 8 2 3 3 2 2 2 2 2 2 2" xfId="9669"/>
    <cellStyle name="쉼표 [0] 8 2 3 3 2 2 2 2 2 3" xfId="9670"/>
    <cellStyle name="쉼표 [0] 8 2 3 3 2 2 2 2 3" xfId="9671"/>
    <cellStyle name="쉼표 [0] 8 2 3 3 2 2 2 2 3 2" xfId="9672"/>
    <cellStyle name="쉼표 [0] 8 2 3 3 2 2 2 2 4" xfId="9673"/>
    <cellStyle name="쉼표 [0] 8 2 3 3 2 2 2 3" xfId="9674"/>
    <cellStyle name="쉼표 [0] 8 2 3 3 2 2 2 3 2" xfId="9675"/>
    <cellStyle name="쉼표 [0] 8 2 3 3 2 2 2 3 2 2" xfId="9676"/>
    <cellStyle name="쉼표 [0] 8 2 3 3 2 2 2 3 3" xfId="9677"/>
    <cellStyle name="쉼표 [0] 8 2 3 3 2 2 2 4" xfId="9678"/>
    <cellStyle name="쉼표 [0] 8 2 3 3 2 2 2 4 2" xfId="9679"/>
    <cellStyle name="쉼표 [0] 8 2 3 3 2 2 2 5" xfId="9680"/>
    <cellStyle name="쉼표 [0] 8 2 3 3 2 2 3" xfId="9681"/>
    <cellStyle name="쉼표 [0] 8 2 3 3 2 2 3 2" xfId="9682"/>
    <cellStyle name="쉼표 [0] 8 2 3 3 2 2 3 2 2" xfId="9683"/>
    <cellStyle name="쉼표 [0] 8 2 3 3 2 2 3 2 2 2" xfId="9684"/>
    <cellStyle name="쉼표 [0] 8 2 3 3 2 2 3 2 3" xfId="9685"/>
    <cellStyle name="쉼표 [0] 8 2 3 3 2 2 3 3" xfId="9686"/>
    <cellStyle name="쉼표 [0] 8 2 3 3 2 2 3 3 2" xfId="9687"/>
    <cellStyle name="쉼표 [0] 8 2 3 3 2 2 3 4" xfId="9688"/>
    <cellStyle name="쉼표 [0] 8 2 3 3 2 2 4" xfId="9689"/>
    <cellStyle name="쉼표 [0] 8 2 3 3 2 2 4 2" xfId="9690"/>
    <cellStyle name="쉼표 [0] 8 2 3 3 2 2 4 2 2" xfId="9691"/>
    <cellStyle name="쉼표 [0] 8 2 3 3 2 2 4 3" xfId="9692"/>
    <cellStyle name="쉼표 [0] 8 2 3 3 2 2 5" xfId="9693"/>
    <cellStyle name="쉼표 [0] 8 2 3 3 2 2 5 2" xfId="9694"/>
    <cellStyle name="쉼표 [0] 8 2 3 3 2 2 6" xfId="9695"/>
    <cellStyle name="쉼표 [0] 8 2 3 3 2 3" xfId="9696"/>
    <cellStyle name="쉼표 [0] 8 2 3 3 2 3 2" xfId="9697"/>
    <cellStyle name="쉼표 [0] 8 2 3 3 2 3 2 2" xfId="9698"/>
    <cellStyle name="쉼표 [0] 8 2 3 3 2 3 2 2 2" xfId="9699"/>
    <cellStyle name="쉼표 [0] 8 2 3 3 2 3 2 2 2 2" xfId="9700"/>
    <cellStyle name="쉼표 [0] 8 2 3 3 2 3 2 2 3" xfId="9701"/>
    <cellStyle name="쉼표 [0] 8 2 3 3 2 3 2 3" xfId="9702"/>
    <cellStyle name="쉼표 [0] 8 2 3 3 2 3 2 3 2" xfId="9703"/>
    <cellStyle name="쉼표 [0] 8 2 3 3 2 3 2 4" xfId="9704"/>
    <cellStyle name="쉼표 [0] 8 2 3 3 2 3 3" xfId="9705"/>
    <cellStyle name="쉼표 [0] 8 2 3 3 2 3 3 2" xfId="9706"/>
    <cellStyle name="쉼표 [0] 8 2 3 3 2 3 3 2 2" xfId="9707"/>
    <cellStyle name="쉼표 [0] 8 2 3 3 2 3 3 3" xfId="9708"/>
    <cellStyle name="쉼표 [0] 8 2 3 3 2 3 4" xfId="9709"/>
    <cellStyle name="쉼표 [0] 8 2 3 3 2 3 4 2" xfId="9710"/>
    <cellStyle name="쉼표 [0] 8 2 3 3 2 3 5" xfId="9711"/>
    <cellStyle name="쉼표 [0] 8 2 3 3 2 4" xfId="9712"/>
    <cellStyle name="쉼표 [0] 8 2 3 3 2 4 2" xfId="9713"/>
    <cellStyle name="쉼표 [0] 8 2 3 3 2 4 2 2" xfId="9714"/>
    <cellStyle name="쉼표 [0] 8 2 3 3 2 4 2 2 2" xfId="9715"/>
    <cellStyle name="쉼표 [0] 8 2 3 3 2 4 2 3" xfId="9716"/>
    <cellStyle name="쉼표 [0] 8 2 3 3 2 4 3" xfId="9717"/>
    <cellStyle name="쉼표 [0] 8 2 3 3 2 4 3 2" xfId="9718"/>
    <cellStyle name="쉼표 [0] 8 2 3 3 2 4 4" xfId="9719"/>
    <cellStyle name="쉼표 [0] 8 2 3 3 2 5" xfId="9720"/>
    <cellStyle name="쉼표 [0] 8 2 3 3 2 5 2" xfId="9721"/>
    <cellStyle name="쉼표 [0] 8 2 3 3 2 5 2 2" xfId="9722"/>
    <cellStyle name="쉼표 [0] 8 2 3 3 2 5 3" xfId="9723"/>
    <cellStyle name="쉼표 [0] 8 2 3 3 2 6" xfId="9724"/>
    <cellStyle name="쉼표 [0] 8 2 3 3 2 6 2" xfId="9725"/>
    <cellStyle name="쉼표 [0] 8 2 3 3 2 7" xfId="9726"/>
    <cellStyle name="쉼표 [0] 8 2 3 3 3" xfId="9727"/>
    <cellStyle name="쉼표 [0] 8 2 3 3 4" xfId="9728"/>
    <cellStyle name="쉼표 [0] 8 2 3 3 4 2" xfId="9729"/>
    <cellStyle name="쉼표 [0] 8 2 3 3 4 2 2" xfId="9730"/>
    <cellStyle name="쉼표 [0] 8 2 3 3 4 2 2 2" xfId="9731"/>
    <cellStyle name="쉼표 [0] 8 2 3 3 4 2 2 2 2" xfId="9732"/>
    <cellStyle name="쉼표 [0] 8 2 3 3 4 2 2 2 2 2" xfId="9733"/>
    <cellStyle name="쉼표 [0] 8 2 3 3 4 2 2 2 3" xfId="9734"/>
    <cellStyle name="쉼표 [0] 8 2 3 3 4 2 2 3" xfId="9735"/>
    <cellStyle name="쉼표 [0] 8 2 3 3 4 2 2 3 2" xfId="9736"/>
    <cellStyle name="쉼표 [0] 8 2 3 3 4 2 2 4" xfId="9737"/>
    <cellStyle name="쉼표 [0] 8 2 3 3 4 2 3" xfId="9738"/>
    <cellStyle name="쉼표 [0] 8 2 3 3 4 2 3 2" xfId="9739"/>
    <cellStyle name="쉼표 [0] 8 2 3 3 4 2 3 2 2" xfId="9740"/>
    <cellStyle name="쉼표 [0] 8 2 3 3 4 2 3 3" xfId="9741"/>
    <cellStyle name="쉼표 [0] 8 2 3 3 4 2 4" xfId="9742"/>
    <cellStyle name="쉼표 [0] 8 2 3 3 4 2 4 2" xfId="9743"/>
    <cellStyle name="쉼표 [0] 8 2 3 3 4 2 5" xfId="9744"/>
    <cellStyle name="쉼표 [0] 8 2 3 3 4 3" xfId="9745"/>
    <cellStyle name="쉼표 [0] 8 2 3 3 4 3 2" xfId="9746"/>
    <cellStyle name="쉼표 [0] 8 2 3 3 4 3 2 2" xfId="9747"/>
    <cellStyle name="쉼표 [0] 8 2 3 3 4 3 2 2 2" xfId="9748"/>
    <cellStyle name="쉼표 [0] 8 2 3 3 4 3 2 3" xfId="9749"/>
    <cellStyle name="쉼표 [0] 8 2 3 3 4 3 3" xfId="9750"/>
    <cellStyle name="쉼표 [0] 8 2 3 3 4 3 3 2" xfId="9751"/>
    <cellStyle name="쉼표 [0] 8 2 3 3 4 3 4" xfId="9752"/>
    <cellStyle name="쉼표 [0] 8 2 3 3 4 4" xfId="9753"/>
    <cellStyle name="쉼표 [0] 8 2 3 3 4 4 2" xfId="9754"/>
    <cellStyle name="쉼표 [0] 8 2 3 3 4 4 2 2" xfId="9755"/>
    <cellStyle name="쉼표 [0] 8 2 3 3 4 4 3" xfId="9756"/>
    <cellStyle name="쉼표 [0] 8 2 3 3 4 5" xfId="9757"/>
    <cellStyle name="쉼표 [0] 8 2 3 3 4 5 2" xfId="9758"/>
    <cellStyle name="쉼표 [0] 8 2 3 3 4 6" xfId="9759"/>
    <cellStyle name="쉼표 [0] 8 2 3 3 5" xfId="9760"/>
    <cellStyle name="쉼표 [0] 8 2 3 3 5 2" xfId="9761"/>
    <cellStyle name="쉼표 [0] 8 2 3 3 5 2 2" xfId="9762"/>
    <cellStyle name="쉼표 [0] 8 2 3 3 5 2 2 2" xfId="9763"/>
    <cellStyle name="쉼표 [0] 8 2 3 3 5 2 2 2 2" xfId="9764"/>
    <cellStyle name="쉼표 [0] 8 2 3 3 5 2 2 3" xfId="9765"/>
    <cellStyle name="쉼표 [0] 8 2 3 3 5 2 3" xfId="9766"/>
    <cellStyle name="쉼표 [0] 8 2 3 3 5 2 3 2" xfId="9767"/>
    <cellStyle name="쉼표 [0] 8 2 3 3 5 2 4" xfId="9768"/>
    <cellStyle name="쉼표 [0] 8 2 3 3 5 3" xfId="9769"/>
    <cellStyle name="쉼표 [0] 8 2 3 3 5 3 2" xfId="9770"/>
    <cellStyle name="쉼표 [0] 8 2 3 3 5 3 2 2" xfId="9771"/>
    <cellStyle name="쉼표 [0] 8 2 3 3 5 3 3" xfId="9772"/>
    <cellStyle name="쉼표 [0] 8 2 3 3 5 4" xfId="9773"/>
    <cellStyle name="쉼표 [0] 8 2 3 3 5 4 2" xfId="9774"/>
    <cellStyle name="쉼표 [0] 8 2 3 3 5 5" xfId="9775"/>
    <cellStyle name="쉼표 [0] 8 2 3 3 6" xfId="9776"/>
    <cellStyle name="쉼표 [0] 8 2 3 3 6 2" xfId="9777"/>
    <cellStyle name="쉼표 [0] 8 2 3 3 6 2 2" xfId="9778"/>
    <cellStyle name="쉼표 [0] 8 2 3 3 6 2 2 2" xfId="9779"/>
    <cellStyle name="쉼표 [0] 8 2 3 3 6 2 3" xfId="9780"/>
    <cellStyle name="쉼표 [0] 8 2 3 3 6 3" xfId="9781"/>
    <cellStyle name="쉼표 [0] 8 2 3 3 6 3 2" xfId="9782"/>
    <cellStyle name="쉼표 [0] 8 2 3 3 6 4" xfId="9783"/>
    <cellStyle name="쉼표 [0] 8 2 3 3 7" xfId="9784"/>
    <cellStyle name="쉼표 [0] 8 2 3 3 7 2" xfId="9785"/>
    <cellStyle name="쉼표 [0] 8 2 3 3 7 2 2" xfId="9786"/>
    <cellStyle name="쉼표 [0] 8 2 3 3 7 3" xfId="9787"/>
    <cellStyle name="쉼표 [0] 8 2 3 3 8" xfId="9788"/>
    <cellStyle name="쉼표 [0] 8 2 3 3 8 2" xfId="9789"/>
    <cellStyle name="쉼표 [0] 8 2 3 3 9" xfId="9790"/>
    <cellStyle name="쉼표 [0] 8 2 3 4" xfId="9791"/>
    <cellStyle name="쉼표 [0] 8 2 3 4 2" xfId="9792"/>
    <cellStyle name="쉼표 [0] 8 2 3 4 2 2" xfId="9793"/>
    <cellStyle name="쉼표 [0] 8 2 3 4 2 2 2" xfId="9794"/>
    <cellStyle name="쉼표 [0] 8 2 3 4 2 2 2 2" xfId="9795"/>
    <cellStyle name="쉼표 [0] 8 2 3 4 2 2 2 2 2" xfId="9796"/>
    <cellStyle name="쉼표 [0] 8 2 3 4 2 2 2 2 2 2" xfId="9797"/>
    <cellStyle name="쉼표 [0] 8 2 3 4 2 2 2 2 3" xfId="9798"/>
    <cellStyle name="쉼표 [0] 8 2 3 4 2 2 2 3" xfId="9799"/>
    <cellStyle name="쉼표 [0] 8 2 3 4 2 2 2 3 2" xfId="9800"/>
    <cellStyle name="쉼표 [0] 8 2 3 4 2 2 2 4" xfId="9801"/>
    <cellStyle name="쉼표 [0] 8 2 3 4 2 2 3" xfId="9802"/>
    <cellStyle name="쉼표 [0] 8 2 3 4 2 2 3 2" xfId="9803"/>
    <cellStyle name="쉼표 [0] 8 2 3 4 2 2 3 2 2" xfId="9804"/>
    <cellStyle name="쉼표 [0] 8 2 3 4 2 2 3 3" xfId="9805"/>
    <cellStyle name="쉼표 [0] 8 2 3 4 2 2 4" xfId="9806"/>
    <cellStyle name="쉼표 [0] 8 2 3 4 2 2 4 2" xfId="9807"/>
    <cellStyle name="쉼표 [0] 8 2 3 4 2 2 5" xfId="9808"/>
    <cellStyle name="쉼표 [0] 8 2 3 4 2 3" xfId="9809"/>
    <cellStyle name="쉼표 [0] 8 2 3 4 2 3 2" xfId="9810"/>
    <cellStyle name="쉼표 [0] 8 2 3 4 2 3 2 2" xfId="9811"/>
    <cellStyle name="쉼표 [0] 8 2 3 4 2 3 2 2 2" xfId="9812"/>
    <cellStyle name="쉼표 [0] 8 2 3 4 2 3 2 3" xfId="9813"/>
    <cellStyle name="쉼표 [0] 8 2 3 4 2 3 3" xfId="9814"/>
    <cellStyle name="쉼표 [0] 8 2 3 4 2 3 3 2" xfId="9815"/>
    <cellStyle name="쉼표 [0] 8 2 3 4 2 3 4" xfId="9816"/>
    <cellStyle name="쉼표 [0] 8 2 3 4 2 4" xfId="9817"/>
    <cellStyle name="쉼표 [0] 8 2 3 4 2 4 2" xfId="9818"/>
    <cellStyle name="쉼표 [0] 8 2 3 4 2 4 2 2" xfId="9819"/>
    <cellStyle name="쉼표 [0] 8 2 3 4 2 4 3" xfId="9820"/>
    <cellStyle name="쉼표 [0] 8 2 3 4 2 5" xfId="9821"/>
    <cellStyle name="쉼표 [0] 8 2 3 4 2 5 2" xfId="9822"/>
    <cellStyle name="쉼표 [0] 8 2 3 4 2 6" xfId="9823"/>
    <cellStyle name="쉼표 [0] 8 2 3 4 3" xfId="9824"/>
    <cellStyle name="쉼표 [0] 8 2 3 4 3 2" xfId="9825"/>
    <cellStyle name="쉼표 [0] 8 2 3 4 3 2 2" xfId="9826"/>
    <cellStyle name="쉼표 [0] 8 2 3 4 3 2 2 2" xfId="9827"/>
    <cellStyle name="쉼표 [0] 8 2 3 4 3 2 2 2 2" xfId="9828"/>
    <cellStyle name="쉼표 [0] 8 2 3 4 3 2 2 3" xfId="9829"/>
    <cellStyle name="쉼표 [0] 8 2 3 4 3 2 3" xfId="9830"/>
    <cellStyle name="쉼표 [0] 8 2 3 4 3 2 3 2" xfId="9831"/>
    <cellStyle name="쉼표 [0] 8 2 3 4 3 2 4" xfId="9832"/>
    <cellStyle name="쉼표 [0] 8 2 3 4 3 3" xfId="9833"/>
    <cellStyle name="쉼표 [0] 8 2 3 4 3 3 2" xfId="9834"/>
    <cellStyle name="쉼표 [0] 8 2 3 4 3 3 2 2" xfId="9835"/>
    <cellStyle name="쉼표 [0] 8 2 3 4 3 3 3" xfId="9836"/>
    <cellStyle name="쉼표 [0] 8 2 3 4 3 4" xfId="9837"/>
    <cellStyle name="쉼표 [0] 8 2 3 4 3 4 2" xfId="9838"/>
    <cellStyle name="쉼표 [0] 8 2 3 4 3 5" xfId="9839"/>
    <cellStyle name="쉼표 [0] 8 2 3 4 4" xfId="9840"/>
    <cellStyle name="쉼표 [0] 8 2 3 4 4 2" xfId="9841"/>
    <cellStyle name="쉼표 [0] 8 2 3 4 4 2 2" xfId="9842"/>
    <cellStyle name="쉼표 [0] 8 2 3 4 4 2 2 2" xfId="9843"/>
    <cellStyle name="쉼표 [0] 8 2 3 4 4 2 3" xfId="9844"/>
    <cellStyle name="쉼표 [0] 8 2 3 4 4 3" xfId="9845"/>
    <cellStyle name="쉼표 [0] 8 2 3 4 4 3 2" xfId="9846"/>
    <cellStyle name="쉼표 [0] 8 2 3 4 4 4" xfId="9847"/>
    <cellStyle name="쉼표 [0] 8 2 3 4 5" xfId="9848"/>
    <cellStyle name="쉼표 [0] 8 2 3 4 5 2" xfId="9849"/>
    <cellStyle name="쉼표 [0] 8 2 3 4 5 2 2" xfId="9850"/>
    <cellStyle name="쉼표 [0] 8 2 3 4 5 3" xfId="9851"/>
    <cellStyle name="쉼표 [0] 8 2 3 4 6" xfId="9852"/>
    <cellStyle name="쉼표 [0] 8 2 3 4 6 2" xfId="9853"/>
    <cellStyle name="쉼표 [0] 8 2 3 4 7" xfId="9854"/>
    <cellStyle name="쉼표 [0] 8 2 3 5" xfId="9855"/>
    <cellStyle name="쉼표 [0] 8 2 3 6" xfId="9856"/>
    <cellStyle name="쉼표 [0] 8 2 3 6 2" xfId="9857"/>
    <cellStyle name="쉼표 [0] 8 2 3 6 2 2" xfId="9858"/>
    <cellStyle name="쉼표 [0] 8 2 3 6 2 2 2" xfId="9859"/>
    <cellStyle name="쉼표 [0] 8 2 3 6 2 2 2 2" xfId="9860"/>
    <cellStyle name="쉼표 [0] 8 2 3 6 2 2 2 2 2" xfId="9861"/>
    <cellStyle name="쉼표 [0] 8 2 3 6 2 2 2 3" xfId="9862"/>
    <cellStyle name="쉼표 [0] 8 2 3 6 2 2 3" xfId="9863"/>
    <cellStyle name="쉼표 [0] 8 2 3 6 2 2 3 2" xfId="9864"/>
    <cellStyle name="쉼표 [0] 8 2 3 6 2 2 4" xfId="9865"/>
    <cellStyle name="쉼표 [0] 8 2 3 6 2 3" xfId="9866"/>
    <cellStyle name="쉼표 [0] 8 2 3 6 2 3 2" xfId="9867"/>
    <cellStyle name="쉼표 [0] 8 2 3 6 2 3 2 2" xfId="9868"/>
    <cellStyle name="쉼표 [0] 8 2 3 6 2 3 3" xfId="9869"/>
    <cellStyle name="쉼표 [0] 8 2 3 6 2 4" xfId="9870"/>
    <cellStyle name="쉼표 [0] 8 2 3 6 2 4 2" xfId="9871"/>
    <cellStyle name="쉼표 [0] 8 2 3 6 2 5" xfId="9872"/>
    <cellStyle name="쉼표 [0] 8 2 3 6 3" xfId="9873"/>
    <cellStyle name="쉼표 [0] 8 2 3 6 3 2" xfId="9874"/>
    <cellStyle name="쉼표 [0] 8 2 3 6 3 2 2" xfId="9875"/>
    <cellStyle name="쉼표 [0] 8 2 3 6 3 2 2 2" xfId="9876"/>
    <cellStyle name="쉼표 [0] 8 2 3 6 3 2 3" xfId="9877"/>
    <cellStyle name="쉼표 [0] 8 2 3 6 3 3" xfId="9878"/>
    <cellStyle name="쉼표 [0] 8 2 3 6 3 3 2" xfId="9879"/>
    <cellStyle name="쉼표 [0] 8 2 3 6 3 4" xfId="9880"/>
    <cellStyle name="쉼표 [0] 8 2 3 6 4" xfId="9881"/>
    <cellStyle name="쉼표 [0] 8 2 3 6 4 2" xfId="9882"/>
    <cellStyle name="쉼표 [0] 8 2 3 6 4 2 2" xfId="9883"/>
    <cellStyle name="쉼표 [0] 8 2 3 6 4 3" xfId="9884"/>
    <cellStyle name="쉼표 [0] 8 2 3 6 5" xfId="9885"/>
    <cellStyle name="쉼표 [0] 8 2 3 6 5 2" xfId="9886"/>
    <cellStyle name="쉼표 [0] 8 2 3 6 6" xfId="9887"/>
    <cellStyle name="쉼표 [0] 8 2 3 7" xfId="9888"/>
    <cellStyle name="쉼표 [0] 8 2 3 7 2" xfId="9889"/>
    <cellStyle name="쉼표 [0] 8 2 3 7 2 2" xfId="9890"/>
    <cellStyle name="쉼표 [0] 8 2 3 7 2 2 2" xfId="9891"/>
    <cellStyle name="쉼표 [0] 8 2 3 7 2 2 2 2" xfId="9892"/>
    <cellStyle name="쉼표 [0] 8 2 3 7 2 2 3" xfId="9893"/>
    <cellStyle name="쉼표 [0] 8 2 3 7 2 3" xfId="9894"/>
    <cellStyle name="쉼표 [0] 8 2 3 7 2 3 2" xfId="9895"/>
    <cellStyle name="쉼표 [0] 8 2 3 7 2 4" xfId="9896"/>
    <cellStyle name="쉼표 [0] 8 2 3 7 3" xfId="9897"/>
    <cellStyle name="쉼표 [0] 8 2 3 7 3 2" xfId="9898"/>
    <cellStyle name="쉼표 [0] 8 2 3 7 3 2 2" xfId="9899"/>
    <cellStyle name="쉼표 [0] 8 2 3 7 3 3" xfId="9900"/>
    <cellStyle name="쉼표 [0] 8 2 3 7 4" xfId="9901"/>
    <cellStyle name="쉼표 [0] 8 2 3 7 4 2" xfId="9902"/>
    <cellStyle name="쉼표 [0] 8 2 3 7 5" xfId="9903"/>
    <cellStyle name="쉼표 [0] 8 2 3 8" xfId="9904"/>
    <cellStyle name="쉼표 [0] 8 2 3 8 2" xfId="9905"/>
    <cellStyle name="쉼표 [0] 8 2 3 8 2 2" xfId="9906"/>
    <cellStyle name="쉼표 [0] 8 2 3 8 2 2 2" xfId="9907"/>
    <cellStyle name="쉼표 [0] 8 2 3 8 2 3" xfId="9908"/>
    <cellStyle name="쉼표 [0] 8 2 3 8 3" xfId="9909"/>
    <cellStyle name="쉼표 [0] 8 2 3 8 3 2" xfId="9910"/>
    <cellStyle name="쉼표 [0] 8 2 3 8 4" xfId="9911"/>
    <cellStyle name="쉼표 [0] 8 2 3 9" xfId="9912"/>
    <cellStyle name="쉼표 [0] 8 2 3 9 2" xfId="9913"/>
    <cellStyle name="쉼표 [0] 8 2 3 9 2 2" xfId="9914"/>
    <cellStyle name="쉼표 [0] 8 2 3 9 3" xfId="9915"/>
    <cellStyle name="쉼표 [0] 8 2 4" xfId="9916"/>
    <cellStyle name="쉼표 [0] 8 2 4 2" xfId="9917"/>
    <cellStyle name="쉼표 [0] 8 2 5" xfId="9918"/>
    <cellStyle name="쉼표 [0] 8 2 5 10" xfId="9919"/>
    <cellStyle name="쉼표 [0] 8 2 5 2" xfId="9920"/>
    <cellStyle name="쉼표 [0] 8 2 5 2 2" xfId="9921"/>
    <cellStyle name="쉼표 [0] 8 2 5 2 2 2" xfId="9922"/>
    <cellStyle name="쉼표 [0] 8 2 5 2 2 2 2" xfId="9923"/>
    <cellStyle name="쉼표 [0] 8 2 5 2 2 2 2 2" xfId="9924"/>
    <cellStyle name="쉼표 [0] 8 2 5 2 2 2 2 2 2" xfId="9925"/>
    <cellStyle name="쉼표 [0] 8 2 5 2 2 2 2 2 2 2" xfId="9926"/>
    <cellStyle name="쉼표 [0] 8 2 5 2 2 2 2 2 2 2 2" xfId="9927"/>
    <cellStyle name="쉼표 [0] 8 2 5 2 2 2 2 2 2 3" xfId="9928"/>
    <cellStyle name="쉼표 [0] 8 2 5 2 2 2 2 2 3" xfId="9929"/>
    <cellStyle name="쉼표 [0] 8 2 5 2 2 2 2 2 3 2" xfId="9930"/>
    <cellStyle name="쉼표 [0] 8 2 5 2 2 2 2 2 4" xfId="9931"/>
    <cellStyle name="쉼표 [0] 8 2 5 2 2 2 2 3" xfId="9932"/>
    <cellStyle name="쉼표 [0] 8 2 5 2 2 2 2 3 2" xfId="9933"/>
    <cellStyle name="쉼표 [0] 8 2 5 2 2 2 2 3 2 2" xfId="9934"/>
    <cellStyle name="쉼표 [0] 8 2 5 2 2 2 2 3 3" xfId="9935"/>
    <cellStyle name="쉼표 [0] 8 2 5 2 2 2 2 4" xfId="9936"/>
    <cellStyle name="쉼표 [0] 8 2 5 2 2 2 2 4 2" xfId="9937"/>
    <cellStyle name="쉼표 [0] 8 2 5 2 2 2 2 5" xfId="9938"/>
    <cellStyle name="쉼표 [0] 8 2 5 2 2 2 3" xfId="9939"/>
    <cellStyle name="쉼표 [0] 8 2 5 2 2 2 3 2" xfId="9940"/>
    <cellStyle name="쉼표 [0] 8 2 5 2 2 2 3 2 2" xfId="9941"/>
    <cellStyle name="쉼표 [0] 8 2 5 2 2 2 3 2 2 2" xfId="9942"/>
    <cellStyle name="쉼표 [0] 8 2 5 2 2 2 3 2 3" xfId="9943"/>
    <cellStyle name="쉼표 [0] 8 2 5 2 2 2 3 3" xfId="9944"/>
    <cellStyle name="쉼표 [0] 8 2 5 2 2 2 3 3 2" xfId="9945"/>
    <cellStyle name="쉼표 [0] 8 2 5 2 2 2 3 4" xfId="9946"/>
    <cellStyle name="쉼표 [0] 8 2 5 2 2 2 4" xfId="9947"/>
    <cellStyle name="쉼표 [0] 8 2 5 2 2 2 4 2" xfId="9948"/>
    <cellStyle name="쉼표 [0] 8 2 5 2 2 2 4 2 2" xfId="9949"/>
    <cellStyle name="쉼표 [0] 8 2 5 2 2 2 4 3" xfId="9950"/>
    <cellStyle name="쉼표 [0] 8 2 5 2 2 2 5" xfId="9951"/>
    <cellStyle name="쉼표 [0] 8 2 5 2 2 2 5 2" xfId="9952"/>
    <cellStyle name="쉼표 [0] 8 2 5 2 2 2 6" xfId="9953"/>
    <cellStyle name="쉼표 [0] 8 2 5 2 2 3" xfId="9954"/>
    <cellStyle name="쉼표 [0] 8 2 5 2 2 3 2" xfId="9955"/>
    <cellStyle name="쉼표 [0] 8 2 5 2 2 3 2 2" xfId="9956"/>
    <cellStyle name="쉼표 [0] 8 2 5 2 2 3 2 2 2" xfId="9957"/>
    <cellStyle name="쉼표 [0] 8 2 5 2 2 3 2 2 2 2" xfId="9958"/>
    <cellStyle name="쉼표 [0] 8 2 5 2 2 3 2 2 3" xfId="9959"/>
    <cellStyle name="쉼표 [0] 8 2 5 2 2 3 2 3" xfId="9960"/>
    <cellStyle name="쉼표 [0] 8 2 5 2 2 3 2 3 2" xfId="9961"/>
    <cellStyle name="쉼표 [0] 8 2 5 2 2 3 2 4" xfId="9962"/>
    <cellStyle name="쉼표 [0] 8 2 5 2 2 3 3" xfId="9963"/>
    <cellStyle name="쉼표 [0] 8 2 5 2 2 3 3 2" xfId="9964"/>
    <cellStyle name="쉼표 [0] 8 2 5 2 2 3 3 2 2" xfId="9965"/>
    <cellStyle name="쉼표 [0] 8 2 5 2 2 3 3 3" xfId="9966"/>
    <cellStyle name="쉼표 [0] 8 2 5 2 2 3 4" xfId="9967"/>
    <cellStyle name="쉼표 [0] 8 2 5 2 2 3 4 2" xfId="9968"/>
    <cellStyle name="쉼표 [0] 8 2 5 2 2 3 5" xfId="9969"/>
    <cellStyle name="쉼표 [0] 8 2 5 2 2 4" xfId="9970"/>
    <cellStyle name="쉼표 [0] 8 2 5 2 2 4 2" xfId="9971"/>
    <cellStyle name="쉼표 [0] 8 2 5 2 2 4 2 2" xfId="9972"/>
    <cellStyle name="쉼표 [0] 8 2 5 2 2 4 2 2 2" xfId="9973"/>
    <cellStyle name="쉼표 [0] 8 2 5 2 2 4 2 3" xfId="9974"/>
    <cellStyle name="쉼표 [0] 8 2 5 2 2 4 3" xfId="9975"/>
    <cellStyle name="쉼표 [0] 8 2 5 2 2 4 3 2" xfId="9976"/>
    <cellStyle name="쉼표 [0] 8 2 5 2 2 4 4" xfId="9977"/>
    <cellStyle name="쉼표 [0] 8 2 5 2 2 5" xfId="9978"/>
    <cellStyle name="쉼표 [0] 8 2 5 2 2 5 2" xfId="9979"/>
    <cellStyle name="쉼표 [0] 8 2 5 2 2 5 2 2" xfId="9980"/>
    <cellStyle name="쉼표 [0] 8 2 5 2 2 5 3" xfId="9981"/>
    <cellStyle name="쉼표 [0] 8 2 5 2 2 6" xfId="9982"/>
    <cellStyle name="쉼표 [0] 8 2 5 2 2 6 2" xfId="9983"/>
    <cellStyle name="쉼표 [0] 8 2 5 2 2 7" xfId="9984"/>
    <cellStyle name="쉼표 [0] 8 2 5 2 3" xfId="9985"/>
    <cellStyle name="쉼표 [0] 8 2 5 2 4" xfId="9986"/>
    <cellStyle name="쉼표 [0] 8 2 5 2 4 2" xfId="9987"/>
    <cellStyle name="쉼표 [0] 8 2 5 2 4 2 2" xfId="9988"/>
    <cellStyle name="쉼표 [0] 8 2 5 2 4 2 2 2" xfId="9989"/>
    <cellStyle name="쉼표 [0] 8 2 5 2 4 2 2 2 2" xfId="9990"/>
    <cellStyle name="쉼표 [0] 8 2 5 2 4 2 2 2 2 2" xfId="9991"/>
    <cellStyle name="쉼표 [0] 8 2 5 2 4 2 2 2 3" xfId="9992"/>
    <cellStyle name="쉼표 [0] 8 2 5 2 4 2 2 3" xfId="9993"/>
    <cellStyle name="쉼표 [0] 8 2 5 2 4 2 2 3 2" xfId="9994"/>
    <cellStyle name="쉼표 [0] 8 2 5 2 4 2 2 4" xfId="9995"/>
    <cellStyle name="쉼표 [0] 8 2 5 2 4 2 3" xfId="9996"/>
    <cellStyle name="쉼표 [0] 8 2 5 2 4 2 3 2" xfId="9997"/>
    <cellStyle name="쉼표 [0] 8 2 5 2 4 2 3 2 2" xfId="9998"/>
    <cellStyle name="쉼표 [0] 8 2 5 2 4 2 3 3" xfId="9999"/>
    <cellStyle name="쉼표 [0] 8 2 5 2 4 2 4" xfId="10000"/>
    <cellStyle name="쉼표 [0] 8 2 5 2 4 2 4 2" xfId="10001"/>
    <cellStyle name="쉼표 [0] 8 2 5 2 4 2 5" xfId="10002"/>
    <cellStyle name="쉼표 [0] 8 2 5 2 4 3" xfId="10003"/>
    <cellStyle name="쉼표 [0] 8 2 5 2 4 3 2" xfId="10004"/>
    <cellStyle name="쉼표 [0] 8 2 5 2 4 3 2 2" xfId="10005"/>
    <cellStyle name="쉼표 [0] 8 2 5 2 4 3 2 2 2" xfId="10006"/>
    <cellStyle name="쉼표 [0] 8 2 5 2 4 3 2 3" xfId="10007"/>
    <cellStyle name="쉼표 [0] 8 2 5 2 4 3 3" xfId="10008"/>
    <cellStyle name="쉼표 [0] 8 2 5 2 4 3 3 2" xfId="10009"/>
    <cellStyle name="쉼표 [0] 8 2 5 2 4 3 4" xfId="10010"/>
    <cellStyle name="쉼표 [0] 8 2 5 2 4 4" xfId="10011"/>
    <cellStyle name="쉼표 [0] 8 2 5 2 4 4 2" xfId="10012"/>
    <cellStyle name="쉼표 [0] 8 2 5 2 4 4 2 2" xfId="10013"/>
    <cellStyle name="쉼표 [0] 8 2 5 2 4 4 3" xfId="10014"/>
    <cellStyle name="쉼표 [0] 8 2 5 2 4 5" xfId="10015"/>
    <cellStyle name="쉼표 [0] 8 2 5 2 4 5 2" xfId="10016"/>
    <cellStyle name="쉼표 [0] 8 2 5 2 4 6" xfId="10017"/>
    <cellStyle name="쉼표 [0] 8 2 5 2 5" xfId="10018"/>
    <cellStyle name="쉼표 [0] 8 2 5 2 5 2" xfId="10019"/>
    <cellStyle name="쉼표 [0] 8 2 5 2 5 2 2" xfId="10020"/>
    <cellStyle name="쉼표 [0] 8 2 5 2 5 2 2 2" xfId="10021"/>
    <cellStyle name="쉼표 [0] 8 2 5 2 5 2 2 2 2" xfId="10022"/>
    <cellStyle name="쉼표 [0] 8 2 5 2 5 2 2 3" xfId="10023"/>
    <cellStyle name="쉼표 [0] 8 2 5 2 5 2 3" xfId="10024"/>
    <cellStyle name="쉼표 [0] 8 2 5 2 5 2 3 2" xfId="10025"/>
    <cellStyle name="쉼표 [0] 8 2 5 2 5 2 4" xfId="10026"/>
    <cellStyle name="쉼표 [0] 8 2 5 2 5 3" xfId="10027"/>
    <cellStyle name="쉼표 [0] 8 2 5 2 5 3 2" xfId="10028"/>
    <cellStyle name="쉼표 [0] 8 2 5 2 5 3 2 2" xfId="10029"/>
    <cellStyle name="쉼표 [0] 8 2 5 2 5 3 3" xfId="10030"/>
    <cellStyle name="쉼표 [0] 8 2 5 2 5 4" xfId="10031"/>
    <cellStyle name="쉼표 [0] 8 2 5 2 5 4 2" xfId="10032"/>
    <cellStyle name="쉼표 [0] 8 2 5 2 5 5" xfId="10033"/>
    <cellStyle name="쉼표 [0] 8 2 5 2 6" xfId="10034"/>
    <cellStyle name="쉼표 [0] 8 2 5 2 6 2" xfId="10035"/>
    <cellStyle name="쉼표 [0] 8 2 5 2 6 2 2" xfId="10036"/>
    <cellStyle name="쉼표 [0] 8 2 5 2 6 2 2 2" xfId="10037"/>
    <cellStyle name="쉼표 [0] 8 2 5 2 6 2 3" xfId="10038"/>
    <cellStyle name="쉼표 [0] 8 2 5 2 6 3" xfId="10039"/>
    <cellStyle name="쉼표 [0] 8 2 5 2 6 3 2" xfId="10040"/>
    <cellStyle name="쉼표 [0] 8 2 5 2 6 4" xfId="10041"/>
    <cellStyle name="쉼표 [0] 8 2 5 2 7" xfId="10042"/>
    <cellStyle name="쉼표 [0] 8 2 5 2 7 2" xfId="10043"/>
    <cellStyle name="쉼표 [0] 8 2 5 2 7 2 2" xfId="10044"/>
    <cellStyle name="쉼표 [0] 8 2 5 2 7 3" xfId="10045"/>
    <cellStyle name="쉼표 [0] 8 2 5 2 8" xfId="10046"/>
    <cellStyle name="쉼표 [0] 8 2 5 2 8 2" xfId="10047"/>
    <cellStyle name="쉼표 [0] 8 2 5 2 9" xfId="10048"/>
    <cellStyle name="쉼표 [0] 8 2 5 3" xfId="10049"/>
    <cellStyle name="쉼표 [0] 8 2 5 3 2" xfId="10050"/>
    <cellStyle name="쉼표 [0] 8 2 5 3 2 2" xfId="10051"/>
    <cellStyle name="쉼표 [0] 8 2 5 3 2 2 2" xfId="10052"/>
    <cellStyle name="쉼표 [0] 8 2 5 3 2 2 2 2" xfId="10053"/>
    <cellStyle name="쉼표 [0] 8 2 5 3 2 2 2 2 2" xfId="10054"/>
    <cellStyle name="쉼표 [0] 8 2 5 3 2 2 2 2 2 2" xfId="10055"/>
    <cellStyle name="쉼표 [0] 8 2 5 3 2 2 2 2 3" xfId="10056"/>
    <cellStyle name="쉼표 [0] 8 2 5 3 2 2 2 3" xfId="10057"/>
    <cellStyle name="쉼표 [0] 8 2 5 3 2 2 2 3 2" xfId="10058"/>
    <cellStyle name="쉼표 [0] 8 2 5 3 2 2 2 4" xfId="10059"/>
    <cellStyle name="쉼표 [0] 8 2 5 3 2 2 3" xfId="10060"/>
    <cellStyle name="쉼표 [0] 8 2 5 3 2 2 3 2" xfId="10061"/>
    <cellStyle name="쉼표 [0] 8 2 5 3 2 2 3 2 2" xfId="10062"/>
    <cellStyle name="쉼표 [0] 8 2 5 3 2 2 3 3" xfId="10063"/>
    <cellStyle name="쉼표 [0] 8 2 5 3 2 2 4" xfId="10064"/>
    <cellStyle name="쉼표 [0] 8 2 5 3 2 2 4 2" xfId="10065"/>
    <cellStyle name="쉼표 [0] 8 2 5 3 2 2 5" xfId="10066"/>
    <cellStyle name="쉼표 [0] 8 2 5 3 2 3" xfId="10067"/>
    <cellStyle name="쉼표 [0] 8 2 5 3 2 3 2" xfId="10068"/>
    <cellStyle name="쉼표 [0] 8 2 5 3 2 3 2 2" xfId="10069"/>
    <cellStyle name="쉼표 [0] 8 2 5 3 2 3 2 2 2" xfId="10070"/>
    <cellStyle name="쉼표 [0] 8 2 5 3 2 3 2 3" xfId="10071"/>
    <cellStyle name="쉼표 [0] 8 2 5 3 2 3 3" xfId="10072"/>
    <cellStyle name="쉼표 [0] 8 2 5 3 2 3 3 2" xfId="10073"/>
    <cellStyle name="쉼표 [0] 8 2 5 3 2 3 4" xfId="10074"/>
    <cellStyle name="쉼표 [0] 8 2 5 3 2 4" xfId="10075"/>
    <cellStyle name="쉼표 [0] 8 2 5 3 2 4 2" xfId="10076"/>
    <cellStyle name="쉼표 [0] 8 2 5 3 2 4 2 2" xfId="10077"/>
    <cellStyle name="쉼표 [0] 8 2 5 3 2 4 3" xfId="10078"/>
    <cellStyle name="쉼표 [0] 8 2 5 3 2 5" xfId="10079"/>
    <cellStyle name="쉼표 [0] 8 2 5 3 2 5 2" xfId="10080"/>
    <cellStyle name="쉼표 [0] 8 2 5 3 2 6" xfId="10081"/>
    <cellStyle name="쉼표 [0] 8 2 5 3 3" xfId="10082"/>
    <cellStyle name="쉼표 [0] 8 2 5 3 3 2" xfId="10083"/>
    <cellStyle name="쉼표 [0] 8 2 5 3 3 2 2" xfId="10084"/>
    <cellStyle name="쉼표 [0] 8 2 5 3 3 2 2 2" xfId="10085"/>
    <cellStyle name="쉼표 [0] 8 2 5 3 3 2 2 2 2" xfId="10086"/>
    <cellStyle name="쉼표 [0] 8 2 5 3 3 2 2 3" xfId="10087"/>
    <cellStyle name="쉼표 [0] 8 2 5 3 3 2 3" xfId="10088"/>
    <cellStyle name="쉼표 [0] 8 2 5 3 3 2 3 2" xfId="10089"/>
    <cellStyle name="쉼표 [0] 8 2 5 3 3 2 4" xfId="10090"/>
    <cellStyle name="쉼표 [0] 8 2 5 3 3 3" xfId="10091"/>
    <cellStyle name="쉼표 [0] 8 2 5 3 3 3 2" xfId="10092"/>
    <cellStyle name="쉼표 [0] 8 2 5 3 3 3 2 2" xfId="10093"/>
    <cellStyle name="쉼표 [0] 8 2 5 3 3 3 3" xfId="10094"/>
    <cellStyle name="쉼표 [0] 8 2 5 3 3 4" xfId="10095"/>
    <cellStyle name="쉼표 [0] 8 2 5 3 3 4 2" xfId="10096"/>
    <cellStyle name="쉼표 [0] 8 2 5 3 3 5" xfId="10097"/>
    <cellStyle name="쉼표 [0] 8 2 5 3 4" xfId="10098"/>
    <cellStyle name="쉼표 [0] 8 2 5 3 4 2" xfId="10099"/>
    <cellStyle name="쉼표 [0] 8 2 5 3 4 2 2" xfId="10100"/>
    <cellStyle name="쉼표 [0] 8 2 5 3 4 2 2 2" xfId="10101"/>
    <cellStyle name="쉼표 [0] 8 2 5 3 4 2 3" xfId="10102"/>
    <cellStyle name="쉼표 [0] 8 2 5 3 4 3" xfId="10103"/>
    <cellStyle name="쉼표 [0] 8 2 5 3 4 3 2" xfId="10104"/>
    <cellStyle name="쉼표 [0] 8 2 5 3 4 4" xfId="10105"/>
    <cellStyle name="쉼표 [0] 8 2 5 3 5" xfId="10106"/>
    <cellStyle name="쉼표 [0] 8 2 5 3 5 2" xfId="10107"/>
    <cellStyle name="쉼표 [0] 8 2 5 3 5 2 2" xfId="10108"/>
    <cellStyle name="쉼표 [0] 8 2 5 3 5 3" xfId="10109"/>
    <cellStyle name="쉼표 [0] 8 2 5 3 6" xfId="10110"/>
    <cellStyle name="쉼표 [0] 8 2 5 3 6 2" xfId="10111"/>
    <cellStyle name="쉼표 [0] 8 2 5 3 7" xfId="10112"/>
    <cellStyle name="쉼표 [0] 8 2 5 4" xfId="10113"/>
    <cellStyle name="쉼표 [0] 8 2 5 5" xfId="10114"/>
    <cellStyle name="쉼표 [0] 8 2 5 5 2" xfId="10115"/>
    <cellStyle name="쉼표 [0] 8 2 5 5 2 2" xfId="10116"/>
    <cellStyle name="쉼표 [0] 8 2 5 5 2 2 2" xfId="10117"/>
    <cellStyle name="쉼표 [0] 8 2 5 5 2 2 2 2" xfId="10118"/>
    <cellStyle name="쉼표 [0] 8 2 5 5 2 2 2 2 2" xfId="10119"/>
    <cellStyle name="쉼표 [0] 8 2 5 5 2 2 2 3" xfId="10120"/>
    <cellStyle name="쉼표 [0] 8 2 5 5 2 2 3" xfId="10121"/>
    <cellStyle name="쉼표 [0] 8 2 5 5 2 2 3 2" xfId="10122"/>
    <cellStyle name="쉼표 [0] 8 2 5 5 2 2 4" xfId="10123"/>
    <cellStyle name="쉼표 [0] 8 2 5 5 2 3" xfId="10124"/>
    <cellStyle name="쉼표 [0] 8 2 5 5 2 3 2" xfId="10125"/>
    <cellStyle name="쉼표 [0] 8 2 5 5 2 3 2 2" xfId="10126"/>
    <cellStyle name="쉼표 [0] 8 2 5 5 2 3 3" xfId="10127"/>
    <cellStyle name="쉼표 [0] 8 2 5 5 2 4" xfId="10128"/>
    <cellStyle name="쉼표 [0] 8 2 5 5 2 4 2" xfId="10129"/>
    <cellStyle name="쉼표 [0] 8 2 5 5 2 5" xfId="10130"/>
    <cellStyle name="쉼표 [0] 8 2 5 5 3" xfId="10131"/>
    <cellStyle name="쉼표 [0] 8 2 5 5 3 2" xfId="10132"/>
    <cellStyle name="쉼표 [0] 8 2 5 5 3 2 2" xfId="10133"/>
    <cellStyle name="쉼표 [0] 8 2 5 5 3 2 2 2" xfId="10134"/>
    <cellStyle name="쉼표 [0] 8 2 5 5 3 2 3" xfId="10135"/>
    <cellStyle name="쉼표 [0] 8 2 5 5 3 3" xfId="10136"/>
    <cellStyle name="쉼표 [0] 8 2 5 5 3 3 2" xfId="10137"/>
    <cellStyle name="쉼표 [0] 8 2 5 5 3 4" xfId="10138"/>
    <cellStyle name="쉼표 [0] 8 2 5 5 4" xfId="10139"/>
    <cellStyle name="쉼표 [0] 8 2 5 5 4 2" xfId="10140"/>
    <cellStyle name="쉼표 [0] 8 2 5 5 4 2 2" xfId="10141"/>
    <cellStyle name="쉼표 [0] 8 2 5 5 4 3" xfId="10142"/>
    <cellStyle name="쉼표 [0] 8 2 5 5 5" xfId="10143"/>
    <cellStyle name="쉼표 [0] 8 2 5 5 5 2" xfId="10144"/>
    <cellStyle name="쉼표 [0] 8 2 5 5 6" xfId="10145"/>
    <cellStyle name="쉼표 [0] 8 2 5 6" xfId="10146"/>
    <cellStyle name="쉼표 [0] 8 2 5 6 2" xfId="10147"/>
    <cellStyle name="쉼표 [0] 8 2 5 6 2 2" xfId="10148"/>
    <cellStyle name="쉼표 [0] 8 2 5 6 2 2 2" xfId="10149"/>
    <cellStyle name="쉼표 [0] 8 2 5 6 2 2 2 2" xfId="10150"/>
    <cellStyle name="쉼표 [0] 8 2 5 6 2 2 3" xfId="10151"/>
    <cellStyle name="쉼표 [0] 8 2 5 6 2 3" xfId="10152"/>
    <cellStyle name="쉼표 [0] 8 2 5 6 2 3 2" xfId="10153"/>
    <cellStyle name="쉼표 [0] 8 2 5 6 2 4" xfId="10154"/>
    <cellStyle name="쉼표 [0] 8 2 5 6 3" xfId="10155"/>
    <cellStyle name="쉼표 [0] 8 2 5 6 3 2" xfId="10156"/>
    <cellStyle name="쉼표 [0] 8 2 5 6 3 2 2" xfId="10157"/>
    <cellStyle name="쉼표 [0] 8 2 5 6 3 3" xfId="10158"/>
    <cellStyle name="쉼표 [0] 8 2 5 6 4" xfId="10159"/>
    <cellStyle name="쉼표 [0] 8 2 5 6 4 2" xfId="10160"/>
    <cellStyle name="쉼표 [0] 8 2 5 6 5" xfId="10161"/>
    <cellStyle name="쉼표 [0] 8 2 5 7" xfId="10162"/>
    <cellStyle name="쉼표 [0] 8 2 5 7 2" xfId="10163"/>
    <cellStyle name="쉼표 [0] 8 2 5 7 2 2" xfId="10164"/>
    <cellStyle name="쉼표 [0] 8 2 5 7 2 2 2" xfId="10165"/>
    <cellStyle name="쉼표 [0] 8 2 5 7 2 3" xfId="10166"/>
    <cellStyle name="쉼표 [0] 8 2 5 7 3" xfId="10167"/>
    <cellStyle name="쉼표 [0] 8 2 5 7 3 2" xfId="10168"/>
    <cellStyle name="쉼표 [0] 8 2 5 7 4" xfId="10169"/>
    <cellStyle name="쉼표 [0] 8 2 5 8" xfId="10170"/>
    <cellStyle name="쉼표 [0] 8 2 5 8 2" xfId="10171"/>
    <cellStyle name="쉼표 [0] 8 2 5 8 2 2" xfId="10172"/>
    <cellStyle name="쉼표 [0] 8 2 5 8 3" xfId="10173"/>
    <cellStyle name="쉼표 [0] 8 2 5 9" xfId="10174"/>
    <cellStyle name="쉼표 [0] 8 2 5 9 2" xfId="10175"/>
    <cellStyle name="쉼표 [0] 8 2 6" xfId="10176"/>
    <cellStyle name="쉼표 [0] 8 2 6 2" xfId="10177"/>
    <cellStyle name="쉼표 [0] 8 2 6 2 2" xfId="10178"/>
    <cellStyle name="쉼표 [0] 8 2 6 2 2 2" xfId="10179"/>
    <cellStyle name="쉼표 [0] 8 2 6 2 2 2 2" xfId="10180"/>
    <cellStyle name="쉼표 [0] 8 2 6 2 2 2 2 2" xfId="10181"/>
    <cellStyle name="쉼표 [0] 8 2 6 2 2 2 2 2 2" xfId="10182"/>
    <cellStyle name="쉼표 [0] 8 2 6 2 2 2 2 2 2 2" xfId="10183"/>
    <cellStyle name="쉼표 [0] 8 2 6 2 2 2 2 2 3" xfId="10184"/>
    <cellStyle name="쉼표 [0] 8 2 6 2 2 2 2 3" xfId="10185"/>
    <cellStyle name="쉼표 [0] 8 2 6 2 2 2 2 3 2" xfId="10186"/>
    <cellStyle name="쉼표 [0] 8 2 6 2 2 2 2 4" xfId="10187"/>
    <cellStyle name="쉼표 [0] 8 2 6 2 2 2 3" xfId="10188"/>
    <cellStyle name="쉼표 [0] 8 2 6 2 2 2 3 2" xfId="10189"/>
    <cellStyle name="쉼표 [0] 8 2 6 2 2 2 3 2 2" xfId="10190"/>
    <cellStyle name="쉼표 [0] 8 2 6 2 2 2 3 3" xfId="10191"/>
    <cellStyle name="쉼표 [0] 8 2 6 2 2 2 4" xfId="10192"/>
    <cellStyle name="쉼표 [0] 8 2 6 2 2 2 4 2" xfId="10193"/>
    <cellStyle name="쉼표 [0] 8 2 6 2 2 2 5" xfId="10194"/>
    <cellStyle name="쉼표 [0] 8 2 6 2 2 3" xfId="10195"/>
    <cellStyle name="쉼표 [0] 8 2 6 2 2 3 2" xfId="10196"/>
    <cellStyle name="쉼표 [0] 8 2 6 2 2 3 2 2" xfId="10197"/>
    <cellStyle name="쉼표 [0] 8 2 6 2 2 3 2 2 2" xfId="10198"/>
    <cellStyle name="쉼표 [0] 8 2 6 2 2 3 2 3" xfId="10199"/>
    <cellStyle name="쉼표 [0] 8 2 6 2 2 3 3" xfId="10200"/>
    <cellStyle name="쉼표 [0] 8 2 6 2 2 3 3 2" xfId="10201"/>
    <cellStyle name="쉼표 [0] 8 2 6 2 2 3 4" xfId="10202"/>
    <cellStyle name="쉼표 [0] 8 2 6 2 2 4" xfId="10203"/>
    <cellStyle name="쉼표 [0] 8 2 6 2 2 4 2" xfId="10204"/>
    <cellStyle name="쉼표 [0] 8 2 6 2 2 4 2 2" xfId="10205"/>
    <cellStyle name="쉼표 [0] 8 2 6 2 2 4 3" xfId="10206"/>
    <cellStyle name="쉼표 [0] 8 2 6 2 2 5" xfId="10207"/>
    <cellStyle name="쉼표 [0] 8 2 6 2 2 5 2" xfId="10208"/>
    <cellStyle name="쉼표 [0] 8 2 6 2 2 6" xfId="10209"/>
    <cellStyle name="쉼표 [0] 8 2 6 2 3" xfId="10210"/>
    <cellStyle name="쉼표 [0] 8 2 6 2 3 2" xfId="10211"/>
    <cellStyle name="쉼표 [0] 8 2 6 2 3 2 2" xfId="10212"/>
    <cellStyle name="쉼표 [0] 8 2 6 2 3 2 2 2" xfId="10213"/>
    <cellStyle name="쉼표 [0] 8 2 6 2 3 2 2 2 2" xfId="10214"/>
    <cellStyle name="쉼표 [0] 8 2 6 2 3 2 2 3" xfId="10215"/>
    <cellStyle name="쉼표 [0] 8 2 6 2 3 2 3" xfId="10216"/>
    <cellStyle name="쉼표 [0] 8 2 6 2 3 2 3 2" xfId="10217"/>
    <cellStyle name="쉼표 [0] 8 2 6 2 3 2 4" xfId="10218"/>
    <cellStyle name="쉼표 [0] 8 2 6 2 3 3" xfId="10219"/>
    <cellStyle name="쉼표 [0] 8 2 6 2 3 3 2" xfId="10220"/>
    <cellStyle name="쉼표 [0] 8 2 6 2 3 3 2 2" xfId="10221"/>
    <cellStyle name="쉼표 [0] 8 2 6 2 3 3 3" xfId="10222"/>
    <cellStyle name="쉼표 [0] 8 2 6 2 3 4" xfId="10223"/>
    <cellStyle name="쉼표 [0] 8 2 6 2 3 4 2" xfId="10224"/>
    <cellStyle name="쉼표 [0] 8 2 6 2 3 5" xfId="10225"/>
    <cellStyle name="쉼표 [0] 8 2 6 2 4" xfId="10226"/>
    <cellStyle name="쉼표 [0] 8 2 6 2 4 2" xfId="10227"/>
    <cellStyle name="쉼표 [0] 8 2 6 2 4 2 2" xfId="10228"/>
    <cellStyle name="쉼표 [0] 8 2 6 2 4 2 2 2" xfId="10229"/>
    <cellStyle name="쉼표 [0] 8 2 6 2 4 2 3" xfId="10230"/>
    <cellStyle name="쉼표 [0] 8 2 6 2 4 3" xfId="10231"/>
    <cellStyle name="쉼표 [0] 8 2 6 2 4 3 2" xfId="10232"/>
    <cellStyle name="쉼표 [0] 8 2 6 2 4 4" xfId="10233"/>
    <cellStyle name="쉼표 [0] 8 2 6 2 5" xfId="10234"/>
    <cellStyle name="쉼표 [0] 8 2 6 2 5 2" xfId="10235"/>
    <cellStyle name="쉼표 [0] 8 2 6 2 5 2 2" xfId="10236"/>
    <cellStyle name="쉼표 [0] 8 2 6 2 5 3" xfId="10237"/>
    <cellStyle name="쉼표 [0] 8 2 6 2 6" xfId="10238"/>
    <cellStyle name="쉼표 [0] 8 2 6 2 6 2" xfId="10239"/>
    <cellStyle name="쉼표 [0] 8 2 6 2 7" xfId="10240"/>
    <cellStyle name="쉼표 [0] 8 2 6 3" xfId="10241"/>
    <cellStyle name="쉼표 [0] 8 2 6 4" xfId="10242"/>
    <cellStyle name="쉼표 [0] 8 2 6 4 2" xfId="10243"/>
    <cellStyle name="쉼표 [0] 8 2 6 4 2 2" xfId="10244"/>
    <cellStyle name="쉼표 [0] 8 2 6 4 2 2 2" xfId="10245"/>
    <cellStyle name="쉼표 [0] 8 2 6 4 2 2 2 2" xfId="10246"/>
    <cellStyle name="쉼표 [0] 8 2 6 4 2 2 2 2 2" xfId="10247"/>
    <cellStyle name="쉼표 [0] 8 2 6 4 2 2 2 3" xfId="10248"/>
    <cellStyle name="쉼표 [0] 8 2 6 4 2 2 3" xfId="10249"/>
    <cellStyle name="쉼표 [0] 8 2 6 4 2 2 3 2" xfId="10250"/>
    <cellStyle name="쉼표 [0] 8 2 6 4 2 2 4" xfId="10251"/>
    <cellStyle name="쉼표 [0] 8 2 6 4 2 3" xfId="10252"/>
    <cellStyle name="쉼표 [0] 8 2 6 4 2 3 2" xfId="10253"/>
    <cellStyle name="쉼표 [0] 8 2 6 4 2 3 2 2" xfId="10254"/>
    <cellStyle name="쉼표 [0] 8 2 6 4 2 3 3" xfId="10255"/>
    <cellStyle name="쉼표 [0] 8 2 6 4 2 4" xfId="10256"/>
    <cellStyle name="쉼표 [0] 8 2 6 4 2 4 2" xfId="10257"/>
    <cellStyle name="쉼표 [0] 8 2 6 4 2 5" xfId="10258"/>
    <cellStyle name="쉼표 [0] 8 2 6 4 3" xfId="10259"/>
    <cellStyle name="쉼표 [0] 8 2 6 4 3 2" xfId="10260"/>
    <cellStyle name="쉼표 [0] 8 2 6 4 3 2 2" xfId="10261"/>
    <cellStyle name="쉼표 [0] 8 2 6 4 3 2 2 2" xfId="10262"/>
    <cellStyle name="쉼표 [0] 8 2 6 4 3 2 3" xfId="10263"/>
    <cellStyle name="쉼표 [0] 8 2 6 4 3 3" xfId="10264"/>
    <cellStyle name="쉼표 [0] 8 2 6 4 3 3 2" xfId="10265"/>
    <cellStyle name="쉼표 [0] 8 2 6 4 3 4" xfId="10266"/>
    <cellStyle name="쉼표 [0] 8 2 6 4 4" xfId="10267"/>
    <cellStyle name="쉼표 [0] 8 2 6 4 4 2" xfId="10268"/>
    <cellStyle name="쉼표 [0] 8 2 6 4 4 2 2" xfId="10269"/>
    <cellStyle name="쉼표 [0] 8 2 6 4 4 3" xfId="10270"/>
    <cellStyle name="쉼표 [0] 8 2 6 4 5" xfId="10271"/>
    <cellStyle name="쉼표 [0] 8 2 6 4 5 2" xfId="10272"/>
    <cellStyle name="쉼표 [0] 8 2 6 4 6" xfId="10273"/>
    <cellStyle name="쉼표 [0] 8 2 6 5" xfId="10274"/>
    <cellStyle name="쉼표 [0] 8 2 6 5 2" xfId="10275"/>
    <cellStyle name="쉼표 [0] 8 2 6 5 2 2" xfId="10276"/>
    <cellStyle name="쉼표 [0] 8 2 6 5 2 2 2" xfId="10277"/>
    <cellStyle name="쉼표 [0] 8 2 6 5 2 2 2 2" xfId="10278"/>
    <cellStyle name="쉼표 [0] 8 2 6 5 2 2 3" xfId="10279"/>
    <cellStyle name="쉼표 [0] 8 2 6 5 2 3" xfId="10280"/>
    <cellStyle name="쉼표 [0] 8 2 6 5 2 3 2" xfId="10281"/>
    <cellStyle name="쉼표 [0] 8 2 6 5 2 4" xfId="10282"/>
    <cellStyle name="쉼표 [0] 8 2 6 5 3" xfId="10283"/>
    <cellStyle name="쉼표 [0] 8 2 6 5 3 2" xfId="10284"/>
    <cellStyle name="쉼표 [0] 8 2 6 5 3 2 2" xfId="10285"/>
    <cellStyle name="쉼표 [0] 8 2 6 5 3 3" xfId="10286"/>
    <cellStyle name="쉼표 [0] 8 2 6 5 4" xfId="10287"/>
    <cellStyle name="쉼표 [0] 8 2 6 5 4 2" xfId="10288"/>
    <cellStyle name="쉼표 [0] 8 2 6 5 5" xfId="10289"/>
    <cellStyle name="쉼표 [0] 8 2 6 6" xfId="10290"/>
    <cellStyle name="쉼표 [0] 8 2 6 6 2" xfId="10291"/>
    <cellStyle name="쉼표 [0] 8 2 6 6 2 2" xfId="10292"/>
    <cellStyle name="쉼표 [0] 8 2 6 6 2 2 2" xfId="10293"/>
    <cellStyle name="쉼표 [0] 8 2 6 6 2 3" xfId="10294"/>
    <cellStyle name="쉼표 [0] 8 2 6 6 3" xfId="10295"/>
    <cellStyle name="쉼표 [0] 8 2 6 6 3 2" xfId="10296"/>
    <cellStyle name="쉼표 [0] 8 2 6 6 4" xfId="10297"/>
    <cellStyle name="쉼표 [0] 8 2 6 7" xfId="10298"/>
    <cellStyle name="쉼표 [0] 8 2 6 7 2" xfId="10299"/>
    <cellStyle name="쉼표 [0] 8 2 6 7 2 2" xfId="10300"/>
    <cellStyle name="쉼표 [0] 8 2 6 7 3" xfId="10301"/>
    <cellStyle name="쉼표 [0] 8 2 6 8" xfId="10302"/>
    <cellStyle name="쉼표 [0] 8 2 6 8 2" xfId="10303"/>
    <cellStyle name="쉼표 [0] 8 2 6 9" xfId="10304"/>
    <cellStyle name="쉼표 [0] 8 2 7" xfId="10305"/>
    <cellStyle name="쉼표 [0] 8 2 7 2" xfId="10306"/>
    <cellStyle name="쉼표 [0] 8 2 7 2 2" xfId="10307"/>
    <cellStyle name="쉼표 [0] 8 2 7 2 2 2" xfId="10308"/>
    <cellStyle name="쉼표 [0] 8 2 7 2 2 2 2" xfId="10309"/>
    <cellStyle name="쉼표 [0] 8 2 7 2 2 2 2 2" xfId="10310"/>
    <cellStyle name="쉼표 [0] 8 2 7 2 2 2 2 2 2" xfId="10311"/>
    <cellStyle name="쉼표 [0] 8 2 7 2 2 2 2 3" xfId="10312"/>
    <cellStyle name="쉼표 [0] 8 2 7 2 2 2 3" xfId="10313"/>
    <cellStyle name="쉼표 [0] 8 2 7 2 2 2 3 2" xfId="10314"/>
    <cellStyle name="쉼표 [0] 8 2 7 2 2 2 4" xfId="10315"/>
    <cellStyle name="쉼표 [0] 8 2 7 2 2 3" xfId="10316"/>
    <cellStyle name="쉼표 [0] 8 2 7 2 2 3 2" xfId="10317"/>
    <cellStyle name="쉼표 [0] 8 2 7 2 2 3 2 2" xfId="10318"/>
    <cellStyle name="쉼표 [0] 8 2 7 2 2 3 3" xfId="10319"/>
    <cellStyle name="쉼표 [0] 8 2 7 2 2 4" xfId="10320"/>
    <cellStyle name="쉼표 [0] 8 2 7 2 2 4 2" xfId="10321"/>
    <cellStyle name="쉼표 [0] 8 2 7 2 2 5" xfId="10322"/>
    <cellStyle name="쉼표 [0] 8 2 7 2 3" xfId="10323"/>
    <cellStyle name="쉼표 [0] 8 2 7 2 3 2" xfId="10324"/>
    <cellStyle name="쉼표 [0] 8 2 7 2 3 2 2" xfId="10325"/>
    <cellStyle name="쉼표 [0] 8 2 7 2 3 2 2 2" xfId="10326"/>
    <cellStyle name="쉼표 [0] 8 2 7 2 3 2 3" xfId="10327"/>
    <cellStyle name="쉼표 [0] 8 2 7 2 3 3" xfId="10328"/>
    <cellStyle name="쉼표 [0] 8 2 7 2 3 3 2" xfId="10329"/>
    <cellStyle name="쉼표 [0] 8 2 7 2 3 4" xfId="10330"/>
    <cellStyle name="쉼표 [0] 8 2 7 2 4" xfId="10331"/>
    <cellStyle name="쉼표 [0] 8 2 7 2 4 2" xfId="10332"/>
    <cellStyle name="쉼표 [0] 8 2 7 2 4 2 2" xfId="10333"/>
    <cellStyle name="쉼표 [0] 8 2 7 2 4 3" xfId="10334"/>
    <cellStyle name="쉼표 [0] 8 2 7 2 5" xfId="10335"/>
    <cellStyle name="쉼표 [0] 8 2 7 2 5 2" xfId="10336"/>
    <cellStyle name="쉼표 [0] 8 2 7 2 6" xfId="10337"/>
    <cellStyle name="쉼표 [0] 8 2 7 3" xfId="10338"/>
    <cellStyle name="쉼표 [0] 8 2 7 3 2" xfId="10339"/>
    <cellStyle name="쉼표 [0] 8 2 7 3 2 2" xfId="10340"/>
    <cellStyle name="쉼표 [0] 8 2 7 3 2 2 2" xfId="10341"/>
    <cellStyle name="쉼표 [0] 8 2 7 3 2 2 2 2" xfId="10342"/>
    <cellStyle name="쉼표 [0] 8 2 7 3 2 2 3" xfId="10343"/>
    <cellStyle name="쉼표 [0] 8 2 7 3 2 3" xfId="10344"/>
    <cellStyle name="쉼표 [0] 8 2 7 3 2 3 2" xfId="10345"/>
    <cellStyle name="쉼표 [0] 8 2 7 3 2 4" xfId="10346"/>
    <cellStyle name="쉼표 [0] 8 2 7 3 3" xfId="10347"/>
    <cellStyle name="쉼표 [0] 8 2 7 3 3 2" xfId="10348"/>
    <cellStyle name="쉼표 [0] 8 2 7 3 3 2 2" xfId="10349"/>
    <cellStyle name="쉼표 [0] 8 2 7 3 3 3" xfId="10350"/>
    <cellStyle name="쉼표 [0] 8 2 7 3 4" xfId="10351"/>
    <cellStyle name="쉼표 [0] 8 2 7 3 4 2" xfId="10352"/>
    <cellStyle name="쉼표 [0] 8 2 7 3 5" xfId="10353"/>
    <cellStyle name="쉼표 [0] 8 2 7 4" xfId="10354"/>
    <cellStyle name="쉼표 [0] 8 2 7 4 2" xfId="10355"/>
    <cellStyle name="쉼표 [0] 8 2 7 4 2 2" xfId="10356"/>
    <cellStyle name="쉼표 [0] 8 2 7 4 2 2 2" xfId="10357"/>
    <cellStyle name="쉼표 [0] 8 2 7 4 2 3" xfId="10358"/>
    <cellStyle name="쉼표 [0] 8 2 7 4 3" xfId="10359"/>
    <cellStyle name="쉼표 [0] 8 2 7 4 3 2" xfId="10360"/>
    <cellStyle name="쉼표 [0] 8 2 7 4 4" xfId="10361"/>
    <cellStyle name="쉼표 [0] 8 2 7 5" xfId="10362"/>
    <cellStyle name="쉼표 [0] 8 2 7 5 2" xfId="10363"/>
    <cellStyle name="쉼표 [0] 8 2 7 5 2 2" xfId="10364"/>
    <cellStyle name="쉼표 [0] 8 2 7 5 3" xfId="10365"/>
    <cellStyle name="쉼표 [0] 8 2 7 6" xfId="10366"/>
    <cellStyle name="쉼표 [0] 8 2 7 6 2" xfId="10367"/>
    <cellStyle name="쉼표 [0] 8 2 7 7" xfId="10368"/>
    <cellStyle name="쉼표 [0] 8 2 8" xfId="10369"/>
    <cellStyle name="쉼표 [0] 8 2 9" xfId="10370"/>
    <cellStyle name="쉼표 [0] 8 2 9 2" xfId="10371"/>
    <cellStyle name="쉼표 [0] 8 2 9 2 2" xfId="10372"/>
    <cellStyle name="쉼표 [0] 8 2 9 2 2 2" xfId="10373"/>
    <cellStyle name="쉼표 [0] 8 2 9 2 2 2 2" xfId="10374"/>
    <cellStyle name="쉼표 [0] 8 2 9 2 2 2 2 2" xfId="10375"/>
    <cellStyle name="쉼표 [0] 8 2 9 2 2 2 3" xfId="10376"/>
    <cellStyle name="쉼표 [0] 8 2 9 2 2 3" xfId="10377"/>
    <cellStyle name="쉼표 [0] 8 2 9 2 2 3 2" xfId="10378"/>
    <cellStyle name="쉼표 [0] 8 2 9 2 2 4" xfId="10379"/>
    <cellStyle name="쉼표 [0] 8 2 9 2 3" xfId="10380"/>
    <cellStyle name="쉼표 [0] 8 2 9 2 3 2" xfId="10381"/>
    <cellStyle name="쉼표 [0] 8 2 9 2 3 2 2" xfId="10382"/>
    <cellStyle name="쉼표 [0] 8 2 9 2 3 3" xfId="10383"/>
    <cellStyle name="쉼표 [0] 8 2 9 2 4" xfId="10384"/>
    <cellStyle name="쉼표 [0] 8 2 9 2 4 2" xfId="10385"/>
    <cellStyle name="쉼표 [0] 8 2 9 2 5" xfId="10386"/>
    <cellStyle name="쉼표 [0] 8 2 9 3" xfId="10387"/>
    <cellStyle name="쉼표 [0] 8 2 9 3 2" xfId="10388"/>
    <cellStyle name="쉼표 [0] 8 2 9 3 2 2" xfId="10389"/>
    <cellStyle name="쉼표 [0] 8 2 9 3 2 2 2" xfId="10390"/>
    <cellStyle name="쉼표 [0] 8 2 9 3 2 3" xfId="10391"/>
    <cellStyle name="쉼표 [0] 8 2 9 3 3" xfId="10392"/>
    <cellStyle name="쉼표 [0] 8 2 9 3 3 2" xfId="10393"/>
    <cellStyle name="쉼표 [0] 8 2 9 3 4" xfId="10394"/>
    <cellStyle name="쉼표 [0] 8 2 9 4" xfId="10395"/>
    <cellStyle name="쉼표 [0] 8 2 9 4 2" xfId="10396"/>
    <cellStyle name="쉼표 [0] 8 2 9 4 2 2" xfId="10397"/>
    <cellStyle name="쉼표 [0] 8 2 9 4 3" xfId="10398"/>
    <cellStyle name="쉼표 [0] 8 2 9 5" xfId="10399"/>
    <cellStyle name="쉼표 [0] 8 2 9 5 2" xfId="10400"/>
    <cellStyle name="쉼표 [0] 8 2 9 6" xfId="10401"/>
    <cellStyle name="쉼표 [0] 8 3" xfId="10402"/>
    <cellStyle name="쉼표 [0] 8 3 10" xfId="10403"/>
    <cellStyle name="쉼표 [0] 8 3 10 2" xfId="10404"/>
    <cellStyle name="쉼표 [0] 8 3 10 2 2" xfId="10405"/>
    <cellStyle name="쉼표 [0] 8 3 10 2 2 2" xfId="10406"/>
    <cellStyle name="쉼표 [0] 8 3 10 2 3" xfId="10407"/>
    <cellStyle name="쉼표 [0] 8 3 10 3" xfId="10408"/>
    <cellStyle name="쉼표 [0] 8 3 10 3 2" xfId="10409"/>
    <cellStyle name="쉼표 [0] 8 3 10 4" xfId="10410"/>
    <cellStyle name="쉼표 [0] 8 3 11" xfId="10411"/>
    <cellStyle name="쉼표 [0] 8 3 11 2" xfId="10412"/>
    <cellStyle name="쉼표 [0] 8 3 11 2 2" xfId="10413"/>
    <cellStyle name="쉼표 [0] 8 3 11 3" xfId="10414"/>
    <cellStyle name="쉼표 [0] 8 3 12" xfId="10415"/>
    <cellStyle name="쉼표 [0] 8 3 12 2" xfId="10416"/>
    <cellStyle name="쉼표 [0] 8 3 13" xfId="10417"/>
    <cellStyle name="쉼표 [0] 8 3 2" xfId="10418"/>
    <cellStyle name="쉼표 [0] 8 3 2 10" xfId="10419"/>
    <cellStyle name="쉼표 [0] 8 3 2 10 2" xfId="10420"/>
    <cellStyle name="쉼표 [0] 8 3 2 11" xfId="10421"/>
    <cellStyle name="쉼표 [0] 8 3 2 2" xfId="10422"/>
    <cellStyle name="쉼표 [0] 8 3 2 2 10" xfId="10423"/>
    <cellStyle name="쉼표 [0] 8 3 2 2 2" xfId="10424"/>
    <cellStyle name="쉼표 [0] 8 3 2 2 2 2" xfId="10425"/>
    <cellStyle name="쉼표 [0] 8 3 2 2 2 2 2" xfId="10426"/>
    <cellStyle name="쉼표 [0] 8 3 2 2 2 2 2 2" xfId="10427"/>
    <cellStyle name="쉼표 [0] 8 3 2 2 2 2 2 2 2" xfId="10428"/>
    <cellStyle name="쉼표 [0] 8 3 2 2 2 2 2 2 2 2" xfId="10429"/>
    <cellStyle name="쉼표 [0] 8 3 2 2 2 2 2 2 2 2 2" xfId="10430"/>
    <cellStyle name="쉼표 [0] 8 3 2 2 2 2 2 2 2 2 2 2" xfId="10431"/>
    <cellStyle name="쉼표 [0] 8 3 2 2 2 2 2 2 2 2 3" xfId="10432"/>
    <cellStyle name="쉼표 [0] 8 3 2 2 2 2 2 2 2 3" xfId="10433"/>
    <cellStyle name="쉼표 [0] 8 3 2 2 2 2 2 2 2 3 2" xfId="10434"/>
    <cellStyle name="쉼표 [0] 8 3 2 2 2 2 2 2 2 4" xfId="10435"/>
    <cellStyle name="쉼표 [0] 8 3 2 2 2 2 2 2 3" xfId="10436"/>
    <cellStyle name="쉼표 [0] 8 3 2 2 2 2 2 2 3 2" xfId="10437"/>
    <cellStyle name="쉼표 [0] 8 3 2 2 2 2 2 2 3 2 2" xfId="10438"/>
    <cellStyle name="쉼표 [0] 8 3 2 2 2 2 2 2 3 3" xfId="10439"/>
    <cellStyle name="쉼표 [0] 8 3 2 2 2 2 2 2 4" xfId="10440"/>
    <cellStyle name="쉼표 [0] 8 3 2 2 2 2 2 2 4 2" xfId="10441"/>
    <cellStyle name="쉼표 [0] 8 3 2 2 2 2 2 2 5" xfId="10442"/>
    <cellStyle name="쉼표 [0] 8 3 2 2 2 2 2 3" xfId="10443"/>
    <cellStyle name="쉼표 [0] 8 3 2 2 2 2 2 3 2" xfId="10444"/>
    <cellStyle name="쉼표 [0] 8 3 2 2 2 2 2 3 2 2" xfId="10445"/>
    <cellStyle name="쉼표 [0] 8 3 2 2 2 2 2 3 2 2 2" xfId="10446"/>
    <cellStyle name="쉼표 [0] 8 3 2 2 2 2 2 3 2 3" xfId="10447"/>
    <cellStyle name="쉼표 [0] 8 3 2 2 2 2 2 3 3" xfId="10448"/>
    <cellStyle name="쉼표 [0] 8 3 2 2 2 2 2 3 3 2" xfId="10449"/>
    <cellStyle name="쉼표 [0] 8 3 2 2 2 2 2 3 4" xfId="10450"/>
    <cellStyle name="쉼표 [0] 8 3 2 2 2 2 2 4" xfId="10451"/>
    <cellStyle name="쉼표 [0] 8 3 2 2 2 2 2 4 2" xfId="10452"/>
    <cellStyle name="쉼표 [0] 8 3 2 2 2 2 2 4 2 2" xfId="10453"/>
    <cellStyle name="쉼표 [0] 8 3 2 2 2 2 2 4 3" xfId="10454"/>
    <cellStyle name="쉼표 [0] 8 3 2 2 2 2 2 5" xfId="10455"/>
    <cellStyle name="쉼표 [0] 8 3 2 2 2 2 2 5 2" xfId="10456"/>
    <cellStyle name="쉼표 [0] 8 3 2 2 2 2 2 6" xfId="10457"/>
    <cellStyle name="쉼표 [0] 8 3 2 2 2 2 3" xfId="10458"/>
    <cellStyle name="쉼표 [0] 8 3 2 2 2 2 3 2" xfId="10459"/>
    <cellStyle name="쉼표 [0] 8 3 2 2 2 2 3 2 2" xfId="10460"/>
    <cellStyle name="쉼표 [0] 8 3 2 2 2 2 3 2 2 2" xfId="10461"/>
    <cellStyle name="쉼표 [0] 8 3 2 2 2 2 3 2 2 2 2" xfId="10462"/>
    <cellStyle name="쉼표 [0] 8 3 2 2 2 2 3 2 2 3" xfId="10463"/>
    <cellStyle name="쉼표 [0] 8 3 2 2 2 2 3 2 3" xfId="10464"/>
    <cellStyle name="쉼표 [0] 8 3 2 2 2 2 3 2 3 2" xfId="10465"/>
    <cellStyle name="쉼표 [0] 8 3 2 2 2 2 3 2 4" xfId="10466"/>
    <cellStyle name="쉼표 [0] 8 3 2 2 2 2 3 3" xfId="10467"/>
    <cellStyle name="쉼표 [0] 8 3 2 2 2 2 3 3 2" xfId="10468"/>
    <cellStyle name="쉼표 [0] 8 3 2 2 2 2 3 3 2 2" xfId="10469"/>
    <cellStyle name="쉼표 [0] 8 3 2 2 2 2 3 3 3" xfId="10470"/>
    <cellStyle name="쉼표 [0] 8 3 2 2 2 2 3 4" xfId="10471"/>
    <cellStyle name="쉼표 [0] 8 3 2 2 2 2 3 4 2" xfId="10472"/>
    <cellStyle name="쉼표 [0] 8 3 2 2 2 2 3 5" xfId="10473"/>
    <cellStyle name="쉼표 [0] 8 3 2 2 2 2 4" xfId="10474"/>
    <cellStyle name="쉼표 [0] 8 3 2 2 2 2 4 2" xfId="10475"/>
    <cellStyle name="쉼표 [0] 8 3 2 2 2 2 4 2 2" xfId="10476"/>
    <cellStyle name="쉼표 [0] 8 3 2 2 2 2 4 2 2 2" xfId="10477"/>
    <cellStyle name="쉼표 [0] 8 3 2 2 2 2 4 2 3" xfId="10478"/>
    <cellStyle name="쉼표 [0] 8 3 2 2 2 2 4 3" xfId="10479"/>
    <cellStyle name="쉼표 [0] 8 3 2 2 2 2 4 3 2" xfId="10480"/>
    <cellStyle name="쉼표 [0] 8 3 2 2 2 2 4 4" xfId="10481"/>
    <cellStyle name="쉼표 [0] 8 3 2 2 2 2 5" xfId="10482"/>
    <cellStyle name="쉼표 [0] 8 3 2 2 2 2 5 2" xfId="10483"/>
    <cellStyle name="쉼표 [0] 8 3 2 2 2 2 5 2 2" xfId="10484"/>
    <cellStyle name="쉼표 [0] 8 3 2 2 2 2 5 3" xfId="10485"/>
    <cellStyle name="쉼표 [0] 8 3 2 2 2 2 6" xfId="10486"/>
    <cellStyle name="쉼표 [0] 8 3 2 2 2 2 6 2" xfId="10487"/>
    <cellStyle name="쉼표 [0] 8 3 2 2 2 2 7" xfId="10488"/>
    <cellStyle name="쉼표 [0] 8 3 2 2 2 3" xfId="10489"/>
    <cellStyle name="쉼표 [0] 8 3 2 2 2 4" xfId="10490"/>
    <cellStyle name="쉼표 [0] 8 3 2 2 2 4 2" xfId="10491"/>
    <cellStyle name="쉼표 [0] 8 3 2 2 2 4 2 2" xfId="10492"/>
    <cellStyle name="쉼표 [0] 8 3 2 2 2 4 2 2 2" xfId="10493"/>
    <cellStyle name="쉼표 [0] 8 3 2 2 2 4 2 2 2 2" xfId="10494"/>
    <cellStyle name="쉼표 [0] 8 3 2 2 2 4 2 2 2 2 2" xfId="10495"/>
    <cellStyle name="쉼표 [0] 8 3 2 2 2 4 2 2 2 3" xfId="10496"/>
    <cellStyle name="쉼표 [0] 8 3 2 2 2 4 2 2 3" xfId="10497"/>
    <cellStyle name="쉼표 [0] 8 3 2 2 2 4 2 2 3 2" xfId="10498"/>
    <cellStyle name="쉼표 [0] 8 3 2 2 2 4 2 2 4" xfId="10499"/>
    <cellStyle name="쉼표 [0] 8 3 2 2 2 4 2 3" xfId="10500"/>
    <cellStyle name="쉼표 [0] 8 3 2 2 2 4 2 3 2" xfId="10501"/>
    <cellStyle name="쉼표 [0] 8 3 2 2 2 4 2 3 2 2" xfId="10502"/>
    <cellStyle name="쉼표 [0] 8 3 2 2 2 4 2 3 3" xfId="10503"/>
    <cellStyle name="쉼표 [0] 8 3 2 2 2 4 2 4" xfId="10504"/>
    <cellStyle name="쉼표 [0] 8 3 2 2 2 4 2 4 2" xfId="10505"/>
    <cellStyle name="쉼표 [0] 8 3 2 2 2 4 2 5" xfId="10506"/>
    <cellStyle name="쉼표 [0] 8 3 2 2 2 4 3" xfId="10507"/>
    <cellStyle name="쉼표 [0] 8 3 2 2 2 4 3 2" xfId="10508"/>
    <cellStyle name="쉼표 [0] 8 3 2 2 2 4 3 2 2" xfId="10509"/>
    <cellStyle name="쉼표 [0] 8 3 2 2 2 4 3 2 2 2" xfId="10510"/>
    <cellStyle name="쉼표 [0] 8 3 2 2 2 4 3 2 3" xfId="10511"/>
    <cellStyle name="쉼표 [0] 8 3 2 2 2 4 3 3" xfId="10512"/>
    <cellStyle name="쉼표 [0] 8 3 2 2 2 4 3 3 2" xfId="10513"/>
    <cellStyle name="쉼표 [0] 8 3 2 2 2 4 3 4" xfId="10514"/>
    <cellStyle name="쉼표 [0] 8 3 2 2 2 4 4" xfId="10515"/>
    <cellStyle name="쉼표 [0] 8 3 2 2 2 4 4 2" xfId="10516"/>
    <cellStyle name="쉼표 [0] 8 3 2 2 2 4 4 2 2" xfId="10517"/>
    <cellStyle name="쉼표 [0] 8 3 2 2 2 4 4 3" xfId="10518"/>
    <cellStyle name="쉼표 [0] 8 3 2 2 2 4 5" xfId="10519"/>
    <cellStyle name="쉼표 [0] 8 3 2 2 2 4 5 2" xfId="10520"/>
    <cellStyle name="쉼표 [0] 8 3 2 2 2 4 6" xfId="10521"/>
    <cellStyle name="쉼표 [0] 8 3 2 2 2 5" xfId="10522"/>
    <cellStyle name="쉼표 [0] 8 3 2 2 2 5 2" xfId="10523"/>
    <cellStyle name="쉼표 [0] 8 3 2 2 2 5 2 2" xfId="10524"/>
    <cellStyle name="쉼표 [0] 8 3 2 2 2 5 2 2 2" xfId="10525"/>
    <cellStyle name="쉼표 [0] 8 3 2 2 2 5 2 2 2 2" xfId="10526"/>
    <cellStyle name="쉼표 [0] 8 3 2 2 2 5 2 2 3" xfId="10527"/>
    <cellStyle name="쉼표 [0] 8 3 2 2 2 5 2 3" xfId="10528"/>
    <cellStyle name="쉼표 [0] 8 3 2 2 2 5 2 3 2" xfId="10529"/>
    <cellStyle name="쉼표 [0] 8 3 2 2 2 5 2 4" xfId="10530"/>
    <cellStyle name="쉼표 [0] 8 3 2 2 2 5 3" xfId="10531"/>
    <cellStyle name="쉼표 [0] 8 3 2 2 2 5 3 2" xfId="10532"/>
    <cellStyle name="쉼표 [0] 8 3 2 2 2 5 3 2 2" xfId="10533"/>
    <cellStyle name="쉼표 [0] 8 3 2 2 2 5 3 3" xfId="10534"/>
    <cellStyle name="쉼표 [0] 8 3 2 2 2 5 4" xfId="10535"/>
    <cellStyle name="쉼표 [0] 8 3 2 2 2 5 4 2" xfId="10536"/>
    <cellStyle name="쉼표 [0] 8 3 2 2 2 5 5" xfId="10537"/>
    <cellStyle name="쉼표 [0] 8 3 2 2 2 6" xfId="10538"/>
    <cellStyle name="쉼표 [0] 8 3 2 2 2 6 2" xfId="10539"/>
    <cellStyle name="쉼표 [0] 8 3 2 2 2 6 2 2" xfId="10540"/>
    <cellStyle name="쉼표 [0] 8 3 2 2 2 6 2 2 2" xfId="10541"/>
    <cellStyle name="쉼표 [0] 8 3 2 2 2 6 2 3" xfId="10542"/>
    <cellStyle name="쉼표 [0] 8 3 2 2 2 6 3" xfId="10543"/>
    <cellStyle name="쉼표 [0] 8 3 2 2 2 6 3 2" xfId="10544"/>
    <cellStyle name="쉼표 [0] 8 3 2 2 2 6 4" xfId="10545"/>
    <cellStyle name="쉼표 [0] 8 3 2 2 2 7" xfId="10546"/>
    <cellStyle name="쉼표 [0] 8 3 2 2 2 7 2" xfId="10547"/>
    <cellStyle name="쉼표 [0] 8 3 2 2 2 7 2 2" xfId="10548"/>
    <cellStyle name="쉼표 [0] 8 3 2 2 2 7 3" xfId="10549"/>
    <cellStyle name="쉼표 [0] 8 3 2 2 2 8" xfId="10550"/>
    <cellStyle name="쉼표 [0] 8 3 2 2 2 8 2" xfId="10551"/>
    <cellStyle name="쉼표 [0] 8 3 2 2 2 9" xfId="10552"/>
    <cellStyle name="쉼표 [0] 8 3 2 2 3" xfId="10553"/>
    <cellStyle name="쉼표 [0] 8 3 2 2 3 2" xfId="10554"/>
    <cellStyle name="쉼표 [0] 8 3 2 2 3 2 2" xfId="10555"/>
    <cellStyle name="쉼표 [0] 8 3 2 2 3 2 2 2" xfId="10556"/>
    <cellStyle name="쉼표 [0] 8 3 2 2 3 2 2 2 2" xfId="10557"/>
    <cellStyle name="쉼표 [0] 8 3 2 2 3 2 2 2 2 2" xfId="10558"/>
    <cellStyle name="쉼표 [0] 8 3 2 2 3 2 2 2 2 2 2" xfId="10559"/>
    <cellStyle name="쉼표 [0] 8 3 2 2 3 2 2 2 2 3" xfId="10560"/>
    <cellStyle name="쉼표 [0] 8 3 2 2 3 2 2 2 3" xfId="10561"/>
    <cellStyle name="쉼표 [0] 8 3 2 2 3 2 2 2 3 2" xfId="10562"/>
    <cellStyle name="쉼표 [0] 8 3 2 2 3 2 2 2 4" xfId="10563"/>
    <cellStyle name="쉼표 [0] 8 3 2 2 3 2 2 3" xfId="10564"/>
    <cellStyle name="쉼표 [0] 8 3 2 2 3 2 2 3 2" xfId="10565"/>
    <cellStyle name="쉼표 [0] 8 3 2 2 3 2 2 3 2 2" xfId="10566"/>
    <cellStyle name="쉼표 [0] 8 3 2 2 3 2 2 3 3" xfId="10567"/>
    <cellStyle name="쉼표 [0] 8 3 2 2 3 2 2 4" xfId="10568"/>
    <cellStyle name="쉼표 [0] 8 3 2 2 3 2 2 4 2" xfId="10569"/>
    <cellStyle name="쉼표 [0] 8 3 2 2 3 2 2 5" xfId="10570"/>
    <cellStyle name="쉼표 [0] 8 3 2 2 3 2 3" xfId="10571"/>
    <cellStyle name="쉼표 [0] 8 3 2 2 3 2 3 2" xfId="10572"/>
    <cellStyle name="쉼표 [0] 8 3 2 2 3 2 3 2 2" xfId="10573"/>
    <cellStyle name="쉼표 [0] 8 3 2 2 3 2 3 2 2 2" xfId="10574"/>
    <cellStyle name="쉼표 [0] 8 3 2 2 3 2 3 2 3" xfId="10575"/>
    <cellStyle name="쉼표 [0] 8 3 2 2 3 2 3 3" xfId="10576"/>
    <cellStyle name="쉼표 [0] 8 3 2 2 3 2 3 3 2" xfId="10577"/>
    <cellStyle name="쉼표 [0] 8 3 2 2 3 2 3 4" xfId="10578"/>
    <cellStyle name="쉼표 [0] 8 3 2 2 3 2 4" xfId="10579"/>
    <cellStyle name="쉼표 [0] 8 3 2 2 3 2 4 2" xfId="10580"/>
    <cellStyle name="쉼표 [0] 8 3 2 2 3 2 4 2 2" xfId="10581"/>
    <cellStyle name="쉼표 [0] 8 3 2 2 3 2 4 3" xfId="10582"/>
    <cellStyle name="쉼표 [0] 8 3 2 2 3 2 5" xfId="10583"/>
    <cellStyle name="쉼표 [0] 8 3 2 2 3 2 5 2" xfId="10584"/>
    <cellStyle name="쉼표 [0] 8 3 2 2 3 2 6" xfId="10585"/>
    <cellStyle name="쉼표 [0] 8 3 2 2 3 3" xfId="10586"/>
    <cellStyle name="쉼표 [0] 8 3 2 2 3 3 2" xfId="10587"/>
    <cellStyle name="쉼표 [0] 8 3 2 2 3 3 2 2" xfId="10588"/>
    <cellStyle name="쉼표 [0] 8 3 2 2 3 3 2 2 2" xfId="10589"/>
    <cellStyle name="쉼표 [0] 8 3 2 2 3 3 2 2 2 2" xfId="10590"/>
    <cellStyle name="쉼표 [0] 8 3 2 2 3 3 2 2 3" xfId="10591"/>
    <cellStyle name="쉼표 [0] 8 3 2 2 3 3 2 3" xfId="10592"/>
    <cellStyle name="쉼표 [0] 8 3 2 2 3 3 2 3 2" xfId="10593"/>
    <cellStyle name="쉼표 [0] 8 3 2 2 3 3 2 4" xfId="10594"/>
    <cellStyle name="쉼표 [0] 8 3 2 2 3 3 3" xfId="10595"/>
    <cellStyle name="쉼표 [0] 8 3 2 2 3 3 3 2" xfId="10596"/>
    <cellStyle name="쉼표 [0] 8 3 2 2 3 3 3 2 2" xfId="10597"/>
    <cellStyle name="쉼표 [0] 8 3 2 2 3 3 3 3" xfId="10598"/>
    <cellStyle name="쉼표 [0] 8 3 2 2 3 3 4" xfId="10599"/>
    <cellStyle name="쉼표 [0] 8 3 2 2 3 3 4 2" xfId="10600"/>
    <cellStyle name="쉼표 [0] 8 3 2 2 3 3 5" xfId="10601"/>
    <cellStyle name="쉼표 [0] 8 3 2 2 3 4" xfId="10602"/>
    <cellStyle name="쉼표 [0] 8 3 2 2 3 4 2" xfId="10603"/>
    <cellStyle name="쉼표 [0] 8 3 2 2 3 4 2 2" xfId="10604"/>
    <cellStyle name="쉼표 [0] 8 3 2 2 3 4 2 2 2" xfId="10605"/>
    <cellStyle name="쉼표 [0] 8 3 2 2 3 4 2 3" xfId="10606"/>
    <cellStyle name="쉼표 [0] 8 3 2 2 3 4 3" xfId="10607"/>
    <cellStyle name="쉼표 [0] 8 3 2 2 3 4 3 2" xfId="10608"/>
    <cellStyle name="쉼표 [0] 8 3 2 2 3 4 4" xfId="10609"/>
    <cellStyle name="쉼표 [0] 8 3 2 2 3 5" xfId="10610"/>
    <cellStyle name="쉼표 [0] 8 3 2 2 3 5 2" xfId="10611"/>
    <cellStyle name="쉼표 [0] 8 3 2 2 3 5 2 2" xfId="10612"/>
    <cellStyle name="쉼표 [0] 8 3 2 2 3 5 3" xfId="10613"/>
    <cellStyle name="쉼표 [0] 8 3 2 2 3 6" xfId="10614"/>
    <cellStyle name="쉼표 [0] 8 3 2 2 3 6 2" xfId="10615"/>
    <cellStyle name="쉼표 [0] 8 3 2 2 3 7" xfId="10616"/>
    <cellStyle name="쉼표 [0] 8 3 2 2 4" xfId="10617"/>
    <cellStyle name="쉼표 [0] 8 3 2 2 5" xfId="10618"/>
    <cellStyle name="쉼표 [0] 8 3 2 2 5 2" xfId="10619"/>
    <cellStyle name="쉼표 [0] 8 3 2 2 5 2 2" xfId="10620"/>
    <cellStyle name="쉼표 [0] 8 3 2 2 5 2 2 2" xfId="10621"/>
    <cellStyle name="쉼표 [0] 8 3 2 2 5 2 2 2 2" xfId="10622"/>
    <cellStyle name="쉼표 [0] 8 3 2 2 5 2 2 2 2 2" xfId="10623"/>
    <cellStyle name="쉼표 [0] 8 3 2 2 5 2 2 2 3" xfId="10624"/>
    <cellStyle name="쉼표 [0] 8 3 2 2 5 2 2 3" xfId="10625"/>
    <cellStyle name="쉼표 [0] 8 3 2 2 5 2 2 3 2" xfId="10626"/>
    <cellStyle name="쉼표 [0] 8 3 2 2 5 2 2 4" xfId="10627"/>
    <cellStyle name="쉼표 [0] 8 3 2 2 5 2 3" xfId="10628"/>
    <cellStyle name="쉼표 [0] 8 3 2 2 5 2 3 2" xfId="10629"/>
    <cellStyle name="쉼표 [0] 8 3 2 2 5 2 3 2 2" xfId="10630"/>
    <cellStyle name="쉼표 [0] 8 3 2 2 5 2 3 3" xfId="10631"/>
    <cellStyle name="쉼표 [0] 8 3 2 2 5 2 4" xfId="10632"/>
    <cellStyle name="쉼표 [0] 8 3 2 2 5 2 4 2" xfId="10633"/>
    <cellStyle name="쉼표 [0] 8 3 2 2 5 2 5" xfId="10634"/>
    <cellStyle name="쉼표 [0] 8 3 2 2 5 3" xfId="10635"/>
    <cellStyle name="쉼표 [0] 8 3 2 2 5 3 2" xfId="10636"/>
    <cellStyle name="쉼표 [0] 8 3 2 2 5 3 2 2" xfId="10637"/>
    <cellStyle name="쉼표 [0] 8 3 2 2 5 3 2 2 2" xfId="10638"/>
    <cellStyle name="쉼표 [0] 8 3 2 2 5 3 2 3" xfId="10639"/>
    <cellStyle name="쉼표 [0] 8 3 2 2 5 3 3" xfId="10640"/>
    <cellStyle name="쉼표 [0] 8 3 2 2 5 3 3 2" xfId="10641"/>
    <cellStyle name="쉼표 [0] 8 3 2 2 5 3 4" xfId="10642"/>
    <cellStyle name="쉼표 [0] 8 3 2 2 5 4" xfId="10643"/>
    <cellStyle name="쉼표 [0] 8 3 2 2 5 4 2" xfId="10644"/>
    <cellStyle name="쉼표 [0] 8 3 2 2 5 4 2 2" xfId="10645"/>
    <cellStyle name="쉼표 [0] 8 3 2 2 5 4 3" xfId="10646"/>
    <cellStyle name="쉼표 [0] 8 3 2 2 5 5" xfId="10647"/>
    <cellStyle name="쉼표 [0] 8 3 2 2 5 5 2" xfId="10648"/>
    <cellStyle name="쉼표 [0] 8 3 2 2 5 6" xfId="10649"/>
    <cellStyle name="쉼표 [0] 8 3 2 2 6" xfId="10650"/>
    <cellStyle name="쉼표 [0] 8 3 2 2 6 2" xfId="10651"/>
    <cellStyle name="쉼표 [0] 8 3 2 2 6 2 2" xfId="10652"/>
    <cellStyle name="쉼표 [0] 8 3 2 2 6 2 2 2" xfId="10653"/>
    <cellStyle name="쉼표 [0] 8 3 2 2 6 2 2 2 2" xfId="10654"/>
    <cellStyle name="쉼표 [0] 8 3 2 2 6 2 2 3" xfId="10655"/>
    <cellStyle name="쉼표 [0] 8 3 2 2 6 2 3" xfId="10656"/>
    <cellStyle name="쉼표 [0] 8 3 2 2 6 2 3 2" xfId="10657"/>
    <cellStyle name="쉼표 [0] 8 3 2 2 6 2 4" xfId="10658"/>
    <cellStyle name="쉼표 [0] 8 3 2 2 6 3" xfId="10659"/>
    <cellStyle name="쉼표 [0] 8 3 2 2 6 3 2" xfId="10660"/>
    <cellStyle name="쉼표 [0] 8 3 2 2 6 3 2 2" xfId="10661"/>
    <cellStyle name="쉼표 [0] 8 3 2 2 6 3 3" xfId="10662"/>
    <cellStyle name="쉼표 [0] 8 3 2 2 6 4" xfId="10663"/>
    <cellStyle name="쉼표 [0] 8 3 2 2 6 4 2" xfId="10664"/>
    <cellStyle name="쉼표 [0] 8 3 2 2 6 5" xfId="10665"/>
    <cellStyle name="쉼표 [0] 8 3 2 2 7" xfId="10666"/>
    <cellStyle name="쉼표 [0] 8 3 2 2 7 2" xfId="10667"/>
    <cellStyle name="쉼표 [0] 8 3 2 2 7 2 2" xfId="10668"/>
    <cellStyle name="쉼표 [0] 8 3 2 2 7 2 2 2" xfId="10669"/>
    <cellStyle name="쉼표 [0] 8 3 2 2 7 2 3" xfId="10670"/>
    <cellStyle name="쉼표 [0] 8 3 2 2 7 3" xfId="10671"/>
    <cellStyle name="쉼표 [0] 8 3 2 2 7 3 2" xfId="10672"/>
    <cellStyle name="쉼표 [0] 8 3 2 2 7 4" xfId="10673"/>
    <cellStyle name="쉼표 [0] 8 3 2 2 8" xfId="10674"/>
    <cellStyle name="쉼표 [0] 8 3 2 2 8 2" xfId="10675"/>
    <cellStyle name="쉼표 [0] 8 3 2 2 8 2 2" xfId="10676"/>
    <cellStyle name="쉼표 [0] 8 3 2 2 8 3" xfId="10677"/>
    <cellStyle name="쉼표 [0] 8 3 2 2 9" xfId="10678"/>
    <cellStyle name="쉼표 [0] 8 3 2 2 9 2" xfId="10679"/>
    <cellStyle name="쉼표 [0] 8 3 2 3" xfId="10680"/>
    <cellStyle name="쉼표 [0] 8 3 2 3 2" xfId="10681"/>
    <cellStyle name="쉼표 [0] 8 3 2 3 2 2" xfId="10682"/>
    <cellStyle name="쉼표 [0] 8 3 2 3 2 2 2" xfId="10683"/>
    <cellStyle name="쉼표 [0] 8 3 2 3 2 2 2 2" xfId="10684"/>
    <cellStyle name="쉼표 [0] 8 3 2 3 2 2 2 2 2" xfId="10685"/>
    <cellStyle name="쉼표 [0] 8 3 2 3 2 2 2 2 2 2" xfId="10686"/>
    <cellStyle name="쉼표 [0] 8 3 2 3 2 2 2 2 2 2 2" xfId="10687"/>
    <cellStyle name="쉼표 [0] 8 3 2 3 2 2 2 2 2 3" xfId="10688"/>
    <cellStyle name="쉼표 [0] 8 3 2 3 2 2 2 2 3" xfId="10689"/>
    <cellStyle name="쉼표 [0] 8 3 2 3 2 2 2 2 3 2" xfId="10690"/>
    <cellStyle name="쉼표 [0] 8 3 2 3 2 2 2 2 4" xfId="10691"/>
    <cellStyle name="쉼표 [0] 8 3 2 3 2 2 2 3" xfId="10692"/>
    <cellStyle name="쉼표 [0] 8 3 2 3 2 2 2 3 2" xfId="10693"/>
    <cellStyle name="쉼표 [0] 8 3 2 3 2 2 2 3 2 2" xfId="10694"/>
    <cellStyle name="쉼표 [0] 8 3 2 3 2 2 2 3 3" xfId="10695"/>
    <cellStyle name="쉼표 [0] 8 3 2 3 2 2 2 4" xfId="10696"/>
    <cellStyle name="쉼표 [0] 8 3 2 3 2 2 2 4 2" xfId="10697"/>
    <cellStyle name="쉼표 [0] 8 3 2 3 2 2 2 5" xfId="10698"/>
    <cellStyle name="쉼표 [0] 8 3 2 3 2 2 3" xfId="10699"/>
    <cellStyle name="쉼표 [0] 8 3 2 3 2 2 3 2" xfId="10700"/>
    <cellStyle name="쉼표 [0] 8 3 2 3 2 2 3 2 2" xfId="10701"/>
    <cellStyle name="쉼표 [0] 8 3 2 3 2 2 3 2 2 2" xfId="10702"/>
    <cellStyle name="쉼표 [0] 8 3 2 3 2 2 3 2 3" xfId="10703"/>
    <cellStyle name="쉼표 [0] 8 3 2 3 2 2 3 3" xfId="10704"/>
    <cellStyle name="쉼표 [0] 8 3 2 3 2 2 3 3 2" xfId="10705"/>
    <cellStyle name="쉼표 [0] 8 3 2 3 2 2 3 4" xfId="10706"/>
    <cellStyle name="쉼표 [0] 8 3 2 3 2 2 4" xfId="10707"/>
    <cellStyle name="쉼표 [0] 8 3 2 3 2 2 4 2" xfId="10708"/>
    <cellStyle name="쉼표 [0] 8 3 2 3 2 2 4 2 2" xfId="10709"/>
    <cellStyle name="쉼표 [0] 8 3 2 3 2 2 4 3" xfId="10710"/>
    <cellStyle name="쉼표 [0] 8 3 2 3 2 2 5" xfId="10711"/>
    <cellStyle name="쉼표 [0] 8 3 2 3 2 2 5 2" xfId="10712"/>
    <cellStyle name="쉼표 [0] 8 3 2 3 2 2 6" xfId="10713"/>
    <cellStyle name="쉼표 [0] 8 3 2 3 2 3" xfId="10714"/>
    <cellStyle name="쉼표 [0] 8 3 2 3 2 3 2" xfId="10715"/>
    <cellStyle name="쉼표 [0] 8 3 2 3 2 3 2 2" xfId="10716"/>
    <cellStyle name="쉼표 [0] 8 3 2 3 2 3 2 2 2" xfId="10717"/>
    <cellStyle name="쉼표 [0] 8 3 2 3 2 3 2 2 2 2" xfId="10718"/>
    <cellStyle name="쉼표 [0] 8 3 2 3 2 3 2 2 3" xfId="10719"/>
    <cellStyle name="쉼표 [0] 8 3 2 3 2 3 2 3" xfId="10720"/>
    <cellStyle name="쉼표 [0] 8 3 2 3 2 3 2 3 2" xfId="10721"/>
    <cellStyle name="쉼표 [0] 8 3 2 3 2 3 2 4" xfId="10722"/>
    <cellStyle name="쉼표 [0] 8 3 2 3 2 3 3" xfId="10723"/>
    <cellStyle name="쉼표 [0] 8 3 2 3 2 3 3 2" xfId="10724"/>
    <cellStyle name="쉼표 [0] 8 3 2 3 2 3 3 2 2" xfId="10725"/>
    <cellStyle name="쉼표 [0] 8 3 2 3 2 3 3 3" xfId="10726"/>
    <cellStyle name="쉼표 [0] 8 3 2 3 2 3 4" xfId="10727"/>
    <cellStyle name="쉼표 [0] 8 3 2 3 2 3 4 2" xfId="10728"/>
    <cellStyle name="쉼표 [0] 8 3 2 3 2 3 5" xfId="10729"/>
    <cellStyle name="쉼표 [0] 8 3 2 3 2 4" xfId="10730"/>
    <cellStyle name="쉼표 [0] 8 3 2 3 2 4 2" xfId="10731"/>
    <cellStyle name="쉼표 [0] 8 3 2 3 2 4 2 2" xfId="10732"/>
    <cellStyle name="쉼표 [0] 8 3 2 3 2 4 2 2 2" xfId="10733"/>
    <cellStyle name="쉼표 [0] 8 3 2 3 2 4 2 3" xfId="10734"/>
    <cellStyle name="쉼표 [0] 8 3 2 3 2 4 3" xfId="10735"/>
    <cellStyle name="쉼표 [0] 8 3 2 3 2 4 3 2" xfId="10736"/>
    <cellStyle name="쉼표 [0] 8 3 2 3 2 4 4" xfId="10737"/>
    <cellStyle name="쉼표 [0] 8 3 2 3 2 5" xfId="10738"/>
    <cellStyle name="쉼표 [0] 8 3 2 3 2 5 2" xfId="10739"/>
    <cellStyle name="쉼표 [0] 8 3 2 3 2 5 2 2" xfId="10740"/>
    <cellStyle name="쉼표 [0] 8 3 2 3 2 5 3" xfId="10741"/>
    <cellStyle name="쉼표 [0] 8 3 2 3 2 6" xfId="10742"/>
    <cellStyle name="쉼표 [0] 8 3 2 3 2 6 2" xfId="10743"/>
    <cellStyle name="쉼표 [0] 8 3 2 3 2 7" xfId="10744"/>
    <cellStyle name="쉼표 [0] 8 3 2 3 3" xfId="10745"/>
    <cellStyle name="쉼표 [0] 8 3 2 3 4" xfId="10746"/>
    <cellStyle name="쉼표 [0] 8 3 2 3 4 2" xfId="10747"/>
    <cellStyle name="쉼표 [0] 8 3 2 3 4 2 2" xfId="10748"/>
    <cellStyle name="쉼표 [0] 8 3 2 3 4 2 2 2" xfId="10749"/>
    <cellStyle name="쉼표 [0] 8 3 2 3 4 2 2 2 2" xfId="10750"/>
    <cellStyle name="쉼표 [0] 8 3 2 3 4 2 2 2 2 2" xfId="10751"/>
    <cellStyle name="쉼표 [0] 8 3 2 3 4 2 2 2 3" xfId="10752"/>
    <cellStyle name="쉼표 [0] 8 3 2 3 4 2 2 3" xfId="10753"/>
    <cellStyle name="쉼표 [0] 8 3 2 3 4 2 2 3 2" xfId="10754"/>
    <cellStyle name="쉼표 [0] 8 3 2 3 4 2 2 4" xfId="10755"/>
    <cellStyle name="쉼표 [0] 8 3 2 3 4 2 3" xfId="10756"/>
    <cellStyle name="쉼표 [0] 8 3 2 3 4 2 3 2" xfId="10757"/>
    <cellStyle name="쉼표 [0] 8 3 2 3 4 2 3 2 2" xfId="10758"/>
    <cellStyle name="쉼표 [0] 8 3 2 3 4 2 3 3" xfId="10759"/>
    <cellStyle name="쉼표 [0] 8 3 2 3 4 2 4" xfId="10760"/>
    <cellStyle name="쉼표 [0] 8 3 2 3 4 2 4 2" xfId="10761"/>
    <cellStyle name="쉼표 [0] 8 3 2 3 4 2 5" xfId="10762"/>
    <cellStyle name="쉼표 [0] 8 3 2 3 4 3" xfId="10763"/>
    <cellStyle name="쉼표 [0] 8 3 2 3 4 3 2" xfId="10764"/>
    <cellStyle name="쉼표 [0] 8 3 2 3 4 3 2 2" xfId="10765"/>
    <cellStyle name="쉼표 [0] 8 3 2 3 4 3 2 2 2" xfId="10766"/>
    <cellStyle name="쉼표 [0] 8 3 2 3 4 3 2 3" xfId="10767"/>
    <cellStyle name="쉼표 [0] 8 3 2 3 4 3 3" xfId="10768"/>
    <cellStyle name="쉼표 [0] 8 3 2 3 4 3 3 2" xfId="10769"/>
    <cellStyle name="쉼표 [0] 8 3 2 3 4 3 4" xfId="10770"/>
    <cellStyle name="쉼표 [0] 8 3 2 3 4 4" xfId="10771"/>
    <cellStyle name="쉼표 [0] 8 3 2 3 4 4 2" xfId="10772"/>
    <cellStyle name="쉼표 [0] 8 3 2 3 4 4 2 2" xfId="10773"/>
    <cellStyle name="쉼표 [0] 8 3 2 3 4 4 3" xfId="10774"/>
    <cellStyle name="쉼표 [0] 8 3 2 3 4 5" xfId="10775"/>
    <cellStyle name="쉼표 [0] 8 3 2 3 4 5 2" xfId="10776"/>
    <cellStyle name="쉼표 [0] 8 3 2 3 4 6" xfId="10777"/>
    <cellStyle name="쉼표 [0] 8 3 2 3 5" xfId="10778"/>
    <cellStyle name="쉼표 [0] 8 3 2 3 5 2" xfId="10779"/>
    <cellStyle name="쉼표 [0] 8 3 2 3 5 2 2" xfId="10780"/>
    <cellStyle name="쉼표 [0] 8 3 2 3 5 2 2 2" xfId="10781"/>
    <cellStyle name="쉼표 [0] 8 3 2 3 5 2 2 2 2" xfId="10782"/>
    <cellStyle name="쉼표 [0] 8 3 2 3 5 2 2 3" xfId="10783"/>
    <cellStyle name="쉼표 [0] 8 3 2 3 5 2 3" xfId="10784"/>
    <cellStyle name="쉼표 [0] 8 3 2 3 5 2 3 2" xfId="10785"/>
    <cellStyle name="쉼표 [0] 8 3 2 3 5 2 4" xfId="10786"/>
    <cellStyle name="쉼표 [0] 8 3 2 3 5 3" xfId="10787"/>
    <cellStyle name="쉼표 [0] 8 3 2 3 5 3 2" xfId="10788"/>
    <cellStyle name="쉼표 [0] 8 3 2 3 5 3 2 2" xfId="10789"/>
    <cellStyle name="쉼표 [0] 8 3 2 3 5 3 3" xfId="10790"/>
    <cellStyle name="쉼표 [0] 8 3 2 3 5 4" xfId="10791"/>
    <cellStyle name="쉼표 [0] 8 3 2 3 5 4 2" xfId="10792"/>
    <cellStyle name="쉼표 [0] 8 3 2 3 5 5" xfId="10793"/>
    <cellStyle name="쉼표 [0] 8 3 2 3 6" xfId="10794"/>
    <cellStyle name="쉼표 [0] 8 3 2 3 6 2" xfId="10795"/>
    <cellStyle name="쉼표 [0] 8 3 2 3 6 2 2" xfId="10796"/>
    <cellStyle name="쉼표 [0] 8 3 2 3 6 2 2 2" xfId="10797"/>
    <cellStyle name="쉼표 [0] 8 3 2 3 6 2 3" xfId="10798"/>
    <cellStyle name="쉼표 [0] 8 3 2 3 6 3" xfId="10799"/>
    <cellStyle name="쉼표 [0] 8 3 2 3 6 3 2" xfId="10800"/>
    <cellStyle name="쉼표 [0] 8 3 2 3 6 4" xfId="10801"/>
    <cellStyle name="쉼표 [0] 8 3 2 3 7" xfId="10802"/>
    <cellStyle name="쉼표 [0] 8 3 2 3 7 2" xfId="10803"/>
    <cellStyle name="쉼표 [0] 8 3 2 3 7 2 2" xfId="10804"/>
    <cellStyle name="쉼표 [0] 8 3 2 3 7 3" xfId="10805"/>
    <cellStyle name="쉼표 [0] 8 3 2 3 8" xfId="10806"/>
    <cellStyle name="쉼표 [0] 8 3 2 3 8 2" xfId="10807"/>
    <cellStyle name="쉼표 [0] 8 3 2 3 9" xfId="10808"/>
    <cellStyle name="쉼표 [0] 8 3 2 4" xfId="10809"/>
    <cellStyle name="쉼표 [0] 8 3 2 4 2" xfId="10810"/>
    <cellStyle name="쉼표 [0] 8 3 2 4 2 2" xfId="10811"/>
    <cellStyle name="쉼표 [0] 8 3 2 4 2 2 2" xfId="10812"/>
    <cellStyle name="쉼표 [0] 8 3 2 4 2 2 2 2" xfId="10813"/>
    <cellStyle name="쉼표 [0] 8 3 2 4 2 2 2 2 2" xfId="10814"/>
    <cellStyle name="쉼표 [0] 8 3 2 4 2 2 2 2 2 2" xfId="10815"/>
    <cellStyle name="쉼표 [0] 8 3 2 4 2 2 2 2 3" xfId="10816"/>
    <cellStyle name="쉼표 [0] 8 3 2 4 2 2 2 3" xfId="10817"/>
    <cellStyle name="쉼표 [0] 8 3 2 4 2 2 2 3 2" xfId="10818"/>
    <cellStyle name="쉼표 [0] 8 3 2 4 2 2 2 4" xfId="10819"/>
    <cellStyle name="쉼표 [0] 8 3 2 4 2 2 3" xfId="10820"/>
    <cellStyle name="쉼표 [0] 8 3 2 4 2 2 3 2" xfId="10821"/>
    <cellStyle name="쉼표 [0] 8 3 2 4 2 2 3 2 2" xfId="10822"/>
    <cellStyle name="쉼표 [0] 8 3 2 4 2 2 3 3" xfId="10823"/>
    <cellStyle name="쉼표 [0] 8 3 2 4 2 2 4" xfId="10824"/>
    <cellStyle name="쉼표 [0] 8 3 2 4 2 2 4 2" xfId="10825"/>
    <cellStyle name="쉼표 [0] 8 3 2 4 2 2 5" xfId="10826"/>
    <cellStyle name="쉼표 [0] 8 3 2 4 2 3" xfId="10827"/>
    <cellStyle name="쉼표 [0] 8 3 2 4 2 3 2" xfId="10828"/>
    <cellStyle name="쉼표 [0] 8 3 2 4 2 3 2 2" xfId="10829"/>
    <cellStyle name="쉼표 [0] 8 3 2 4 2 3 2 2 2" xfId="10830"/>
    <cellStyle name="쉼표 [0] 8 3 2 4 2 3 2 3" xfId="10831"/>
    <cellStyle name="쉼표 [0] 8 3 2 4 2 3 3" xfId="10832"/>
    <cellStyle name="쉼표 [0] 8 3 2 4 2 3 3 2" xfId="10833"/>
    <cellStyle name="쉼표 [0] 8 3 2 4 2 3 4" xfId="10834"/>
    <cellStyle name="쉼표 [0] 8 3 2 4 2 4" xfId="10835"/>
    <cellStyle name="쉼표 [0] 8 3 2 4 2 4 2" xfId="10836"/>
    <cellStyle name="쉼표 [0] 8 3 2 4 2 4 2 2" xfId="10837"/>
    <cellStyle name="쉼표 [0] 8 3 2 4 2 4 3" xfId="10838"/>
    <cellStyle name="쉼표 [0] 8 3 2 4 2 5" xfId="10839"/>
    <cellStyle name="쉼표 [0] 8 3 2 4 2 5 2" xfId="10840"/>
    <cellStyle name="쉼표 [0] 8 3 2 4 2 6" xfId="10841"/>
    <cellStyle name="쉼표 [0] 8 3 2 4 3" xfId="10842"/>
    <cellStyle name="쉼표 [0] 8 3 2 4 3 2" xfId="10843"/>
    <cellStyle name="쉼표 [0] 8 3 2 4 3 2 2" xfId="10844"/>
    <cellStyle name="쉼표 [0] 8 3 2 4 3 2 2 2" xfId="10845"/>
    <cellStyle name="쉼표 [0] 8 3 2 4 3 2 2 2 2" xfId="10846"/>
    <cellStyle name="쉼표 [0] 8 3 2 4 3 2 2 3" xfId="10847"/>
    <cellStyle name="쉼표 [0] 8 3 2 4 3 2 3" xfId="10848"/>
    <cellStyle name="쉼표 [0] 8 3 2 4 3 2 3 2" xfId="10849"/>
    <cellStyle name="쉼표 [0] 8 3 2 4 3 2 4" xfId="10850"/>
    <cellStyle name="쉼표 [0] 8 3 2 4 3 3" xfId="10851"/>
    <cellStyle name="쉼표 [0] 8 3 2 4 3 3 2" xfId="10852"/>
    <cellStyle name="쉼표 [0] 8 3 2 4 3 3 2 2" xfId="10853"/>
    <cellStyle name="쉼표 [0] 8 3 2 4 3 3 3" xfId="10854"/>
    <cellStyle name="쉼표 [0] 8 3 2 4 3 4" xfId="10855"/>
    <cellStyle name="쉼표 [0] 8 3 2 4 3 4 2" xfId="10856"/>
    <cellStyle name="쉼표 [0] 8 3 2 4 3 5" xfId="10857"/>
    <cellStyle name="쉼표 [0] 8 3 2 4 4" xfId="10858"/>
    <cellStyle name="쉼표 [0] 8 3 2 4 4 2" xfId="10859"/>
    <cellStyle name="쉼표 [0] 8 3 2 4 4 2 2" xfId="10860"/>
    <cellStyle name="쉼표 [0] 8 3 2 4 4 2 2 2" xfId="10861"/>
    <cellStyle name="쉼표 [0] 8 3 2 4 4 2 3" xfId="10862"/>
    <cellStyle name="쉼표 [0] 8 3 2 4 4 3" xfId="10863"/>
    <cellStyle name="쉼표 [0] 8 3 2 4 4 3 2" xfId="10864"/>
    <cellStyle name="쉼표 [0] 8 3 2 4 4 4" xfId="10865"/>
    <cellStyle name="쉼표 [0] 8 3 2 4 5" xfId="10866"/>
    <cellStyle name="쉼표 [0] 8 3 2 4 5 2" xfId="10867"/>
    <cellStyle name="쉼표 [0] 8 3 2 4 5 2 2" xfId="10868"/>
    <cellStyle name="쉼표 [0] 8 3 2 4 5 3" xfId="10869"/>
    <cellStyle name="쉼표 [0] 8 3 2 4 6" xfId="10870"/>
    <cellStyle name="쉼표 [0] 8 3 2 4 6 2" xfId="10871"/>
    <cellStyle name="쉼표 [0] 8 3 2 4 7" xfId="10872"/>
    <cellStyle name="쉼표 [0] 8 3 2 5" xfId="10873"/>
    <cellStyle name="쉼표 [0] 8 3 2 6" xfId="10874"/>
    <cellStyle name="쉼표 [0] 8 3 2 6 2" xfId="10875"/>
    <cellStyle name="쉼표 [0] 8 3 2 6 2 2" xfId="10876"/>
    <cellStyle name="쉼표 [0] 8 3 2 6 2 2 2" xfId="10877"/>
    <cellStyle name="쉼표 [0] 8 3 2 6 2 2 2 2" xfId="10878"/>
    <cellStyle name="쉼표 [0] 8 3 2 6 2 2 2 2 2" xfId="10879"/>
    <cellStyle name="쉼표 [0] 8 3 2 6 2 2 2 3" xfId="10880"/>
    <cellStyle name="쉼표 [0] 8 3 2 6 2 2 3" xfId="10881"/>
    <cellStyle name="쉼표 [0] 8 3 2 6 2 2 3 2" xfId="10882"/>
    <cellStyle name="쉼표 [0] 8 3 2 6 2 2 4" xfId="10883"/>
    <cellStyle name="쉼표 [0] 8 3 2 6 2 3" xfId="10884"/>
    <cellStyle name="쉼표 [0] 8 3 2 6 2 3 2" xfId="10885"/>
    <cellStyle name="쉼표 [0] 8 3 2 6 2 3 2 2" xfId="10886"/>
    <cellStyle name="쉼표 [0] 8 3 2 6 2 3 3" xfId="10887"/>
    <cellStyle name="쉼표 [0] 8 3 2 6 2 4" xfId="10888"/>
    <cellStyle name="쉼표 [0] 8 3 2 6 2 4 2" xfId="10889"/>
    <cellStyle name="쉼표 [0] 8 3 2 6 2 5" xfId="10890"/>
    <cellStyle name="쉼표 [0] 8 3 2 6 3" xfId="10891"/>
    <cellStyle name="쉼표 [0] 8 3 2 6 3 2" xfId="10892"/>
    <cellStyle name="쉼표 [0] 8 3 2 6 3 2 2" xfId="10893"/>
    <cellStyle name="쉼표 [0] 8 3 2 6 3 2 2 2" xfId="10894"/>
    <cellStyle name="쉼표 [0] 8 3 2 6 3 2 3" xfId="10895"/>
    <cellStyle name="쉼표 [0] 8 3 2 6 3 3" xfId="10896"/>
    <cellStyle name="쉼표 [0] 8 3 2 6 3 3 2" xfId="10897"/>
    <cellStyle name="쉼표 [0] 8 3 2 6 3 4" xfId="10898"/>
    <cellStyle name="쉼표 [0] 8 3 2 6 4" xfId="10899"/>
    <cellStyle name="쉼표 [0] 8 3 2 6 4 2" xfId="10900"/>
    <cellStyle name="쉼표 [0] 8 3 2 6 4 2 2" xfId="10901"/>
    <cellStyle name="쉼표 [0] 8 3 2 6 4 3" xfId="10902"/>
    <cellStyle name="쉼표 [0] 8 3 2 6 5" xfId="10903"/>
    <cellStyle name="쉼표 [0] 8 3 2 6 5 2" xfId="10904"/>
    <cellStyle name="쉼표 [0] 8 3 2 6 6" xfId="10905"/>
    <cellStyle name="쉼표 [0] 8 3 2 7" xfId="10906"/>
    <cellStyle name="쉼표 [0] 8 3 2 7 2" xfId="10907"/>
    <cellStyle name="쉼표 [0] 8 3 2 7 2 2" xfId="10908"/>
    <cellStyle name="쉼표 [0] 8 3 2 7 2 2 2" xfId="10909"/>
    <cellStyle name="쉼표 [0] 8 3 2 7 2 2 2 2" xfId="10910"/>
    <cellStyle name="쉼표 [0] 8 3 2 7 2 2 3" xfId="10911"/>
    <cellStyle name="쉼표 [0] 8 3 2 7 2 3" xfId="10912"/>
    <cellStyle name="쉼표 [0] 8 3 2 7 2 3 2" xfId="10913"/>
    <cellStyle name="쉼표 [0] 8 3 2 7 2 4" xfId="10914"/>
    <cellStyle name="쉼표 [0] 8 3 2 7 3" xfId="10915"/>
    <cellStyle name="쉼표 [0] 8 3 2 7 3 2" xfId="10916"/>
    <cellStyle name="쉼표 [0] 8 3 2 7 3 2 2" xfId="10917"/>
    <cellStyle name="쉼표 [0] 8 3 2 7 3 3" xfId="10918"/>
    <cellStyle name="쉼표 [0] 8 3 2 7 4" xfId="10919"/>
    <cellStyle name="쉼표 [0] 8 3 2 7 4 2" xfId="10920"/>
    <cellStyle name="쉼표 [0] 8 3 2 7 5" xfId="10921"/>
    <cellStyle name="쉼표 [0] 8 3 2 8" xfId="10922"/>
    <cellStyle name="쉼표 [0] 8 3 2 8 2" xfId="10923"/>
    <cellStyle name="쉼표 [0] 8 3 2 8 2 2" xfId="10924"/>
    <cellStyle name="쉼표 [0] 8 3 2 8 2 2 2" xfId="10925"/>
    <cellStyle name="쉼표 [0] 8 3 2 8 2 3" xfId="10926"/>
    <cellStyle name="쉼표 [0] 8 3 2 8 3" xfId="10927"/>
    <cellStyle name="쉼표 [0] 8 3 2 8 3 2" xfId="10928"/>
    <cellStyle name="쉼표 [0] 8 3 2 8 4" xfId="10929"/>
    <cellStyle name="쉼표 [0] 8 3 2 9" xfId="10930"/>
    <cellStyle name="쉼표 [0] 8 3 2 9 2" xfId="10931"/>
    <cellStyle name="쉼표 [0] 8 3 2 9 2 2" xfId="10932"/>
    <cellStyle name="쉼표 [0] 8 3 2 9 3" xfId="10933"/>
    <cellStyle name="쉼표 [0] 8 3 3" xfId="10934"/>
    <cellStyle name="쉼표 [0] 8 3 3 2" xfId="10935"/>
    <cellStyle name="쉼표 [0] 8 3 4" xfId="10936"/>
    <cellStyle name="쉼표 [0] 8 3 4 10" xfId="10937"/>
    <cellStyle name="쉼표 [0] 8 3 4 2" xfId="10938"/>
    <cellStyle name="쉼표 [0] 8 3 4 2 2" xfId="10939"/>
    <cellStyle name="쉼표 [0] 8 3 4 2 2 2" xfId="10940"/>
    <cellStyle name="쉼표 [0] 8 3 4 2 2 2 2" xfId="10941"/>
    <cellStyle name="쉼표 [0] 8 3 4 2 2 2 2 2" xfId="10942"/>
    <cellStyle name="쉼표 [0] 8 3 4 2 2 2 2 2 2" xfId="10943"/>
    <cellStyle name="쉼표 [0] 8 3 4 2 2 2 2 2 2 2" xfId="10944"/>
    <cellStyle name="쉼표 [0] 8 3 4 2 2 2 2 2 2 2 2" xfId="10945"/>
    <cellStyle name="쉼표 [0] 8 3 4 2 2 2 2 2 2 3" xfId="10946"/>
    <cellStyle name="쉼표 [0] 8 3 4 2 2 2 2 2 3" xfId="10947"/>
    <cellStyle name="쉼표 [0] 8 3 4 2 2 2 2 2 3 2" xfId="10948"/>
    <cellStyle name="쉼표 [0] 8 3 4 2 2 2 2 2 4" xfId="10949"/>
    <cellStyle name="쉼표 [0] 8 3 4 2 2 2 2 3" xfId="10950"/>
    <cellStyle name="쉼표 [0] 8 3 4 2 2 2 2 3 2" xfId="10951"/>
    <cellStyle name="쉼표 [0] 8 3 4 2 2 2 2 3 2 2" xfId="10952"/>
    <cellStyle name="쉼표 [0] 8 3 4 2 2 2 2 3 3" xfId="10953"/>
    <cellStyle name="쉼표 [0] 8 3 4 2 2 2 2 4" xfId="10954"/>
    <cellStyle name="쉼표 [0] 8 3 4 2 2 2 2 4 2" xfId="10955"/>
    <cellStyle name="쉼표 [0] 8 3 4 2 2 2 2 5" xfId="10956"/>
    <cellStyle name="쉼표 [0] 8 3 4 2 2 2 3" xfId="10957"/>
    <cellStyle name="쉼표 [0] 8 3 4 2 2 2 3 2" xfId="10958"/>
    <cellStyle name="쉼표 [0] 8 3 4 2 2 2 3 2 2" xfId="10959"/>
    <cellStyle name="쉼표 [0] 8 3 4 2 2 2 3 2 2 2" xfId="10960"/>
    <cellStyle name="쉼표 [0] 8 3 4 2 2 2 3 2 3" xfId="10961"/>
    <cellStyle name="쉼표 [0] 8 3 4 2 2 2 3 3" xfId="10962"/>
    <cellStyle name="쉼표 [0] 8 3 4 2 2 2 3 3 2" xfId="10963"/>
    <cellStyle name="쉼표 [0] 8 3 4 2 2 2 3 4" xfId="10964"/>
    <cellStyle name="쉼표 [0] 8 3 4 2 2 2 4" xfId="10965"/>
    <cellStyle name="쉼표 [0] 8 3 4 2 2 2 4 2" xfId="10966"/>
    <cellStyle name="쉼표 [0] 8 3 4 2 2 2 4 2 2" xfId="10967"/>
    <cellStyle name="쉼표 [0] 8 3 4 2 2 2 4 3" xfId="10968"/>
    <cellStyle name="쉼표 [0] 8 3 4 2 2 2 5" xfId="10969"/>
    <cellStyle name="쉼표 [0] 8 3 4 2 2 2 5 2" xfId="10970"/>
    <cellStyle name="쉼표 [0] 8 3 4 2 2 2 6" xfId="10971"/>
    <cellStyle name="쉼표 [0] 8 3 4 2 2 3" xfId="10972"/>
    <cellStyle name="쉼표 [0] 8 3 4 2 2 3 2" xfId="10973"/>
    <cellStyle name="쉼표 [0] 8 3 4 2 2 3 2 2" xfId="10974"/>
    <cellStyle name="쉼표 [0] 8 3 4 2 2 3 2 2 2" xfId="10975"/>
    <cellStyle name="쉼표 [0] 8 3 4 2 2 3 2 2 2 2" xfId="10976"/>
    <cellStyle name="쉼표 [0] 8 3 4 2 2 3 2 2 3" xfId="10977"/>
    <cellStyle name="쉼표 [0] 8 3 4 2 2 3 2 3" xfId="10978"/>
    <cellStyle name="쉼표 [0] 8 3 4 2 2 3 2 3 2" xfId="10979"/>
    <cellStyle name="쉼표 [0] 8 3 4 2 2 3 2 4" xfId="10980"/>
    <cellStyle name="쉼표 [0] 8 3 4 2 2 3 3" xfId="10981"/>
    <cellStyle name="쉼표 [0] 8 3 4 2 2 3 3 2" xfId="10982"/>
    <cellStyle name="쉼표 [0] 8 3 4 2 2 3 3 2 2" xfId="10983"/>
    <cellStyle name="쉼표 [0] 8 3 4 2 2 3 3 3" xfId="10984"/>
    <cellStyle name="쉼표 [0] 8 3 4 2 2 3 4" xfId="10985"/>
    <cellStyle name="쉼표 [0] 8 3 4 2 2 3 4 2" xfId="10986"/>
    <cellStyle name="쉼표 [0] 8 3 4 2 2 3 5" xfId="10987"/>
    <cellStyle name="쉼표 [0] 8 3 4 2 2 4" xfId="10988"/>
    <cellStyle name="쉼표 [0] 8 3 4 2 2 4 2" xfId="10989"/>
    <cellStyle name="쉼표 [0] 8 3 4 2 2 4 2 2" xfId="10990"/>
    <cellStyle name="쉼표 [0] 8 3 4 2 2 4 2 2 2" xfId="10991"/>
    <cellStyle name="쉼표 [0] 8 3 4 2 2 4 2 3" xfId="10992"/>
    <cellStyle name="쉼표 [0] 8 3 4 2 2 4 3" xfId="10993"/>
    <cellStyle name="쉼표 [0] 8 3 4 2 2 4 3 2" xfId="10994"/>
    <cellStyle name="쉼표 [0] 8 3 4 2 2 4 4" xfId="10995"/>
    <cellStyle name="쉼표 [0] 8 3 4 2 2 5" xfId="10996"/>
    <cellStyle name="쉼표 [0] 8 3 4 2 2 5 2" xfId="10997"/>
    <cellStyle name="쉼표 [0] 8 3 4 2 2 5 2 2" xfId="10998"/>
    <cellStyle name="쉼표 [0] 8 3 4 2 2 5 3" xfId="10999"/>
    <cellStyle name="쉼표 [0] 8 3 4 2 2 6" xfId="11000"/>
    <cellStyle name="쉼표 [0] 8 3 4 2 2 6 2" xfId="11001"/>
    <cellStyle name="쉼표 [0] 8 3 4 2 2 7" xfId="11002"/>
    <cellStyle name="쉼표 [0] 8 3 4 2 3" xfId="11003"/>
    <cellStyle name="쉼표 [0] 8 3 4 2 4" xfId="11004"/>
    <cellStyle name="쉼표 [0] 8 3 4 2 4 2" xfId="11005"/>
    <cellStyle name="쉼표 [0] 8 3 4 2 4 2 2" xfId="11006"/>
    <cellStyle name="쉼표 [0] 8 3 4 2 4 2 2 2" xfId="11007"/>
    <cellStyle name="쉼표 [0] 8 3 4 2 4 2 2 2 2" xfId="11008"/>
    <cellStyle name="쉼표 [0] 8 3 4 2 4 2 2 2 2 2" xfId="11009"/>
    <cellStyle name="쉼표 [0] 8 3 4 2 4 2 2 2 3" xfId="11010"/>
    <cellStyle name="쉼표 [0] 8 3 4 2 4 2 2 3" xfId="11011"/>
    <cellStyle name="쉼표 [0] 8 3 4 2 4 2 2 3 2" xfId="11012"/>
    <cellStyle name="쉼표 [0] 8 3 4 2 4 2 2 4" xfId="11013"/>
    <cellStyle name="쉼표 [0] 8 3 4 2 4 2 3" xfId="11014"/>
    <cellStyle name="쉼표 [0] 8 3 4 2 4 2 3 2" xfId="11015"/>
    <cellStyle name="쉼표 [0] 8 3 4 2 4 2 3 2 2" xfId="11016"/>
    <cellStyle name="쉼표 [0] 8 3 4 2 4 2 3 3" xfId="11017"/>
    <cellStyle name="쉼표 [0] 8 3 4 2 4 2 4" xfId="11018"/>
    <cellStyle name="쉼표 [0] 8 3 4 2 4 2 4 2" xfId="11019"/>
    <cellStyle name="쉼표 [0] 8 3 4 2 4 2 5" xfId="11020"/>
    <cellStyle name="쉼표 [0] 8 3 4 2 4 3" xfId="11021"/>
    <cellStyle name="쉼표 [0] 8 3 4 2 4 3 2" xfId="11022"/>
    <cellStyle name="쉼표 [0] 8 3 4 2 4 3 2 2" xfId="11023"/>
    <cellStyle name="쉼표 [0] 8 3 4 2 4 3 2 2 2" xfId="11024"/>
    <cellStyle name="쉼표 [0] 8 3 4 2 4 3 2 3" xfId="11025"/>
    <cellStyle name="쉼표 [0] 8 3 4 2 4 3 3" xfId="11026"/>
    <cellStyle name="쉼표 [0] 8 3 4 2 4 3 3 2" xfId="11027"/>
    <cellStyle name="쉼표 [0] 8 3 4 2 4 3 4" xfId="11028"/>
    <cellStyle name="쉼표 [0] 8 3 4 2 4 4" xfId="11029"/>
    <cellStyle name="쉼표 [0] 8 3 4 2 4 4 2" xfId="11030"/>
    <cellStyle name="쉼표 [0] 8 3 4 2 4 4 2 2" xfId="11031"/>
    <cellStyle name="쉼표 [0] 8 3 4 2 4 4 3" xfId="11032"/>
    <cellStyle name="쉼표 [0] 8 3 4 2 4 5" xfId="11033"/>
    <cellStyle name="쉼표 [0] 8 3 4 2 4 5 2" xfId="11034"/>
    <cellStyle name="쉼표 [0] 8 3 4 2 4 6" xfId="11035"/>
    <cellStyle name="쉼표 [0] 8 3 4 2 5" xfId="11036"/>
    <cellStyle name="쉼표 [0] 8 3 4 2 5 2" xfId="11037"/>
    <cellStyle name="쉼표 [0] 8 3 4 2 5 2 2" xfId="11038"/>
    <cellStyle name="쉼표 [0] 8 3 4 2 5 2 2 2" xfId="11039"/>
    <cellStyle name="쉼표 [0] 8 3 4 2 5 2 2 2 2" xfId="11040"/>
    <cellStyle name="쉼표 [0] 8 3 4 2 5 2 2 3" xfId="11041"/>
    <cellStyle name="쉼표 [0] 8 3 4 2 5 2 3" xfId="11042"/>
    <cellStyle name="쉼표 [0] 8 3 4 2 5 2 3 2" xfId="11043"/>
    <cellStyle name="쉼표 [0] 8 3 4 2 5 2 4" xfId="11044"/>
    <cellStyle name="쉼표 [0] 8 3 4 2 5 3" xfId="11045"/>
    <cellStyle name="쉼표 [0] 8 3 4 2 5 3 2" xfId="11046"/>
    <cellStyle name="쉼표 [0] 8 3 4 2 5 3 2 2" xfId="11047"/>
    <cellStyle name="쉼표 [0] 8 3 4 2 5 3 3" xfId="11048"/>
    <cellStyle name="쉼표 [0] 8 3 4 2 5 4" xfId="11049"/>
    <cellStyle name="쉼표 [0] 8 3 4 2 5 4 2" xfId="11050"/>
    <cellStyle name="쉼표 [0] 8 3 4 2 5 5" xfId="11051"/>
    <cellStyle name="쉼표 [0] 8 3 4 2 6" xfId="11052"/>
    <cellStyle name="쉼표 [0] 8 3 4 2 6 2" xfId="11053"/>
    <cellStyle name="쉼표 [0] 8 3 4 2 6 2 2" xfId="11054"/>
    <cellStyle name="쉼표 [0] 8 3 4 2 6 2 2 2" xfId="11055"/>
    <cellStyle name="쉼표 [0] 8 3 4 2 6 2 3" xfId="11056"/>
    <cellStyle name="쉼표 [0] 8 3 4 2 6 3" xfId="11057"/>
    <cellStyle name="쉼표 [0] 8 3 4 2 6 3 2" xfId="11058"/>
    <cellStyle name="쉼표 [0] 8 3 4 2 6 4" xfId="11059"/>
    <cellStyle name="쉼표 [0] 8 3 4 2 7" xfId="11060"/>
    <cellStyle name="쉼표 [0] 8 3 4 2 7 2" xfId="11061"/>
    <cellStyle name="쉼표 [0] 8 3 4 2 7 2 2" xfId="11062"/>
    <cellStyle name="쉼표 [0] 8 3 4 2 7 3" xfId="11063"/>
    <cellStyle name="쉼표 [0] 8 3 4 2 8" xfId="11064"/>
    <cellStyle name="쉼표 [0] 8 3 4 2 8 2" xfId="11065"/>
    <cellStyle name="쉼표 [0] 8 3 4 2 9" xfId="11066"/>
    <cellStyle name="쉼표 [0] 8 3 4 3" xfId="11067"/>
    <cellStyle name="쉼표 [0] 8 3 4 3 2" xfId="11068"/>
    <cellStyle name="쉼표 [0] 8 3 4 3 2 2" xfId="11069"/>
    <cellStyle name="쉼표 [0] 8 3 4 3 2 2 2" xfId="11070"/>
    <cellStyle name="쉼표 [0] 8 3 4 3 2 2 2 2" xfId="11071"/>
    <cellStyle name="쉼표 [0] 8 3 4 3 2 2 2 2 2" xfId="11072"/>
    <cellStyle name="쉼표 [0] 8 3 4 3 2 2 2 2 2 2" xfId="11073"/>
    <cellStyle name="쉼표 [0] 8 3 4 3 2 2 2 2 3" xfId="11074"/>
    <cellStyle name="쉼표 [0] 8 3 4 3 2 2 2 3" xfId="11075"/>
    <cellStyle name="쉼표 [0] 8 3 4 3 2 2 2 3 2" xfId="11076"/>
    <cellStyle name="쉼표 [0] 8 3 4 3 2 2 2 4" xfId="11077"/>
    <cellStyle name="쉼표 [0] 8 3 4 3 2 2 3" xfId="11078"/>
    <cellStyle name="쉼표 [0] 8 3 4 3 2 2 3 2" xfId="11079"/>
    <cellStyle name="쉼표 [0] 8 3 4 3 2 2 3 2 2" xfId="11080"/>
    <cellStyle name="쉼표 [0] 8 3 4 3 2 2 3 3" xfId="11081"/>
    <cellStyle name="쉼표 [0] 8 3 4 3 2 2 4" xfId="11082"/>
    <cellStyle name="쉼표 [0] 8 3 4 3 2 2 4 2" xfId="11083"/>
    <cellStyle name="쉼표 [0] 8 3 4 3 2 2 5" xfId="11084"/>
    <cellStyle name="쉼표 [0] 8 3 4 3 2 3" xfId="11085"/>
    <cellStyle name="쉼표 [0] 8 3 4 3 2 3 2" xfId="11086"/>
    <cellStyle name="쉼표 [0] 8 3 4 3 2 3 2 2" xfId="11087"/>
    <cellStyle name="쉼표 [0] 8 3 4 3 2 3 2 2 2" xfId="11088"/>
    <cellStyle name="쉼표 [0] 8 3 4 3 2 3 2 3" xfId="11089"/>
    <cellStyle name="쉼표 [0] 8 3 4 3 2 3 3" xfId="11090"/>
    <cellStyle name="쉼표 [0] 8 3 4 3 2 3 3 2" xfId="11091"/>
    <cellStyle name="쉼표 [0] 8 3 4 3 2 3 4" xfId="11092"/>
    <cellStyle name="쉼표 [0] 8 3 4 3 2 4" xfId="11093"/>
    <cellStyle name="쉼표 [0] 8 3 4 3 2 4 2" xfId="11094"/>
    <cellStyle name="쉼표 [0] 8 3 4 3 2 4 2 2" xfId="11095"/>
    <cellStyle name="쉼표 [0] 8 3 4 3 2 4 3" xfId="11096"/>
    <cellStyle name="쉼표 [0] 8 3 4 3 2 5" xfId="11097"/>
    <cellStyle name="쉼표 [0] 8 3 4 3 2 5 2" xfId="11098"/>
    <cellStyle name="쉼표 [0] 8 3 4 3 2 6" xfId="11099"/>
    <cellStyle name="쉼표 [0] 8 3 4 3 3" xfId="11100"/>
    <cellStyle name="쉼표 [0] 8 3 4 3 3 2" xfId="11101"/>
    <cellStyle name="쉼표 [0] 8 3 4 3 3 2 2" xfId="11102"/>
    <cellStyle name="쉼표 [0] 8 3 4 3 3 2 2 2" xfId="11103"/>
    <cellStyle name="쉼표 [0] 8 3 4 3 3 2 2 2 2" xfId="11104"/>
    <cellStyle name="쉼표 [0] 8 3 4 3 3 2 2 3" xfId="11105"/>
    <cellStyle name="쉼표 [0] 8 3 4 3 3 2 3" xfId="11106"/>
    <cellStyle name="쉼표 [0] 8 3 4 3 3 2 3 2" xfId="11107"/>
    <cellStyle name="쉼표 [0] 8 3 4 3 3 2 4" xfId="11108"/>
    <cellStyle name="쉼표 [0] 8 3 4 3 3 3" xfId="11109"/>
    <cellStyle name="쉼표 [0] 8 3 4 3 3 3 2" xfId="11110"/>
    <cellStyle name="쉼표 [0] 8 3 4 3 3 3 2 2" xfId="11111"/>
    <cellStyle name="쉼표 [0] 8 3 4 3 3 3 3" xfId="11112"/>
    <cellStyle name="쉼표 [0] 8 3 4 3 3 4" xfId="11113"/>
    <cellStyle name="쉼표 [0] 8 3 4 3 3 4 2" xfId="11114"/>
    <cellStyle name="쉼표 [0] 8 3 4 3 3 5" xfId="11115"/>
    <cellStyle name="쉼표 [0] 8 3 4 3 4" xfId="11116"/>
    <cellStyle name="쉼표 [0] 8 3 4 3 4 2" xfId="11117"/>
    <cellStyle name="쉼표 [0] 8 3 4 3 4 2 2" xfId="11118"/>
    <cellStyle name="쉼표 [0] 8 3 4 3 4 2 2 2" xfId="11119"/>
    <cellStyle name="쉼표 [0] 8 3 4 3 4 2 3" xfId="11120"/>
    <cellStyle name="쉼표 [0] 8 3 4 3 4 3" xfId="11121"/>
    <cellStyle name="쉼표 [0] 8 3 4 3 4 3 2" xfId="11122"/>
    <cellStyle name="쉼표 [0] 8 3 4 3 4 4" xfId="11123"/>
    <cellStyle name="쉼표 [0] 8 3 4 3 5" xfId="11124"/>
    <cellStyle name="쉼표 [0] 8 3 4 3 5 2" xfId="11125"/>
    <cellStyle name="쉼표 [0] 8 3 4 3 5 2 2" xfId="11126"/>
    <cellStyle name="쉼표 [0] 8 3 4 3 5 3" xfId="11127"/>
    <cellStyle name="쉼표 [0] 8 3 4 3 6" xfId="11128"/>
    <cellStyle name="쉼표 [0] 8 3 4 3 6 2" xfId="11129"/>
    <cellStyle name="쉼표 [0] 8 3 4 3 7" xfId="11130"/>
    <cellStyle name="쉼표 [0] 8 3 4 4" xfId="11131"/>
    <cellStyle name="쉼표 [0] 8 3 4 5" xfId="11132"/>
    <cellStyle name="쉼표 [0] 8 3 4 5 2" xfId="11133"/>
    <cellStyle name="쉼표 [0] 8 3 4 5 2 2" xfId="11134"/>
    <cellStyle name="쉼표 [0] 8 3 4 5 2 2 2" xfId="11135"/>
    <cellStyle name="쉼표 [0] 8 3 4 5 2 2 2 2" xfId="11136"/>
    <cellStyle name="쉼표 [0] 8 3 4 5 2 2 2 2 2" xfId="11137"/>
    <cellStyle name="쉼표 [0] 8 3 4 5 2 2 2 3" xfId="11138"/>
    <cellStyle name="쉼표 [0] 8 3 4 5 2 2 3" xfId="11139"/>
    <cellStyle name="쉼표 [0] 8 3 4 5 2 2 3 2" xfId="11140"/>
    <cellStyle name="쉼표 [0] 8 3 4 5 2 2 4" xfId="11141"/>
    <cellStyle name="쉼표 [0] 8 3 4 5 2 3" xfId="11142"/>
    <cellStyle name="쉼표 [0] 8 3 4 5 2 3 2" xfId="11143"/>
    <cellStyle name="쉼표 [0] 8 3 4 5 2 3 2 2" xfId="11144"/>
    <cellStyle name="쉼표 [0] 8 3 4 5 2 3 3" xfId="11145"/>
    <cellStyle name="쉼표 [0] 8 3 4 5 2 4" xfId="11146"/>
    <cellStyle name="쉼표 [0] 8 3 4 5 2 4 2" xfId="11147"/>
    <cellStyle name="쉼표 [0] 8 3 4 5 2 5" xfId="11148"/>
    <cellStyle name="쉼표 [0] 8 3 4 5 3" xfId="11149"/>
    <cellStyle name="쉼표 [0] 8 3 4 5 3 2" xfId="11150"/>
    <cellStyle name="쉼표 [0] 8 3 4 5 3 2 2" xfId="11151"/>
    <cellStyle name="쉼표 [0] 8 3 4 5 3 2 2 2" xfId="11152"/>
    <cellStyle name="쉼표 [0] 8 3 4 5 3 2 3" xfId="11153"/>
    <cellStyle name="쉼표 [0] 8 3 4 5 3 3" xfId="11154"/>
    <cellStyle name="쉼표 [0] 8 3 4 5 3 3 2" xfId="11155"/>
    <cellStyle name="쉼표 [0] 8 3 4 5 3 4" xfId="11156"/>
    <cellStyle name="쉼표 [0] 8 3 4 5 4" xfId="11157"/>
    <cellStyle name="쉼표 [0] 8 3 4 5 4 2" xfId="11158"/>
    <cellStyle name="쉼표 [0] 8 3 4 5 4 2 2" xfId="11159"/>
    <cellStyle name="쉼표 [0] 8 3 4 5 4 3" xfId="11160"/>
    <cellStyle name="쉼표 [0] 8 3 4 5 5" xfId="11161"/>
    <cellStyle name="쉼표 [0] 8 3 4 5 5 2" xfId="11162"/>
    <cellStyle name="쉼표 [0] 8 3 4 5 6" xfId="11163"/>
    <cellStyle name="쉼표 [0] 8 3 4 6" xfId="11164"/>
    <cellStyle name="쉼표 [0] 8 3 4 6 2" xfId="11165"/>
    <cellStyle name="쉼표 [0] 8 3 4 6 2 2" xfId="11166"/>
    <cellStyle name="쉼표 [0] 8 3 4 6 2 2 2" xfId="11167"/>
    <cellStyle name="쉼표 [0] 8 3 4 6 2 2 2 2" xfId="11168"/>
    <cellStyle name="쉼표 [0] 8 3 4 6 2 2 3" xfId="11169"/>
    <cellStyle name="쉼표 [0] 8 3 4 6 2 3" xfId="11170"/>
    <cellStyle name="쉼표 [0] 8 3 4 6 2 3 2" xfId="11171"/>
    <cellStyle name="쉼표 [0] 8 3 4 6 2 4" xfId="11172"/>
    <cellStyle name="쉼표 [0] 8 3 4 6 3" xfId="11173"/>
    <cellStyle name="쉼표 [0] 8 3 4 6 3 2" xfId="11174"/>
    <cellStyle name="쉼표 [0] 8 3 4 6 3 2 2" xfId="11175"/>
    <cellStyle name="쉼표 [0] 8 3 4 6 3 3" xfId="11176"/>
    <cellStyle name="쉼표 [0] 8 3 4 6 4" xfId="11177"/>
    <cellStyle name="쉼표 [0] 8 3 4 6 4 2" xfId="11178"/>
    <cellStyle name="쉼표 [0] 8 3 4 6 5" xfId="11179"/>
    <cellStyle name="쉼표 [0] 8 3 4 7" xfId="11180"/>
    <cellStyle name="쉼표 [0] 8 3 4 7 2" xfId="11181"/>
    <cellStyle name="쉼표 [0] 8 3 4 7 2 2" xfId="11182"/>
    <cellStyle name="쉼표 [0] 8 3 4 7 2 2 2" xfId="11183"/>
    <cellStyle name="쉼표 [0] 8 3 4 7 2 3" xfId="11184"/>
    <cellStyle name="쉼표 [0] 8 3 4 7 3" xfId="11185"/>
    <cellStyle name="쉼표 [0] 8 3 4 7 3 2" xfId="11186"/>
    <cellStyle name="쉼표 [0] 8 3 4 7 4" xfId="11187"/>
    <cellStyle name="쉼표 [0] 8 3 4 8" xfId="11188"/>
    <cellStyle name="쉼표 [0] 8 3 4 8 2" xfId="11189"/>
    <cellStyle name="쉼표 [0] 8 3 4 8 2 2" xfId="11190"/>
    <cellStyle name="쉼표 [0] 8 3 4 8 3" xfId="11191"/>
    <cellStyle name="쉼표 [0] 8 3 4 9" xfId="11192"/>
    <cellStyle name="쉼표 [0] 8 3 4 9 2" xfId="11193"/>
    <cellStyle name="쉼표 [0] 8 3 5" xfId="11194"/>
    <cellStyle name="쉼표 [0] 8 3 5 2" xfId="11195"/>
    <cellStyle name="쉼표 [0] 8 3 5 2 2" xfId="11196"/>
    <cellStyle name="쉼표 [0] 8 3 5 2 2 2" xfId="11197"/>
    <cellStyle name="쉼표 [0] 8 3 5 2 2 2 2" xfId="11198"/>
    <cellStyle name="쉼표 [0] 8 3 5 2 2 2 2 2" xfId="11199"/>
    <cellStyle name="쉼표 [0] 8 3 5 2 2 2 2 2 2" xfId="11200"/>
    <cellStyle name="쉼표 [0] 8 3 5 2 2 2 2 2 2 2" xfId="11201"/>
    <cellStyle name="쉼표 [0] 8 3 5 2 2 2 2 2 3" xfId="11202"/>
    <cellStyle name="쉼표 [0] 8 3 5 2 2 2 2 3" xfId="11203"/>
    <cellStyle name="쉼표 [0] 8 3 5 2 2 2 2 3 2" xfId="11204"/>
    <cellStyle name="쉼표 [0] 8 3 5 2 2 2 2 4" xfId="11205"/>
    <cellStyle name="쉼표 [0] 8 3 5 2 2 2 3" xfId="11206"/>
    <cellStyle name="쉼표 [0] 8 3 5 2 2 2 3 2" xfId="11207"/>
    <cellStyle name="쉼표 [0] 8 3 5 2 2 2 3 2 2" xfId="11208"/>
    <cellStyle name="쉼표 [0] 8 3 5 2 2 2 3 3" xfId="11209"/>
    <cellStyle name="쉼표 [0] 8 3 5 2 2 2 4" xfId="11210"/>
    <cellStyle name="쉼표 [0] 8 3 5 2 2 2 4 2" xfId="11211"/>
    <cellStyle name="쉼표 [0] 8 3 5 2 2 2 5" xfId="11212"/>
    <cellStyle name="쉼표 [0] 8 3 5 2 2 3" xfId="11213"/>
    <cellStyle name="쉼표 [0] 8 3 5 2 2 3 2" xfId="11214"/>
    <cellStyle name="쉼표 [0] 8 3 5 2 2 3 2 2" xfId="11215"/>
    <cellStyle name="쉼표 [0] 8 3 5 2 2 3 2 2 2" xfId="11216"/>
    <cellStyle name="쉼표 [0] 8 3 5 2 2 3 2 3" xfId="11217"/>
    <cellStyle name="쉼표 [0] 8 3 5 2 2 3 3" xfId="11218"/>
    <cellStyle name="쉼표 [0] 8 3 5 2 2 3 3 2" xfId="11219"/>
    <cellStyle name="쉼표 [0] 8 3 5 2 2 3 4" xfId="11220"/>
    <cellStyle name="쉼표 [0] 8 3 5 2 2 4" xfId="11221"/>
    <cellStyle name="쉼표 [0] 8 3 5 2 2 4 2" xfId="11222"/>
    <cellStyle name="쉼표 [0] 8 3 5 2 2 4 2 2" xfId="11223"/>
    <cellStyle name="쉼표 [0] 8 3 5 2 2 4 3" xfId="11224"/>
    <cellStyle name="쉼표 [0] 8 3 5 2 2 5" xfId="11225"/>
    <cellStyle name="쉼표 [0] 8 3 5 2 2 5 2" xfId="11226"/>
    <cellStyle name="쉼표 [0] 8 3 5 2 2 6" xfId="11227"/>
    <cellStyle name="쉼표 [0] 8 3 5 2 3" xfId="11228"/>
    <cellStyle name="쉼표 [0] 8 3 5 2 3 2" xfId="11229"/>
    <cellStyle name="쉼표 [0] 8 3 5 2 3 2 2" xfId="11230"/>
    <cellStyle name="쉼표 [0] 8 3 5 2 3 2 2 2" xfId="11231"/>
    <cellStyle name="쉼표 [0] 8 3 5 2 3 2 2 2 2" xfId="11232"/>
    <cellStyle name="쉼표 [0] 8 3 5 2 3 2 2 3" xfId="11233"/>
    <cellStyle name="쉼표 [0] 8 3 5 2 3 2 3" xfId="11234"/>
    <cellStyle name="쉼표 [0] 8 3 5 2 3 2 3 2" xfId="11235"/>
    <cellStyle name="쉼표 [0] 8 3 5 2 3 2 4" xfId="11236"/>
    <cellStyle name="쉼표 [0] 8 3 5 2 3 3" xfId="11237"/>
    <cellStyle name="쉼표 [0] 8 3 5 2 3 3 2" xfId="11238"/>
    <cellStyle name="쉼표 [0] 8 3 5 2 3 3 2 2" xfId="11239"/>
    <cellStyle name="쉼표 [0] 8 3 5 2 3 3 3" xfId="11240"/>
    <cellStyle name="쉼표 [0] 8 3 5 2 3 4" xfId="11241"/>
    <cellStyle name="쉼표 [0] 8 3 5 2 3 4 2" xfId="11242"/>
    <cellStyle name="쉼표 [0] 8 3 5 2 3 5" xfId="11243"/>
    <cellStyle name="쉼표 [0] 8 3 5 2 4" xfId="11244"/>
    <cellStyle name="쉼표 [0] 8 3 5 2 4 2" xfId="11245"/>
    <cellStyle name="쉼표 [0] 8 3 5 2 4 2 2" xfId="11246"/>
    <cellStyle name="쉼표 [0] 8 3 5 2 4 2 2 2" xfId="11247"/>
    <cellStyle name="쉼표 [0] 8 3 5 2 4 2 3" xfId="11248"/>
    <cellStyle name="쉼표 [0] 8 3 5 2 4 3" xfId="11249"/>
    <cellStyle name="쉼표 [0] 8 3 5 2 4 3 2" xfId="11250"/>
    <cellStyle name="쉼표 [0] 8 3 5 2 4 4" xfId="11251"/>
    <cellStyle name="쉼표 [0] 8 3 5 2 5" xfId="11252"/>
    <cellStyle name="쉼표 [0] 8 3 5 2 5 2" xfId="11253"/>
    <cellStyle name="쉼표 [0] 8 3 5 2 5 2 2" xfId="11254"/>
    <cellStyle name="쉼표 [0] 8 3 5 2 5 3" xfId="11255"/>
    <cellStyle name="쉼표 [0] 8 3 5 2 6" xfId="11256"/>
    <cellStyle name="쉼표 [0] 8 3 5 2 6 2" xfId="11257"/>
    <cellStyle name="쉼표 [0] 8 3 5 2 7" xfId="11258"/>
    <cellStyle name="쉼표 [0] 8 3 5 3" xfId="11259"/>
    <cellStyle name="쉼표 [0] 8 3 5 4" xfId="11260"/>
    <cellStyle name="쉼표 [0] 8 3 5 4 2" xfId="11261"/>
    <cellStyle name="쉼표 [0] 8 3 5 4 2 2" xfId="11262"/>
    <cellStyle name="쉼표 [0] 8 3 5 4 2 2 2" xfId="11263"/>
    <cellStyle name="쉼표 [0] 8 3 5 4 2 2 2 2" xfId="11264"/>
    <cellStyle name="쉼표 [0] 8 3 5 4 2 2 2 2 2" xfId="11265"/>
    <cellStyle name="쉼표 [0] 8 3 5 4 2 2 2 3" xfId="11266"/>
    <cellStyle name="쉼표 [0] 8 3 5 4 2 2 3" xfId="11267"/>
    <cellStyle name="쉼표 [0] 8 3 5 4 2 2 3 2" xfId="11268"/>
    <cellStyle name="쉼표 [0] 8 3 5 4 2 2 4" xfId="11269"/>
    <cellStyle name="쉼표 [0] 8 3 5 4 2 3" xfId="11270"/>
    <cellStyle name="쉼표 [0] 8 3 5 4 2 3 2" xfId="11271"/>
    <cellStyle name="쉼표 [0] 8 3 5 4 2 3 2 2" xfId="11272"/>
    <cellStyle name="쉼표 [0] 8 3 5 4 2 3 3" xfId="11273"/>
    <cellStyle name="쉼표 [0] 8 3 5 4 2 4" xfId="11274"/>
    <cellStyle name="쉼표 [0] 8 3 5 4 2 4 2" xfId="11275"/>
    <cellStyle name="쉼표 [0] 8 3 5 4 2 5" xfId="11276"/>
    <cellStyle name="쉼표 [0] 8 3 5 4 3" xfId="11277"/>
    <cellStyle name="쉼표 [0] 8 3 5 4 3 2" xfId="11278"/>
    <cellStyle name="쉼표 [0] 8 3 5 4 3 2 2" xfId="11279"/>
    <cellStyle name="쉼표 [0] 8 3 5 4 3 2 2 2" xfId="11280"/>
    <cellStyle name="쉼표 [0] 8 3 5 4 3 2 3" xfId="11281"/>
    <cellStyle name="쉼표 [0] 8 3 5 4 3 3" xfId="11282"/>
    <cellStyle name="쉼표 [0] 8 3 5 4 3 3 2" xfId="11283"/>
    <cellStyle name="쉼표 [0] 8 3 5 4 3 4" xfId="11284"/>
    <cellStyle name="쉼표 [0] 8 3 5 4 4" xfId="11285"/>
    <cellStyle name="쉼표 [0] 8 3 5 4 4 2" xfId="11286"/>
    <cellStyle name="쉼표 [0] 8 3 5 4 4 2 2" xfId="11287"/>
    <cellStyle name="쉼표 [0] 8 3 5 4 4 3" xfId="11288"/>
    <cellStyle name="쉼표 [0] 8 3 5 4 5" xfId="11289"/>
    <cellStyle name="쉼표 [0] 8 3 5 4 5 2" xfId="11290"/>
    <cellStyle name="쉼표 [0] 8 3 5 4 6" xfId="11291"/>
    <cellStyle name="쉼표 [0] 8 3 5 5" xfId="11292"/>
    <cellStyle name="쉼표 [0] 8 3 5 5 2" xfId="11293"/>
    <cellStyle name="쉼표 [0] 8 3 5 5 2 2" xfId="11294"/>
    <cellStyle name="쉼표 [0] 8 3 5 5 2 2 2" xfId="11295"/>
    <cellStyle name="쉼표 [0] 8 3 5 5 2 2 2 2" xfId="11296"/>
    <cellStyle name="쉼표 [0] 8 3 5 5 2 2 3" xfId="11297"/>
    <cellStyle name="쉼표 [0] 8 3 5 5 2 3" xfId="11298"/>
    <cellStyle name="쉼표 [0] 8 3 5 5 2 3 2" xfId="11299"/>
    <cellStyle name="쉼표 [0] 8 3 5 5 2 4" xfId="11300"/>
    <cellStyle name="쉼표 [0] 8 3 5 5 3" xfId="11301"/>
    <cellStyle name="쉼표 [0] 8 3 5 5 3 2" xfId="11302"/>
    <cellStyle name="쉼표 [0] 8 3 5 5 3 2 2" xfId="11303"/>
    <cellStyle name="쉼표 [0] 8 3 5 5 3 3" xfId="11304"/>
    <cellStyle name="쉼표 [0] 8 3 5 5 4" xfId="11305"/>
    <cellStyle name="쉼표 [0] 8 3 5 5 4 2" xfId="11306"/>
    <cellStyle name="쉼표 [0] 8 3 5 5 5" xfId="11307"/>
    <cellStyle name="쉼표 [0] 8 3 5 6" xfId="11308"/>
    <cellStyle name="쉼표 [0] 8 3 5 6 2" xfId="11309"/>
    <cellStyle name="쉼표 [0] 8 3 5 6 2 2" xfId="11310"/>
    <cellStyle name="쉼표 [0] 8 3 5 6 2 2 2" xfId="11311"/>
    <cellStyle name="쉼표 [0] 8 3 5 6 2 3" xfId="11312"/>
    <cellStyle name="쉼표 [0] 8 3 5 6 3" xfId="11313"/>
    <cellStyle name="쉼표 [0] 8 3 5 6 3 2" xfId="11314"/>
    <cellStyle name="쉼표 [0] 8 3 5 6 4" xfId="11315"/>
    <cellStyle name="쉼표 [0] 8 3 5 7" xfId="11316"/>
    <cellStyle name="쉼표 [0] 8 3 5 7 2" xfId="11317"/>
    <cellStyle name="쉼표 [0] 8 3 5 7 2 2" xfId="11318"/>
    <cellStyle name="쉼표 [0] 8 3 5 7 3" xfId="11319"/>
    <cellStyle name="쉼표 [0] 8 3 5 8" xfId="11320"/>
    <cellStyle name="쉼표 [0] 8 3 5 8 2" xfId="11321"/>
    <cellStyle name="쉼표 [0] 8 3 5 9" xfId="11322"/>
    <cellStyle name="쉼표 [0] 8 3 6" xfId="11323"/>
    <cellStyle name="쉼표 [0] 8 3 6 2" xfId="11324"/>
    <cellStyle name="쉼표 [0] 8 3 6 2 2" xfId="11325"/>
    <cellStyle name="쉼표 [0] 8 3 6 2 2 2" xfId="11326"/>
    <cellStyle name="쉼표 [0] 8 3 6 2 2 2 2" xfId="11327"/>
    <cellStyle name="쉼표 [0] 8 3 6 2 2 2 2 2" xfId="11328"/>
    <cellStyle name="쉼표 [0] 8 3 6 2 2 2 2 2 2" xfId="11329"/>
    <cellStyle name="쉼표 [0] 8 3 6 2 2 2 2 3" xfId="11330"/>
    <cellStyle name="쉼표 [0] 8 3 6 2 2 2 3" xfId="11331"/>
    <cellStyle name="쉼표 [0] 8 3 6 2 2 2 3 2" xfId="11332"/>
    <cellStyle name="쉼표 [0] 8 3 6 2 2 2 4" xfId="11333"/>
    <cellStyle name="쉼표 [0] 8 3 6 2 2 3" xfId="11334"/>
    <cellStyle name="쉼표 [0] 8 3 6 2 2 3 2" xfId="11335"/>
    <cellStyle name="쉼표 [0] 8 3 6 2 2 3 2 2" xfId="11336"/>
    <cellStyle name="쉼표 [0] 8 3 6 2 2 3 3" xfId="11337"/>
    <cellStyle name="쉼표 [0] 8 3 6 2 2 4" xfId="11338"/>
    <cellStyle name="쉼표 [0] 8 3 6 2 2 4 2" xfId="11339"/>
    <cellStyle name="쉼표 [0] 8 3 6 2 2 5" xfId="11340"/>
    <cellStyle name="쉼표 [0] 8 3 6 2 3" xfId="11341"/>
    <cellStyle name="쉼표 [0] 8 3 6 2 3 2" xfId="11342"/>
    <cellStyle name="쉼표 [0] 8 3 6 2 3 2 2" xfId="11343"/>
    <cellStyle name="쉼표 [0] 8 3 6 2 3 2 2 2" xfId="11344"/>
    <cellStyle name="쉼표 [0] 8 3 6 2 3 2 3" xfId="11345"/>
    <cellStyle name="쉼표 [0] 8 3 6 2 3 3" xfId="11346"/>
    <cellStyle name="쉼표 [0] 8 3 6 2 3 3 2" xfId="11347"/>
    <cellStyle name="쉼표 [0] 8 3 6 2 3 4" xfId="11348"/>
    <cellStyle name="쉼표 [0] 8 3 6 2 4" xfId="11349"/>
    <cellStyle name="쉼표 [0] 8 3 6 2 4 2" xfId="11350"/>
    <cellStyle name="쉼표 [0] 8 3 6 2 4 2 2" xfId="11351"/>
    <cellStyle name="쉼표 [0] 8 3 6 2 4 3" xfId="11352"/>
    <cellStyle name="쉼표 [0] 8 3 6 2 5" xfId="11353"/>
    <cellStyle name="쉼표 [0] 8 3 6 2 5 2" xfId="11354"/>
    <cellStyle name="쉼표 [0] 8 3 6 2 6" xfId="11355"/>
    <cellStyle name="쉼표 [0] 8 3 6 3" xfId="11356"/>
    <cellStyle name="쉼표 [0] 8 3 6 3 2" xfId="11357"/>
    <cellStyle name="쉼표 [0] 8 3 6 3 2 2" xfId="11358"/>
    <cellStyle name="쉼표 [0] 8 3 6 3 2 2 2" xfId="11359"/>
    <cellStyle name="쉼표 [0] 8 3 6 3 2 2 2 2" xfId="11360"/>
    <cellStyle name="쉼표 [0] 8 3 6 3 2 2 3" xfId="11361"/>
    <cellStyle name="쉼표 [0] 8 3 6 3 2 3" xfId="11362"/>
    <cellStyle name="쉼표 [0] 8 3 6 3 2 3 2" xfId="11363"/>
    <cellStyle name="쉼표 [0] 8 3 6 3 2 4" xfId="11364"/>
    <cellStyle name="쉼표 [0] 8 3 6 3 3" xfId="11365"/>
    <cellStyle name="쉼표 [0] 8 3 6 3 3 2" xfId="11366"/>
    <cellStyle name="쉼표 [0] 8 3 6 3 3 2 2" xfId="11367"/>
    <cellStyle name="쉼표 [0] 8 3 6 3 3 3" xfId="11368"/>
    <cellStyle name="쉼표 [0] 8 3 6 3 4" xfId="11369"/>
    <cellStyle name="쉼표 [0] 8 3 6 3 4 2" xfId="11370"/>
    <cellStyle name="쉼표 [0] 8 3 6 3 5" xfId="11371"/>
    <cellStyle name="쉼표 [0] 8 3 6 4" xfId="11372"/>
    <cellStyle name="쉼표 [0] 8 3 6 4 2" xfId="11373"/>
    <cellStyle name="쉼표 [0] 8 3 6 4 2 2" xfId="11374"/>
    <cellStyle name="쉼표 [0] 8 3 6 4 2 2 2" xfId="11375"/>
    <cellStyle name="쉼표 [0] 8 3 6 4 2 3" xfId="11376"/>
    <cellStyle name="쉼표 [0] 8 3 6 4 3" xfId="11377"/>
    <cellStyle name="쉼표 [0] 8 3 6 4 3 2" xfId="11378"/>
    <cellStyle name="쉼표 [0] 8 3 6 4 4" xfId="11379"/>
    <cellStyle name="쉼표 [0] 8 3 6 5" xfId="11380"/>
    <cellStyle name="쉼표 [0] 8 3 6 5 2" xfId="11381"/>
    <cellStyle name="쉼표 [0] 8 3 6 5 2 2" xfId="11382"/>
    <cellStyle name="쉼표 [0] 8 3 6 5 3" xfId="11383"/>
    <cellStyle name="쉼표 [0] 8 3 6 6" xfId="11384"/>
    <cellStyle name="쉼표 [0] 8 3 6 6 2" xfId="11385"/>
    <cellStyle name="쉼표 [0] 8 3 6 7" xfId="11386"/>
    <cellStyle name="쉼표 [0] 8 3 7" xfId="11387"/>
    <cellStyle name="쉼표 [0] 8 3 8" xfId="11388"/>
    <cellStyle name="쉼표 [0] 8 3 8 2" xfId="11389"/>
    <cellStyle name="쉼표 [0] 8 3 8 2 2" xfId="11390"/>
    <cellStyle name="쉼표 [0] 8 3 8 2 2 2" xfId="11391"/>
    <cellStyle name="쉼표 [0] 8 3 8 2 2 2 2" xfId="11392"/>
    <cellStyle name="쉼표 [0] 8 3 8 2 2 2 2 2" xfId="11393"/>
    <cellStyle name="쉼표 [0] 8 3 8 2 2 2 3" xfId="11394"/>
    <cellStyle name="쉼표 [0] 8 3 8 2 2 3" xfId="11395"/>
    <cellStyle name="쉼표 [0] 8 3 8 2 2 3 2" xfId="11396"/>
    <cellStyle name="쉼표 [0] 8 3 8 2 2 4" xfId="11397"/>
    <cellStyle name="쉼표 [0] 8 3 8 2 3" xfId="11398"/>
    <cellStyle name="쉼표 [0] 8 3 8 2 3 2" xfId="11399"/>
    <cellStyle name="쉼표 [0] 8 3 8 2 3 2 2" xfId="11400"/>
    <cellStyle name="쉼표 [0] 8 3 8 2 3 3" xfId="11401"/>
    <cellStyle name="쉼표 [0] 8 3 8 2 4" xfId="11402"/>
    <cellStyle name="쉼표 [0] 8 3 8 2 4 2" xfId="11403"/>
    <cellStyle name="쉼표 [0] 8 3 8 2 5" xfId="11404"/>
    <cellStyle name="쉼표 [0] 8 3 8 3" xfId="11405"/>
    <cellStyle name="쉼표 [0] 8 3 8 3 2" xfId="11406"/>
    <cellStyle name="쉼표 [0] 8 3 8 3 2 2" xfId="11407"/>
    <cellStyle name="쉼표 [0] 8 3 8 3 2 2 2" xfId="11408"/>
    <cellStyle name="쉼표 [0] 8 3 8 3 2 3" xfId="11409"/>
    <cellStyle name="쉼표 [0] 8 3 8 3 3" xfId="11410"/>
    <cellStyle name="쉼표 [0] 8 3 8 3 3 2" xfId="11411"/>
    <cellStyle name="쉼표 [0] 8 3 8 3 4" xfId="11412"/>
    <cellStyle name="쉼표 [0] 8 3 8 4" xfId="11413"/>
    <cellStyle name="쉼표 [0] 8 3 8 4 2" xfId="11414"/>
    <cellStyle name="쉼표 [0] 8 3 8 4 2 2" xfId="11415"/>
    <cellStyle name="쉼표 [0] 8 3 8 4 3" xfId="11416"/>
    <cellStyle name="쉼표 [0] 8 3 8 5" xfId="11417"/>
    <cellStyle name="쉼표 [0] 8 3 8 5 2" xfId="11418"/>
    <cellStyle name="쉼표 [0] 8 3 8 6" xfId="11419"/>
    <cellStyle name="쉼표 [0] 8 3 9" xfId="11420"/>
    <cellStyle name="쉼표 [0] 8 3 9 2" xfId="11421"/>
    <cellStyle name="쉼표 [0] 8 3 9 2 2" xfId="11422"/>
    <cellStyle name="쉼표 [0] 8 3 9 2 2 2" xfId="11423"/>
    <cellStyle name="쉼표 [0] 8 3 9 2 2 2 2" xfId="11424"/>
    <cellStyle name="쉼표 [0] 8 3 9 2 2 3" xfId="11425"/>
    <cellStyle name="쉼표 [0] 8 3 9 2 3" xfId="11426"/>
    <cellStyle name="쉼표 [0] 8 3 9 2 3 2" xfId="11427"/>
    <cellStyle name="쉼표 [0] 8 3 9 2 4" xfId="11428"/>
    <cellStyle name="쉼표 [0] 8 3 9 3" xfId="11429"/>
    <cellStyle name="쉼표 [0] 8 3 9 3 2" xfId="11430"/>
    <cellStyle name="쉼표 [0] 8 3 9 3 2 2" xfId="11431"/>
    <cellStyle name="쉼표 [0] 8 3 9 3 3" xfId="11432"/>
    <cellStyle name="쉼표 [0] 8 3 9 4" xfId="11433"/>
    <cellStyle name="쉼표 [0] 8 3 9 4 2" xfId="11434"/>
    <cellStyle name="쉼표 [0] 8 3 9 5" xfId="11435"/>
    <cellStyle name="쉼표 [0] 8 4" xfId="11436"/>
    <cellStyle name="쉼표 [0] 8 4 10" xfId="11437"/>
    <cellStyle name="쉼표 [0] 8 4 10 2" xfId="11438"/>
    <cellStyle name="쉼표 [0] 8 4 11" xfId="11439"/>
    <cellStyle name="쉼표 [0] 8 4 2" xfId="11440"/>
    <cellStyle name="쉼표 [0] 8 4 2 10" xfId="11441"/>
    <cellStyle name="쉼표 [0] 8 4 2 2" xfId="11442"/>
    <cellStyle name="쉼표 [0] 8 4 2 2 2" xfId="11443"/>
    <cellStyle name="쉼표 [0] 8 4 2 2 2 2" xfId="11444"/>
    <cellStyle name="쉼표 [0] 8 4 2 2 2 2 2" xfId="11445"/>
    <cellStyle name="쉼표 [0] 8 4 2 2 2 2 2 2" xfId="11446"/>
    <cellStyle name="쉼표 [0] 8 4 2 2 2 2 2 2 2" xfId="11447"/>
    <cellStyle name="쉼표 [0] 8 4 2 2 2 2 2 2 2 2" xfId="11448"/>
    <cellStyle name="쉼표 [0] 8 4 2 2 2 2 2 2 2 2 2" xfId="11449"/>
    <cellStyle name="쉼표 [0] 8 4 2 2 2 2 2 2 2 3" xfId="11450"/>
    <cellStyle name="쉼표 [0] 8 4 2 2 2 2 2 2 3" xfId="11451"/>
    <cellStyle name="쉼표 [0] 8 4 2 2 2 2 2 2 3 2" xfId="11452"/>
    <cellStyle name="쉼표 [0] 8 4 2 2 2 2 2 2 4" xfId="11453"/>
    <cellStyle name="쉼표 [0] 8 4 2 2 2 2 2 3" xfId="11454"/>
    <cellStyle name="쉼표 [0] 8 4 2 2 2 2 2 3 2" xfId="11455"/>
    <cellStyle name="쉼표 [0] 8 4 2 2 2 2 2 3 2 2" xfId="11456"/>
    <cellStyle name="쉼표 [0] 8 4 2 2 2 2 2 3 3" xfId="11457"/>
    <cellStyle name="쉼표 [0] 8 4 2 2 2 2 2 4" xfId="11458"/>
    <cellStyle name="쉼표 [0] 8 4 2 2 2 2 2 4 2" xfId="11459"/>
    <cellStyle name="쉼표 [0] 8 4 2 2 2 2 2 5" xfId="11460"/>
    <cellStyle name="쉼표 [0] 8 4 2 2 2 2 3" xfId="11461"/>
    <cellStyle name="쉼표 [0] 8 4 2 2 2 2 3 2" xfId="11462"/>
    <cellStyle name="쉼표 [0] 8 4 2 2 2 2 3 2 2" xfId="11463"/>
    <cellStyle name="쉼표 [0] 8 4 2 2 2 2 3 2 2 2" xfId="11464"/>
    <cellStyle name="쉼표 [0] 8 4 2 2 2 2 3 2 3" xfId="11465"/>
    <cellStyle name="쉼표 [0] 8 4 2 2 2 2 3 3" xfId="11466"/>
    <cellStyle name="쉼표 [0] 8 4 2 2 2 2 3 3 2" xfId="11467"/>
    <cellStyle name="쉼표 [0] 8 4 2 2 2 2 3 4" xfId="11468"/>
    <cellStyle name="쉼표 [0] 8 4 2 2 2 2 4" xfId="11469"/>
    <cellStyle name="쉼표 [0] 8 4 2 2 2 2 4 2" xfId="11470"/>
    <cellStyle name="쉼표 [0] 8 4 2 2 2 2 4 2 2" xfId="11471"/>
    <cellStyle name="쉼표 [0] 8 4 2 2 2 2 4 3" xfId="11472"/>
    <cellStyle name="쉼표 [0] 8 4 2 2 2 2 5" xfId="11473"/>
    <cellStyle name="쉼표 [0] 8 4 2 2 2 2 5 2" xfId="11474"/>
    <cellStyle name="쉼표 [0] 8 4 2 2 2 2 6" xfId="11475"/>
    <cellStyle name="쉼표 [0] 8 4 2 2 2 3" xfId="11476"/>
    <cellStyle name="쉼표 [0] 8 4 2 2 2 3 2" xfId="11477"/>
    <cellStyle name="쉼표 [0] 8 4 2 2 2 3 2 2" xfId="11478"/>
    <cellStyle name="쉼표 [0] 8 4 2 2 2 3 2 2 2" xfId="11479"/>
    <cellStyle name="쉼표 [0] 8 4 2 2 2 3 2 2 2 2" xfId="11480"/>
    <cellStyle name="쉼표 [0] 8 4 2 2 2 3 2 2 3" xfId="11481"/>
    <cellStyle name="쉼표 [0] 8 4 2 2 2 3 2 3" xfId="11482"/>
    <cellStyle name="쉼표 [0] 8 4 2 2 2 3 2 3 2" xfId="11483"/>
    <cellStyle name="쉼표 [0] 8 4 2 2 2 3 2 4" xfId="11484"/>
    <cellStyle name="쉼표 [0] 8 4 2 2 2 3 3" xfId="11485"/>
    <cellStyle name="쉼표 [0] 8 4 2 2 2 3 3 2" xfId="11486"/>
    <cellStyle name="쉼표 [0] 8 4 2 2 2 3 3 2 2" xfId="11487"/>
    <cellStyle name="쉼표 [0] 8 4 2 2 2 3 3 3" xfId="11488"/>
    <cellStyle name="쉼표 [0] 8 4 2 2 2 3 4" xfId="11489"/>
    <cellStyle name="쉼표 [0] 8 4 2 2 2 3 4 2" xfId="11490"/>
    <cellStyle name="쉼표 [0] 8 4 2 2 2 3 5" xfId="11491"/>
    <cellStyle name="쉼표 [0] 8 4 2 2 2 4" xfId="11492"/>
    <cellStyle name="쉼표 [0] 8 4 2 2 2 4 2" xfId="11493"/>
    <cellStyle name="쉼표 [0] 8 4 2 2 2 4 2 2" xfId="11494"/>
    <cellStyle name="쉼표 [0] 8 4 2 2 2 4 2 2 2" xfId="11495"/>
    <cellStyle name="쉼표 [0] 8 4 2 2 2 4 2 3" xfId="11496"/>
    <cellStyle name="쉼표 [0] 8 4 2 2 2 4 3" xfId="11497"/>
    <cellStyle name="쉼표 [0] 8 4 2 2 2 4 3 2" xfId="11498"/>
    <cellStyle name="쉼표 [0] 8 4 2 2 2 4 4" xfId="11499"/>
    <cellStyle name="쉼표 [0] 8 4 2 2 2 5" xfId="11500"/>
    <cellStyle name="쉼표 [0] 8 4 2 2 2 5 2" xfId="11501"/>
    <cellStyle name="쉼표 [0] 8 4 2 2 2 5 2 2" xfId="11502"/>
    <cellStyle name="쉼표 [0] 8 4 2 2 2 5 3" xfId="11503"/>
    <cellStyle name="쉼표 [0] 8 4 2 2 2 6" xfId="11504"/>
    <cellStyle name="쉼표 [0] 8 4 2 2 2 6 2" xfId="11505"/>
    <cellStyle name="쉼표 [0] 8 4 2 2 2 7" xfId="11506"/>
    <cellStyle name="쉼표 [0] 8 4 2 2 3" xfId="11507"/>
    <cellStyle name="쉼표 [0] 8 4 2 2 4" xfId="11508"/>
    <cellStyle name="쉼표 [0] 8 4 2 2 4 2" xfId="11509"/>
    <cellStyle name="쉼표 [0] 8 4 2 2 4 2 2" xfId="11510"/>
    <cellStyle name="쉼표 [0] 8 4 2 2 4 2 2 2" xfId="11511"/>
    <cellStyle name="쉼표 [0] 8 4 2 2 4 2 2 2 2" xfId="11512"/>
    <cellStyle name="쉼표 [0] 8 4 2 2 4 2 2 2 2 2" xfId="11513"/>
    <cellStyle name="쉼표 [0] 8 4 2 2 4 2 2 2 3" xfId="11514"/>
    <cellStyle name="쉼표 [0] 8 4 2 2 4 2 2 3" xfId="11515"/>
    <cellStyle name="쉼표 [0] 8 4 2 2 4 2 2 3 2" xfId="11516"/>
    <cellStyle name="쉼표 [0] 8 4 2 2 4 2 2 4" xfId="11517"/>
    <cellStyle name="쉼표 [0] 8 4 2 2 4 2 3" xfId="11518"/>
    <cellStyle name="쉼표 [0] 8 4 2 2 4 2 3 2" xfId="11519"/>
    <cellStyle name="쉼표 [0] 8 4 2 2 4 2 3 2 2" xfId="11520"/>
    <cellStyle name="쉼표 [0] 8 4 2 2 4 2 3 3" xfId="11521"/>
    <cellStyle name="쉼표 [0] 8 4 2 2 4 2 4" xfId="11522"/>
    <cellStyle name="쉼표 [0] 8 4 2 2 4 2 4 2" xfId="11523"/>
    <cellStyle name="쉼표 [0] 8 4 2 2 4 2 5" xfId="11524"/>
    <cellStyle name="쉼표 [0] 8 4 2 2 4 3" xfId="11525"/>
    <cellStyle name="쉼표 [0] 8 4 2 2 4 3 2" xfId="11526"/>
    <cellStyle name="쉼표 [0] 8 4 2 2 4 3 2 2" xfId="11527"/>
    <cellStyle name="쉼표 [0] 8 4 2 2 4 3 2 2 2" xfId="11528"/>
    <cellStyle name="쉼표 [0] 8 4 2 2 4 3 2 3" xfId="11529"/>
    <cellStyle name="쉼표 [0] 8 4 2 2 4 3 3" xfId="11530"/>
    <cellStyle name="쉼표 [0] 8 4 2 2 4 3 3 2" xfId="11531"/>
    <cellStyle name="쉼표 [0] 8 4 2 2 4 3 4" xfId="11532"/>
    <cellStyle name="쉼표 [0] 8 4 2 2 4 4" xfId="11533"/>
    <cellStyle name="쉼표 [0] 8 4 2 2 4 4 2" xfId="11534"/>
    <cellStyle name="쉼표 [0] 8 4 2 2 4 4 2 2" xfId="11535"/>
    <cellStyle name="쉼표 [0] 8 4 2 2 4 4 3" xfId="11536"/>
    <cellStyle name="쉼표 [0] 8 4 2 2 4 5" xfId="11537"/>
    <cellStyle name="쉼표 [0] 8 4 2 2 4 5 2" xfId="11538"/>
    <cellStyle name="쉼표 [0] 8 4 2 2 4 6" xfId="11539"/>
    <cellStyle name="쉼표 [0] 8 4 2 2 5" xfId="11540"/>
    <cellStyle name="쉼표 [0] 8 4 2 2 5 2" xfId="11541"/>
    <cellStyle name="쉼표 [0] 8 4 2 2 5 2 2" xfId="11542"/>
    <cellStyle name="쉼표 [0] 8 4 2 2 5 2 2 2" xfId="11543"/>
    <cellStyle name="쉼표 [0] 8 4 2 2 5 2 2 2 2" xfId="11544"/>
    <cellStyle name="쉼표 [0] 8 4 2 2 5 2 2 3" xfId="11545"/>
    <cellStyle name="쉼표 [0] 8 4 2 2 5 2 3" xfId="11546"/>
    <cellStyle name="쉼표 [0] 8 4 2 2 5 2 3 2" xfId="11547"/>
    <cellStyle name="쉼표 [0] 8 4 2 2 5 2 4" xfId="11548"/>
    <cellStyle name="쉼표 [0] 8 4 2 2 5 3" xfId="11549"/>
    <cellStyle name="쉼표 [0] 8 4 2 2 5 3 2" xfId="11550"/>
    <cellStyle name="쉼표 [0] 8 4 2 2 5 3 2 2" xfId="11551"/>
    <cellStyle name="쉼표 [0] 8 4 2 2 5 3 3" xfId="11552"/>
    <cellStyle name="쉼표 [0] 8 4 2 2 5 4" xfId="11553"/>
    <cellStyle name="쉼표 [0] 8 4 2 2 5 4 2" xfId="11554"/>
    <cellStyle name="쉼표 [0] 8 4 2 2 5 5" xfId="11555"/>
    <cellStyle name="쉼표 [0] 8 4 2 2 6" xfId="11556"/>
    <cellStyle name="쉼표 [0] 8 4 2 2 6 2" xfId="11557"/>
    <cellStyle name="쉼표 [0] 8 4 2 2 6 2 2" xfId="11558"/>
    <cellStyle name="쉼표 [0] 8 4 2 2 6 2 2 2" xfId="11559"/>
    <cellStyle name="쉼표 [0] 8 4 2 2 6 2 3" xfId="11560"/>
    <cellStyle name="쉼표 [0] 8 4 2 2 6 3" xfId="11561"/>
    <cellStyle name="쉼표 [0] 8 4 2 2 6 3 2" xfId="11562"/>
    <cellStyle name="쉼표 [0] 8 4 2 2 6 4" xfId="11563"/>
    <cellStyle name="쉼표 [0] 8 4 2 2 7" xfId="11564"/>
    <cellStyle name="쉼표 [0] 8 4 2 2 7 2" xfId="11565"/>
    <cellStyle name="쉼표 [0] 8 4 2 2 7 2 2" xfId="11566"/>
    <cellStyle name="쉼표 [0] 8 4 2 2 7 3" xfId="11567"/>
    <cellStyle name="쉼표 [0] 8 4 2 2 8" xfId="11568"/>
    <cellStyle name="쉼표 [0] 8 4 2 2 8 2" xfId="11569"/>
    <cellStyle name="쉼표 [0] 8 4 2 2 9" xfId="11570"/>
    <cellStyle name="쉼표 [0] 8 4 2 3" xfId="11571"/>
    <cellStyle name="쉼표 [0] 8 4 2 3 2" xfId="11572"/>
    <cellStyle name="쉼표 [0] 8 4 2 3 2 2" xfId="11573"/>
    <cellStyle name="쉼표 [0] 8 4 2 3 2 2 2" xfId="11574"/>
    <cellStyle name="쉼표 [0] 8 4 2 3 2 2 2 2" xfId="11575"/>
    <cellStyle name="쉼표 [0] 8 4 2 3 2 2 2 2 2" xfId="11576"/>
    <cellStyle name="쉼표 [0] 8 4 2 3 2 2 2 2 2 2" xfId="11577"/>
    <cellStyle name="쉼표 [0] 8 4 2 3 2 2 2 2 3" xfId="11578"/>
    <cellStyle name="쉼표 [0] 8 4 2 3 2 2 2 3" xfId="11579"/>
    <cellStyle name="쉼표 [0] 8 4 2 3 2 2 2 3 2" xfId="11580"/>
    <cellStyle name="쉼표 [0] 8 4 2 3 2 2 2 4" xfId="11581"/>
    <cellStyle name="쉼표 [0] 8 4 2 3 2 2 3" xfId="11582"/>
    <cellStyle name="쉼표 [0] 8 4 2 3 2 2 3 2" xfId="11583"/>
    <cellStyle name="쉼표 [0] 8 4 2 3 2 2 3 2 2" xfId="11584"/>
    <cellStyle name="쉼표 [0] 8 4 2 3 2 2 3 3" xfId="11585"/>
    <cellStyle name="쉼표 [0] 8 4 2 3 2 2 4" xfId="11586"/>
    <cellStyle name="쉼표 [0] 8 4 2 3 2 2 4 2" xfId="11587"/>
    <cellStyle name="쉼표 [0] 8 4 2 3 2 2 5" xfId="11588"/>
    <cellStyle name="쉼표 [0] 8 4 2 3 2 3" xfId="11589"/>
    <cellStyle name="쉼표 [0] 8 4 2 3 2 3 2" xfId="11590"/>
    <cellStyle name="쉼표 [0] 8 4 2 3 2 3 2 2" xfId="11591"/>
    <cellStyle name="쉼표 [0] 8 4 2 3 2 3 2 2 2" xfId="11592"/>
    <cellStyle name="쉼표 [0] 8 4 2 3 2 3 2 3" xfId="11593"/>
    <cellStyle name="쉼표 [0] 8 4 2 3 2 3 3" xfId="11594"/>
    <cellStyle name="쉼표 [0] 8 4 2 3 2 3 3 2" xfId="11595"/>
    <cellStyle name="쉼표 [0] 8 4 2 3 2 3 4" xfId="11596"/>
    <cellStyle name="쉼표 [0] 8 4 2 3 2 4" xfId="11597"/>
    <cellStyle name="쉼표 [0] 8 4 2 3 2 4 2" xfId="11598"/>
    <cellStyle name="쉼표 [0] 8 4 2 3 2 4 2 2" xfId="11599"/>
    <cellStyle name="쉼표 [0] 8 4 2 3 2 4 3" xfId="11600"/>
    <cellStyle name="쉼표 [0] 8 4 2 3 2 5" xfId="11601"/>
    <cellStyle name="쉼표 [0] 8 4 2 3 2 5 2" xfId="11602"/>
    <cellStyle name="쉼표 [0] 8 4 2 3 2 6" xfId="11603"/>
    <cellStyle name="쉼표 [0] 8 4 2 3 3" xfId="11604"/>
    <cellStyle name="쉼표 [0] 8 4 2 3 3 2" xfId="11605"/>
    <cellStyle name="쉼표 [0] 8 4 2 3 3 2 2" xfId="11606"/>
    <cellStyle name="쉼표 [0] 8 4 2 3 3 2 2 2" xfId="11607"/>
    <cellStyle name="쉼표 [0] 8 4 2 3 3 2 2 2 2" xfId="11608"/>
    <cellStyle name="쉼표 [0] 8 4 2 3 3 2 2 3" xfId="11609"/>
    <cellStyle name="쉼표 [0] 8 4 2 3 3 2 3" xfId="11610"/>
    <cellStyle name="쉼표 [0] 8 4 2 3 3 2 3 2" xfId="11611"/>
    <cellStyle name="쉼표 [0] 8 4 2 3 3 2 4" xfId="11612"/>
    <cellStyle name="쉼표 [0] 8 4 2 3 3 3" xfId="11613"/>
    <cellStyle name="쉼표 [0] 8 4 2 3 3 3 2" xfId="11614"/>
    <cellStyle name="쉼표 [0] 8 4 2 3 3 3 2 2" xfId="11615"/>
    <cellStyle name="쉼표 [0] 8 4 2 3 3 3 3" xfId="11616"/>
    <cellStyle name="쉼표 [0] 8 4 2 3 3 4" xfId="11617"/>
    <cellStyle name="쉼표 [0] 8 4 2 3 3 4 2" xfId="11618"/>
    <cellStyle name="쉼표 [0] 8 4 2 3 3 5" xfId="11619"/>
    <cellStyle name="쉼표 [0] 8 4 2 3 4" xfId="11620"/>
    <cellStyle name="쉼표 [0] 8 4 2 3 4 2" xfId="11621"/>
    <cellStyle name="쉼표 [0] 8 4 2 3 4 2 2" xfId="11622"/>
    <cellStyle name="쉼표 [0] 8 4 2 3 4 2 2 2" xfId="11623"/>
    <cellStyle name="쉼표 [0] 8 4 2 3 4 2 3" xfId="11624"/>
    <cellStyle name="쉼표 [0] 8 4 2 3 4 3" xfId="11625"/>
    <cellStyle name="쉼표 [0] 8 4 2 3 4 3 2" xfId="11626"/>
    <cellStyle name="쉼표 [0] 8 4 2 3 4 4" xfId="11627"/>
    <cellStyle name="쉼표 [0] 8 4 2 3 5" xfId="11628"/>
    <cellStyle name="쉼표 [0] 8 4 2 3 5 2" xfId="11629"/>
    <cellStyle name="쉼표 [0] 8 4 2 3 5 2 2" xfId="11630"/>
    <cellStyle name="쉼표 [0] 8 4 2 3 5 3" xfId="11631"/>
    <cellStyle name="쉼표 [0] 8 4 2 3 6" xfId="11632"/>
    <cellStyle name="쉼표 [0] 8 4 2 3 6 2" xfId="11633"/>
    <cellStyle name="쉼표 [0] 8 4 2 3 7" xfId="11634"/>
    <cellStyle name="쉼표 [0] 8 4 2 4" xfId="11635"/>
    <cellStyle name="쉼표 [0] 8 4 2 5" xfId="11636"/>
    <cellStyle name="쉼표 [0] 8 4 2 5 2" xfId="11637"/>
    <cellStyle name="쉼표 [0] 8 4 2 5 2 2" xfId="11638"/>
    <cellStyle name="쉼표 [0] 8 4 2 5 2 2 2" xfId="11639"/>
    <cellStyle name="쉼표 [0] 8 4 2 5 2 2 2 2" xfId="11640"/>
    <cellStyle name="쉼표 [0] 8 4 2 5 2 2 2 2 2" xfId="11641"/>
    <cellStyle name="쉼표 [0] 8 4 2 5 2 2 2 3" xfId="11642"/>
    <cellStyle name="쉼표 [0] 8 4 2 5 2 2 3" xfId="11643"/>
    <cellStyle name="쉼표 [0] 8 4 2 5 2 2 3 2" xfId="11644"/>
    <cellStyle name="쉼표 [0] 8 4 2 5 2 2 4" xfId="11645"/>
    <cellStyle name="쉼표 [0] 8 4 2 5 2 3" xfId="11646"/>
    <cellStyle name="쉼표 [0] 8 4 2 5 2 3 2" xfId="11647"/>
    <cellStyle name="쉼표 [0] 8 4 2 5 2 3 2 2" xfId="11648"/>
    <cellStyle name="쉼표 [0] 8 4 2 5 2 3 3" xfId="11649"/>
    <cellStyle name="쉼표 [0] 8 4 2 5 2 4" xfId="11650"/>
    <cellStyle name="쉼표 [0] 8 4 2 5 2 4 2" xfId="11651"/>
    <cellStyle name="쉼표 [0] 8 4 2 5 2 5" xfId="11652"/>
    <cellStyle name="쉼표 [0] 8 4 2 5 3" xfId="11653"/>
    <cellStyle name="쉼표 [0] 8 4 2 5 3 2" xfId="11654"/>
    <cellStyle name="쉼표 [0] 8 4 2 5 3 2 2" xfId="11655"/>
    <cellStyle name="쉼표 [0] 8 4 2 5 3 2 2 2" xfId="11656"/>
    <cellStyle name="쉼표 [0] 8 4 2 5 3 2 3" xfId="11657"/>
    <cellStyle name="쉼표 [0] 8 4 2 5 3 3" xfId="11658"/>
    <cellStyle name="쉼표 [0] 8 4 2 5 3 3 2" xfId="11659"/>
    <cellStyle name="쉼표 [0] 8 4 2 5 3 4" xfId="11660"/>
    <cellStyle name="쉼표 [0] 8 4 2 5 4" xfId="11661"/>
    <cellStyle name="쉼표 [0] 8 4 2 5 4 2" xfId="11662"/>
    <cellStyle name="쉼표 [0] 8 4 2 5 4 2 2" xfId="11663"/>
    <cellStyle name="쉼표 [0] 8 4 2 5 4 3" xfId="11664"/>
    <cellStyle name="쉼표 [0] 8 4 2 5 5" xfId="11665"/>
    <cellStyle name="쉼표 [0] 8 4 2 5 5 2" xfId="11666"/>
    <cellStyle name="쉼표 [0] 8 4 2 5 6" xfId="11667"/>
    <cellStyle name="쉼표 [0] 8 4 2 6" xfId="11668"/>
    <cellStyle name="쉼표 [0] 8 4 2 6 2" xfId="11669"/>
    <cellStyle name="쉼표 [0] 8 4 2 6 2 2" xfId="11670"/>
    <cellStyle name="쉼표 [0] 8 4 2 6 2 2 2" xfId="11671"/>
    <cellStyle name="쉼표 [0] 8 4 2 6 2 2 2 2" xfId="11672"/>
    <cellStyle name="쉼표 [0] 8 4 2 6 2 2 3" xfId="11673"/>
    <cellStyle name="쉼표 [0] 8 4 2 6 2 3" xfId="11674"/>
    <cellStyle name="쉼표 [0] 8 4 2 6 2 3 2" xfId="11675"/>
    <cellStyle name="쉼표 [0] 8 4 2 6 2 4" xfId="11676"/>
    <cellStyle name="쉼표 [0] 8 4 2 6 3" xfId="11677"/>
    <cellStyle name="쉼표 [0] 8 4 2 6 3 2" xfId="11678"/>
    <cellStyle name="쉼표 [0] 8 4 2 6 3 2 2" xfId="11679"/>
    <cellStyle name="쉼표 [0] 8 4 2 6 3 3" xfId="11680"/>
    <cellStyle name="쉼표 [0] 8 4 2 6 4" xfId="11681"/>
    <cellStyle name="쉼표 [0] 8 4 2 6 4 2" xfId="11682"/>
    <cellStyle name="쉼표 [0] 8 4 2 6 5" xfId="11683"/>
    <cellStyle name="쉼표 [0] 8 4 2 7" xfId="11684"/>
    <cellStyle name="쉼표 [0] 8 4 2 7 2" xfId="11685"/>
    <cellStyle name="쉼표 [0] 8 4 2 7 2 2" xfId="11686"/>
    <cellStyle name="쉼표 [0] 8 4 2 7 2 2 2" xfId="11687"/>
    <cellStyle name="쉼표 [0] 8 4 2 7 2 3" xfId="11688"/>
    <cellStyle name="쉼표 [0] 8 4 2 7 3" xfId="11689"/>
    <cellStyle name="쉼표 [0] 8 4 2 7 3 2" xfId="11690"/>
    <cellStyle name="쉼표 [0] 8 4 2 7 4" xfId="11691"/>
    <cellStyle name="쉼표 [0] 8 4 2 8" xfId="11692"/>
    <cellStyle name="쉼표 [0] 8 4 2 8 2" xfId="11693"/>
    <cellStyle name="쉼표 [0] 8 4 2 8 2 2" xfId="11694"/>
    <cellStyle name="쉼표 [0] 8 4 2 8 3" xfId="11695"/>
    <cellStyle name="쉼표 [0] 8 4 2 9" xfId="11696"/>
    <cellStyle name="쉼표 [0] 8 4 2 9 2" xfId="11697"/>
    <cellStyle name="쉼표 [0] 8 4 3" xfId="11698"/>
    <cellStyle name="쉼표 [0] 8 4 3 2" xfId="11699"/>
    <cellStyle name="쉼표 [0] 8 4 3 2 2" xfId="11700"/>
    <cellStyle name="쉼표 [0] 8 4 3 2 2 2" xfId="11701"/>
    <cellStyle name="쉼표 [0] 8 4 3 2 2 2 2" xfId="11702"/>
    <cellStyle name="쉼표 [0] 8 4 3 2 2 2 2 2" xfId="11703"/>
    <cellStyle name="쉼표 [0] 8 4 3 2 2 2 2 2 2" xfId="11704"/>
    <cellStyle name="쉼표 [0] 8 4 3 2 2 2 2 2 2 2" xfId="11705"/>
    <cellStyle name="쉼표 [0] 8 4 3 2 2 2 2 2 3" xfId="11706"/>
    <cellStyle name="쉼표 [0] 8 4 3 2 2 2 2 3" xfId="11707"/>
    <cellStyle name="쉼표 [0] 8 4 3 2 2 2 2 3 2" xfId="11708"/>
    <cellStyle name="쉼표 [0] 8 4 3 2 2 2 2 4" xfId="11709"/>
    <cellStyle name="쉼표 [0] 8 4 3 2 2 2 3" xfId="11710"/>
    <cellStyle name="쉼표 [0] 8 4 3 2 2 2 3 2" xfId="11711"/>
    <cellStyle name="쉼표 [0] 8 4 3 2 2 2 3 2 2" xfId="11712"/>
    <cellStyle name="쉼표 [0] 8 4 3 2 2 2 3 3" xfId="11713"/>
    <cellStyle name="쉼표 [0] 8 4 3 2 2 2 4" xfId="11714"/>
    <cellStyle name="쉼표 [0] 8 4 3 2 2 2 4 2" xfId="11715"/>
    <cellStyle name="쉼표 [0] 8 4 3 2 2 2 5" xfId="11716"/>
    <cellStyle name="쉼표 [0] 8 4 3 2 2 3" xfId="11717"/>
    <cellStyle name="쉼표 [0] 8 4 3 2 2 3 2" xfId="11718"/>
    <cellStyle name="쉼표 [0] 8 4 3 2 2 3 2 2" xfId="11719"/>
    <cellStyle name="쉼표 [0] 8 4 3 2 2 3 2 2 2" xfId="11720"/>
    <cellStyle name="쉼표 [0] 8 4 3 2 2 3 2 3" xfId="11721"/>
    <cellStyle name="쉼표 [0] 8 4 3 2 2 3 3" xfId="11722"/>
    <cellStyle name="쉼표 [0] 8 4 3 2 2 3 3 2" xfId="11723"/>
    <cellStyle name="쉼표 [0] 8 4 3 2 2 3 4" xfId="11724"/>
    <cellStyle name="쉼표 [0] 8 4 3 2 2 4" xfId="11725"/>
    <cellStyle name="쉼표 [0] 8 4 3 2 2 4 2" xfId="11726"/>
    <cellStyle name="쉼표 [0] 8 4 3 2 2 4 2 2" xfId="11727"/>
    <cellStyle name="쉼표 [0] 8 4 3 2 2 4 3" xfId="11728"/>
    <cellStyle name="쉼표 [0] 8 4 3 2 2 5" xfId="11729"/>
    <cellStyle name="쉼표 [0] 8 4 3 2 2 5 2" xfId="11730"/>
    <cellStyle name="쉼표 [0] 8 4 3 2 2 6" xfId="11731"/>
    <cellStyle name="쉼표 [0] 8 4 3 2 3" xfId="11732"/>
    <cellStyle name="쉼표 [0] 8 4 3 2 3 2" xfId="11733"/>
    <cellStyle name="쉼표 [0] 8 4 3 2 3 2 2" xfId="11734"/>
    <cellStyle name="쉼표 [0] 8 4 3 2 3 2 2 2" xfId="11735"/>
    <cellStyle name="쉼표 [0] 8 4 3 2 3 2 2 2 2" xfId="11736"/>
    <cellStyle name="쉼표 [0] 8 4 3 2 3 2 2 3" xfId="11737"/>
    <cellStyle name="쉼표 [0] 8 4 3 2 3 2 3" xfId="11738"/>
    <cellStyle name="쉼표 [0] 8 4 3 2 3 2 3 2" xfId="11739"/>
    <cellStyle name="쉼표 [0] 8 4 3 2 3 2 4" xfId="11740"/>
    <cellStyle name="쉼표 [0] 8 4 3 2 3 3" xfId="11741"/>
    <cellStyle name="쉼표 [0] 8 4 3 2 3 3 2" xfId="11742"/>
    <cellStyle name="쉼표 [0] 8 4 3 2 3 3 2 2" xfId="11743"/>
    <cellStyle name="쉼표 [0] 8 4 3 2 3 3 3" xfId="11744"/>
    <cellStyle name="쉼표 [0] 8 4 3 2 3 4" xfId="11745"/>
    <cellStyle name="쉼표 [0] 8 4 3 2 3 4 2" xfId="11746"/>
    <cellStyle name="쉼표 [0] 8 4 3 2 3 5" xfId="11747"/>
    <cellStyle name="쉼표 [0] 8 4 3 2 4" xfId="11748"/>
    <cellStyle name="쉼표 [0] 8 4 3 2 4 2" xfId="11749"/>
    <cellStyle name="쉼표 [0] 8 4 3 2 4 2 2" xfId="11750"/>
    <cellStyle name="쉼표 [0] 8 4 3 2 4 2 2 2" xfId="11751"/>
    <cellStyle name="쉼표 [0] 8 4 3 2 4 2 3" xfId="11752"/>
    <cellStyle name="쉼표 [0] 8 4 3 2 4 3" xfId="11753"/>
    <cellStyle name="쉼표 [0] 8 4 3 2 4 3 2" xfId="11754"/>
    <cellStyle name="쉼표 [0] 8 4 3 2 4 4" xfId="11755"/>
    <cellStyle name="쉼표 [0] 8 4 3 2 5" xfId="11756"/>
    <cellStyle name="쉼표 [0] 8 4 3 2 5 2" xfId="11757"/>
    <cellStyle name="쉼표 [0] 8 4 3 2 5 2 2" xfId="11758"/>
    <cellStyle name="쉼표 [0] 8 4 3 2 5 3" xfId="11759"/>
    <cellStyle name="쉼표 [0] 8 4 3 2 6" xfId="11760"/>
    <cellStyle name="쉼표 [0] 8 4 3 2 6 2" xfId="11761"/>
    <cellStyle name="쉼표 [0] 8 4 3 2 7" xfId="11762"/>
    <cellStyle name="쉼표 [0] 8 4 3 3" xfId="11763"/>
    <cellStyle name="쉼표 [0] 8 4 3 4" xfId="11764"/>
    <cellStyle name="쉼표 [0] 8 4 3 4 2" xfId="11765"/>
    <cellStyle name="쉼표 [0] 8 4 3 4 2 2" xfId="11766"/>
    <cellStyle name="쉼표 [0] 8 4 3 4 2 2 2" xfId="11767"/>
    <cellStyle name="쉼표 [0] 8 4 3 4 2 2 2 2" xfId="11768"/>
    <cellStyle name="쉼표 [0] 8 4 3 4 2 2 2 2 2" xfId="11769"/>
    <cellStyle name="쉼표 [0] 8 4 3 4 2 2 2 3" xfId="11770"/>
    <cellStyle name="쉼표 [0] 8 4 3 4 2 2 3" xfId="11771"/>
    <cellStyle name="쉼표 [0] 8 4 3 4 2 2 3 2" xfId="11772"/>
    <cellStyle name="쉼표 [0] 8 4 3 4 2 2 4" xfId="11773"/>
    <cellStyle name="쉼표 [0] 8 4 3 4 2 3" xfId="11774"/>
    <cellStyle name="쉼표 [0] 8 4 3 4 2 3 2" xfId="11775"/>
    <cellStyle name="쉼표 [0] 8 4 3 4 2 3 2 2" xfId="11776"/>
    <cellStyle name="쉼표 [0] 8 4 3 4 2 3 3" xfId="11777"/>
    <cellStyle name="쉼표 [0] 8 4 3 4 2 4" xfId="11778"/>
    <cellStyle name="쉼표 [0] 8 4 3 4 2 4 2" xfId="11779"/>
    <cellStyle name="쉼표 [0] 8 4 3 4 2 5" xfId="11780"/>
    <cellStyle name="쉼표 [0] 8 4 3 4 3" xfId="11781"/>
    <cellStyle name="쉼표 [0] 8 4 3 4 3 2" xfId="11782"/>
    <cellStyle name="쉼표 [0] 8 4 3 4 3 2 2" xfId="11783"/>
    <cellStyle name="쉼표 [0] 8 4 3 4 3 2 2 2" xfId="11784"/>
    <cellStyle name="쉼표 [0] 8 4 3 4 3 2 3" xfId="11785"/>
    <cellStyle name="쉼표 [0] 8 4 3 4 3 3" xfId="11786"/>
    <cellStyle name="쉼표 [0] 8 4 3 4 3 3 2" xfId="11787"/>
    <cellStyle name="쉼표 [0] 8 4 3 4 3 4" xfId="11788"/>
    <cellStyle name="쉼표 [0] 8 4 3 4 4" xfId="11789"/>
    <cellStyle name="쉼표 [0] 8 4 3 4 4 2" xfId="11790"/>
    <cellStyle name="쉼표 [0] 8 4 3 4 4 2 2" xfId="11791"/>
    <cellStyle name="쉼표 [0] 8 4 3 4 4 3" xfId="11792"/>
    <cellStyle name="쉼표 [0] 8 4 3 4 5" xfId="11793"/>
    <cellStyle name="쉼표 [0] 8 4 3 4 5 2" xfId="11794"/>
    <cellStyle name="쉼표 [0] 8 4 3 4 6" xfId="11795"/>
    <cellStyle name="쉼표 [0] 8 4 3 5" xfId="11796"/>
    <cellStyle name="쉼표 [0] 8 4 3 5 2" xfId="11797"/>
    <cellStyle name="쉼표 [0] 8 4 3 5 2 2" xfId="11798"/>
    <cellStyle name="쉼표 [0] 8 4 3 5 2 2 2" xfId="11799"/>
    <cellStyle name="쉼표 [0] 8 4 3 5 2 2 2 2" xfId="11800"/>
    <cellStyle name="쉼표 [0] 8 4 3 5 2 2 3" xfId="11801"/>
    <cellStyle name="쉼표 [0] 8 4 3 5 2 3" xfId="11802"/>
    <cellStyle name="쉼표 [0] 8 4 3 5 2 3 2" xfId="11803"/>
    <cellStyle name="쉼표 [0] 8 4 3 5 2 4" xfId="11804"/>
    <cellStyle name="쉼표 [0] 8 4 3 5 3" xfId="11805"/>
    <cellStyle name="쉼표 [0] 8 4 3 5 3 2" xfId="11806"/>
    <cellStyle name="쉼표 [0] 8 4 3 5 3 2 2" xfId="11807"/>
    <cellStyle name="쉼표 [0] 8 4 3 5 3 3" xfId="11808"/>
    <cellStyle name="쉼표 [0] 8 4 3 5 4" xfId="11809"/>
    <cellStyle name="쉼표 [0] 8 4 3 5 4 2" xfId="11810"/>
    <cellStyle name="쉼표 [0] 8 4 3 5 5" xfId="11811"/>
    <cellStyle name="쉼표 [0] 8 4 3 6" xfId="11812"/>
    <cellStyle name="쉼표 [0] 8 4 3 6 2" xfId="11813"/>
    <cellStyle name="쉼표 [0] 8 4 3 6 2 2" xfId="11814"/>
    <cellStyle name="쉼표 [0] 8 4 3 6 2 2 2" xfId="11815"/>
    <cellStyle name="쉼표 [0] 8 4 3 6 2 3" xfId="11816"/>
    <cellStyle name="쉼표 [0] 8 4 3 6 3" xfId="11817"/>
    <cellStyle name="쉼표 [0] 8 4 3 6 3 2" xfId="11818"/>
    <cellStyle name="쉼표 [0] 8 4 3 6 4" xfId="11819"/>
    <cellStyle name="쉼표 [0] 8 4 3 7" xfId="11820"/>
    <cellStyle name="쉼표 [0] 8 4 3 7 2" xfId="11821"/>
    <cellStyle name="쉼표 [0] 8 4 3 7 2 2" xfId="11822"/>
    <cellStyle name="쉼표 [0] 8 4 3 7 3" xfId="11823"/>
    <cellStyle name="쉼표 [0] 8 4 3 8" xfId="11824"/>
    <cellStyle name="쉼표 [0] 8 4 3 8 2" xfId="11825"/>
    <cellStyle name="쉼표 [0] 8 4 3 9" xfId="11826"/>
    <cellStyle name="쉼표 [0] 8 4 4" xfId="11827"/>
    <cellStyle name="쉼표 [0] 8 4 4 2" xfId="11828"/>
    <cellStyle name="쉼표 [0] 8 4 4 2 2" xfId="11829"/>
    <cellStyle name="쉼표 [0] 8 4 4 2 2 2" xfId="11830"/>
    <cellStyle name="쉼표 [0] 8 4 4 2 2 2 2" xfId="11831"/>
    <cellStyle name="쉼표 [0] 8 4 4 2 2 2 2 2" xfId="11832"/>
    <cellStyle name="쉼표 [0] 8 4 4 2 2 2 2 2 2" xfId="11833"/>
    <cellStyle name="쉼표 [0] 8 4 4 2 2 2 2 3" xfId="11834"/>
    <cellStyle name="쉼표 [0] 8 4 4 2 2 2 3" xfId="11835"/>
    <cellStyle name="쉼표 [0] 8 4 4 2 2 2 3 2" xfId="11836"/>
    <cellStyle name="쉼표 [0] 8 4 4 2 2 2 4" xfId="11837"/>
    <cellStyle name="쉼표 [0] 8 4 4 2 2 3" xfId="11838"/>
    <cellStyle name="쉼표 [0] 8 4 4 2 2 3 2" xfId="11839"/>
    <cellStyle name="쉼표 [0] 8 4 4 2 2 3 2 2" xfId="11840"/>
    <cellStyle name="쉼표 [0] 8 4 4 2 2 3 3" xfId="11841"/>
    <cellStyle name="쉼표 [0] 8 4 4 2 2 4" xfId="11842"/>
    <cellStyle name="쉼표 [0] 8 4 4 2 2 4 2" xfId="11843"/>
    <cellStyle name="쉼표 [0] 8 4 4 2 2 5" xfId="11844"/>
    <cellStyle name="쉼표 [0] 8 4 4 2 3" xfId="11845"/>
    <cellStyle name="쉼표 [0] 8 4 4 2 3 2" xfId="11846"/>
    <cellStyle name="쉼표 [0] 8 4 4 2 3 2 2" xfId="11847"/>
    <cellStyle name="쉼표 [0] 8 4 4 2 3 2 2 2" xfId="11848"/>
    <cellStyle name="쉼표 [0] 8 4 4 2 3 2 3" xfId="11849"/>
    <cellStyle name="쉼표 [0] 8 4 4 2 3 3" xfId="11850"/>
    <cellStyle name="쉼표 [0] 8 4 4 2 3 3 2" xfId="11851"/>
    <cellStyle name="쉼표 [0] 8 4 4 2 3 4" xfId="11852"/>
    <cellStyle name="쉼표 [0] 8 4 4 2 4" xfId="11853"/>
    <cellStyle name="쉼표 [0] 8 4 4 2 4 2" xfId="11854"/>
    <cellStyle name="쉼표 [0] 8 4 4 2 4 2 2" xfId="11855"/>
    <cellStyle name="쉼표 [0] 8 4 4 2 4 3" xfId="11856"/>
    <cellStyle name="쉼표 [0] 8 4 4 2 5" xfId="11857"/>
    <cellStyle name="쉼표 [0] 8 4 4 2 5 2" xfId="11858"/>
    <cellStyle name="쉼표 [0] 8 4 4 2 6" xfId="11859"/>
    <cellStyle name="쉼표 [0] 8 4 4 3" xfId="11860"/>
    <cellStyle name="쉼표 [0] 8 4 4 3 2" xfId="11861"/>
    <cellStyle name="쉼표 [0] 8 4 4 3 2 2" xfId="11862"/>
    <cellStyle name="쉼표 [0] 8 4 4 3 2 2 2" xfId="11863"/>
    <cellStyle name="쉼표 [0] 8 4 4 3 2 2 2 2" xfId="11864"/>
    <cellStyle name="쉼표 [0] 8 4 4 3 2 2 3" xfId="11865"/>
    <cellStyle name="쉼표 [0] 8 4 4 3 2 3" xfId="11866"/>
    <cellStyle name="쉼표 [0] 8 4 4 3 2 3 2" xfId="11867"/>
    <cellStyle name="쉼표 [0] 8 4 4 3 2 4" xfId="11868"/>
    <cellStyle name="쉼표 [0] 8 4 4 3 3" xfId="11869"/>
    <cellStyle name="쉼표 [0] 8 4 4 3 3 2" xfId="11870"/>
    <cellStyle name="쉼표 [0] 8 4 4 3 3 2 2" xfId="11871"/>
    <cellStyle name="쉼표 [0] 8 4 4 3 3 3" xfId="11872"/>
    <cellStyle name="쉼표 [0] 8 4 4 3 4" xfId="11873"/>
    <cellStyle name="쉼표 [0] 8 4 4 3 4 2" xfId="11874"/>
    <cellStyle name="쉼표 [0] 8 4 4 3 5" xfId="11875"/>
    <cellStyle name="쉼표 [0] 8 4 4 4" xfId="11876"/>
    <cellStyle name="쉼표 [0] 8 4 4 4 2" xfId="11877"/>
    <cellStyle name="쉼표 [0] 8 4 4 4 2 2" xfId="11878"/>
    <cellStyle name="쉼표 [0] 8 4 4 4 2 2 2" xfId="11879"/>
    <cellStyle name="쉼표 [0] 8 4 4 4 2 3" xfId="11880"/>
    <cellStyle name="쉼표 [0] 8 4 4 4 3" xfId="11881"/>
    <cellStyle name="쉼표 [0] 8 4 4 4 3 2" xfId="11882"/>
    <cellStyle name="쉼표 [0] 8 4 4 4 4" xfId="11883"/>
    <cellStyle name="쉼표 [0] 8 4 4 5" xfId="11884"/>
    <cellStyle name="쉼표 [0] 8 4 4 5 2" xfId="11885"/>
    <cellStyle name="쉼표 [0] 8 4 4 5 2 2" xfId="11886"/>
    <cellStyle name="쉼표 [0] 8 4 4 5 3" xfId="11887"/>
    <cellStyle name="쉼표 [0] 8 4 4 6" xfId="11888"/>
    <cellStyle name="쉼표 [0] 8 4 4 6 2" xfId="11889"/>
    <cellStyle name="쉼표 [0] 8 4 4 7" xfId="11890"/>
    <cellStyle name="쉼표 [0] 8 4 5" xfId="11891"/>
    <cellStyle name="쉼표 [0] 8 4 6" xfId="11892"/>
    <cellStyle name="쉼표 [0] 8 4 6 2" xfId="11893"/>
    <cellStyle name="쉼표 [0] 8 4 6 2 2" xfId="11894"/>
    <cellStyle name="쉼표 [0] 8 4 6 2 2 2" xfId="11895"/>
    <cellStyle name="쉼표 [0] 8 4 6 2 2 2 2" xfId="11896"/>
    <cellStyle name="쉼표 [0] 8 4 6 2 2 2 2 2" xfId="11897"/>
    <cellStyle name="쉼표 [0] 8 4 6 2 2 2 3" xfId="11898"/>
    <cellStyle name="쉼표 [0] 8 4 6 2 2 3" xfId="11899"/>
    <cellStyle name="쉼표 [0] 8 4 6 2 2 3 2" xfId="11900"/>
    <cellStyle name="쉼표 [0] 8 4 6 2 2 4" xfId="11901"/>
    <cellStyle name="쉼표 [0] 8 4 6 2 3" xfId="11902"/>
    <cellStyle name="쉼표 [0] 8 4 6 2 3 2" xfId="11903"/>
    <cellStyle name="쉼표 [0] 8 4 6 2 3 2 2" xfId="11904"/>
    <cellStyle name="쉼표 [0] 8 4 6 2 3 3" xfId="11905"/>
    <cellStyle name="쉼표 [0] 8 4 6 2 4" xfId="11906"/>
    <cellStyle name="쉼표 [0] 8 4 6 2 4 2" xfId="11907"/>
    <cellStyle name="쉼표 [0] 8 4 6 2 5" xfId="11908"/>
    <cellStyle name="쉼표 [0] 8 4 6 3" xfId="11909"/>
    <cellStyle name="쉼표 [0] 8 4 6 3 2" xfId="11910"/>
    <cellStyle name="쉼표 [0] 8 4 6 3 2 2" xfId="11911"/>
    <cellStyle name="쉼표 [0] 8 4 6 3 2 2 2" xfId="11912"/>
    <cellStyle name="쉼표 [0] 8 4 6 3 2 3" xfId="11913"/>
    <cellStyle name="쉼표 [0] 8 4 6 3 3" xfId="11914"/>
    <cellStyle name="쉼표 [0] 8 4 6 3 3 2" xfId="11915"/>
    <cellStyle name="쉼표 [0] 8 4 6 3 4" xfId="11916"/>
    <cellStyle name="쉼표 [0] 8 4 6 4" xfId="11917"/>
    <cellStyle name="쉼표 [0] 8 4 6 4 2" xfId="11918"/>
    <cellStyle name="쉼표 [0] 8 4 6 4 2 2" xfId="11919"/>
    <cellStyle name="쉼표 [0] 8 4 6 4 3" xfId="11920"/>
    <cellStyle name="쉼표 [0] 8 4 6 5" xfId="11921"/>
    <cellStyle name="쉼표 [0] 8 4 6 5 2" xfId="11922"/>
    <cellStyle name="쉼표 [0] 8 4 6 6" xfId="11923"/>
    <cellStyle name="쉼표 [0] 8 4 7" xfId="11924"/>
    <cellStyle name="쉼표 [0] 8 4 7 2" xfId="11925"/>
    <cellStyle name="쉼표 [0] 8 4 7 2 2" xfId="11926"/>
    <cellStyle name="쉼표 [0] 8 4 7 2 2 2" xfId="11927"/>
    <cellStyle name="쉼표 [0] 8 4 7 2 2 2 2" xfId="11928"/>
    <cellStyle name="쉼표 [0] 8 4 7 2 2 3" xfId="11929"/>
    <cellStyle name="쉼표 [0] 8 4 7 2 3" xfId="11930"/>
    <cellStyle name="쉼표 [0] 8 4 7 2 3 2" xfId="11931"/>
    <cellStyle name="쉼표 [0] 8 4 7 2 4" xfId="11932"/>
    <cellStyle name="쉼표 [0] 8 4 7 3" xfId="11933"/>
    <cellStyle name="쉼표 [0] 8 4 7 3 2" xfId="11934"/>
    <cellStyle name="쉼표 [0] 8 4 7 3 2 2" xfId="11935"/>
    <cellStyle name="쉼표 [0] 8 4 7 3 3" xfId="11936"/>
    <cellStyle name="쉼표 [0] 8 4 7 4" xfId="11937"/>
    <cellStyle name="쉼표 [0] 8 4 7 4 2" xfId="11938"/>
    <cellStyle name="쉼표 [0] 8 4 7 5" xfId="11939"/>
    <cellStyle name="쉼표 [0] 8 4 8" xfId="11940"/>
    <cellStyle name="쉼표 [0] 8 4 8 2" xfId="11941"/>
    <cellStyle name="쉼표 [0] 8 4 8 2 2" xfId="11942"/>
    <cellStyle name="쉼표 [0] 8 4 8 2 2 2" xfId="11943"/>
    <cellStyle name="쉼표 [0] 8 4 8 2 3" xfId="11944"/>
    <cellStyle name="쉼표 [0] 8 4 8 3" xfId="11945"/>
    <cellStyle name="쉼표 [0] 8 4 8 3 2" xfId="11946"/>
    <cellStyle name="쉼표 [0] 8 4 8 4" xfId="11947"/>
    <cellStyle name="쉼표 [0] 8 4 9" xfId="11948"/>
    <cellStyle name="쉼표 [0] 8 4 9 2" xfId="11949"/>
    <cellStyle name="쉼표 [0] 8 4 9 2 2" xfId="11950"/>
    <cellStyle name="쉼표 [0] 8 4 9 3" xfId="11951"/>
    <cellStyle name="쉼표 [0] 8 5" xfId="11952"/>
    <cellStyle name="쉼표 [0] 8 5 2" xfId="11953"/>
    <cellStyle name="쉼표 [0] 8 6" xfId="11954"/>
    <cellStyle name="쉼표 [0] 8 6 10" xfId="11955"/>
    <cellStyle name="쉼표 [0] 8 6 2" xfId="11956"/>
    <cellStyle name="쉼표 [0] 8 6 2 2" xfId="11957"/>
    <cellStyle name="쉼표 [0] 8 6 2 2 2" xfId="11958"/>
    <cellStyle name="쉼표 [0] 8 6 2 2 2 2" xfId="11959"/>
    <cellStyle name="쉼표 [0] 8 6 2 2 2 2 2" xfId="11960"/>
    <cellStyle name="쉼표 [0] 8 6 2 2 2 2 2 2" xfId="11961"/>
    <cellStyle name="쉼표 [0] 8 6 2 2 2 2 2 2 2" xfId="11962"/>
    <cellStyle name="쉼표 [0] 8 6 2 2 2 2 2 2 2 2" xfId="11963"/>
    <cellStyle name="쉼표 [0] 8 6 2 2 2 2 2 2 3" xfId="11964"/>
    <cellStyle name="쉼표 [0] 8 6 2 2 2 2 2 3" xfId="11965"/>
    <cellStyle name="쉼표 [0] 8 6 2 2 2 2 2 3 2" xfId="11966"/>
    <cellStyle name="쉼표 [0] 8 6 2 2 2 2 2 4" xfId="11967"/>
    <cellStyle name="쉼표 [0] 8 6 2 2 2 2 3" xfId="11968"/>
    <cellStyle name="쉼표 [0] 8 6 2 2 2 2 3 2" xfId="11969"/>
    <cellStyle name="쉼표 [0] 8 6 2 2 2 2 3 2 2" xfId="11970"/>
    <cellStyle name="쉼표 [0] 8 6 2 2 2 2 3 3" xfId="11971"/>
    <cellStyle name="쉼표 [0] 8 6 2 2 2 2 4" xfId="11972"/>
    <cellStyle name="쉼표 [0] 8 6 2 2 2 2 4 2" xfId="11973"/>
    <cellStyle name="쉼표 [0] 8 6 2 2 2 2 5" xfId="11974"/>
    <cellStyle name="쉼표 [0] 8 6 2 2 2 3" xfId="11975"/>
    <cellStyle name="쉼표 [0] 8 6 2 2 2 3 2" xfId="11976"/>
    <cellStyle name="쉼표 [0] 8 6 2 2 2 3 2 2" xfId="11977"/>
    <cellStyle name="쉼표 [0] 8 6 2 2 2 3 2 2 2" xfId="11978"/>
    <cellStyle name="쉼표 [0] 8 6 2 2 2 3 2 3" xfId="11979"/>
    <cellStyle name="쉼표 [0] 8 6 2 2 2 3 3" xfId="11980"/>
    <cellStyle name="쉼표 [0] 8 6 2 2 2 3 3 2" xfId="11981"/>
    <cellStyle name="쉼표 [0] 8 6 2 2 2 3 4" xfId="11982"/>
    <cellStyle name="쉼표 [0] 8 6 2 2 2 4" xfId="11983"/>
    <cellStyle name="쉼표 [0] 8 6 2 2 2 4 2" xfId="11984"/>
    <cellStyle name="쉼표 [0] 8 6 2 2 2 4 2 2" xfId="11985"/>
    <cellStyle name="쉼표 [0] 8 6 2 2 2 4 3" xfId="11986"/>
    <cellStyle name="쉼표 [0] 8 6 2 2 2 5" xfId="11987"/>
    <cellStyle name="쉼표 [0] 8 6 2 2 2 5 2" xfId="11988"/>
    <cellStyle name="쉼표 [0] 8 6 2 2 2 6" xfId="11989"/>
    <cellStyle name="쉼표 [0] 8 6 2 2 3" xfId="11990"/>
    <cellStyle name="쉼표 [0] 8 6 2 2 3 2" xfId="11991"/>
    <cellStyle name="쉼표 [0] 8 6 2 2 3 2 2" xfId="11992"/>
    <cellStyle name="쉼표 [0] 8 6 2 2 3 2 2 2" xfId="11993"/>
    <cellStyle name="쉼표 [0] 8 6 2 2 3 2 2 2 2" xfId="11994"/>
    <cellStyle name="쉼표 [0] 8 6 2 2 3 2 2 3" xfId="11995"/>
    <cellStyle name="쉼표 [0] 8 6 2 2 3 2 3" xfId="11996"/>
    <cellStyle name="쉼표 [0] 8 6 2 2 3 2 3 2" xfId="11997"/>
    <cellStyle name="쉼표 [0] 8 6 2 2 3 2 4" xfId="11998"/>
    <cellStyle name="쉼표 [0] 8 6 2 2 3 3" xfId="11999"/>
    <cellStyle name="쉼표 [0] 8 6 2 2 3 3 2" xfId="12000"/>
    <cellStyle name="쉼표 [0] 8 6 2 2 3 3 2 2" xfId="12001"/>
    <cellStyle name="쉼표 [0] 8 6 2 2 3 3 3" xfId="12002"/>
    <cellStyle name="쉼표 [0] 8 6 2 2 3 4" xfId="12003"/>
    <cellStyle name="쉼표 [0] 8 6 2 2 3 4 2" xfId="12004"/>
    <cellStyle name="쉼표 [0] 8 6 2 2 3 5" xfId="12005"/>
    <cellStyle name="쉼표 [0] 8 6 2 2 4" xfId="12006"/>
    <cellStyle name="쉼표 [0] 8 6 2 2 4 2" xfId="12007"/>
    <cellStyle name="쉼표 [0] 8 6 2 2 4 2 2" xfId="12008"/>
    <cellStyle name="쉼표 [0] 8 6 2 2 4 2 2 2" xfId="12009"/>
    <cellStyle name="쉼표 [0] 8 6 2 2 4 2 3" xfId="12010"/>
    <cellStyle name="쉼표 [0] 8 6 2 2 4 3" xfId="12011"/>
    <cellStyle name="쉼표 [0] 8 6 2 2 4 3 2" xfId="12012"/>
    <cellStyle name="쉼표 [0] 8 6 2 2 4 4" xfId="12013"/>
    <cellStyle name="쉼표 [0] 8 6 2 2 5" xfId="12014"/>
    <cellStyle name="쉼표 [0] 8 6 2 2 5 2" xfId="12015"/>
    <cellStyle name="쉼표 [0] 8 6 2 2 5 2 2" xfId="12016"/>
    <cellStyle name="쉼표 [0] 8 6 2 2 5 3" xfId="12017"/>
    <cellStyle name="쉼표 [0] 8 6 2 2 6" xfId="12018"/>
    <cellStyle name="쉼표 [0] 8 6 2 2 6 2" xfId="12019"/>
    <cellStyle name="쉼표 [0] 8 6 2 2 7" xfId="12020"/>
    <cellStyle name="쉼표 [0] 8 6 2 3" xfId="12021"/>
    <cellStyle name="쉼표 [0] 8 6 2 4" xfId="12022"/>
    <cellStyle name="쉼표 [0] 8 6 2 4 2" xfId="12023"/>
    <cellStyle name="쉼표 [0] 8 6 2 4 2 2" xfId="12024"/>
    <cellStyle name="쉼표 [0] 8 6 2 4 2 2 2" xfId="12025"/>
    <cellStyle name="쉼표 [0] 8 6 2 4 2 2 2 2" xfId="12026"/>
    <cellStyle name="쉼표 [0] 8 6 2 4 2 2 2 2 2" xfId="12027"/>
    <cellStyle name="쉼표 [0] 8 6 2 4 2 2 2 3" xfId="12028"/>
    <cellStyle name="쉼표 [0] 8 6 2 4 2 2 3" xfId="12029"/>
    <cellStyle name="쉼표 [0] 8 6 2 4 2 2 3 2" xfId="12030"/>
    <cellStyle name="쉼표 [0] 8 6 2 4 2 2 4" xfId="12031"/>
    <cellStyle name="쉼표 [0] 8 6 2 4 2 3" xfId="12032"/>
    <cellStyle name="쉼표 [0] 8 6 2 4 2 3 2" xfId="12033"/>
    <cellStyle name="쉼표 [0] 8 6 2 4 2 3 2 2" xfId="12034"/>
    <cellStyle name="쉼표 [0] 8 6 2 4 2 3 3" xfId="12035"/>
    <cellStyle name="쉼표 [0] 8 6 2 4 2 4" xfId="12036"/>
    <cellStyle name="쉼표 [0] 8 6 2 4 2 4 2" xfId="12037"/>
    <cellStyle name="쉼표 [0] 8 6 2 4 2 5" xfId="12038"/>
    <cellStyle name="쉼표 [0] 8 6 2 4 3" xfId="12039"/>
    <cellStyle name="쉼표 [0] 8 6 2 4 3 2" xfId="12040"/>
    <cellStyle name="쉼표 [0] 8 6 2 4 3 2 2" xfId="12041"/>
    <cellStyle name="쉼표 [0] 8 6 2 4 3 2 2 2" xfId="12042"/>
    <cellStyle name="쉼표 [0] 8 6 2 4 3 2 3" xfId="12043"/>
    <cellStyle name="쉼표 [0] 8 6 2 4 3 3" xfId="12044"/>
    <cellStyle name="쉼표 [0] 8 6 2 4 3 3 2" xfId="12045"/>
    <cellStyle name="쉼표 [0] 8 6 2 4 3 4" xfId="12046"/>
    <cellStyle name="쉼표 [0] 8 6 2 4 4" xfId="12047"/>
    <cellStyle name="쉼표 [0] 8 6 2 4 4 2" xfId="12048"/>
    <cellStyle name="쉼표 [0] 8 6 2 4 4 2 2" xfId="12049"/>
    <cellStyle name="쉼표 [0] 8 6 2 4 4 3" xfId="12050"/>
    <cellStyle name="쉼표 [0] 8 6 2 4 5" xfId="12051"/>
    <cellStyle name="쉼표 [0] 8 6 2 4 5 2" xfId="12052"/>
    <cellStyle name="쉼표 [0] 8 6 2 4 6" xfId="12053"/>
    <cellStyle name="쉼표 [0] 8 6 2 5" xfId="12054"/>
    <cellStyle name="쉼표 [0] 8 6 2 5 2" xfId="12055"/>
    <cellStyle name="쉼표 [0] 8 6 2 5 2 2" xfId="12056"/>
    <cellStyle name="쉼표 [0] 8 6 2 5 2 2 2" xfId="12057"/>
    <cellStyle name="쉼표 [0] 8 6 2 5 2 2 2 2" xfId="12058"/>
    <cellStyle name="쉼표 [0] 8 6 2 5 2 2 3" xfId="12059"/>
    <cellStyle name="쉼표 [0] 8 6 2 5 2 3" xfId="12060"/>
    <cellStyle name="쉼표 [0] 8 6 2 5 2 3 2" xfId="12061"/>
    <cellStyle name="쉼표 [0] 8 6 2 5 2 4" xfId="12062"/>
    <cellStyle name="쉼표 [0] 8 6 2 5 3" xfId="12063"/>
    <cellStyle name="쉼표 [0] 8 6 2 5 3 2" xfId="12064"/>
    <cellStyle name="쉼표 [0] 8 6 2 5 3 2 2" xfId="12065"/>
    <cellStyle name="쉼표 [0] 8 6 2 5 3 3" xfId="12066"/>
    <cellStyle name="쉼표 [0] 8 6 2 5 4" xfId="12067"/>
    <cellStyle name="쉼표 [0] 8 6 2 5 4 2" xfId="12068"/>
    <cellStyle name="쉼표 [0] 8 6 2 5 5" xfId="12069"/>
    <cellStyle name="쉼표 [0] 8 6 2 6" xfId="12070"/>
    <cellStyle name="쉼표 [0] 8 6 2 6 2" xfId="12071"/>
    <cellStyle name="쉼표 [0] 8 6 2 6 2 2" xfId="12072"/>
    <cellStyle name="쉼표 [0] 8 6 2 6 2 2 2" xfId="12073"/>
    <cellStyle name="쉼표 [0] 8 6 2 6 2 3" xfId="12074"/>
    <cellStyle name="쉼표 [0] 8 6 2 6 3" xfId="12075"/>
    <cellStyle name="쉼표 [0] 8 6 2 6 3 2" xfId="12076"/>
    <cellStyle name="쉼표 [0] 8 6 2 6 4" xfId="12077"/>
    <cellStyle name="쉼표 [0] 8 6 2 7" xfId="12078"/>
    <cellStyle name="쉼표 [0] 8 6 2 7 2" xfId="12079"/>
    <cellStyle name="쉼표 [0] 8 6 2 7 2 2" xfId="12080"/>
    <cellStyle name="쉼표 [0] 8 6 2 7 3" xfId="12081"/>
    <cellStyle name="쉼표 [0] 8 6 2 8" xfId="12082"/>
    <cellStyle name="쉼표 [0] 8 6 2 8 2" xfId="12083"/>
    <cellStyle name="쉼표 [0] 8 6 2 9" xfId="12084"/>
    <cellStyle name="쉼표 [0] 8 6 3" xfId="12085"/>
    <cellStyle name="쉼표 [0] 8 6 3 2" xfId="12086"/>
    <cellStyle name="쉼표 [0] 8 6 3 2 2" xfId="12087"/>
    <cellStyle name="쉼표 [0] 8 6 3 2 2 2" xfId="12088"/>
    <cellStyle name="쉼표 [0] 8 6 3 2 2 2 2" xfId="12089"/>
    <cellStyle name="쉼표 [0] 8 6 3 2 2 2 2 2" xfId="12090"/>
    <cellStyle name="쉼표 [0] 8 6 3 2 2 2 2 2 2" xfId="12091"/>
    <cellStyle name="쉼표 [0] 8 6 3 2 2 2 2 3" xfId="12092"/>
    <cellStyle name="쉼표 [0] 8 6 3 2 2 2 3" xfId="12093"/>
    <cellStyle name="쉼표 [0] 8 6 3 2 2 2 3 2" xfId="12094"/>
    <cellStyle name="쉼표 [0] 8 6 3 2 2 2 4" xfId="12095"/>
    <cellStyle name="쉼표 [0] 8 6 3 2 2 3" xfId="12096"/>
    <cellStyle name="쉼표 [0] 8 6 3 2 2 3 2" xfId="12097"/>
    <cellStyle name="쉼표 [0] 8 6 3 2 2 3 2 2" xfId="12098"/>
    <cellStyle name="쉼표 [0] 8 6 3 2 2 3 3" xfId="12099"/>
    <cellStyle name="쉼표 [0] 8 6 3 2 2 4" xfId="12100"/>
    <cellStyle name="쉼표 [0] 8 6 3 2 2 4 2" xfId="12101"/>
    <cellStyle name="쉼표 [0] 8 6 3 2 2 5" xfId="12102"/>
    <cellStyle name="쉼표 [0] 8 6 3 2 3" xfId="12103"/>
    <cellStyle name="쉼표 [0] 8 6 3 2 3 2" xfId="12104"/>
    <cellStyle name="쉼표 [0] 8 6 3 2 3 2 2" xfId="12105"/>
    <cellStyle name="쉼표 [0] 8 6 3 2 3 2 2 2" xfId="12106"/>
    <cellStyle name="쉼표 [0] 8 6 3 2 3 2 3" xfId="12107"/>
    <cellStyle name="쉼표 [0] 8 6 3 2 3 3" xfId="12108"/>
    <cellStyle name="쉼표 [0] 8 6 3 2 3 3 2" xfId="12109"/>
    <cellStyle name="쉼표 [0] 8 6 3 2 3 4" xfId="12110"/>
    <cellStyle name="쉼표 [0] 8 6 3 2 4" xfId="12111"/>
    <cellStyle name="쉼표 [0] 8 6 3 2 4 2" xfId="12112"/>
    <cellStyle name="쉼표 [0] 8 6 3 2 4 2 2" xfId="12113"/>
    <cellStyle name="쉼표 [0] 8 6 3 2 4 3" xfId="12114"/>
    <cellStyle name="쉼표 [0] 8 6 3 2 5" xfId="12115"/>
    <cellStyle name="쉼표 [0] 8 6 3 2 5 2" xfId="12116"/>
    <cellStyle name="쉼표 [0] 8 6 3 2 6" xfId="12117"/>
    <cellStyle name="쉼표 [0] 8 6 3 3" xfId="12118"/>
    <cellStyle name="쉼표 [0] 8 6 3 3 2" xfId="12119"/>
    <cellStyle name="쉼표 [0] 8 6 3 3 2 2" xfId="12120"/>
    <cellStyle name="쉼표 [0] 8 6 3 3 2 2 2" xfId="12121"/>
    <cellStyle name="쉼표 [0] 8 6 3 3 2 2 2 2" xfId="12122"/>
    <cellStyle name="쉼표 [0] 8 6 3 3 2 2 3" xfId="12123"/>
    <cellStyle name="쉼표 [0] 8 6 3 3 2 3" xfId="12124"/>
    <cellStyle name="쉼표 [0] 8 6 3 3 2 3 2" xfId="12125"/>
    <cellStyle name="쉼표 [0] 8 6 3 3 2 4" xfId="12126"/>
    <cellStyle name="쉼표 [0] 8 6 3 3 3" xfId="12127"/>
    <cellStyle name="쉼표 [0] 8 6 3 3 3 2" xfId="12128"/>
    <cellStyle name="쉼표 [0] 8 6 3 3 3 2 2" xfId="12129"/>
    <cellStyle name="쉼표 [0] 8 6 3 3 3 3" xfId="12130"/>
    <cellStyle name="쉼표 [0] 8 6 3 3 4" xfId="12131"/>
    <cellStyle name="쉼표 [0] 8 6 3 3 4 2" xfId="12132"/>
    <cellStyle name="쉼표 [0] 8 6 3 3 5" xfId="12133"/>
    <cellStyle name="쉼표 [0] 8 6 3 4" xfId="12134"/>
    <cellStyle name="쉼표 [0] 8 6 3 4 2" xfId="12135"/>
    <cellStyle name="쉼표 [0] 8 6 3 4 2 2" xfId="12136"/>
    <cellStyle name="쉼표 [0] 8 6 3 4 2 2 2" xfId="12137"/>
    <cellStyle name="쉼표 [0] 8 6 3 4 2 3" xfId="12138"/>
    <cellStyle name="쉼표 [0] 8 6 3 4 3" xfId="12139"/>
    <cellStyle name="쉼표 [0] 8 6 3 4 3 2" xfId="12140"/>
    <cellStyle name="쉼표 [0] 8 6 3 4 4" xfId="12141"/>
    <cellStyle name="쉼표 [0] 8 6 3 5" xfId="12142"/>
    <cellStyle name="쉼표 [0] 8 6 3 5 2" xfId="12143"/>
    <cellStyle name="쉼표 [0] 8 6 3 5 2 2" xfId="12144"/>
    <cellStyle name="쉼표 [0] 8 6 3 5 3" xfId="12145"/>
    <cellStyle name="쉼표 [0] 8 6 3 6" xfId="12146"/>
    <cellStyle name="쉼표 [0] 8 6 3 6 2" xfId="12147"/>
    <cellStyle name="쉼표 [0] 8 6 3 7" xfId="12148"/>
    <cellStyle name="쉼표 [0] 8 6 4" xfId="12149"/>
    <cellStyle name="쉼표 [0] 8 6 5" xfId="12150"/>
    <cellStyle name="쉼표 [0] 8 6 5 2" xfId="12151"/>
    <cellStyle name="쉼표 [0] 8 6 5 2 2" xfId="12152"/>
    <cellStyle name="쉼표 [0] 8 6 5 2 2 2" xfId="12153"/>
    <cellStyle name="쉼표 [0] 8 6 5 2 2 2 2" xfId="12154"/>
    <cellStyle name="쉼표 [0] 8 6 5 2 2 2 2 2" xfId="12155"/>
    <cellStyle name="쉼표 [0] 8 6 5 2 2 2 3" xfId="12156"/>
    <cellStyle name="쉼표 [0] 8 6 5 2 2 3" xfId="12157"/>
    <cellStyle name="쉼표 [0] 8 6 5 2 2 3 2" xfId="12158"/>
    <cellStyle name="쉼표 [0] 8 6 5 2 2 4" xfId="12159"/>
    <cellStyle name="쉼표 [0] 8 6 5 2 3" xfId="12160"/>
    <cellStyle name="쉼표 [0] 8 6 5 2 3 2" xfId="12161"/>
    <cellStyle name="쉼표 [0] 8 6 5 2 3 2 2" xfId="12162"/>
    <cellStyle name="쉼표 [0] 8 6 5 2 3 3" xfId="12163"/>
    <cellStyle name="쉼표 [0] 8 6 5 2 4" xfId="12164"/>
    <cellStyle name="쉼표 [0] 8 6 5 2 4 2" xfId="12165"/>
    <cellStyle name="쉼표 [0] 8 6 5 2 5" xfId="12166"/>
    <cellStyle name="쉼표 [0] 8 6 5 3" xfId="12167"/>
    <cellStyle name="쉼표 [0] 8 6 5 3 2" xfId="12168"/>
    <cellStyle name="쉼표 [0] 8 6 5 3 2 2" xfId="12169"/>
    <cellStyle name="쉼표 [0] 8 6 5 3 2 2 2" xfId="12170"/>
    <cellStyle name="쉼표 [0] 8 6 5 3 2 3" xfId="12171"/>
    <cellStyle name="쉼표 [0] 8 6 5 3 3" xfId="12172"/>
    <cellStyle name="쉼표 [0] 8 6 5 3 3 2" xfId="12173"/>
    <cellStyle name="쉼표 [0] 8 6 5 3 4" xfId="12174"/>
    <cellStyle name="쉼표 [0] 8 6 5 4" xfId="12175"/>
    <cellStyle name="쉼표 [0] 8 6 5 4 2" xfId="12176"/>
    <cellStyle name="쉼표 [0] 8 6 5 4 2 2" xfId="12177"/>
    <cellStyle name="쉼표 [0] 8 6 5 4 3" xfId="12178"/>
    <cellStyle name="쉼표 [0] 8 6 5 5" xfId="12179"/>
    <cellStyle name="쉼표 [0] 8 6 5 5 2" xfId="12180"/>
    <cellStyle name="쉼표 [0] 8 6 5 6" xfId="12181"/>
    <cellStyle name="쉼표 [0] 8 6 6" xfId="12182"/>
    <cellStyle name="쉼표 [0] 8 6 6 2" xfId="12183"/>
    <cellStyle name="쉼표 [0] 8 6 6 2 2" xfId="12184"/>
    <cellStyle name="쉼표 [0] 8 6 6 2 2 2" xfId="12185"/>
    <cellStyle name="쉼표 [0] 8 6 6 2 2 2 2" xfId="12186"/>
    <cellStyle name="쉼표 [0] 8 6 6 2 2 3" xfId="12187"/>
    <cellStyle name="쉼표 [0] 8 6 6 2 3" xfId="12188"/>
    <cellStyle name="쉼표 [0] 8 6 6 2 3 2" xfId="12189"/>
    <cellStyle name="쉼표 [0] 8 6 6 2 4" xfId="12190"/>
    <cellStyle name="쉼표 [0] 8 6 6 3" xfId="12191"/>
    <cellStyle name="쉼표 [0] 8 6 6 3 2" xfId="12192"/>
    <cellStyle name="쉼표 [0] 8 6 6 3 2 2" xfId="12193"/>
    <cellStyle name="쉼표 [0] 8 6 6 3 3" xfId="12194"/>
    <cellStyle name="쉼표 [0] 8 6 6 4" xfId="12195"/>
    <cellStyle name="쉼표 [0] 8 6 6 4 2" xfId="12196"/>
    <cellStyle name="쉼표 [0] 8 6 6 5" xfId="12197"/>
    <cellStyle name="쉼표 [0] 8 6 7" xfId="12198"/>
    <cellStyle name="쉼표 [0] 8 6 7 2" xfId="12199"/>
    <cellStyle name="쉼표 [0] 8 6 7 2 2" xfId="12200"/>
    <cellStyle name="쉼표 [0] 8 6 7 2 2 2" xfId="12201"/>
    <cellStyle name="쉼표 [0] 8 6 7 2 3" xfId="12202"/>
    <cellStyle name="쉼표 [0] 8 6 7 3" xfId="12203"/>
    <cellStyle name="쉼표 [0] 8 6 7 3 2" xfId="12204"/>
    <cellStyle name="쉼표 [0] 8 6 7 4" xfId="12205"/>
    <cellStyle name="쉼표 [0] 8 6 8" xfId="12206"/>
    <cellStyle name="쉼표 [0] 8 6 8 2" xfId="12207"/>
    <cellStyle name="쉼표 [0] 8 6 8 2 2" xfId="12208"/>
    <cellStyle name="쉼표 [0] 8 6 8 3" xfId="12209"/>
    <cellStyle name="쉼표 [0] 8 6 9" xfId="12210"/>
    <cellStyle name="쉼표 [0] 8 6 9 2" xfId="12211"/>
    <cellStyle name="쉼표 [0] 8 7" xfId="12212"/>
    <cellStyle name="쉼표 [0] 8 7 2" xfId="12213"/>
    <cellStyle name="쉼표 [0] 8 7 2 2" xfId="12214"/>
    <cellStyle name="쉼표 [0] 8 7 2 2 2" xfId="12215"/>
    <cellStyle name="쉼표 [0] 8 7 2 2 2 2" xfId="12216"/>
    <cellStyle name="쉼표 [0] 8 7 2 2 2 2 2" xfId="12217"/>
    <cellStyle name="쉼표 [0] 8 7 2 2 2 2 2 2" xfId="12218"/>
    <cellStyle name="쉼표 [0] 8 7 2 2 2 2 2 2 2" xfId="12219"/>
    <cellStyle name="쉼표 [0] 8 7 2 2 2 2 2 3" xfId="12220"/>
    <cellStyle name="쉼표 [0] 8 7 2 2 2 2 3" xfId="12221"/>
    <cellStyle name="쉼표 [0] 8 7 2 2 2 2 3 2" xfId="12222"/>
    <cellStyle name="쉼표 [0] 8 7 2 2 2 2 4" xfId="12223"/>
    <cellStyle name="쉼표 [0] 8 7 2 2 2 3" xfId="12224"/>
    <cellStyle name="쉼표 [0] 8 7 2 2 2 3 2" xfId="12225"/>
    <cellStyle name="쉼표 [0] 8 7 2 2 2 3 2 2" xfId="12226"/>
    <cellStyle name="쉼표 [0] 8 7 2 2 2 3 3" xfId="12227"/>
    <cellStyle name="쉼표 [0] 8 7 2 2 2 4" xfId="12228"/>
    <cellStyle name="쉼표 [0] 8 7 2 2 2 4 2" xfId="12229"/>
    <cellStyle name="쉼표 [0] 8 7 2 2 2 5" xfId="12230"/>
    <cellStyle name="쉼표 [0] 8 7 2 2 3" xfId="12231"/>
    <cellStyle name="쉼표 [0] 8 7 2 2 3 2" xfId="12232"/>
    <cellStyle name="쉼표 [0] 8 7 2 2 3 2 2" xfId="12233"/>
    <cellStyle name="쉼표 [0] 8 7 2 2 3 2 2 2" xfId="12234"/>
    <cellStyle name="쉼표 [0] 8 7 2 2 3 2 3" xfId="12235"/>
    <cellStyle name="쉼표 [0] 8 7 2 2 3 3" xfId="12236"/>
    <cellStyle name="쉼표 [0] 8 7 2 2 3 3 2" xfId="12237"/>
    <cellStyle name="쉼표 [0] 8 7 2 2 3 4" xfId="12238"/>
    <cellStyle name="쉼표 [0] 8 7 2 2 4" xfId="12239"/>
    <cellStyle name="쉼표 [0] 8 7 2 2 4 2" xfId="12240"/>
    <cellStyle name="쉼표 [0] 8 7 2 2 4 2 2" xfId="12241"/>
    <cellStyle name="쉼표 [0] 8 7 2 2 4 3" xfId="12242"/>
    <cellStyle name="쉼표 [0] 8 7 2 2 5" xfId="12243"/>
    <cellStyle name="쉼표 [0] 8 7 2 2 5 2" xfId="12244"/>
    <cellStyle name="쉼표 [0] 8 7 2 2 6" xfId="12245"/>
    <cellStyle name="쉼표 [0] 8 7 2 3" xfId="12246"/>
    <cellStyle name="쉼표 [0] 8 7 2 3 2" xfId="12247"/>
    <cellStyle name="쉼표 [0] 8 7 2 3 2 2" xfId="12248"/>
    <cellStyle name="쉼표 [0] 8 7 2 3 2 2 2" xfId="12249"/>
    <cellStyle name="쉼표 [0] 8 7 2 3 2 2 2 2" xfId="12250"/>
    <cellStyle name="쉼표 [0] 8 7 2 3 2 2 3" xfId="12251"/>
    <cellStyle name="쉼표 [0] 8 7 2 3 2 3" xfId="12252"/>
    <cellStyle name="쉼표 [0] 8 7 2 3 2 3 2" xfId="12253"/>
    <cellStyle name="쉼표 [0] 8 7 2 3 2 4" xfId="12254"/>
    <cellStyle name="쉼표 [0] 8 7 2 3 3" xfId="12255"/>
    <cellStyle name="쉼표 [0] 8 7 2 3 3 2" xfId="12256"/>
    <cellStyle name="쉼표 [0] 8 7 2 3 3 2 2" xfId="12257"/>
    <cellStyle name="쉼표 [0] 8 7 2 3 3 3" xfId="12258"/>
    <cellStyle name="쉼표 [0] 8 7 2 3 4" xfId="12259"/>
    <cellStyle name="쉼표 [0] 8 7 2 3 4 2" xfId="12260"/>
    <cellStyle name="쉼표 [0] 8 7 2 3 5" xfId="12261"/>
    <cellStyle name="쉼표 [0] 8 7 2 4" xfId="12262"/>
    <cellStyle name="쉼표 [0] 8 7 2 4 2" xfId="12263"/>
    <cellStyle name="쉼표 [0] 8 7 2 4 2 2" xfId="12264"/>
    <cellStyle name="쉼표 [0] 8 7 2 4 2 2 2" xfId="12265"/>
    <cellStyle name="쉼표 [0] 8 7 2 4 2 3" xfId="12266"/>
    <cellStyle name="쉼표 [0] 8 7 2 4 3" xfId="12267"/>
    <cellStyle name="쉼표 [0] 8 7 2 4 3 2" xfId="12268"/>
    <cellStyle name="쉼표 [0] 8 7 2 4 4" xfId="12269"/>
    <cellStyle name="쉼표 [0] 8 7 2 5" xfId="12270"/>
    <cellStyle name="쉼표 [0] 8 7 2 5 2" xfId="12271"/>
    <cellStyle name="쉼표 [0] 8 7 2 5 2 2" xfId="12272"/>
    <cellStyle name="쉼표 [0] 8 7 2 5 3" xfId="12273"/>
    <cellStyle name="쉼표 [0] 8 7 2 6" xfId="12274"/>
    <cellStyle name="쉼표 [0] 8 7 2 6 2" xfId="12275"/>
    <cellStyle name="쉼표 [0] 8 7 2 7" xfId="12276"/>
    <cellStyle name="쉼표 [0] 8 7 3" xfId="12277"/>
    <cellStyle name="쉼표 [0] 8 7 4" xfId="12278"/>
    <cellStyle name="쉼표 [0] 8 7 4 2" xfId="12279"/>
    <cellStyle name="쉼표 [0] 8 7 4 2 2" xfId="12280"/>
    <cellStyle name="쉼표 [0] 8 7 4 2 2 2" xfId="12281"/>
    <cellStyle name="쉼표 [0] 8 7 4 2 2 2 2" xfId="12282"/>
    <cellStyle name="쉼표 [0] 8 7 4 2 2 2 2 2" xfId="12283"/>
    <cellStyle name="쉼표 [0] 8 7 4 2 2 2 3" xfId="12284"/>
    <cellStyle name="쉼표 [0] 8 7 4 2 2 3" xfId="12285"/>
    <cellStyle name="쉼표 [0] 8 7 4 2 2 3 2" xfId="12286"/>
    <cellStyle name="쉼표 [0] 8 7 4 2 2 4" xfId="12287"/>
    <cellStyle name="쉼표 [0] 8 7 4 2 3" xfId="12288"/>
    <cellStyle name="쉼표 [0] 8 7 4 2 3 2" xfId="12289"/>
    <cellStyle name="쉼표 [0] 8 7 4 2 3 2 2" xfId="12290"/>
    <cellStyle name="쉼표 [0] 8 7 4 2 3 3" xfId="12291"/>
    <cellStyle name="쉼표 [0] 8 7 4 2 4" xfId="12292"/>
    <cellStyle name="쉼표 [0] 8 7 4 2 4 2" xfId="12293"/>
    <cellStyle name="쉼표 [0] 8 7 4 2 5" xfId="12294"/>
    <cellStyle name="쉼표 [0] 8 7 4 3" xfId="12295"/>
    <cellStyle name="쉼표 [0] 8 7 4 3 2" xfId="12296"/>
    <cellStyle name="쉼표 [0] 8 7 4 3 2 2" xfId="12297"/>
    <cellStyle name="쉼표 [0] 8 7 4 3 2 2 2" xfId="12298"/>
    <cellStyle name="쉼표 [0] 8 7 4 3 2 3" xfId="12299"/>
    <cellStyle name="쉼표 [0] 8 7 4 3 3" xfId="12300"/>
    <cellStyle name="쉼표 [0] 8 7 4 3 3 2" xfId="12301"/>
    <cellStyle name="쉼표 [0] 8 7 4 3 4" xfId="12302"/>
    <cellStyle name="쉼표 [0] 8 7 4 4" xfId="12303"/>
    <cellStyle name="쉼표 [0] 8 7 4 4 2" xfId="12304"/>
    <cellStyle name="쉼표 [0] 8 7 4 4 2 2" xfId="12305"/>
    <cellStyle name="쉼표 [0] 8 7 4 4 3" xfId="12306"/>
    <cellStyle name="쉼표 [0] 8 7 4 5" xfId="12307"/>
    <cellStyle name="쉼표 [0] 8 7 4 5 2" xfId="12308"/>
    <cellStyle name="쉼표 [0] 8 7 4 6" xfId="12309"/>
    <cellStyle name="쉼표 [0] 8 7 5" xfId="12310"/>
    <cellStyle name="쉼표 [0] 8 7 5 2" xfId="12311"/>
    <cellStyle name="쉼표 [0] 8 7 5 2 2" xfId="12312"/>
    <cellStyle name="쉼표 [0] 8 7 5 2 2 2" xfId="12313"/>
    <cellStyle name="쉼표 [0] 8 7 5 2 2 2 2" xfId="12314"/>
    <cellStyle name="쉼표 [0] 8 7 5 2 2 3" xfId="12315"/>
    <cellStyle name="쉼표 [0] 8 7 5 2 3" xfId="12316"/>
    <cellStyle name="쉼표 [0] 8 7 5 2 3 2" xfId="12317"/>
    <cellStyle name="쉼표 [0] 8 7 5 2 4" xfId="12318"/>
    <cellStyle name="쉼표 [0] 8 7 5 3" xfId="12319"/>
    <cellStyle name="쉼표 [0] 8 7 5 3 2" xfId="12320"/>
    <cellStyle name="쉼표 [0] 8 7 5 3 2 2" xfId="12321"/>
    <cellStyle name="쉼표 [0] 8 7 5 3 3" xfId="12322"/>
    <cellStyle name="쉼표 [0] 8 7 5 4" xfId="12323"/>
    <cellStyle name="쉼표 [0] 8 7 5 4 2" xfId="12324"/>
    <cellStyle name="쉼표 [0] 8 7 5 5" xfId="12325"/>
    <cellStyle name="쉼표 [0] 8 7 6" xfId="12326"/>
    <cellStyle name="쉼표 [0] 8 7 6 2" xfId="12327"/>
    <cellStyle name="쉼표 [0] 8 7 6 2 2" xfId="12328"/>
    <cellStyle name="쉼표 [0] 8 7 6 2 2 2" xfId="12329"/>
    <cellStyle name="쉼표 [0] 8 7 6 2 3" xfId="12330"/>
    <cellStyle name="쉼표 [0] 8 7 6 3" xfId="12331"/>
    <cellStyle name="쉼표 [0] 8 7 6 3 2" xfId="12332"/>
    <cellStyle name="쉼표 [0] 8 7 6 4" xfId="12333"/>
    <cellStyle name="쉼표 [0] 8 7 7" xfId="12334"/>
    <cellStyle name="쉼표 [0] 8 7 7 2" xfId="12335"/>
    <cellStyle name="쉼표 [0] 8 7 7 2 2" xfId="12336"/>
    <cellStyle name="쉼표 [0] 8 7 7 3" xfId="12337"/>
    <cellStyle name="쉼표 [0] 8 7 8" xfId="12338"/>
    <cellStyle name="쉼표 [0] 8 7 8 2" xfId="12339"/>
    <cellStyle name="쉼표 [0] 8 7 9" xfId="12340"/>
    <cellStyle name="쉼표 [0] 8 8" xfId="12341"/>
    <cellStyle name="쉼표 [0] 8 8 2" xfId="12342"/>
    <cellStyle name="쉼표 [0] 8 8 2 2" xfId="12343"/>
    <cellStyle name="쉼표 [0] 8 8 2 2 2" xfId="12344"/>
    <cellStyle name="쉼표 [0] 8 8 2 2 2 2" xfId="12345"/>
    <cellStyle name="쉼표 [0] 8 8 2 2 2 2 2" xfId="12346"/>
    <cellStyle name="쉼표 [0] 8 8 2 2 2 2 2 2" xfId="12347"/>
    <cellStyle name="쉼표 [0] 8 8 2 2 2 2 3" xfId="12348"/>
    <cellStyle name="쉼표 [0] 8 8 2 2 2 3" xfId="12349"/>
    <cellStyle name="쉼표 [0] 8 8 2 2 2 3 2" xfId="12350"/>
    <cellStyle name="쉼표 [0] 8 8 2 2 2 4" xfId="12351"/>
    <cellStyle name="쉼표 [0] 8 8 2 2 3" xfId="12352"/>
    <cellStyle name="쉼표 [0] 8 8 2 2 3 2" xfId="12353"/>
    <cellStyle name="쉼표 [0] 8 8 2 2 3 2 2" xfId="12354"/>
    <cellStyle name="쉼표 [0] 8 8 2 2 3 3" xfId="12355"/>
    <cellStyle name="쉼표 [0] 8 8 2 2 4" xfId="12356"/>
    <cellStyle name="쉼표 [0] 8 8 2 2 4 2" xfId="12357"/>
    <cellStyle name="쉼표 [0] 8 8 2 2 5" xfId="12358"/>
    <cellStyle name="쉼표 [0] 8 8 2 3" xfId="12359"/>
    <cellStyle name="쉼표 [0] 8 8 2 3 2" xfId="12360"/>
    <cellStyle name="쉼표 [0] 8 8 2 3 2 2" xfId="12361"/>
    <cellStyle name="쉼표 [0] 8 8 2 3 2 2 2" xfId="12362"/>
    <cellStyle name="쉼표 [0] 8 8 2 3 2 3" xfId="12363"/>
    <cellStyle name="쉼표 [0] 8 8 2 3 3" xfId="12364"/>
    <cellStyle name="쉼표 [0] 8 8 2 3 3 2" xfId="12365"/>
    <cellStyle name="쉼표 [0] 8 8 2 3 4" xfId="12366"/>
    <cellStyle name="쉼표 [0] 8 8 2 4" xfId="12367"/>
    <cellStyle name="쉼표 [0] 8 8 2 4 2" xfId="12368"/>
    <cellStyle name="쉼표 [0] 8 8 2 4 2 2" xfId="12369"/>
    <cellStyle name="쉼표 [0] 8 8 2 4 3" xfId="12370"/>
    <cellStyle name="쉼표 [0] 8 8 2 5" xfId="12371"/>
    <cellStyle name="쉼표 [0] 8 8 2 5 2" xfId="12372"/>
    <cellStyle name="쉼표 [0] 8 8 2 6" xfId="12373"/>
    <cellStyle name="쉼표 [0] 8 8 3" xfId="12374"/>
    <cellStyle name="쉼표 [0] 8 8 3 2" xfId="12375"/>
    <cellStyle name="쉼표 [0] 8 8 3 2 2" xfId="12376"/>
    <cellStyle name="쉼표 [0] 8 8 3 2 2 2" xfId="12377"/>
    <cellStyle name="쉼표 [0] 8 8 3 2 2 2 2" xfId="12378"/>
    <cellStyle name="쉼표 [0] 8 8 3 2 2 3" xfId="12379"/>
    <cellStyle name="쉼표 [0] 8 8 3 2 3" xfId="12380"/>
    <cellStyle name="쉼표 [0] 8 8 3 2 3 2" xfId="12381"/>
    <cellStyle name="쉼표 [0] 8 8 3 2 4" xfId="12382"/>
    <cellStyle name="쉼표 [0] 8 8 3 3" xfId="12383"/>
    <cellStyle name="쉼표 [0] 8 8 3 3 2" xfId="12384"/>
    <cellStyle name="쉼표 [0] 8 8 3 3 2 2" xfId="12385"/>
    <cellStyle name="쉼표 [0] 8 8 3 3 3" xfId="12386"/>
    <cellStyle name="쉼표 [0] 8 8 3 4" xfId="12387"/>
    <cellStyle name="쉼표 [0] 8 8 3 4 2" xfId="12388"/>
    <cellStyle name="쉼표 [0] 8 8 3 5" xfId="12389"/>
    <cellStyle name="쉼표 [0] 8 8 4" xfId="12390"/>
    <cellStyle name="쉼표 [0] 8 8 4 2" xfId="12391"/>
    <cellStyle name="쉼표 [0] 8 8 4 2 2" xfId="12392"/>
    <cellStyle name="쉼표 [0] 8 8 4 2 2 2" xfId="12393"/>
    <cellStyle name="쉼표 [0] 8 8 4 2 3" xfId="12394"/>
    <cellStyle name="쉼표 [0] 8 8 4 3" xfId="12395"/>
    <cellStyle name="쉼표 [0] 8 8 4 3 2" xfId="12396"/>
    <cellStyle name="쉼표 [0] 8 8 4 4" xfId="12397"/>
    <cellStyle name="쉼표 [0] 8 8 5" xfId="12398"/>
    <cellStyle name="쉼표 [0] 8 8 5 2" xfId="12399"/>
    <cellStyle name="쉼표 [0] 8 8 5 2 2" xfId="12400"/>
    <cellStyle name="쉼표 [0] 8 8 5 3" xfId="12401"/>
    <cellStyle name="쉼표 [0] 8 8 6" xfId="12402"/>
    <cellStyle name="쉼표 [0] 8 8 6 2" xfId="12403"/>
    <cellStyle name="쉼표 [0] 8 8 7" xfId="12404"/>
    <cellStyle name="쉼표 [0] 8 9" xfId="12405"/>
    <cellStyle name="쉼표 [0] 9" xfId="12406"/>
    <cellStyle name="쉼표 [0] 9 10" xfId="12407"/>
    <cellStyle name="쉼표 [0] 9 10 2" xfId="12408"/>
    <cellStyle name="쉼표 [0] 9 10 2 2" xfId="12409"/>
    <cellStyle name="쉼표 [0] 9 10 2 2 2" xfId="12410"/>
    <cellStyle name="쉼표 [0] 9 10 2 2 2 2" xfId="12411"/>
    <cellStyle name="쉼표 [0] 9 10 2 2 3" xfId="12412"/>
    <cellStyle name="쉼표 [0] 9 10 2 3" xfId="12413"/>
    <cellStyle name="쉼표 [0] 9 10 2 3 2" xfId="12414"/>
    <cellStyle name="쉼표 [0] 9 10 2 4" xfId="12415"/>
    <cellStyle name="쉼표 [0] 9 10 3" xfId="12416"/>
    <cellStyle name="쉼표 [0] 9 10 3 2" xfId="12417"/>
    <cellStyle name="쉼표 [0] 9 10 3 2 2" xfId="12418"/>
    <cellStyle name="쉼표 [0] 9 10 3 3" xfId="12419"/>
    <cellStyle name="쉼표 [0] 9 10 4" xfId="12420"/>
    <cellStyle name="쉼표 [0] 9 10 4 2" xfId="12421"/>
    <cellStyle name="쉼표 [0] 9 10 5" xfId="12422"/>
    <cellStyle name="쉼표 [0] 9 11" xfId="12423"/>
    <cellStyle name="쉼표 [0] 9 11 2" xfId="12424"/>
    <cellStyle name="쉼표 [0] 9 11 2 2" xfId="12425"/>
    <cellStyle name="쉼표 [0] 9 11 2 2 2" xfId="12426"/>
    <cellStyle name="쉼표 [0] 9 11 2 3" xfId="12427"/>
    <cellStyle name="쉼표 [0] 9 11 3" xfId="12428"/>
    <cellStyle name="쉼표 [0] 9 11 3 2" xfId="12429"/>
    <cellStyle name="쉼표 [0] 9 11 4" xfId="12430"/>
    <cellStyle name="쉼표 [0] 9 12" xfId="12431"/>
    <cellStyle name="쉼표 [0] 9 12 2" xfId="12432"/>
    <cellStyle name="쉼표 [0] 9 12 2 2" xfId="12433"/>
    <cellStyle name="쉼표 [0] 9 12 3" xfId="12434"/>
    <cellStyle name="쉼표 [0] 9 13" xfId="12435"/>
    <cellStyle name="쉼표 [0] 9 13 2" xfId="12436"/>
    <cellStyle name="쉼표 [0] 9 14" xfId="12437"/>
    <cellStyle name="쉼표 [0] 9 2" xfId="12438"/>
    <cellStyle name="쉼표 [0] 9 2 10" xfId="12439"/>
    <cellStyle name="쉼표 [0] 9 2 10 2" xfId="12440"/>
    <cellStyle name="쉼표 [0] 9 2 10 2 2" xfId="12441"/>
    <cellStyle name="쉼표 [0] 9 2 10 2 2 2" xfId="12442"/>
    <cellStyle name="쉼표 [0] 9 2 10 2 3" xfId="12443"/>
    <cellStyle name="쉼표 [0] 9 2 10 3" xfId="12444"/>
    <cellStyle name="쉼표 [0] 9 2 10 3 2" xfId="12445"/>
    <cellStyle name="쉼표 [0] 9 2 10 4" xfId="12446"/>
    <cellStyle name="쉼표 [0] 9 2 11" xfId="12447"/>
    <cellStyle name="쉼표 [0] 9 2 11 2" xfId="12448"/>
    <cellStyle name="쉼표 [0] 9 2 11 2 2" xfId="12449"/>
    <cellStyle name="쉼표 [0] 9 2 11 3" xfId="12450"/>
    <cellStyle name="쉼표 [0] 9 2 12" xfId="12451"/>
    <cellStyle name="쉼표 [0] 9 2 12 2" xfId="12452"/>
    <cellStyle name="쉼표 [0] 9 2 13" xfId="12453"/>
    <cellStyle name="쉼표 [0] 9 2 2" xfId="12454"/>
    <cellStyle name="쉼표 [0] 9 2 2 10" xfId="12455"/>
    <cellStyle name="쉼표 [0] 9 2 2 10 2" xfId="12456"/>
    <cellStyle name="쉼표 [0] 9 2 2 11" xfId="12457"/>
    <cellStyle name="쉼표 [0] 9 2 2 2" xfId="12458"/>
    <cellStyle name="쉼표 [0] 9 2 2 2 10" xfId="12459"/>
    <cellStyle name="쉼표 [0] 9 2 2 2 2" xfId="12460"/>
    <cellStyle name="쉼표 [0] 9 2 2 2 2 2" xfId="12461"/>
    <cellStyle name="쉼표 [0] 9 2 2 2 2 2 2" xfId="12462"/>
    <cellStyle name="쉼표 [0] 9 2 2 2 2 2 2 2" xfId="12463"/>
    <cellStyle name="쉼표 [0] 9 2 2 2 2 2 2 2 2" xfId="12464"/>
    <cellStyle name="쉼표 [0] 9 2 2 2 2 2 2 2 2 2" xfId="12465"/>
    <cellStyle name="쉼표 [0] 9 2 2 2 2 2 2 2 2 2 2" xfId="12466"/>
    <cellStyle name="쉼표 [0] 9 2 2 2 2 2 2 2 2 2 2 2" xfId="12467"/>
    <cellStyle name="쉼표 [0] 9 2 2 2 2 2 2 2 2 2 3" xfId="12468"/>
    <cellStyle name="쉼표 [0] 9 2 2 2 2 2 2 2 2 3" xfId="12469"/>
    <cellStyle name="쉼표 [0] 9 2 2 2 2 2 2 2 2 3 2" xfId="12470"/>
    <cellStyle name="쉼표 [0] 9 2 2 2 2 2 2 2 2 4" xfId="12471"/>
    <cellStyle name="쉼표 [0] 9 2 2 2 2 2 2 2 3" xfId="12472"/>
    <cellStyle name="쉼표 [0] 9 2 2 2 2 2 2 2 3 2" xfId="12473"/>
    <cellStyle name="쉼표 [0] 9 2 2 2 2 2 2 2 3 2 2" xfId="12474"/>
    <cellStyle name="쉼표 [0] 9 2 2 2 2 2 2 2 3 3" xfId="12475"/>
    <cellStyle name="쉼표 [0] 9 2 2 2 2 2 2 2 4" xfId="12476"/>
    <cellStyle name="쉼표 [0] 9 2 2 2 2 2 2 2 4 2" xfId="12477"/>
    <cellStyle name="쉼표 [0] 9 2 2 2 2 2 2 2 5" xfId="12478"/>
    <cellStyle name="쉼표 [0] 9 2 2 2 2 2 2 3" xfId="12479"/>
    <cellStyle name="쉼표 [0] 9 2 2 2 2 2 2 3 2" xfId="12480"/>
    <cellStyle name="쉼표 [0] 9 2 2 2 2 2 2 3 2 2" xfId="12481"/>
    <cellStyle name="쉼표 [0] 9 2 2 2 2 2 2 3 2 2 2" xfId="12482"/>
    <cellStyle name="쉼표 [0] 9 2 2 2 2 2 2 3 2 3" xfId="12483"/>
    <cellStyle name="쉼표 [0] 9 2 2 2 2 2 2 3 3" xfId="12484"/>
    <cellStyle name="쉼표 [0] 9 2 2 2 2 2 2 3 3 2" xfId="12485"/>
    <cellStyle name="쉼표 [0] 9 2 2 2 2 2 2 3 4" xfId="12486"/>
    <cellStyle name="쉼표 [0] 9 2 2 2 2 2 2 4" xfId="12487"/>
    <cellStyle name="쉼표 [0] 9 2 2 2 2 2 2 4 2" xfId="12488"/>
    <cellStyle name="쉼표 [0] 9 2 2 2 2 2 2 4 2 2" xfId="12489"/>
    <cellStyle name="쉼표 [0] 9 2 2 2 2 2 2 4 3" xfId="12490"/>
    <cellStyle name="쉼표 [0] 9 2 2 2 2 2 2 5" xfId="12491"/>
    <cellStyle name="쉼표 [0] 9 2 2 2 2 2 2 5 2" xfId="12492"/>
    <cellStyle name="쉼표 [0] 9 2 2 2 2 2 2 6" xfId="12493"/>
    <cellStyle name="쉼표 [0] 9 2 2 2 2 2 3" xfId="12494"/>
    <cellStyle name="쉼표 [0] 9 2 2 2 2 2 3 2" xfId="12495"/>
    <cellStyle name="쉼표 [0] 9 2 2 2 2 2 3 2 2" xfId="12496"/>
    <cellStyle name="쉼표 [0] 9 2 2 2 2 2 3 2 2 2" xfId="12497"/>
    <cellStyle name="쉼표 [0] 9 2 2 2 2 2 3 2 2 2 2" xfId="12498"/>
    <cellStyle name="쉼표 [0] 9 2 2 2 2 2 3 2 2 3" xfId="12499"/>
    <cellStyle name="쉼표 [0] 9 2 2 2 2 2 3 2 3" xfId="12500"/>
    <cellStyle name="쉼표 [0] 9 2 2 2 2 2 3 2 3 2" xfId="12501"/>
    <cellStyle name="쉼표 [0] 9 2 2 2 2 2 3 2 4" xfId="12502"/>
    <cellStyle name="쉼표 [0] 9 2 2 2 2 2 3 3" xfId="12503"/>
    <cellStyle name="쉼표 [0] 9 2 2 2 2 2 3 3 2" xfId="12504"/>
    <cellStyle name="쉼표 [0] 9 2 2 2 2 2 3 3 2 2" xfId="12505"/>
    <cellStyle name="쉼표 [0] 9 2 2 2 2 2 3 3 3" xfId="12506"/>
    <cellStyle name="쉼표 [0] 9 2 2 2 2 2 3 4" xfId="12507"/>
    <cellStyle name="쉼표 [0] 9 2 2 2 2 2 3 4 2" xfId="12508"/>
    <cellStyle name="쉼표 [0] 9 2 2 2 2 2 3 5" xfId="12509"/>
    <cellStyle name="쉼표 [0] 9 2 2 2 2 2 4" xfId="12510"/>
    <cellStyle name="쉼표 [0] 9 2 2 2 2 2 4 2" xfId="12511"/>
    <cellStyle name="쉼표 [0] 9 2 2 2 2 2 4 2 2" xfId="12512"/>
    <cellStyle name="쉼표 [0] 9 2 2 2 2 2 4 2 2 2" xfId="12513"/>
    <cellStyle name="쉼표 [0] 9 2 2 2 2 2 4 2 3" xfId="12514"/>
    <cellStyle name="쉼표 [0] 9 2 2 2 2 2 4 3" xfId="12515"/>
    <cellStyle name="쉼표 [0] 9 2 2 2 2 2 4 3 2" xfId="12516"/>
    <cellStyle name="쉼표 [0] 9 2 2 2 2 2 4 4" xfId="12517"/>
    <cellStyle name="쉼표 [0] 9 2 2 2 2 2 5" xfId="12518"/>
    <cellStyle name="쉼표 [0] 9 2 2 2 2 2 5 2" xfId="12519"/>
    <cellStyle name="쉼표 [0] 9 2 2 2 2 2 5 2 2" xfId="12520"/>
    <cellStyle name="쉼표 [0] 9 2 2 2 2 2 5 3" xfId="12521"/>
    <cellStyle name="쉼표 [0] 9 2 2 2 2 2 6" xfId="12522"/>
    <cellStyle name="쉼표 [0] 9 2 2 2 2 2 6 2" xfId="12523"/>
    <cellStyle name="쉼표 [0] 9 2 2 2 2 2 7" xfId="12524"/>
    <cellStyle name="쉼표 [0] 9 2 2 2 2 3" xfId="12525"/>
    <cellStyle name="쉼표 [0] 9 2 2 2 2 4" xfId="12526"/>
    <cellStyle name="쉼표 [0] 9 2 2 2 2 4 2" xfId="12527"/>
    <cellStyle name="쉼표 [0] 9 2 2 2 2 4 2 2" xfId="12528"/>
    <cellStyle name="쉼표 [0] 9 2 2 2 2 4 2 2 2" xfId="12529"/>
    <cellStyle name="쉼표 [0] 9 2 2 2 2 4 2 2 2 2" xfId="12530"/>
    <cellStyle name="쉼표 [0] 9 2 2 2 2 4 2 2 2 2 2" xfId="12531"/>
    <cellStyle name="쉼표 [0] 9 2 2 2 2 4 2 2 2 3" xfId="12532"/>
    <cellStyle name="쉼표 [0] 9 2 2 2 2 4 2 2 3" xfId="12533"/>
    <cellStyle name="쉼표 [0] 9 2 2 2 2 4 2 2 3 2" xfId="12534"/>
    <cellStyle name="쉼표 [0] 9 2 2 2 2 4 2 2 4" xfId="12535"/>
    <cellStyle name="쉼표 [0] 9 2 2 2 2 4 2 3" xfId="12536"/>
    <cellStyle name="쉼표 [0] 9 2 2 2 2 4 2 3 2" xfId="12537"/>
    <cellStyle name="쉼표 [0] 9 2 2 2 2 4 2 3 2 2" xfId="12538"/>
    <cellStyle name="쉼표 [0] 9 2 2 2 2 4 2 3 3" xfId="12539"/>
    <cellStyle name="쉼표 [0] 9 2 2 2 2 4 2 4" xfId="12540"/>
    <cellStyle name="쉼표 [0] 9 2 2 2 2 4 2 4 2" xfId="12541"/>
    <cellStyle name="쉼표 [0] 9 2 2 2 2 4 2 5" xfId="12542"/>
    <cellStyle name="쉼표 [0] 9 2 2 2 2 4 3" xfId="12543"/>
    <cellStyle name="쉼표 [0] 9 2 2 2 2 4 3 2" xfId="12544"/>
    <cellStyle name="쉼표 [0] 9 2 2 2 2 4 3 2 2" xfId="12545"/>
    <cellStyle name="쉼표 [0] 9 2 2 2 2 4 3 2 2 2" xfId="12546"/>
    <cellStyle name="쉼표 [0] 9 2 2 2 2 4 3 2 3" xfId="12547"/>
    <cellStyle name="쉼표 [0] 9 2 2 2 2 4 3 3" xfId="12548"/>
    <cellStyle name="쉼표 [0] 9 2 2 2 2 4 3 3 2" xfId="12549"/>
    <cellStyle name="쉼표 [0] 9 2 2 2 2 4 3 4" xfId="12550"/>
    <cellStyle name="쉼표 [0] 9 2 2 2 2 4 4" xfId="12551"/>
    <cellStyle name="쉼표 [0] 9 2 2 2 2 4 4 2" xfId="12552"/>
    <cellStyle name="쉼표 [0] 9 2 2 2 2 4 4 2 2" xfId="12553"/>
    <cellStyle name="쉼표 [0] 9 2 2 2 2 4 4 3" xfId="12554"/>
    <cellStyle name="쉼표 [0] 9 2 2 2 2 4 5" xfId="12555"/>
    <cellStyle name="쉼표 [0] 9 2 2 2 2 4 5 2" xfId="12556"/>
    <cellStyle name="쉼표 [0] 9 2 2 2 2 4 6" xfId="12557"/>
    <cellStyle name="쉼표 [0] 9 2 2 2 2 5" xfId="12558"/>
    <cellStyle name="쉼표 [0] 9 2 2 2 2 5 2" xfId="12559"/>
    <cellStyle name="쉼표 [0] 9 2 2 2 2 5 2 2" xfId="12560"/>
    <cellStyle name="쉼표 [0] 9 2 2 2 2 5 2 2 2" xfId="12561"/>
    <cellStyle name="쉼표 [0] 9 2 2 2 2 5 2 2 2 2" xfId="12562"/>
    <cellStyle name="쉼표 [0] 9 2 2 2 2 5 2 2 3" xfId="12563"/>
    <cellStyle name="쉼표 [0] 9 2 2 2 2 5 2 3" xfId="12564"/>
    <cellStyle name="쉼표 [0] 9 2 2 2 2 5 2 3 2" xfId="12565"/>
    <cellStyle name="쉼표 [0] 9 2 2 2 2 5 2 4" xfId="12566"/>
    <cellStyle name="쉼표 [0] 9 2 2 2 2 5 3" xfId="12567"/>
    <cellStyle name="쉼표 [0] 9 2 2 2 2 5 3 2" xfId="12568"/>
    <cellStyle name="쉼표 [0] 9 2 2 2 2 5 3 2 2" xfId="12569"/>
    <cellStyle name="쉼표 [0] 9 2 2 2 2 5 3 3" xfId="12570"/>
    <cellStyle name="쉼표 [0] 9 2 2 2 2 5 4" xfId="12571"/>
    <cellStyle name="쉼표 [0] 9 2 2 2 2 5 4 2" xfId="12572"/>
    <cellStyle name="쉼표 [0] 9 2 2 2 2 5 5" xfId="12573"/>
    <cellStyle name="쉼표 [0] 9 2 2 2 2 6" xfId="12574"/>
    <cellStyle name="쉼표 [0] 9 2 2 2 2 6 2" xfId="12575"/>
    <cellStyle name="쉼표 [0] 9 2 2 2 2 6 2 2" xfId="12576"/>
    <cellStyle name="쉼표 [0] 9 2 2 2 2 6 2 2 2" xfId="12577"/>
    <cellStyle name="쉼표 [0] 9 2 2 2 2 6 2 3" xfId="12578"/>
    <cellStyle name="쉼표 [0] 9 2 2 2 2 6 3" xfId="12579"/>
    <cellStyle name="쉼표 [0] 9 2 2 2 2 6 3 2" xfId="12580"/>
    <cellStyle name="쉼표 [0] 9 2 2 2 2 6 4" xfId="12581"/>
    <cellStyle name="쉼표 [0] 9 2 2 2 2 7" xfId="12582"/>
    <cellStyle name="쉼표 [0] 9 2 2 2 2 7 2" xfId="12583"/>
    <cellStyle name="쉼표 [0] 9 2 2 2 2 7 2 2" xfId="12584"/>
    <cellStyle name="쉼표 [0] 9 2 2 2 2 7 3" xfId="12585"/>
    <cellStyle name="쉼표 [0] 9 2 2 2 2 8" xfId="12586"/>
    <cellStyle name="쉼표 [0] 9 2 2 2 2 8 2" xfId="12587"/>
    <cellStyle name="쉼표 [0] 9 2 2 2 2 9" xfId="12588"/>
    <cellStyle name="쉼표 [0] 9 2 2 2 3" xfId="12589"/>
    <cellStyle name="쉼표 [0] 9 2 2 2 3 2" xfId="12590"/>
    <cellStyle name="쉼표 [0] 9 2 2 2 3 2 2" xfId="12591"/>
    <cellStyle name="쉼표 [0] 9 2 2 2 3 2 2 2" xfId="12592"/>
    <cellStyle name="쉼표 [0] 9 2 2 2 3 2 2 2 2" xfId="12593"/>
    <cellStyle name="쉼표 [0] 9 2 2 2 3 2 2 2 2 2" xfId="12594"/>
    <cellStyle name="쉼표 [0] 9 2 2 2 3 2 2 2 2 2 2" xfId="12595"/>
    <cellStyle name="쉼표 [0] 9 2 2 2 3 2 2 2 2 3" xfId="12596"/>
    <cellStyle name="쉼표 [0] 9 2 2 2 3 2 2 2 3" xfId="12597"/>
    <cellStyle name="쉼표 [0] 9 2 2 2 3 2 2 2 3 2" xfId="12598"/>
    <cellStyle name="쉼표 [0] 9 2 2 2 3 2 2 2 4" xfId="12599"/>
    <cellStyle name="쉼표 [0] 9 2 2 2 3 2 2 3" xfId="12600"/>
    <cellStyle name="쉼표 [0] 9 2 2 2 3 2 2 3 2" xfId="12601"/>
    <cellStyle name="쉼표 [0] 9 2 2 2 3 2 2 3 2 2" xfId="12602"/>
    <cellStyle name="쉼표 [0] 9 2 2 2 3 2 2 3 3" xfId="12603"/>
    <cellStyle name="쉼표 [0] 9 2 2 2 3 2 2 4" xfId="12604"/>
    <cellStyle name="쉼표 [0] 9 2 2 2 3 2 2 4 2" xfId="12605"/>
    <cellStyle name="쉼표 [0] 9 2 2 2 3 2 2 5" xfId="12606"/>
    <cellStyle name="쉼표 [0] 9 2 2 2 3 2 3" xfId="12607"/>
    <cellStyle name="쉼표 [0] 9 2 2 2 3 2 3 2" xfId="12608"/>
    <cellStyle name="쉼표 [0] 9 2 2 2 3 2 3 2 2" xfId="12609"/>
    <cellStyle name="쉼표 [0] 9 2 2 2 3 2 3 2 2 2" xfId="12610"/>
    <cellStyle name="쉼표 [0] 9 2 2 2 3 2 3 2 3" xfId="12611"/>
    <cellStyle name="쉼표 [0] 9 2 2 2 3 2 3 3" xfId="12612"/>
    <cellStyle name="쉼표 [0] 9 2 2 2 3 2 3 3 2" xfId="12613"/>
    <cellStyle name="쉼표 [0] 9 2 2 2 3 2 3 4" xfId="12614"/>
    <cellStyle name="쉼표 [0] 9 2 2 2 3 2 4" xfId="12615"/>
    <cellStyle name="쉼표 [0] 9 2 2 2 3 2 4 2" xfId="12616"/>
    <cellStyle name="쉼표 [0] 9 2 2 2 3 2 4 2 2" xfId="12617"/>
    <cellStyle name="쉼표 [0] 9 2 2 2 3 2 4 3" xfId="12618"/>
    <cellStyle name="쉼표 [0] 9 2 2 2 3 2 5" xfId="12619"/>
    <cellStyle name="쉼표 [0] 9 2 2 2 3 2 5 2" xfId="12620"/>
    <cellStyle name="쉼표 [0] 9 2 2 2 3 2 6" xfId="12621"/>
    <cellStyle name="쉼표 [0] 9 2 2 2 3 3" xfId="12622"/>
    <cellStyle name="쉼표 [0] 9 2 2 2 3 3 2" xfId="12623"/>
    <cellStyle name="쉼표 [0] 9 2 2 2 3 3 2 2" xfId="12624"/>
    <cellStyle name="쉼표 [0] 9 2 2 2 3 3 2 2 2" xfId="12625"/>
    <cellStyle name="쉼표 [0] 9 2 2 2 3 3 2 2 2 2" xfId="12626"/>
    <cellStyle name="쉼표 [0] 9 2 2 2 3 3 2 2 3" xfId="12627"/>
    <cellStyle name="쉼표 [0] 9 2 2 2 3 3 2 3" xfId="12628"/>
    <cellStyle name="쉼표 [0] 9 2 2 2 3 3 2 3 2" xfId="12629"/>
    <cellStyle name="쉼표 [0] 9 2 2 2 3 3 2 4" xfId="12630"/>
    <cellStyle name="쉼표 [0] 9 2 2 2 3 3 3" xfId="12631"/>
    <cellStyle name="쉼표 [0] 9 2 2 2 3 3 3 2" xfId="12632"/>
    <cellStyle name="쉼표 [0] 9 2 2 2 3 3 3 2 2" xfId="12633"/>
    <cellStyle name="쉼표 [0] 9 2 2 2 3 3 3 3" xfId="12634"/>
    <cellStyle name="쉼표 [0] 9 2 2 2 3 3 4" xfId="12635"/>
    <cellStyle name="쉼표 [0] 9 2 2 2 3 3 4 2" xfId="12636"/>
    <cellStyle name="쉼표 [0] 9 2 2 2 3 3 5" xfId="12637"/>
    <cellStyle name="쉼표 [0] 9 2 2 2 3 4" xfId="12638"/>
    <cellStyle name="쉼표 [0] 9 2 2 2 3 4 2" xfId="12639"/>
    <cellStyle name="쉼표 [0] 9 2 2 2 3 4 2 2" xfId="12640"/>
    <cellStyle name="쉼표 [0] 9 2 2 2 3 4 2 2 2" xfId="12641"/>
    <cellStyle name="쉼표 [0] 9 2 2 2 3 4 2 3" xfId="12642"/>
    <cellStyle name="쉼표 [0] 9 2 2 2 3 4 3" xfId="12643"/>
    <cellStyle name="쉼표 [0] 9 2 2 2 3 4 3 2" xfId="12644"/>
    <cellStyle name="쉼표 [0] 9 2 2 2 3 4 4" xfId="12645"/>
    <cellStyle name="쉼표 [0] 9 2 2 2 3 5" xfId="12646"/>
    <cellStyle name="쉼표 [0] 9 2 2 2 3 5 2" xfId="12647"/>
    <cellStyle name="쉼표 [0] 9 2 2 2 3 5 2 2" xfId="12648"/>
    <cellStyle name="쉼표 [0] 9 2 2 2 3 5 3" xfId="12649"/>
    <cellStyle name="쉼표 [0] 9 2 2 2 3 6" xfId="12650"/>
    <cellStyle name="쉼표 [0] 9 2 2 2 3 6 2" xfId="12651"/>
    <cellStyle name="쉼표 [0] 9 2 2 2 3 7" xfId="12652"/>
    <cellStyle name="쉼표 [0] 9 2 2 2 4" xfId="12653"/>
    <cellStyle name="쉼표 [0] 9 2 2 2 5" xfId="12654"/>
    <cellStyle name="쉼표 [0] 9 2 2 2 5 2" xfId="12655"/>
    <cellStyle name="쉼표 [0] 9 2 2 2 5 2 2" xfId="12656"/>
    <cellStyle name="쉼표 [0] 9 2 2 2 5 2 2 2" xfId="12657"/>
    <cellStyle name="쉼표 [0] 9 2 2 2 5 2 2 2 2" xfId="12658"/>
    <cellStyle name="쉼표 [0] 9 2 2 2 5 2 2 2 2 2" xfId="12659"/>
    <cellStyle name="쉼표 [0] 9 2 2 2 5 2 2 2 3" xfId="12660"/>
    <cellStyle name="쉼표 [0] 9 2 2 2 5 2 2 3" xfId="12661"/>
    <cellStyle name="쉼표 [0] 9 2 2 2 5 2 2 3 2" xfId="12662"/>
    <cellStyle name="쉼표 [0] 9 2 2 2 5 2 2 4" xfId="12663"/>
    <cellStyle name="쉼표 [0] 9 2 2 2 5 2 3" xfId="12664"/>
    <cellStyle name="쉼표 [0] 9 2 2 2 5 2 3 2" xfId="12665"/>
    <cellStyle name="쉼표 [0] 9 2 2 2 5 2 3 2 2" xfId="12666"/>
    <cellStyle name="쉼표 [0] 9 2 2 2 5 2 3 3" xfId="12667"/>
    <cellStyle name="쉼표 [0] 9 2 2 2 5 2 4" xfId="12668"/>
    <cellStyle name="쉼표 [0] 9 2 2 2 5 2 4 2" xfId="12669"/>
    <cellStyle name="쉼표 [0] 9 2 2 2 5 2 5" xfId="12670"/>
    <cellStyle name="쉼표 [0] 9 2 2 2 5 3" xfId="12671"/>
    <cellStyle name="쉼표 [0] 9 2 2 2 5 3 2" xfId="12672"/>
    <cellStyle name="쉼표 [0] 9 2 2 2 5 3 2 2" xfId="12673"/>
    <cellStyle name="쉼표 [0] 9 2 2 2 5 3 2 2 2" xfId="12674"/>
    <cellStyle name="쉼표 [0] 9 2 2 2 5 3 2 3" xfId="12675"/>
    <cellStyle name="쉼표 [0] 9 2 2 2 5 3 3" xfId="12676"/>
    <cellStyle name="쉼표 [0] 9 2 2 2 5 3 3 2" xfId="12677"/>
    <cellStyle name="쉼표 [0] 9 2 2 2 5 3 4" xfId="12678"/>
    <cellStyle name="쉼표 [0] 9 2 2 2 5 4" xfId="12679"/>
    <cellStyle name="쉼표 [0] 9 2 2 2 5 4 2" xfId="12680"/>
    <cellStyle name="쉼표 [0] 9 2 2 2 5 4 2 2" xfId="12681"/>
    <cellStyle name="쉼표 [0] 9 2 2 2 5 4 3" xfId="12682"/>
    <cellStyle name="쉼표 [0] 9 2 2 2 5 5" xfId="12683"/>
    <cellStyle name="쉼표 [0] 9 2 2 2 5 5 2" xfId="12684"/>
    <cellStyle name="쉼표 [0] 9 2 2 2 5 6" xfId="12685"/>
    <cellStyle name="쉼표 [0] 9 2 2 2 6" xfId="12686"/>
    <cellStyle name="쉼표 [0] 9 2 2 2 6 2" xfId="12687"/>
    <cellStyle name="쉼표 [0] 9 2 2 2 6 2 2" xfId="12688"/>
    <cellStyle name="쉼표 [0] 9 2 2 2 6 2 2 2" xfId="12689"/>
    <cellStyle name="쉼표 [0] 9 2 2 2 6 2 2 2 2" xfId="12690"/>
    <cellStyle name="쉼표 [0] 9 2 2 2 6 2 2 3" xfId="12691"/>
    <cellStyle name="쉼표 [0] 9 2 2 2 6 2 3" xfId="12692"/>
    <cellStyle name="쉼표 [0] 9 2 2 2 6 2 3 2" xfId="12693"/>
    <cellStyle name="쉼표 [0] 9 2 2 2 6 2 4" xfId="12694"/>
    <cellStyle name="쉼표 [0] 9 2 2 2 6 3" xfId="12695"/>
    <cellStyle name="쉼표 [0] 9 2 2 2 6 3 2" xfId="12696"/>
    <cellStyle name="쉼표 [0] 9 2 2 2 6 3 2 2" xfId="12697"/>
    <cellStyle name="쉼표 [0] 9 2 2 2 6 3 3" xfId="12698"/>
    <cellStyle name="쉼표 [0] 9 2 2 2 6 4" xfId="12699"/>
    <cellStyle name="쉼표 [0] 9 2 2 2 6 4 2" xfId="12700"/>
    <cellStyle name="쉼표 [0] 9 2 2 2 6 5" xfId="12701"/>
    <cellStyle name="쉼표 [0] 9 2 2 2 7" xfId="12702"/>
    <cellStyle name="쉼표 [0] 9 2 2 2 7 2" xfId="12703"/>
    <cellStyle name="쉼표 [0] 9 2 2 2 7 2 2" xfId="12704"/>
    <cellStyle name="쉼표 [0] 9 2 2 2 7 2 2 2" xfId="12705"/>
    <cellStyle name="쉼표 [0] 9 2 2 2 7 2 3" xfId="12706"/>
    <cellStyle name="쉼표 [0] 9 2 2 2 7 3" xfId="12707"/>
    <cellStyle name="쉼표 [0] 9 2 2 2 7 3 2" xfId="12708"/>
    <cellStyle name="쉼표 [0] 9 2 2 2 7 4" xfId="12709"/>
    <cellStyle name="쉼표 [0] 9 2 2 2 8" xfId="12710"/>
    <cellStyle name="쉼표 [0] 9 2 2 2 8 2" xfId="12711"/>
    <cellStyle name="쉼표 [0] 9 2 2 2 8 2 2" xfId="12712"/>
    <cellStyle name="쉼표 [0] 9 2 2 2 8 3" xfId="12713"/>
    <cellStyle name="쉼표 [0] 9 2 2 2 9" xfId="12714"/>
    <cellStyle name="쉼표 [0] 9 2 2 2 9 2" xfId="12715"/>
    <cellStyle name="쉼표 [0] 9 2 2 3" xfId="12716"/>
    <cellStyle name="쉼표 [0] 9 2 2 3 2" xfId="12717"/>
    <cellStyle name="쉼표 [0] 9 2 2 3 2 2" xfId="12718"/>
    <cellStyle name="쉼표 [0] 9 2 2 3 2 2 2" xfId="12719"/>
    <cellStyle name="쉼표 [0] 9 2 2 3 2 2 2 2" xfId="12720"/>
    <cellStyle name="쉼표 [0] 9 2 2 3 2 2 2 2 2" xfId="12721"/>
    <cellStyle name="쉼표 [0] 9 2 2 3 2 2 2 2 2 2" xfId="12722"/>
    <cellStyle name="쉼표 [0] 9 2 2 3 2 2 2 2 2 2 2" xfId="12723"/>
    <cellStyle name="쉼표 [0] 9 2 2 3 2 2 2 2 2 3" xfId="12724"/>
    <cellStyle name="쉼표 [0] 9 2 2 3 2 2 2 2 3" xfId="12725"/>
    <cellStyle name="쉼표 [0] 9 2 2 3 2 2 2 2 3 2" xfId="12726"/>
    <cellStyle name="쉼표 [0] 9 2 2 3 2 2 2 2 4" xfId="12727"/>
    <cellStyle name="쉼표 [0] 9 2 2 3 2 2 2 3" xfId="12728"/>
    <cellStyle name="쉼표 [0] 9 2 2 3 2 2 2 3 2" xfId="12729"/>
    <cellStyle name="쉼표 [0] 9 2 2 3 2 2 2 3 2 2" xfId="12730"/>
    <cellStyle name="쉼표 [0] 9 2 2 3 2 2 2 3 3" xfId="12731"/>
    <cellStyle name="쉼표 [0] 9 2 2 3 2 2 2 4" xfId="12732"/>
    <cellStyle name="쉼표 [0] 9 2 2 3 2 2 2 4 2" xfId="12733"/>
    <cellStyle name="쉼표 [0] 9 2 2 3 2 2 2 5" xfId="12734"/>
    <cellStyle name="쉼표 [0] 9 2 2 3 2 2 3" xfId="12735"/>
    <cellStyle name="쉼표 [0] 9 2 2 3 2 2 3 2" xfId="12736"/>
    <cellStyle name="쉼표 [0] 9 2 2 3 2 2 3 2 2" xfId="12737"/>
    <cellStyle name="쉼표 [0] 9 2 2 3 2 2 3 2 2 2" xfId="12738"/>
    <cellStyle name="쉼표 [0] 9 2 2 3 2 2 3 2 3" xfId="12739"/>
    <cellStyle name="쉼표 [0] 9 2 2 3 2 2 3 3" xfId="12740"/>
    <cellStyle name="쉼표 [0] 9 2 2 3 2 2 3 3 2" xfId="12741"/>
    <cellStyle name="쉼표 [0] 9 2 2 3 2 2 3 4" xfId="12742"/>
    <cellStyle name="쉼표 [0] 9 2 2 3 2 2 4" xfId="12743"/>
    <cellStyle name="쉼표 [0] 9 2 2 3 2 2 4 2" xfId="12744"/>
    <cellStyle name="쉼표 [0] 9 2 2 3 2 2 4 2 2" xfId="12745"/>
    <cellStyle name="쉼표 [0] 9 2 2 3 2 2 4 3" xfId="12746"/>
    <cellStyle name="쉼표 [0] 9 2 2 3 2 2 5" xfId="12747"/>
    <cellStyle name="쉼표 [0] 9 2 2 3 2 2 5 2" xfId="12748"/>
    <cellStyle name="쉼표 [0] 9 2 2 3 2 2 6" xfId="12749"/>
    <cellStyle name="쉼표 [0] 9 2 2 3 2 3" xfId="12750"/>
    <cellStyle name="쉼표 [0] 9 2 2 3 2 3 2" xfId="12751"/>
    <cellStyle name="쉼표 [0] 9 2 2 3 2 3 2 2" xfId="12752"/>
    <cellStyle name="쉼표 [0] 9 2 2 3 2 3 2 2 2" xfId="12753"/>
    <cellStyle name="쉼표 [0] 9 2 2 3 2 3 2 2 2 2" xfId="12754"/>
    <cellStyle name="쉼표 [0] 9 2 2 3 2 3 2 2 3" xfId="12755"/>
    <cellStyle name="쉼표 [0] 9 2 2 3 2 3 2 3" xfId="12756"/>
    <cellStyle name="쉼표 [0] 9 2 2 3 2 3 2 3 2" xfId="12757"/>
    <cellStyle name="쉼표 [0] 9 2 2 3 2 3 2 4" xfId="12758"/>
    <cellStyle name="쉼표 [0] 9 2 2 3 2 3 3" xfId="12759"/>
    <cellStyle name="쉼표 [0] 9 2 2 3 2 3 3 2" xfId="12760"/>
    <cellStyle name="쉼표 [0] 9 2 2 3 2 3 3 2 2" xfId="12761"/>
    <cellStyle name="쉼표 [0] 9 2 2 3 2 3 3 3" xfId="12762"/>
    <cellStyle name="쉼표 [0] 9 2 2 3 2 3 4" xfId="12763"/>
    <cellStyle name="쉼표 [0] 9 2 2 3 2 3 4 2" xfId="12764"/>
    <cellStyle name="쉼표 [0] 9 2 2 3 2 3 5" xfId="12765"/>
    <cellStyle name="쉼표 [0] 9 2 2 3 2 4" xfId="12766"/>
    <cellStyle name="쉼표 [0] 9 2 2 3 2 4 2" xfId="12767"/>
    <cellStyle name="쉼표 [0] 9 2 2 3 2 4 2 2" xfId="12768"/>
    <cellStyle name="쉼표 [0] 9 2 2 3 2 4 2 2 2" xfId="12769"/>
    <cellStyle name="쉼표 [0] 9 2 2 3 2 4 2 3" xfId="12770"/>
    <cellStyle name="쉼표 [0] 9 2 2 3 2 4 3" xfId="12771"/>
    <cellStyle name="쉼표 [0] 9 2 2 3 2 4 3 2" xfId="12772"/>
    <cellStyle name="쉼표 [0] 9 2 2 3 2 4 4" xfId="12773"/>
    <cellStyle name="쉼표 [0] 9 2 2 3 2 5" xfId="12774"/>
    <cellStyle name="쉼표 [0] 9 2 2 3 2 5 2" xfId="12775"/>
    <cellStyle name="쉼표 [0] 9 2 2 3 2 5 2 2" xfId="12776"/>
    <cellStyle name="쉼표 [0] 9 2 2 3 2 5 3" xfId="12777"/>
    <cellStyle name="쉼표 [0] 9 2 2 3 2 6" xfId="12778"/>
    <cellStyle name="쉼표 [0] 9 2 2 3 2 6 2" xfId="12779"/>
    <cellStyle name="쉼표 [0] 9 2 2 3 2 7" xfId="12780"/>
    <cellStyle name="쉼표 [0] 9 2 2 3 3" xfId="12781"/>
    <cellStyle name="쉼표 [0] 9 2 2 3 4" xfId="12782"/>
    <cellStyle name="쉼표 [0] 9 2 2 3 4 2" xfId="12783"/>
    <cellStyle name="쉼표 [0] 9 2 2 3 4 2 2" xfId="12784"/>
    <cellStyle name="쉼표 [0] 9 2 2 3 4 2 2 2" xfId="12785"/>
    <cellStyle name="쉼표 [0] 9 2 2 3 4 2 2 2 2" xfId="12786"/>
    <cellStyle name="쉼표 [0] 9 2 2 3 4 2 2 2 2 2" xfId="12787"/>
    <cellStyle name="쉼표 [0] 9 2 2 3 4 2 2 2 3" xfId="12788"/>
    <cellStyle name="쉼표 [0] 9 2 2 3 4 2 2 3" xfId="12789"/>
    <cellStyle name="쉼표 [0] 9 2 2 3 4 2 2 3 2" xfId="12790"/>
    <cellStyle name="쉼표 [0] 9 2 2 3 4 2 2 4" xfId="12791"/>
    <cellStyle name="쉼표 [0] 9 2 2 3 4 2 3" xfId="12792"/>
    <cellStyle name="쉼표 [0] 9 2 2 3 4 2 3 2" xfId="12793"/>
    <cellStyle name="쉼표 [0] 9 2 2 3 4 2 3 2 2" xfId="12794"/>
    <cellStyle name="쉼표 [0] 9 2 2 3 4 2 3 3" xfId="12795"/>
    <cellStyle name="쉼표 [0] 9 2 2 3 4 2 4" xfId="12796"/>
    <cellStyle name="쉼표 [0] 9 2 2 3 4 2 4 2" xfId="12797"/>
    <cellStyle name="쉼표 [0] 9 2 2 3 4 2 5" xfId="12798"/>
    <cellStyle name="쉼표 [0] 9 2 2 3 4 3" xfId="12799"/>
    <cellStyle name="쉼표 [0] 9 2 2 3 4 3 2" xfId="12800"/>
    <cellStyle name="쉼표 [0] 9 2 2 3 4 3 2 2" xfId="12801"/>
    <cellStyle name="쉼표 [0] 9 2 2 3 4 3 2 2 2" xfId="12802"/>
    <cellStyle name="쉼표 [0] 9 2 2 3 4 3 2 3" xfId="12803"/>
    <cellStyle name="쉼표 [0] 9 2 2 3 4 3 3" xfId="12804"/>
    <cellStyle name="쉼표 [0] 9 2 2 3 4 3 3 2" xfId="12805"/>
    <cellStyle name="쉼표 [0] 9 2 2 3 4 3 4" xfId="12806"/>
    <cellStyle name="쉼표 [0] 9 2 2 3 4 4" xfId="12807"/>
    <cellStyle name="쉼표 [0] 9 2 2 3 4 4 2" xfId="12808"/>
    <cellStyle name="쉼표 [0] 9 2 2 3 4 4 2 2" xfId="12809"/>
    <cellStyle name="쉼표 [0] 9 2 2 3 4 4 3" xfId="12810"/>
    <cellStyle name="쉼표 [0] 9 2 2 3 4 5" xfId="12811"/>
    <cellStyle name="쉼표 [0] 9 2 2 3 4 5 2" xfId="12812"/>
    <cellStyle name="쉼표 [0] 9 2 2 3 4 6" xfId="12813"/>
    <cellStyle name="쉼표 [0] 9 2 2 3 5" xfId="12814"/>
    <cellStyle name="쉼표 [0] 9 2 2 3 5 2" xfId="12815"/>
    <cellStyle name="쉼표 [0] 9 2 2 3 5 2 2" xfId="12816"/>
    <cellStyle name="쉼표 [0] 9 2 2 3 5 2 2 2" xfId="12817"/>
    <cellStyle name="쉼표 [0] 9 2 2 3 5 2 2 2 2" xfId="12818"/>
    <cellStyle name="쉼표 [0] 9 2 2 3 5 2 2 3" xfId="12819"/>
    <cellStyle name="쉼표 [0] 9 2 2 3 5 2 3" xfId="12820"/>
    <cellStyle name="쉼표 [0] 9 2 2 3 5 2 3 2" xfId="12821"/>
    <cellStyle name="쉼표 [0] 9 2 2 3 5 2 4" xfId="12822"/>
    <cellStyle name="쉼표 [0] 9 2 2 3 5 3" xfId="12823"/>
    <cellStyle name="쉼표 [0] 9 2 2 3 5 3 2" xfId="12824"/>
    <cellStyle name="쉼표 [0] 9 2 2 3 5 3 2 2" xfId="12825"/>
    <cellStyle name="쉼표 [0] 9 2 2 3 5 3 3" xfId="12826"/>
    <cellStyle name="쉼표 [0] 9 2 2 3 5 4" xfId="12827"/>
    <cellStyle name="쉼표 [0] 9 2 2 3 5 4 2" xfId="12828"/>
    <cellStyle name="쉼표 [0] 9 2 2 3 5 5" xfId="12829"/>
    <cellStyle name="쉼표 [0] 9 2 2 3 6" xfId="12830"/>
    <cellStyle name="쉼표 [0] 9 2 2 3 6 2" xfId="12831"/>
    <cellStyle name="쉼표 [0] 9 2 2 3 6 2 2" xfId="12832"/>
    <cellStyle name="쉼표 [0] 9 2 2 3 6 2 2 2" xfId="12833"/>
    <cellStyle name="쉼표 [0] 9 2 2 3 6 2 3" xfId="12834"/>
    <cellStyle name="쉼표 [0] 9 2 2 3 6 3" xfId="12835"/>
    <cellStyle name="쉼표 [0] 9 2 2 3 6 3 2" xfId="12836"/>
    <cellStyle name="쉼표 [0] 9 2 2 3 6 4" xfId="12837"/>
    <cellStyle name="쉼표 [0] 9 2 2 3 7" xfId="12838"/>
    <cellStyle name="쉼표 [0] 9 2 2 3 7 2" xfId="12839"/>
    <cellStyle name="쉼표 [0] 9 2 2 3 7 2 2" xfId="12840"/>
    <cellStyle name="쉼표 [0] 9 2 2 3 7 3" xfId="12841"/>
    <cellStyle name="쉼표 [0] 9 2 2 3 8" xfId="12842"/>
    <cellStyle name="쉼표 [0] 9 2 2 3 8 2" xfId="12843"/>
    <cellStyle name="쉼표 [0] 9 2 2 3 9" xfId="12844"/>
    <cellStyle name="쉼표 [0] 9 2 2 4" xfId="12845"/>
    <cellStyle name="쉼표 [0] 9 2 2 4 2" xfId="12846"/>
    <cellStyle name="쉼표 [0] 9 2 2 4 2 2" xfId="12847"/>
    <cellStyle name="쉼표 [0] 9 2 2 4 2 2 2" xfId="12848"/>
    <cellStyle name="쉼표 [0] 9 2 2 4 2 2 2 2" xfId="12849"/>
    <cellStyle name="쉼표 [0] 9 2 2 4 2 2 2 2 2" xfId="12850"/>
    <cellStyle name="쉼표 [0] 9 2 2 4 2 2 2 2 2 2" xfId="12851"/>
    <cellStyle name="쉼표 [0] 9 2 2 4 2 2 2 2 3" xfId="12852"/>
    <cellStyle name="쉼표 [0] 9 2 2 4 2 2 2 3" xfId="12853"/>
    <cellStyle name="쉼표 [0] 9 2 2 4 2 2 2 3 2" xfId="12854"/>
    <cellStyle name="쉼표 [0] 9 2 2 4 2 2 2 4" xfId="12855"/>
    <cellStyle name="쉼표 [0] 9 2 2 4 2 2 3" xfId="12856"/>
    <cellStyle name="쉼표 [0] 9 2 2 4 2 2 3 2" xfId="12857"/>
    <cellStyle name="쉼표 [0] 9 2 2 4 2 2 3 2 2" xfId="12858"/>
    <cellStyle name="쉼표 [0] 9 2 2 4 2 2 3 3" xfId="12859"/>
    <cellStyle name="쉼표 [0] 9 2 2 4 2 2 4" xfId="12860"/>
    <cellStyle name="쉼표 [0] 9 2 2 4 2 2 4 2" xfId="12861"/>
    <cellStyle name="쉼표 [0] 9 2 2 4 2 2 5" xfId="12862"/>
    <cellStyle name="쉼표 [0] 9 2 2 4 2 3" xfId="12863"/>
    <cellStyle name="쉼표 [0] 9 2 2 4 2 3 2" xfId="12864"/>
    <cellStyle name="쉼표 [0] 9 2 2 4 2 3 2 2" xfId="12865"/>
    <cellStyle name="쉼표 [0] 9 2 2 4 2 3 2 2 2" xfId="12866"/>
    <cellStyle name="쉼표 [0] 9 2 2 4 2 3 2 3" xfId="12867"/>
    <cellStyle name="쉼표 [0] 9 2 2 4 2 3 3" xfId="12868"/>
    <cellStyle name="쉼표 [0] 9 2 2 4 2 3 3 2" xfId="12869"/>
    <cellStyle name="쉼표 [0] 9 2 2 4 2 3 4" xfId="12870"/>
    <cellStyle name="쉼표 [0] 9 2 2 4 2 4" xfId="12871"/>
    <cellStyle name="쉼표 [0] 9 2 2 4 2 4 2" xfId="12872"/>
    <cellStyle name="쉼표 [0] 9 2 2 4 2 4 2 2" xfId="12873"/>
    <cellStyle name="쉼표 [0] 9 2 2 4 2 4 3" xfId="12874"/>
    <cellStyle name="쉼표 [0] 9 2 2 4 2 5" xfId="12875"/>
    <cellStyle name="쉼표 [0] 9 2 2 4 2 5 2" xfId="12876"/>
    <cellStyle name="쉼표 [0] 9 2 2 4 2 6" xfId="12877"/>
    <cellStyle name="쉼표 [0] 9 2 2 4 3" xfId="12878"/>
    <cellStyle name="쉼표 [0] 9 2 2 4 3 2" xfId="12879"/>
    <cellStyle name="쉼표 [0] 9 2 2 4 3 2 2" xfId="12880"/>
    <cellStyle name="쉼표 [0] 9 2 2 4 3 2 2 2" xfId="12881"/>
    <cellStyle name="쉼표 [0] 9 2 2 4 3 2 2 2 2" xfId="12882"/>
    <cellStyle name="쉼표 [0] 9 2 2 4 3 2 2 3" xfId="12883"/>
    <cellStyle name="쉼표 [0] 9 2 2 4 3 2 3" xfId="12884"/>
    <cellStyle name="쉼표 [0] 9 2 2 4 3 2 3 2" xfId="12885"/>
    <cellStyle name="쉼표 [0] 9 2 2 4 3 2 4" xfId="12886"/>
    <cellStyle name="쉼표 [0] 9 2 2 4 3 3" xfId="12887"/>
    <cellStyle name="쉼표 [0] 9 2 2 4 3 3 2" xfId="12888"/>
    <cellStyle name="쉼표 [0] 9 2 2 4 3 3 2 2" xfId="12889"/>
    <cellStyle name="쉼표 [0] 9 2 2 4 3 3 3" xfId="12890"/>
    <cellStyle name="쉼표 [0] 9 2 2 4 3 4" xfId="12891"/>
    <cellStyle name="쉼표 [0] 9 2 2 4 3 4 2" xfId="12892"/>
    <cellStyle name="쉼표 [0] 9 2 2 4 3 5" xfId="12893"/>
    <cellStyle name="쉼표 [0] 9 2 2 4 4" xfId="12894"/>
    <cellStyle name="쉼표 [0] 9 2 2 4 4 2" xfId="12895"/>
    <cellStyle name="쉼표 [0] 9 2 2 4 4 2 2" xfId="12896"/>
    <cellStyle name="쉼표 [0] 9 2 2 4 4 2 2 2" xfId="12897"/>
    <cellStyle name="쉼표 [0] 9 2 2 4 4 2 3" xfId="12898"/>
    <cellStyle name="쉼표 [0] 9 2 2 4 4 3" xfId="12899"/>
    <cellStyle name="쉼표 [0] 9 2 2 4 4 3 2" xfId="12900"/>
    <cellStyle name="쉼표 [0] 9 2 2 4 4 4" xfId="12901"/>
    <cellStyle name="쉼표 [0] 9 2 2 4 5" xfId="12902"/>
    <cellStyle name="쉼표 [0] 9 2 2 4 5 2" xfId="12903"/>
    <cellStyle name="쉼표 [0] 9 2 2 4 5 2 2" xfId="12904"/>
    <cellStyle name="쉼표 [0] 9 2 2 4 5 3" xfId="12905"/>
    <cellStyle name="쉼표 [0] 9 2 2 4 6" xfId="12906"/>
    <cellStyle name="쉼표 [0] 9 2 2 4 6 2" xfId="12907"/>
    <cellStyle name="쉼표 [0] 9 2 2 4 7" xfId="12908"/>
    <cellStyle name="쉼표 [0] 9 2 2 5" xfId="12909"/>
    <cellStyle name="쉼표 [0] 9 2 2 6" xfId="12910"/>
    <cellStyle name="쉼표 [0] 9 2 2 6 2" xfId="12911"/>
    <cellStyle name="쉼표 [0] 9 2 2 6 2 2" xfId="12912"/>
    <cellStyle name="쉼표 [0] 9 2 2 6 2 2 2" xfId="12913"/>
    <cellStyle name="쉼표 [0] 9 2 2 6 2 2 2 2" xfId="12914"/>
    <cellStyle name="쉼표 [0] 9 2 2 6 2 2 2 2 2" xfId="12915"/>
    <cellStyle name="쉼표 [0] 9 2 2 6 2 2 2 3" xfId="12916"/>
    <cellStyle name="쉼표 [0] 9 2 2 6 2 2 3" xfId="12917"/>
    <cellStyle name="쉼표 [0] 9 2 2 6 2 2 3 2" xfId="12918"/>
    <cellStyle name="쉼표 [0] 9 2 2 6 2 2 4" xfId="12919"/>
    <cellStyle name="쉼표 [0] 9 2 2 6 2 3" xfId="12920"/>
    <cellStyle name="쉼표 [0] 9 2 2 6 2 3 2" xfId="12921"/>
    <cellStyle name="쉼표 [0] 9 2 2 6 2 3 2 2" xfId="12922"/>
    <cellStyle name="쉼표 [0] 9 2 2 6 2 3 3" xfId="12923"/>
    <cellStyle name="쉼표 [0] 9 2 2 6 2 4" xfId="12924"/>
    <cellStyle name="쉼표 [0] 9 2 2 6 2 4 2" xfId="12925"/>
    <cellStyle name="쉼표 [0] 9 2 2 6 2 5" xfId="12926"/>
    <cellStyle name="쉼표 [0] 9 2 2 6 3" xfId="12927"/>
    <cellStyle name="쉼표 [0] 9 2 2 6 3 2" xfId="12928"/>
    <cellStyle name="쉼표 [0] 9 2 2 6 3 2 2" xfId="12929"/>
    <cellStyle name="쉼표 [0] 9 2 2 6 3 2 2 2" xfId="12930"/>
    <cellStyle name="쉼표 [0] 9 2 2 6 3 2 3" xfId="12931"/>
    <cellStyle name="쉼표 [0] 9 2 2 6 3 3" xfId="12932"/>
    <cellStyle name="쉼표 [0] 9 2 2 6 3 3 2" xfId="12933"/>
    <cellStyle name="쉼표 [0] 9 2 2 6 3 4" xfId="12934"/>
    <cellStyle name="쉼표 [0] 9 2 2 6 4" xfId="12935"/>
    <cellStyle name="쉼표 [0] 9 2 2 6 4 2" xfId="12936"/>
    <cellStyle name="쉼표 [0] 9 2 2 6 4 2 2" xfId="12937"/>
    <cellStyle name="쉼표 [0] 9 2 2 6 4 3" xfId="12938"/>
    <cellStyle name="쉼표 [0] 9 2 2 6 5" xfId="12939"/>
    <cellStyle name="쉼표 [0] 9 2 2 6 5 2" xfId="12940"/>
    <cellStyle name="쉼표 [0] 9 2 2 6 6" xfId="12941"/>
    <cellStyle name="쉼표 [0] 9 2 2 7" xfId="12942"/>
    <cellStyle name="쉼표 [0] 9 2 2 7 2" xfId="12943"/>
    <cellStyle name="쉼표 [0] 9 2 2 7 2 2" xfId="12944"/>
    <cellStyle name="쉼표 [0] 9 2 2 7 2 2 2" xfId="12945"/>
    <cellStyle name="쉼표 [0] 9 2 2 7 2 2 2 2" xfId="12946"/>
    <cellStyle name="쉼표 [0] 9 2 2 7 2 2 3" xfId="12947"/>
    <cellStyle name="쉼표 [0] 9 2 2 7 2 3" xfId="12948"/>
    <cellStyle name="쉼표 [0] 9 2 2 7 2 3 2" xfId="12949"/>
    <cellStyle name="쉼표 [0] 9 2 2 7 2 4" xfId="12950"/>
    <cellStyle name="쉼표 [0] 9 2 2 7 3" xfId="12951"/>
    <cellStyle name="쉼표 [0] 9 2 2 7 3 2" xfId="12952"/>
    <cellStyle name="쉼표 [0] 9 2 2 7 3 2 2" xfId="12953"/>
    <cellStyle name="쉼표 [0] 9 2 2 7 3 3" xfId="12954"/>
    <cellStyle name="쉼표 [0] 9 2 2 7 4" xfId="12955"/>
    <cellStyle name="쉼표 [0] 9 2 2 7 4 2" xfId="12956"/>
    <cellStyle name="쉼표 [0] 9 2 2 7 5" xfId="12957"/>
    <cellStyle name="쉼표 [0] 9 2 2 8" xfId="12958"/>
    <cellStyle name="쉼표 [0] 9 2 2 8 2" xfId="12959"/>
    <cellStyle name="쉼표 [0] 9 2 2 8 2 2" xfId="12960"/>
    <cellStyle name="쉼표 [0] 9 2 2 8 2 2 2" xfId="12961"/>
    <cellStyle name="쉼표 [0] 9 2 2 8 2 3" xfId="12962"/>
    <cellStyle name="쉼표 [0] 9 2 2 8 3" xfId="12963"/>
    <cellStyle name="쉼표 [0] 9 2 2 8 3 2" xfId="12964"/>
    <cellStyle name="쉼표 [0] 9 2 2 8 4" xfId="12965"/>
    <cellStyle name="쉼표 [0] 9 2 2 9" xfId="12966"/>
    <cellStyle name="쉼표 [0] 9 2 2 9 2" xfId="12967"/>
    <cellStyle name="쉼표 [0] 9 2 2 9 2 2" xfId="12968"/>
    <cellStyle name="쉼표 [0] 9 2 2 9 3" xfId="12969"/>
    <cellStyle name="쉼표 [0] 9 2 3" xfId="12970"/>
    <cellStyle name="쉼표 [0] 9 2 3 2" xfId="12971"/>
    <cellStyle name="쉼표 [0] 9 2 4" xfId="12972"/>
    <cellStyle name="쉼표 [0] 9 2 4 10" xfId="12973"/>
    <cellStyle name="쉼표 [0] 9 2 4 2" xfId="12974"/>
    <cellStyle name="쉼표 [0] 9 2 4 2 2" xfId="12975"/>
    <cellStyle name="쉼표 [0] 9 2 4 2 2 2" xfId="12976"/>
    <cellStyle name="쉼표 [0] 9 2 4 2 2 2 2" xfId="12977"/>
    <cellStyle name="쉼표 [0] 9 2 4 2 2 2 2 2" xfId="12978"/>
    <cellStyle name="쉼표 [0] 9 2 4 2 2 2 2 2 2" xfId="12979"/>
    <cellStyle name="쉼표 [0] 9 2 4 2 2 2 2 2 2 2" xfId="12980"/>
    <cellStyle name="쉼표 [0] 9 2 4 2 2 2 2 2 2 2 2" xfId="12981"/>
    <cellStyle name="쉼표 [0] 9 2 4 2 2 2 2 2 2 3" xfId="12982"/>
    <cellStyle name="쉼표 [0] 9 2 4 2 2 2 2 2 3" xfId="12983"/>
    <cellStyle name="쉼표 [0] 9 2 4 2 2 2 2 2 3 2" xfId="12984"/>
    <cellStyle name="쉼표 [0] 9 2 4 2 2 2 2 2 4" xfId="12985"/>
    <cellStyle name="쉼표 [0] 9 2 4 2 2 2 2 3" xfId="12986"/>
    <cellStyle name="쉼표 [0] 9 2 4 2 2 2 2 3 2" xfId="12987"/>
    <cellStyle name="쉼표 [0] 9 2 4 2 2 2 2 3 2 2" xfId="12988"/>
    <cellStyle name="쉼표 [0] 9 2 4 2 2 2 2 3 3" xfId="12989"/>
    <cellStyle name="쉼표 [0] 9 2 4 2 2 2 2 4" xfId="12990"/>
    <cellStyle name="쉼표 [0] 9 2 4 2 2 2 2 4 2" xfId="12991"/>
    <cellStyle name="쉼표 [0] 9 2 4 2 2 2 2 5" xfId="12992"/>
    <cellStyle name="쉼표 [0] 9 2 4 2 2 2 3" xfId="12993"/>
    <cellStyle name="쉼표 [0] 9 2 4 2 2 2 3 2" xfId="12994"/>
    <cellStyle name="쉼표 [0] 9 2 4 2 2 2 3 2 2" xfId="12995"/>
    <cellStyle name="쉼표 [0] 9 2 4 2 2 2 3 2 2 2" xfId="12996"/>
    <cellStyle name="쉼표 [0] 9 2 4 2 2 2 3 2 3" xfId="12997"/>
    <cellStyle name="쉼표 [0] 9 2 4 2 2 2 3 3" xfId="12998"/>
    <cellStyle name="쉼표 [0] 9 2 4 2 2 2 3 3 2" xfId="12999"/>
    <cellStyle name="쉼표 [0] 9 2 4 2 2 2 3 4" xfId="13000"/>
    <cellStyle name="쉼표 [0] 9 2 4 2 2 2 4" xfId="13001"/>
    <cellStyle name="쉼표 [0] 9 2 4 2 2 2 4 2" xfId="13002"/>
    <cellStyle name="쉼표 [0] 9 2 4 2 2 2 4 2 2" xfId="13003"/>
    <cellStyle name="쉼표 [0] 9 2 4 2 2 2 4 3" xfId="13004"/>
    <cellStyle name="쉼표 [0] 9 2 4 2 2 2 5" xfId="13005"/>
    <cellStyle name="쉼표 [0] 9 2 4 2 2 2 5 2" xfId="13006"/>
    <cellStyle name="쉼표 [0] 9 2 4 2 2 2 6" xfId="13007"/>
    <cellStyle name="쉼표 [0] 9 2 4 2 2 3" xfId="13008"/>
    <cellStyle name="쉼표 [0] 9 2 4 2 2 3 2" xfId="13009"/>
    <cellStyle name="쉼표 [0] 9 2 4 2 2 3 2 2" xfId="13010"/>
    <cellStyle name="쉼표 [0] 9 2 4 2 2 3 2 2 2" xfId="13011"/>
    <cellStyle name="쉼표 [0] 9 2 4 2 2 3 2 2 2 2" xfId="13012"/>
    <cellStyle name="쉼표 [0] 9 2 4 2 2 3 2 2 3" xfId="13013"/>
    <cellStyle name="쉼표 [0] 9 2 4 2 2 3 2 3" xfId="13014"/>
    <cellStyle name="쉼표 [0] 9 2 4 2 2 3 2 3 2" xfId="13015"/>
    <cellStyle name="쉼표 [0] 9 2 4 2 2 3 2 4" xfId="13016"/>
    <cellStyle name="쉼표 [0] 9 2 4 2 2 3 3" xfId="13017"/>
    <cellStyle name="쉼표 [0] 9 2 4 2 2 3 3 2" xfId="13018"/>
    <cellStyle name="쉼표 [0] 9 2 4 2 2 3 3 2 2" xfId="13019"/>
    <cellStyle name="쉼표 [0] 9 2 4 2 2 3 3 3" xfId="13020"/>
    <cellStyle name="쉼표 [0] 9 2 4 2 2 3 4" xfId="13021"/>
    <cellStyle name="쉼표 [0] 9 2 4 2 2 3 4 2" xfId="13022"/>
    <cellStyle name="쉼표 [0] 9 2 4 2 2 3 5" xfId="13023"/>
    <cellStyle name="쉼표 [0] 9 2 4 2 2 4" xfId="13024"/>
    <cellStyle name="쉼표 [0] 9 2 4 2 2 4 2" xfId="13025"/>
    <cellStyle name="쉼표 [0] 9 2 4 2 2 4 2 2" xfId="13026"/>
    <cellStyle name="쉼표 [0] 9 2 4 2 2 4 2 2 2" xfId="13027"/>
    <cellStyle name="쉼표 [0] 9 2 4 2 2 4 2 3" xfId="13028"/>
    <cellStyle name="쉼표 [0] 9 2 4 2 2 4 3" xfId="13029"/>
    <cellStyle name="쉼표 [0] 9 2 4 2 2 4 3 2" xfId="13030"/>
    <cellStyle name="쉼표 [0] 9 2 4 2 2 4 4" xfId="13031"/>
    <cellStyle name="쉼표 [0] 9 2 4 2 2 5" xfId="13032"/>
    <cellStyle name="쉼표 [0] 9 2 4 2 2 5 2" xfId="13033"/>
    <cellStyle name="쉼표 [0] 9 2 4 2 2 5 2 2" xfId="13034"/>
    <cellStyle name="쉼표 [0] 9 2 4 2 2 5 3" xfId="13035"/>
    <cellStyle name="쉼표 [0] 9 2 4 2 2 6" xfId="13036"/>
    <cellStyle name="쉼표 [0] 9 2 4 2 2 6 2" xfId="13037"/>
    <cellStyle name="쉼표 [0] 9 2 4 2 2 7" xfId="13038"/>
    <cellStyle name="쉼표 [0] 9 2 4 2 3" xfId="13039"/>
    <cellStyle name="쉼표 [0] 9 2 4 2 4" xfId="13040"/>
    <cellStyle name="쉼표 [0] 9 2 4 2 4 2" xfId="13041"/>
    <cellStyle name="쉼표 [0] 9 2 4 2 4 2 2" xfId="13042"/>
    <cellStyle name="쉼표 [0] 9 2 4 2 4 2 2 2" xfId="13043"/>
    <cellStyle name="쉼표 [0] 9 2 4 2 4 2 2 2 2" xfId="13044"/>
    <cellStyle name="쉼표 [0] 9 2 4 2 4 2 2 2 2 2" xfId="13045"/>
    <cellStyle name="쉼표 [0] 9 2 4 2 4 2 2 2 3" xfId="13046"/>
    <cellStyle name="쉼표 [0] 9 2 4 2 4 2 2 3" xfId="13047"/>
    <cellStyle name="쉼표 [0] 9 2 4 2 4 2 2 3 2" xfId="13048"/>
    <cellStyle name="쉼표 [0] 9 2 4 2 4 2 2 4" xfId="13049"/>
    <cellStyle name="쉼표 [0] 9 2 4 2 4 2 3" xfId="13050"/>
    <cellStyle name="쉼표 [0] 9 2 4 2 4 2 3 2" xfId="13051"/>
    <cellStyle name="쉼표 [0] 9 2 4 2 4 2 3 2 2" xfId="13052"/>
    <cellStyle name="쉼표 [0] 9 2 4 2 4 2 3 3" xfId="13053"/>
    <cellStyle name="쉼표 [0] 9 2 4 2 4 2 4" xfId="13054"/>
    <cellStyle name="쉼표 [0] 9 2 4 2 4 2 4 2" xfId="13055"/>
    <cellStyle name="쉼표 [0] 9 2 4 2 4 2 5" xfId="13056"/>
    <cellStyle name="쉼표 [0] 9 2 4 2 4 3" xfId="13057"/>
    <cellStyle name="쉼표 [0] 9 2 4 2 4 3 2" xfId="13058"/>
    <cellStyle name="쉼표 [0] 9 2 4 2 4 3 2 2" xfId="13059"/>
    <cellStyle name="쉼표 [0] 9 2 4 2 4 3 2 2 2" xfId="13060"/>
    <cellStyle name="쉼표 [0] 9 2 4 2 4 3 2 3" xfId="13061"/>
    <cellStyle name="쉼표 [0] 9 2 4 2 4 3 3" xfId="13062"/>
    <cellStyle name="쉼표 [0] 9 2 4 2 4 3 3 2" xfId="13063"/>
    <cellStyle name="쉼표 [0] 9 2 4 2 4 3 4" xfId="13064"/>
    <cellStyle name="쉼표 [0] 9 2 4 2 4 4" xfId="13065"/>
    <cellStyle name="쉼표 [0] 9 2 4 2 4 4 2" xfId="13066"/>
    <cellStyle name="쉼표 [0] 9 2 4 2 4 4 2 2" xfId="13067"/>
    <cellStyle name="쉼표 [0] 9 2 4 2 4 4 3" xfId="13068"/>
    <cellStyle name="쉼표 [0] 9 2 4 2 4 5" xfId="13069"/>
    <cellStyle name="쉼표 [0] 9 2 4 2 4 5 2" xfId="13070"/>
    <cellStyle name="쉼표 [0] 9 2 4 2 4 6" xfId="13071"/>
    <cellStyle name="쉼표 [0] 9 2 4 2 5" xfId="13072"/>
    <cellStyle name="쉼표 [0] 9 2 4 2 5 2" xfId="13073"/>
    <cellStyle name="쉼표 [0] 9 2 4 2 5 2 2" xfId="13074"/>
    <cellStyle name="쉼표 [0] 9 2 4 2 5 2 2 2" xfId="13075"/>
    <cellStyle name="쉼표 [0] 9 2 4 2 5 2 2 2 2" xfId="13076"/>
    <cellStyle name="쉼표 [0] 9 2 4 2 5 2 2 3" xfId="13077"/>
    <cellStyle name="쉼표 [0] 9 2 4 2 5 2 3" xfId="13078"/>
    <cellStyle name="쉼표 [0] 9 2 4 2 5 2 3 2" xfId="13079"/>
    <cellStyle name="쉼표 [0] 9 2 4 2 5 2 4" xfId="13080"/>
    <cellStyle name="쉼표 [0] 9 2 4 2 5 3" xfId="13081"/>
    <cellStyle name="쉼표 [0] 9 2 4 2 5 3 2" xfId="13082"/>
    <cellStyle name="쉼표 [0] 9 2 4 2 5 3 2 2" xfId="13083"/>
    <cellStyle name="쉼표 [0] 9 2 4 2 5 3 3" xfId="13084"/>
    <cellStyle name="쉼표 [0] 9 2 4 2 5 4" xfId="13085"/>
    <cellStyle name="쉼표 [0] 9 2 4 2 5 4 2" xfId="13086"/>
    <cellStyle name="쉼표 [0] 9 2 4 2 5 5" xfId="13087"/>
    <cellStyle name="쉼표 [0] 9 2 4 2 6" xfId="13088"/>
    <cellStyle name="쉼표 [0] 9 2 4 2 6 2" xfId="13089"/>
    <cellStyle name="쉼표 [0] 9 2 4 2 6 2 2" xfId="13090"/>
    <cellStyle name="쉼표 [0] 9 2 4 2 6 2 2 2" xfId="13091"/>
    <cellStyle name="쉼표 [0] 9 2 4 2 6 2 3" xfId="13092"/>
    <cellStyle name="쉼표 [0] 9 2 4 2 6 3" xfId="13093"/>
    <cellStyle name="쉼표 [0] 9 2 4 2 6 3 2" xfId="13094"/>
    <cellStyle name="쉼표 [0] 9 2 4 2 6 4" xfId="13095"/>
    <cellStyle name="쉼표 [0] 9 2 4 2 7" xfId="13096"/>
    <cellStyle name="쉼표 [0] 9 2 4 2 7 2" xfId="13097"/>
    <cellStyle name="쉼표 [0] 9 2 4 2 7 2 2" xfId="13098"/>
    <cellStyle name="쉼표 [0] 9 2 4 2 7 3" xfId="13099"/>
    <cellStyle name="쉼표 [0] 9 2 4 2 8" xfId="13100"/>
    <cellStyle name="쉼표 [0] 9 2 4 2 8 2" xfId="13101"/>
    <cellStyle name="쉼표 [0] 9 2 4 2 9" xfId="13102"/>
    <cellStyle name="쉼표 [0] 9 2 4 3" xfId="13103"/>
    <cellStyle name="쉼표 [0] 9 2 4 3 2" xfId="13104"/>
    <cellStyle name="쉼표 [0] 9 2 4 3 2 2" xfId="13105"/>
    <cellStyle name="쉼표 [0] 9 2 4 3 2 2 2" xfId="13106"/>
    <cellStyle name="쉼표 [0] 9 2 4 3 2 2 2 2" xfId="13107"/>
    <cellStyle name="쉼표 [0] 9 2 4 3 2 2 2 2 2" xfId="13108"/>
    <cellStyle name="쉼표 [0] 9 2 4 3 2 2 2 2 2 2" xfId="13109"/>
    <cellStyle name="쉼표 [0] 9 2 4 3 2 2 2 2 3" xfId="13110"/>
    <cellStyle name="쉼표 [0] 9 2 4 3 2 2 2 3" xfId="13111"/>
    <cellStyle name="쉼표 [0] 9 2 4 3 2 2 2 3 2" xfId="13112"/>
    <cellStyle name="쉼표 [0] 9 2 4 3 2 2 2 4" xfId="13113"/>
    <cellStyle name="쉼표 [0] 9 2 4 3 2 2 3" xfId="13114"/>
    <cellStyle name="쉼표 [0] 9 2 4 3 2 2 3 2" xfId="13115"/>
    <cellStyle name="쉼표 [0] 9 2 4 3 2 2 3 2 2" xfId="13116"/>
    <cellStyle name="쉼표 [0] 9 2 4 3 2 2 3 3" xfId="13117"/>
    <cellStyle name="쉼표 [0] 9 2 4 3 2 2 4" xfId="13118"/>
    <cellStyle name="쉼표 [0] 9 2 4 3 2 2 4 2" xfId="13119"/>
    <cellStyle name="쉼표 [0] 9 2 4 3 2 2 5" xfId="13120"/>
    <cellStyle name="쉼표 [0] 9 2 4 3 2 3" xfId="13121"/>
    <cellStyle name="쉼표 [0] 9 2 4 3 2 3 2" xfId="13122"/>
    <cellStyle name="쉼표 [0] 9 2 4 3 2 3 2 2" xfId="13123"/>
    <cellStyle name="쉼표 [0] 9 2 4 3 2 3 2 2 2" xfId="13124"/>
    <cellStyle name="쉼표 [0] 9 2 4 3 2 3 2 3" xfId="13125"/>
    <cellStyle name="쉼표 [0] 9 2 4 3 2 3 3" xfId="13126"/>
    <cellStyle name="쉼표 [0] 9 2 4 3 2 3 3 2" xfId="13127"/>
    <cellStyle name="쉼표 [0] 9 2 4 3 2 3 4" xfId="13128"/>
    <cellStyle name="쉼표 [0] 9 2 4 3 2 4" xfId="13129"/>
    <cellStyle name="쉼표 [0] 9 2 4 3 2 4 2" xfId="13130"/>
    <cellStyle name="쉼표 [0] 9 2 4 3 2 4 2 2" xfId="13131"/>
    <cellStyle name="쉼표 [0] 9 2 4 3 2 4 3" xfId="13132"/>
    <cellStyle name="쉼표 [0] 9 2 4 3 2 5" xfId="13133"/>
    <cellStyle name="쉼표 [0] 9 2 4 3 2 5 2" xfId="13134"/>
    <cellStyle name="쉼표 [0] 9 2 4 3 2 6" xfId="13135"/>
    <cellStyle name="쉼표 [0] 9 2 4 3 3" xfId="13136"/>
    <cellStyle name="쉼표 [0] 9 2 4 3 3 2" xfId="13137"/>
    <cellStyle name="쉼표 [0] 9 2 4 3 3 2 2" xfId="13138"/>
    <cellStyle name="쉼표 [0] 9 2 4 3 3 2 2 2" xfId="13139"/>
    <cellStyle name="쉼표 [0] 9 2 4 3 3 2 2 2 2" xfId="13140"/>
    <cellStyle name="쉼표 [0] 9 2 4 3 3 2 2 3" xfId="13141"/>
    <cellStyle name="쉼표 [0] 9 2 4 3 3 2 3" xfId="13142"/>
    <cellStyle name="쉼표 [0] 9 2 4 3 3 2 3 2" xfId="13143"/>
    <cellStyle name="쉼표 [0] 9 2 4 3 3 2 4" xfId="13144"/>
    <cellStyle name="쉼표 [0] 9 2 4 3 3 3" xfId="13145"/>
    <cellStyle name="쉼표 [0] 9 2 4 3 3 3 2" xfId="13146"/>
    <cellStyle name="쉼표 [0] 9 2 4 3 3 3 2 2" xfId="13147"/>
    <cellStyle name="쉼표 [0] 9 2 4 3 3 3 3" xfId="13148"/>
    <cellStyle name="쉼표 [0] 9 2 4 3 3 4" xfId="13149"/>
    <cellStyle name="쉼표 [0] 9 2 4 3 3 4 2" xfId="13150"/>
    <cellStyle name="쉼표 [0] 9 2 4 3 3 5" xfId="13151"/>
    <cellStyle name="쉼표 [0] 9 2 4 3 4" xfId="13152"/>
    <cellStyle name="쉼표 [0] 9 2 4 3 4 2" xfId="13153"/>
    <cellStyle name="쉼표 [0] 9 2 4 3 4 2 2" xfId="13154"/>
    <cellStyle name="쉼표 [0] 9 2 4 3 4 2 2 2" xfId="13155"/>
    <cellStyle name="쉼표 [0] 9 2 4 3 4 2 3" xfId="13156"/>
    <cellStyle name="쉼표 [0] 9 2 4 3 4 3" xfId="13157"/>
    <cellStyle name="쉼표 [0] 9 2 4 3 4 3 2" xfId="13158"/>
    <cellStyle name="쉼표 [0] 9 2 4 3 4 4" xfId="13159"/>
    <cellStyle name="쉼표 [0] 9 2 4 3 5" xfId="13160"/>
    <cellStyle name="쉼표 [0] 9 2 4 3 5 2" xfId="13161"/>
    <cellStyle name="쉼표 [0] 9 2 4 3 5 2 2" xfId="13162"/>
    <cellStyle name="쉼표 [0] 9 2 4 3 5 3" xfId="13163"/>
    <cellStyle name="쉼표 [0] 9 2 4 3 6" xfId="13164"/>
    <cellStyle name="쉼표 [0] 9 2 4 3 6 2" xfId="13165"/>
    <cellStyle name="쉼표 [0] 9 2 4 3 7" xfId="13166"/>
    <cellStyle name="쉼표 [0] 9 2 4 4" xfId="13167"/>
    <cellStyle name="쉼표 [0] 9 2 4 5" xfId="13168"/>
    <cellStyle name="쉼표 [0] 9 2 4 5 2" xfId="13169"/>
    <cellStyle name="쉼표 [0] 9 2 4 5 2 2" xfId="13170"/>
    <cellStyle name="쉼표 [0] 9 2 4 5 2 2 2" xfId="13171"/>
    <cellStyle name="쉼표 [0] 9 2 4 5 2 2 2 2" xfId="13172"/>
    <cellStyle name="쉼표 [0] 9 2 4 5 2 2 2 2 2" xfId="13173"/>
    <cellStyle name="쉼표 [0] 9 2 4 5 2 2 2 3" xfId="13174"/>
    <cellStyle name="쉼표 [0] 9 2 4 5 2 2 3" xfId="13175"/>
    <cellStyle name="쉼표 [0] 9 2 4 5 2 2 3 2" xfId="13176"/>
    <cellStyle name="쉼표 [0] 9 2 4 5 2 2 4" xfId="13177"/>
    <cellStyle name="쉼표 [0] 9 2 4 5 2 3" xfId="13178"/>
    <cellStyle name="쉼표 [0] 9 2 4 5 2 3 2" xfId="13179"/>
    <cellStyle name="쉼표 [0] 9 2 4 5 2 3 2 2" xfId="13180"/>
    <cellStyle name="쉼표 [0] 9 2 4 5 2 3 3" xfId="13181"/>
    <cellStyle name="쉼표 [0] 9 2 4 5 2 4" xfId="13182"/>
    <cellStyle name="쉼표 [0] 9 2 4 5 2 4 2" xfId="13183"/>
    <cellStyle name="쉼표 [0] 9 2 4 5 2 5" xfId="13184"/>
    <cellStyle name="쉼표 [0] 9 2 4 5 3" xfId="13185"/>
    <cellStyle name="쉼표 [0] 9 2 4 5 3 2" xfId="13186"/>
    <cellStyle name="쉼표 [0] 9 2 4 5 3 2 2" xfId="13187"/>
    <cellStyle name="쉼표 [0] 9 2 4 5 3 2 2 2" xfId="13188"/>
    <cellStyle name="쉼표 [0] 9 2 4 5 3 2 3" xfId="13189"/>
    <cellStyle name="쉼표 [0] 9 2 4 5 3 3" xfId="13190"/>
    <cellStyle name="쉼표 [0] 9 2 4 5 3 3 2" xfId="13191"/>
    <cellStyle name="쉼표 [0] 9 2 4 5 3 4" xfId="13192"/>
    <cellStyle name="쉼표 [0] 9 2 4 5 4" xfId="13193"/>
    <cellStyle name="쉼표 [0] 9 2 4 5 4 2" xfId="13194"/>
    <cellStyle name="쉼표 [0] 9 2 4 5 4 2 2" xfId="13195"/>
    <cellStyle name="쉼표 [0] 9 2 4 5 4 3" xfId="13196"/>
    <cellStyle name="쉼표 [0] 9 2 4 5 5" xfId="13197"/>
    <cellStyle name="쉼표 [0] 9 2 4 5 5 2" xfId="13198"/>
    <cellStyle name="쉼표 [0] 9 2 4 5 6" xfId="13199"/>
    <cellStyle name="쉼표 [0] 9 2 4 6" xfId="13200"/>
    <cellStyle name="쉼표 [0] 9 2 4 6 2" xfId="13201"/>
    <cellStyle name="쉼표 [0] 9 2 4 6 2 2" xfId="13202"/>
    <cellStyle name="쉼표 [0] 9 2 4 6 2 2 2" xfId="13203"/>
    <cellStyle name="쉼표 [0] 9 2 4 6 2 2 2 2" xfId="13204"/>
    <cellStyle name="쉼표 [0] 9 2 4 6 2 2 3" xfId="13205"/>
    <cellStyle name="쉼표 [0] 9 2 4 6 2 3" xfId="13206"/>
    <cellStyle name="쉼표 [0] 9 2 4 6 2 3 2" xfId="13207"/>
    <cellStyle name="쉼표 [0] 9 2 4 6 2 4" xfId="13208"/>
    <cellStyle name="쉼표 [0] 9 2 4 6 3" xfId="13209"/>
    <cellStyle name="쉼표 [0] 9 2 4 6 3 2" xfId="13210"/>
    <cellStyle name="쉼표 [0] 9 2 4 6 3 2 2" xfId="13211"/>
    <cellStyle name="쉼표 [0] 9 2 4 6 3 3" xfId="13212"/>
    <cellStyle name="쉼표 [0] 9 2 4 6 4" xfId="13213"/>
    <cellStyle name="쉼표 [0] 9 2 4 6 4 2" xfId="13214"/>
    <cellStyle name="쉼표 [0] 9 2 4 6 5" xfId="13215"/>
    <cellStyle name="쉼표 [0] 9 2 4 7" xfId="13216"/>
    <cellStyle name="쉼표 [0] 9 2 4 7 2" xfId="13217"/>
    <cellStyle name="쉼표 [0] 9 2 4 7 2 2" xfId="13218"/>
    <cellStyle name="쉼표 [0] 9 2 4 7 2 2 2" xfId="13219"/>
    <cellStyle name="쉼표 [0] 9 2 4 7 2 3" xfId="13220"/>
    <cellStyle name="쉼표 [0] 9 2 4 7 3" xfId="13221"/>
    <cellStyle name="쉼표 [0] 9 2 4 7 3 2" xfId="13222"/>
    <cellStyle name="쉼표 [0] 9 2 4 7 4" xfId="13223"/>
    <cellStyle name="쉼표 [0] 9 2 4 8" xfId="13224"/>
    <cellStyle name="쉼표 [0] 9 2 4 8 2" xfId="13225"/>
    <cellStyle name="쉼표 [0] 9 2 4 8 2 2" xfId="13226"/>
    <cellStyle name="쉼표 [0] 9 2 4 8 3" xfId="13227"/>
    <cellStyle name="쉼표 [0] 9 2 4 9" xfId="13228"/>
    <cellStyle name="쉼표 [0] 9 2 4 9 2" xfId="13229"/>
    <cellStyle name="쉼표 [0] 9 2 5" xfId="13230"/>
    <cellStyle name="쉼표 [0] 9 2 5 2" xfId="13231"/>
    <cellStyle name="쉼표 [0] 9 2 5 2 2" xfId="13232"/>
    <cellStyle name="쉼표 [0] 9 2 5 2 2 2" xfId="13233"/>
    <cellStyle name="쉼표 [0] 9 2 5 2 2 2 2" xfId="13234"/>
    <cellStyle name="쉼표 [0] 9 2 5 2 2 2 2 2" xfId="13235"/>
    <cellStyle name="쉼표 [0] 9 2 5 2 2 2 2 2 2" xfId="13236"/>
    <cellStyle name="쉼표 [0] 9 2 5 2 2 2 2 2 2 2" xfId="13237"/>
    <cellStyle name="쉼표 [0] 9 2 5 2 2 2 2 2 3" xfId="13238"/>
    <cellStyle name="쉼표 [0] 9 2 5 2 2 2 2 3" xfId="13239"/>
    <cellStyle name="쉼표 [0] 9 2 5 2 2 2 2 3 2" xfId="13240"/>
    <cellStyle name="쉼표 [0] 9 2 5 2 2 2 2 4" xfId="13241"/>
    <cellStyle name="쉼표 [0] 9 2 5 2 2 2 3" xfId="13242"/>
    <cellStyle name="쉼표 [0] 9 2 5 2 2 2 3 2" xfId="13243"/>
    <cellStyle name="쉼표 [0] 9 2 5 2 2 2 3 2 2" xfId="13244"/>
    <cellStyle name="쉼표 [0] 9 2 5 2 2 2 3 3" xfId="13245"/>
    <cellStyle name="쉼표 [0] 9 2 5 2 2 2 4" xfId="13246"/>
    <cellStyle name="쉼표 [0] 9 2 5 2 2 2 4 2" xfId="13247"/>
    <cellStyle name="쉼표 [0] 9 2 5 2 2 2 5" xfId="13248"/>
    <cellStyle name="쉼표 [0] 9 2 5 2 2 3" xfId="13249"/>
    <cellStyle name="쉼표 [0] 9 2 5 2 2 3 2" xfId="13250"/>
    <cellStyle name="쉼표 [0] 9 2 5 2 2 3 2 2" xfId="13251"/>
    <cellStyle name="쉼표 [0] 9 2 5 2 2 3 2 2 2" xfId="13252"/>
    <cellStyle name="쉼표 [0] 9 2 5 2 2 3 2 3" xfId="13253"/>
    <cellStyle name="쉼표 [0] 9 2 5 2 2 3 3" xfId="13254"/>
    <cellStyle name="쉼표 [0] 9 2 5 2 2 3 3 2" xfId="13255"/>
    <cellStyle name="쉼표 [0] 9 2 5 2 2 3 4" xfId="13256"/>
    <cellStyle name="쉼표 [0] 9 2 5 2 2 4" xfId="13257"/>
    <cellStyle name="쉼표 [0] 9 2 5 2 2 4 2" xfId="13258"/>
    <cellStyle name="쉼표 [0] 9 2 5 2 2 4 2 2" xfId="13259"/>
    <cellStyle name="쉼표 [0] 9 2 5 2 2 4 3" xfId="13260"/>
    <cellStyle name="쉼표 [0] 9 2 5 2 2 5" xfId="13261"/>
    <cellStyle name="쉼표 [0] 9 2 5 2 2 5 2" xfId="13262"/>
    <cellStyle name="쉼표 [0] 9 2 5 2 2 6" xfId="13263"/>
    <cellStyle name="쉼표 [0] 9 2 5 2 3" xfId="13264"/>
    <cellStyle name="쉼표 [0] 9 2 5 2 3 2" xfId="13265"/>
    <cellStyle name="쉼표 [0] 9 2 5 2 3 2 2" xfId="13266"/>
    <cellStyle name="쉼표 [0] 9 2 5 2 3 2 2 2" xfId="13267"/>
    <cellStyle name="쉼표 [0] 9 2 5 2 3 2 2 2 2" xfId="13268"/>
    <cellStyle name="쉼표 [0] 9 2 5 2 3 2 2 3" xfId="13269"/>
    <cellStyle name="쉼표 [0] 9 2 5 2 3 2 3" xfId="13270"/>
    <cellStyle name="쉼표 [0] 9 2 5 2 3 2 3 2" xfId="13271"/>
    <cellStyle name="쉼표 [0] 9 2 5 2 3 2 4" xfId="13272"/>
    <cellStyle name="쉼표 [0] 9 2 5 2 3 3" xfId="13273"/>
    <cellStyle name="쉼표 [0] 9 2 5 2 3 3 2" xfId="13274"/>
    <cellStyle name="쉼표 [0] 9 2 5 2 3 3 2 2" xfId="13275"/>
    <cellStyle name="쉼표 [0] 9 2 5 2 3 3 3" xfId="13276"/>
    <cellStyle name="쉼표 [0] 9 2 5 2 3 4" xfId="13277"/>
    <cellStyle name="쉼표 [0] 9 2 5 2 3 4 2" xfId="13278"/>
    <cellStyle name="쉼표 [0] 9 2 5 2 3 5" xfId="13279"/>
    <cellStyle name="쉼표 [0] 9 2 5 2 4" xfId="13280"/>
    <cellStyle name="쉼표 [0] 9 2 5 2 4 2" xfId="13281"/>
    <cellStyle name="쉼표 [0] 9 2 5 2 4 2 2" xfId="13282"/>
    <cellStyle name="쉼표 [0] 9 2 5 2 4 2 2 2" xfId="13283"/>
    <cellStyle name="쉼표 [0] 9 2 5 2 4 2 3" xfId="13284"/>
    <cellStyle name="쉼표 [0] 9 2 5 2 4 3" xfId="13285"/>
    <cellStyle name="쉼표 [0] 9 2 5 2 4 3 2" xfId="13286"/>
    <cellStyle name="쉼표 [0] 9 2 5 2 4 4" xfId="13287"/>
    <cellStyle name="쉼표 [0] 9 2 5 2 5" xfId="13288"/>
    <cellStyle name="쉼표 [0] 9 2 5 2 5 2" xfId="13289"/>
    <cellStyle name="쉼표 [0] 9 2 5 2 5 2 2" xfId="13290"/>
    <cellStyle name="쉼표 [0] 9 2 5 2 5 3" xfId="13291"/>
    <cellStyle name="쉼표 [0] 9 2 5 2 6" xfId="13292"/>
    <cellStyle name="쉼표 [0] 9 2 5 2 6 2" xfId="13293"/>
    <cellStyle name="쉼표 [0] 9 2 5 2 7" xfId="13294"/>
    <cellStyle name="쉼표 [0] 9 2 5 3" xfId="13295"/>
    <cellStyle name="쉼표 [0] 9 2 5 4" xfId="13296"/>
    <cellStyle name="쉼표 [0] 9 2 5 4 2" xfId="13297"/>
    <cellStyle name="쉼표 [0] 9 2 5 4 2 2" xfId="13298"/>
    <cellStyle name="쉼표 [0] 9 2 5 4 2 2 2" xfId="13299"/>
    <cellStyle name="쉼표 [0] 9 2 5 4 2 2 2 2" xfId="13300"/>
    <cellStyle name="쉼표 [0] 9 2 5 4 2 2 2 2 2" xfId="13301"/>
    <cellStyle name="쉼표 [0] 9 2 5 4 2 2 2 3" xfId="13302"/>
    <cellStyle name="쉼표 [0] 9 2 5 4 2 2 3" xfId="13303"/>
    <cellStyle name="쉼표 [0] 9 2 5 4 2 2 3 2" xfId="13304"/>
    <cellStyle name="쉼표 [0] 9 2 5 4 2 2 4" xfId="13305"/>
    <cellStyle name="쉼표 [0] 9 2 5 4 2 3" xfId="13306"/>
    <cellStyle name="쉼표 [0] 9 2 5 4 2 3 2" xfId="13307"/>
    <cellStyle name="쉼표 [0] 9 2 5 4 2 3 2 2" xfId="13308"/>
    <cellStyle name="쉼표 [0] 9 2 5 4 2 3 3" xfId="13309"/>
    <cellStyle name="쉼표 [0] 9 2 5 4 2 4" xfId="13310"/>
    <cellStyle name="쉼표 [0] 9 2 5 4 2 4 2" xfId="13311"/>
    <cellStyle name="쉼표 [0] 9 2 5 4 2 5" xfId="13312"/>
    <cellStyle name="쉼표 [0] 9 2 5 4 3" xfId="13313"/>
    <cellStyle name="쉼표 [0] 9 2 5 4 3 2" xfId="13314"/>
    <cellStyle name="쉼표 [0] 9 2 5 4 3 2 2" xfId="13315"/>
    <cellStyle name="쉼표 [0] 9 2 5 4 3 2 2 2" xfId="13316"/>
    <cellStyle name="쉼표 [0] 9 2 5 4 3 2 3" xfId="13317"/>
    <cellStyle name="쉼표 [0] 9 2 5 4 3 3" xfId="13318"/>
    <cellStyle name="쉼표 [0] 9 2 5 4 3 3 2" xfId="13319"/>
    <cellStyle name="쉼표 [0] 9 2 5 4 3 4" xfId="13320"/>
    <cellStyle name="쉼표 [0] 9 2 5 4 4" xfId="13321"/>
    <cellStyle name="쉼표 [0] 9 2 5 4 4 2" xfId="13322"/>
    <cellStyle name="쉼표 [0] 9 2 5 4 4 2 2" xfId="13323"/>
    <cellStyle name="쉼표 [0] 9 2 5 4 4 3" xfId="13324"/>
    <cellStyle name="쉼표 [0] 9 2 5 4 5" xfId="13325"/>
    <cellStyle name="쉼표 [0] 9 2 5 4 5 2" xfId="13326"/>
    <cellStyle name="쉼표 [0] 9 2 5 4 6" xfId="13327"/>
    <cellStyle name="쉼표 [0] 9 2 5 5" xfId="13328"/>
    <cellStyle name="쉼표 [0] 9 2 5 5 2" xfId="13329"/>
    <cellStyle name="쉼표 [0] 9 2 5 5 2 2" xfId="13330"/>
    <cellStyle name="쉼표 [0] 9 2 5 5 2 2 2" xfId="13331"/>
    <cellStyle name="쉼표 [0] 9 2 5 5 2 2 2 2" xfId="13332"/>
    <cellStyle name="쉼표 [0] 9 2 5 5 2 2 3" xfId="13333"/>
    <cellStyle name="쉼표 [0] 9 2 5 5 2 3" xfId="13334"/>
    <cellStyle name="쉼표 [0] 9 2 5 5 2 3 2" xfId="13335"/>
    <cellStyle name="쉼표 [0] 9 2 5 5 2 4" xfId="13336"/>
    <cellStyle name="쉼표 [0] 9 2 5 5 3" xfId="13337"/>
    <cellStyle name="쉼표 [0] 9 2 5 5 3 2" xfId="13338"/>
    <cellStyle name="쉼표 [0] 9 2 5 5 3 2 2" xfId="13339"/>
    <cellStyle name="쉼표 [0] 9 2 5 5 3 3" xfId="13340"/>
    <cellStyle name="쉼표 [0] 9 2 5 5 4" xfId="13341"/>
    <cellStyle name="쉼표 [0] 9 2 5 5 4 2" xfId="13342"/>
    <cellStyle name="쉼표 [0] 9 2 5 5 5" xfId="13343"/>
    <cellStyle name="쉼표 [0] 9 2 5 6" xfId="13344"/>
    <cellStyle name="쉼표 [0] 9 2 5 6 2" xfId="13345"/>
    <cellStyle name="쉼표 [0] 9 2 5 6 2 2" xfId="13346"/>
    <cellStyle name="쉼표 [0] 9 2 5 6 2 2 2" xfId="13347"/>
    <cellStyle name="쉼표 [0] 9 2 5 6 2 3" xfId="13348"/>
    <cellStyle name="쉼표 [0] 9 2 5 6 3" xfId="13349"/>
    <cellStyle name="쉼표 [0] 9 2 5 6 3 2" xfId="13350"/>
    <cellStyle name="쉼표 [0] 9 2 5 6 4" xfId="13351"/>
    <cellStyle name="쉼표 [0] 9 2 5 7" xfId="13352"/>
    <cellStyle name="쉼표 [0] 9 2 5 7 2" xfId="13353"/>
    <cellStyle name="쉼표 [0] 9 2 5 7 2 2" xfId="13354"/>
    <cellStyle name="쉼표 [0] 9 2 5 7 3" xfId="13355"/>
    <cellStyle name="쉼표 [0] 9 2 5 8" xfId="13356"/>
    <cellStyle name="쉼표 [0] 9 2 5 8 2" xfId="13357"/>
    <cellStyle name="쉼표 [0] 9 2 5 9" xfId="13358"/>
    <cellStyle name="쉼표 [0] 9 2 6" xfId="13359"/>
    <cellStyle name="쉼표 [0] 9 2 6 2" xfId="13360"/>
    <cellStyle name="쉼표 [0] 9 2 6 2 2" xfId="13361"/>
    <cellStyle name="쉼표 [0] 9 2 6 2 2 2" xfId="13362"/>
    <cellStyle name="쉼표 [0] 9 2 6 2 2 2 2" xfId="13363"/>
    <cellStyle name="쉼표 [0] 9 2 6 2 2 2 2 2" xfId="13364"/>
    <cellStyle name="쉼표 [0] 9 2 6 2 2 2 2 2 2" xfId="13365"/>
    <cellStyle name="쉼표 [0] 9 2 6 2 2 2 2 3" xfId="13366"/>
    <cellStyle name="쉼표 [0] 9 2 6 2 2 2 3" xfId="13367"/>
    <cellStyle name="쉼표 [0] 9 2 6 2 2 2 3 2" xfId="13368"/>
    <cellStyle name="쉼표 [0] 9 2 6 2 2 2 4" xfId="13369"/>
    <cellStyle name="쉼표 [0] 9 2 6 2 2 3" xfId="13370"/>
    <cellStyle name="쉼표 [0] 9 2 6 2 2 3 2" xfId="13371"/>
    <cellStyle name="쉼표 [0] 9 2 6 2 2 3 2 2" xfId="13372"/>
    <cellStyle name="쉼표 [0] 9 2 6 2 2 3 3" xfId="13373"/>
    <cellStyle name="쉼표 [0] 9 2 6 2 2 4" xfId="13374"/>
    <cellStyle name="쉼표 [0] 9 2 6 2 2 4 2" xfId="13375"/>
    <cellStyle name="쉼표 [0] 9 2 6 2 2 5" xfId="13376"/>
    <cellStyle name="쉼표 [0] 9 2 6 2 3" xfId="13377"/>
    <cellStyle name="쉼표 [0] 9 2 6 2 3 2" xfId="13378"/>
    <cellStyle name="쉼표 [0] 9 2 6 2 3 2 2" xfId="13379"/>
    <cellStyle name="쉼표 [0] 9 2 6 2 3 2 2 2" xfId="13380"/>
    <cellStyle name="쉼표 [0] 9 2 6 2 3 2 3" xfId="13381"/>
    <cellStyle name="쉼표 [0] 9 2 6 2 3 3" xfId="13382"/>
    <cellStyle name="쉼표 [0] 9 2 6 2 3 3 2" xfId="13383"/>
    <cellStyle name="쉼표 [0] 9 2 6 2 3 4" xfId="13384"/>
    <cellStyle name="쉼표 [0] 9 2 6 2 4" xfId="13385"/>
    <cellStyle name="쉼표 [0] 9 2 6 2 4 2" xfId="13386"/>
    <cellStyle name="쉼표 [0] 9 2 6 2 4 2 2" xfId="13387"/>
    <cellStyle name="쉼표 [0] 9 2 6 2 4 3" xfId="13388"/>
    <cellStyle name="쉼표 [0] 9 2 6 2 5" xfId="13389"/>
    <cellStyle name="쉼표 [0] 9 2 6 2 5 2" xfId="13390"/>
    <cellStyle name="쉼표 [0] 9 2 6 2 6" xfId="13391"/>
    <cellStyle name="쉼표 [0] 9 2 6 3" xfId="13392"/>
    <cellStyle name="쉼표 [0] 9 2 6 3 2" xfId="13393"/>
    <cellStyle name="쉼표 [0] 9 2 6 3 2 2" xfId="13394"/>
    <cellStyle name="쉼표 [0] 9 2 6 3 2 2 2" xfId="13395"/>
    <cellStyle name="쉼표 [0] 9 2 6 3 2 2 2 2" xfId="13396"/>
    <cellStyle name="쉼표 [0] 9 2 6 3 2 2 3" xfId="13397"/>
    <cellStyle name="쉼표 [0] 9 2 6 3 2 3" xfId="13398"/>
    <cellStyle name="쉼표 [0] 9 2 6 3 2 3 2" xfId="13399"/>
    <cellStyle name="쉼표 [0] 9 2 6 3 2 4" xfId="13400"/>
    <cellStyle name="쉼표 [0] 9 2 6 3 3" xfId="13401"/>
    <cellStyle name="쉼표 [0] 9 2 6 3 3 2" xfId="13402"/>
    <cellStyle name="쉼표 [0] 9 2 6 3 3 2 2" xfId="13403"/>
    <cellStyle name="쉼표 [0] 9 2 6 3 3 3" xfId="13404"/>
    <cellStyle name="쉼표 [0] 9 2 6 3 4" xfId="13405"/>
    <cellStyle name="쉼표 [0] 9 2 6 3 4 2" xfId="13406"/>
    <cellStyle name="쉼표 [0] 9 2 6 3 5" xfId="13407"/>
    <cellStyle name="쉼표 [0] 9 2 6 4" xfId="13408"/>
    <cellStyle name="쉼표 [0] 9 2 6 4 2" xfId="13409"/>
    <cellStyle name="쉼표 [0] 9 2 6 4 2 2" xfId="13410"/>
    <cellStyle name="쉼표 [0] 9 2 6 4 2 2 2" xfId="13411"/>
    <cellStyle name="쉼표 [0] 9 2 6 4 2 3" xfId="13412"/>
    <cellStyle name="쉼표 [0] 9 2 6 4 3" xfId="13413"/>
    <cellStyle name="쉼표 [0] 9 2 6 4 3 2" xfId="13414"/>
    <cellStyle name="쉼표 [0] 9 2 6 4 4" xfId="13415"/>
    <cellStyle name="쉼표 [0] 9 2 6 5" xfId="13416"/>
    <cellStyle name="쉼표 [0] 9 2 6 5 2" xfId="13417"/>
    <cellStyle name="쉼표 [0] 9 2 6 5 2 2" xfId="13418"/>
    <cellStyle name="쉼표 [0] 9 2 6 5 3" xfId="13419"/>
    <cellStyle name="쉼표 [0] 9 2 6 6" xfId="13420"/>
    <cellStyle name="쉼표 [0] 9 2 6 6 2" xfId="13421"/>
    <cellStyle name="쉼표 [0] 9 2 6 7" xfId="13422"/>
    <cellStyle name="쉼표 [0] 9 2 7" xfId="13423"/>
    <cellStyle name="쉼표 [0] 9 2 8" xfId="13424"/>
    <cellStyle name="쉼표 [0] 9 2 8 2" xfId="13425"/>
    <cellStyle name="쉼표 [0] 9 2 8 2 2" xfId="13426"/>
    <cellStyle name="쉼표 [0] 9 2 8 2 2 2" xfId="13427"/>
    <cellStyle name="쉼표 [0] 9 2 8 2 2 2 2" xfId="13428"/>
    <cellStyle name="쉼표 [0] 9 2 8 2 2 2 2 2" xfId="13429"/>
    <cellStyle name="쉼표 [0] 9 2 8 2 2 2 3" xfId="13430"/>
    <cellStyle name="쉼표 [0] 9 2 8 2 2 3" xfId="13431"/>
    <cellStyle name="쉼표 [0] 9 2 8 2 2 3 2" xfId="13432"/>
    <cellStyle name="쉼표 [0] 9 2 8 2 2 4" xfId="13433"/>
    <cellStyle name="쉼표 [0] 9 2 8 2 3" xfId="13434"/>
    <cellStyle name="쉼표 [0] 9 2 8 2 3 2" xfId="13435"/>
    <cellStyle name="쉼표 [0] 9 2 8 2 3 2 2" xfId="13436"/>
    <cellStyle name="쉼표 [0] 9 2 8 2 3 3" xfId="13437"/>
    <cellStyle name="쉼표 [0] 9 2 8 2 4" xfId="13438"/>
    <cellStyle name="쉼표 [0] 9 2 8 2 4 2" xfId="13439"/>
    <cellStyle name="쉼표 [0] 9 2 8 2 5" xfId="13440"/>
    <cellStyle name="쉼표 [0] 9 2 8 3" xfId="13441"/>
    <cellStyle name="쉼표 [0] 9 2 8 3 2" xfId="13442"/>
    <cellStyle name="쉼표 [0] 9 2 8 3 2 2" xfId="13443"/>
    <cellStyle name="쉼표 [0] 9 2 8 3 2 2 2" xfId="13444"/>
    <cellStyle name="쉼표 [0] 9 2 8 3 2 3" xfId="13445"/>
    <cellStyle name="쉼표 [0] 9 2 8 3 3" xfId="13446"/>
    <cellStyle name="쉼표 [0] 9 2 8 3 3 2" xfId="13447"/>
    <cellStyle name="쉼표 [0] 9 2 8 3 4" xfId="13448"/>
    <cellStyle name="쉼표 [0] 9 2 8 4" xfId="13449"/>
    <cellStyle name="쉼표 [0] 9 2 8 4 2" xfId="13450"/>
    <cellStyle name="쉼표 [0] 9 2 8 4 2 2" xfId="13451"/>
    <cellStyle name="쉼표 [0] 9 2 8 4 3" xfId="13452"/>
    <cellStyle name="쉼표 [0] 9 2 8 5" xfId="13453"/>
    <cellStyle name="쉼표 [0] 9 2 8 5 2" xfId="13454"/>
    <cellStyle name="쉼표 [0] 9 2 8 6" xfId="13455"/>
    <cellStyle name="쉼표 [0] 9 2 9" xfId="13456"/>
    <cellStyle name="쉼표 [0] 9 2 9 2" xfId="13457"/>
    <cellStyle name="쉼표 [0] 9 2 9 2 2" xfId="13458"/>
    <cellStyle name="쉼표 [0] 9 2 9 2 2 2" xfId="13459"/>
    <cellStyle name="쉼표 [0] 9 2 9 2 2 2 2" xfId="13460"/>
    <cellStyle name="쉼표 [0] 9 2 9 2 2 3" xfId="13461"/>
    <cellStyle name="쉼표 [0] 9 2 9 2 3" xfId="13462"/>
    <cellStyle name="쉼표 [0] 9 2 9 2 3 2" xfId="13463"/>
    <cellStyle name="쉼표 [0] 9 2 9 2 4" xfId="13464"/>
    <cellStyle name="쉼표 [0] 9 2 9 3" xfId="13465"/>
    <cellStyle name="쉼표 [0] 9 2 9 3 2" xfId="13466"/>
    <cellStyle name="쉼표 [0] 9 2 9 3 2 2" xfId="13467"/>
    <cellStyle name="쉼표 [0] 9 2 9 3 3" xfId="13468"/>
    <cellStyle name="쉼표 [0] 9 2 9 4" xfId="13469"/>
    <cellStyle name="쉼표 [0] 9 2 9 4 2" xfId="13470"/>
    <cellStyle name="쉼표 [0] 9 2 9 5" xfId="13471"/>
    <cellStyle name="쉼표 [0] 9 3" xfId="13472"/>
    <cellStyle name="쉼표 [0] 9 3 10" xfId="13473"/>
    <cellStyle name="쉼표 [0] 9 3 10 2" xfId="13474"/>
    <cellStyle name="쉼표 [0] 9 3 11" xfId="13475"/>
    <cellStyle name="쉼표 [0] 9 3 2" xfId="13476"/>
    <cellStyle name="쉼표 [0] 9 3 2 10" xfId="13477"/>
    <cellStyle name="쉼표 [0] 9 3 2 2" xfId="13478"/>
    <cellStyle name="쉼표 [0] 9 3 2 2 2" xfId="13479"/>
    <cellStyle name="쉼표 [0] 9 3 2 2 2 2" xfId="13480"/>
    <cellStyle name="쉼표 [0] 9 3 2 2 2 2 2" xfId="13481"/>
    <cellStyle name="쉼표 [0] 9 3 2 2 2 2 2 2" xfId="13482"/>
    <cellStyle name="쉼표 [0] 9 3 2 2 2 2 2 2 2" xfId="13483"/>
    <cellStyle name="쉼표 [0] 9 3 2 2 2 2 2 2 2 2" xfId="13484"/>
    <cellStyle name="쉼표 [0] 9 3 2 2 2 2 2 2 2 2 2" xfId="13485"/>
    <cellStyle name="쉼표 [0] 9 3 2 2 2 2 2 2 2 3" xfId="13486"/>
    <cellStyle name="쉼표 [0] 9 3 2 2 2 2 2 2 3" xfId="13487"/>
    <cellStyle name="쉼표 [0] 9 3 2 2 2 2 2 2 3 2" xfId="13488"/>
    <cellStyle name="쉼표 [0] 9 3 2 2 2 2 2 2 4" xfId="13489"/>
    <cellStyle name="쉼표 [0] 9 3 2 2 2 2 2 3" xfId="13490"/>
    <cellStyle name="쉼표 [0] 9 3 2 2 2 2 2 3 2" xfId="13491"/>
    <cellStyle name="쉼표 [0] 9 3 2 2 2 2 2 3 2 2" xfId="13492"/>
    <cellStyle name="쉼표 [0] 9 3 2 2 2 2 2 3 3" xfId="13493"/>
    <cellStyle name="쉼표 [0] 9 3 2 2 2 2 2 4" xfId="13494"/>
    <cellStyle name="쉼표 [0] 9 3 2 2 2 2 2 4 2" xfId="13495"/>
    <cellStyle name="쉼표 [0] 9 3 2 2 2 2 2 5" xfId="13496"/>
    <cellStyle name="쉼표 [0] 9 3 2 2 2 2 3" xfId="13497"/>
    <cellStyle name="쉼표 [0] 9 3 2 2 2 2 3 2" xfId="13498"/>
    <cellStyle name="쉼표 [0] 9 3 2 2 2 2 3 2 2" xfId="13499"/>
    <cellStyle name="쉼표 [0] 9 3 2 2 2 2 3 2 2 2" xfId="13500"/>
    <cellStyle name="쉼표 [0] 9 3 2 2 2 2 3 2 3" xfId="13501"/>
    <cellStyle name="쉼표 [0] 9 3 2 2 2 2 3 3" xfId="13502"/>
    <cellStyle name="쉼표 [0] 9 3 2 2 2 2 3 3 2" xfId="13503"/>
    <cellStyle name="쉼표 [0] 9 3 2 2 2 2 3 4" xfId="13504"/>
    <cellStyle name="쉼표 [0] 9 3 2 2 2 2 4" xfId="13505"/>
    <cellStyle name="쉼표 [0] 9 3 2 2 2 2 4 2" xfId="13506"/>
    <cellStyle name="쉼표 [0] 9 3 2 2 2 2 4 2 2" xfId="13507"/>
    <cellStyle name="쉼표 [0] 9 3 2 2 2 2 4 3" xfId="13508"/>
    <cellStyle name="쉼표 [0] 9 3 2 2 2 2 5" xfId="13509"/>
    <cellStyle name="쉼표 [0] 9 3 2 2 2 2 5 2" xfId="13510"/>
    <cellStyle name="쉼표 [0] 9 3 2 2 2 2 6" xfId="13511"/>
    <cellStyle name="쉼표 [0] 9 3 2 2 2 3" xfId="13512"/>
    <cellStyle name="쉼표 [0] 9 3 2 2 2 3 2" xfId="13513"/>
    <cellStyle name="쉼표 [0] 9 3 2 2 2 3 2 2" xfId="13514"/>
    <cellStyle name="쉼표 [0] 9 3 2 2 2 3 2 2 2" xfId="13515"/>
    <cellStyle name="쉼표 [0] 9 3 2 2 2 3 2 2 2 2" xfId="13516"/>
    <cellStyle name="쉼표 [0] 9 3 2 2 2 3 2 2 3" xfId="13517"/>
    <cellStyle name="쉼표 [0] 9 3 2 2 2 3 2 3" xfId="13518"/>
    <cellStyle name="쉼표 [0] 9 3 2 2 2 3 2 3 2" xfId="13519"/>
    <cellStyle name="쉼표 [0] 9 3 2 2 2 3 2 4" xfId="13520"/>
    <cellStyle name="쉼표 [0] 9 3 2 2 2 3 3" xfId="13521"/>
    <cellStyle name="쉼표 [0] 9 3 2 2 2 3 3 2" xfId="13522"/>
    <cellStyle name="쉼표 [0] 9 3 2 2 2 3 3 2 2" xfId="13523"/>
    <cellStyle name="쉼표 [0] 9 3 2 2 2 3 3 3" xfId="13524"/>
    <cellStyle name="쉼표 [0] 9 3 2 2 2 3 4" xfId="13525"/>
    <cellStyle name="쉼표 [0] 9 3 2 2 2 3 4 2" xfId="13526"/>
    <cellStyle name="쉼표 [0] 9 3 2 2 2 3 5" xfId="13527"/>
    <cellStyle name="쉼표 [0] 9 3 2 2 2 4" xfId="13528"/>
    <cellStyle name="쉼표 [0] 9 3 2 2 2 4 2" xfId="13529"/>
    <cellStyle name="쉼표 [0] 9 3 2 2 2 4 2 2" xfId="13530"/>
    <cellStyle name="쉼표 [0] 9 3 2 2 2 4 2 2 2" xfId="13531"/>
    <cellStyle name="쉼표 [0] 9 3 2 2 2 4 2 3" xfId="13532"/>
    <cellStyle name="쉼표 [0] 9 3 2 2 2 4 3" xfId="13533"/>
    <cellStyle name="쉼표 [0] 9 3 2 2 2 4 3 2" xfId="13534"/>
    <cellStyle name="쉼표 [0] 9 3 2 2 2 4 4" xfId="13535"/>
    <cellStyle name="쉼표 [0] 9 3 2 2 2 5" xfId="13536"/>
    <cellStyle name="쉼표 [0] 9 3 2 2 2 5 2" xfId="13537"/>
    <cellStyle name="쉼표 [0] 9 3 2 2 2 5 2 2" xfId="13538"/>
    <cellStyle name="쉼표 [0] 9 3 2 2 2 5 3" xfId="13539"/>
    <cellStyle name="쉼표 [0] 9 3 2 2 2 6" xfId="13540"/>
    <cellStyle name="쉼표 [0] 9 3 2 2 2 6 2" xfId="13541"/>
    <cellStyle name="쉼표 [0] 9 3 2 2 2 7" xfId="13542"/>
    <cellStyle name="쉼표 [0] 9 3 2 2 3" xfId="13543"/>
    <cellStyle name="쉼표 [0] 9 3 2 2 4" xfId="13544"/>
    <cellStyle name="쉼표 [0] 9 3 2 2 4 2" xfId="13545"/>
    <cellStyle name="쉼표 [0] 9 3 2 2 4 2 2" xfId="13546"/>
    <cellStyle name="쉼표 [0] 9 3 2 2 4 2 2 2" xfId="13547"/>
    <cellStyle name="쉼표 [0] 9 3 2 2 4 2 2 2 2" xfId="13548"/>
    <cellStyle name="쉼표 [0] 9 3 2 2 4 2 2 2 2 2" xfId="13549"/>
    <cellStyle name="쉼표 [0] 9 3 2 2 4 2 2 2 3" xfId="13550"/>
    <cellStyle name="쉼표 [0] 9 3 2 2 4 2 2 3" xfId="13551"/>
    <cellStyle name="쉼표 [0] 9 3 2 2 4 2 2 3 2" xfId="13552"/>
    <cellStyle name="쉼표 [0] 9 3 2 2 4 2 2 4" xfId="13553"/>
    <cellStyle name="쉼표 [0] 9 3 2 2 4 2 3" xfId="13554"/>
    <cellStyle name="쉼표 [0] 9 3 2 2 4 2 3 2" xfId="13555"/>
    <cellStyle name="쉼표 [0] 9 3 2 2 4 2 3 2 2" xfId="13556"/>
    <cellStyle name="쉼표 [0] 9 3 2 2 4 2 3 3" xfId="13557"/>
    <cellStyle name="쉼표 [0] 9 3 2 2 4 2 4" xfId="13558"/>
    <cellStyle name="쉼표 [0] 9 3 2 2 4 2 4 2" xfId="13559"/>
    <cellStyle name="쉼표 [0] 9 3 2 2 4 2 5" xfId="13560"/>
    <cellStyle name="쉼표 [0] 9 3 2 2 4 3" xfId="13561"/>
    <cellStyle name="쉼표 [0] 9 3 2 2 4 3 2" xfId="13562"/>
    <cellStyle name="쉼표 [0] 9 3 2 2 4 3 2 2" xfId="13563"/>
    <cellStyle name="쉼표 [0] 9 3 2 2 4 3 2 2 2" xfId="13564"/>
    <cellStyle name="쉼표 [0] 9 3 2 2 4 3 2 3" xfId="13565"/>
    <cellStyle name="쉼표 [0] 9 3 2 2 4 3 3" xfId="13566"/>
    <cellStyle name="쉼표 [0] 9 3 2 2 4 3 3 2" xfId="13567"/>
    <cellStyle name="쉼표 [0] 9 3 2 2 4 3 4" xfId="13568"/>
    <cellStyle name="쉼표 [0] 9 3 2 2 4 4" xfId="13569"/>
    <cellStyle name="쉼표 [0] 9 3 2 2 4 4 2" xfId="13570"/>
    <cellStyle name="쉼표 [0] 9 3 2 2 4 4 2 2" xfId="13571"/>
    <cellStyle name="쉼표 [0] 9 3 2 2 4 4 3" xfId="13572"/>
    <cellStyle name="쉼표 [0] 9 3 2 2 4 5" xfId="13573"/>
    <cellStyle name="쉼표 [0] 9 3 2 2 4 5 2" xfId="13574"/>
    <cellStyle name="쉼표 [0] 9 3 2 2 4 6" xfId="13575"/>
    <cellStyle name="쉼표 [0] 9 3 2 2 5" xfId="13576"/>
    <cellStyle name="쉼표 [0] 9 3 2 2 5 2" xfId="13577"/>
    <cellStyle name="쉼표 [0] 9 3 2 2 5 2 2" xfId="13578"/>
    <cellStyle name="쉼표 [0] 9 3 2 2 5 2 2 2" xfId="13579"/>
    <cellStyle name="쉼표 [0] 9 3 2 2 5 2 2 2 2" xfId="13580"/>
    <cellStyle name="쉼표 [0] 9 3 2 2 5 2 2 3" xfId="13581"/>
    <cellStyle name="쉼표 [0] 9 3 2 2 5 2 3" xfId="13582"/>
    <cellStyle name="쉼표 [0] 9 3 2 2 5 2 3 2" xfId="13583"/>
    <cellStyle name="쉼표 [0] 9 3 2 2 5 2 4" xfId="13584"/>
    <cellStyle name="쉼표 [0] 9 3 2 2 5 3" xfId="13585"/>
    <cellStyle name="쉼표 [0] 9 3 2 2 5 3 2" xfId="13586"/>
    <cellStyle name="쉼표 [0] 9 3 2 2 5 3 2 2" xfId="13587"/>
    <cellStyle name="쉼표 [0] 9 3 2 2 5 3 3" xfId="13588"/>
    <cellStyle name="쉼표 [0] 9 3 2 2 5 4" xfId="13589"/>
    <cellStyle name="쉼표 [0] 9 3 2 2 5 4 2" xfId="13590"/>
    <cellStyle name="쉼표 [0] 9 3 2 2 5 5" xfId="13591"/>
    <cellStyle name="쉼표 [0] 9 3 2 2 6" xfId="13592"/>
    <cellStyle name="쉼표 [0] 9 3 2 2 6 2" xfId="13593"/>
    <cellStyle name="쉼표 [0] 9 3 2 2 6 2 2" xfId="13594"/>
    <cellStyle name="쉼표 [0] 9 3 2 2 6 2 2 2" xfId="13595"/>
    <cellStyle name="쉼표 [0] 9 3 2 2 6 2 3" xfId="13596"/>
    <cellStyle name="쉼표 [0] 9 3 2 2 6 3" xfId="13597"/>
    <cellStyle name="쉼표 [0] 9 3 2 2 6 3 2" xfId="13598"/>
    <cellStyle name="쉼표 [0] 9 3 2 2 6 4" xfId="13599"/>
    <cellStyle name="쉼표 [0] 9 3 2 2 7" xfId="13600"/>
    <cellStyle name="쉼표 [0] 9 3 2 2 7 2" xfId="13601"/>
    <cellStyle name="쉼표 [0] 9 3 2 2 7 2 2" xfId="13602"/>
    <cellStyle name="쉼표 [0] 9 3 2 2 7 3" xfId="13603"/>
    <cellStyle name="쉼표 [0] 9 3 2 2 8" xfId="13604"/>
    <cellStyle name="쉼표 [0] 9 3 2 2 8 2" xfId="13605"/>
    <cellStyle name="쉼표 [0] 9 3 2 2 9" xfId="13606"/>
    <cellStyle name="쉼표 [0] 9 3 2 3" xfId="13607"/>
    <cellStyle name="쉼표 [0] 9 3 2 3 2" xfId="13608"/>
    <cellStyle name="쉼표 [0] 9 3 2 3 2 2" xfId="13609"/>
    <cellStyle name="쉼표 [0] 9 3 2 3 2 2 2" xfId="13610"/>
    <cellStyle name="쉼표 [0] 9 3 2 3 2 2 2 2" xfId="13611"/>
    <cellStyle name="쉼표 [0] 9 3 2 3 2 2 2 2 2" xfId="13612"/>
    <cellStyle name="쉼표 [0] 9 3 2 3 2 2 2 2 2 2" xfId="13613"/>
    <cellStyle name="쉼표 [0] 9 3 2 3 2 2 2 2 3" xfId="13614"/>
    <cellStyle name="쉼표 [0] 9 3 2 3 2 2 2 3" xfId="13615"/>
    <cellStyle name="쉼표 [0] 9 3 2 3 2 2 2 3 2" xfId="13616"/>
    <cellStyle name="쉼표 [0] 9 3 2 3 2 2 2 4" xfId="13617"/>
    <cellStyle name="쉼표 [0] 9 3 2 3 2 2 3" xfId="13618"/>
    <cellStyle name="쉼표 [0] 9 3 2 3 2 2 3 2" xfId="13619"/>
    <cellStyle name="쉼표 [0] 9 3 2 3 2 2 3 2 2" xfId="13620"/>
    <cellStyle name="쉼표 [0] 9 3 2 3 2 2 3 3" xfId="13621"/>
    <cellStyle name="쉼표 [0] 9 3 2 3 2 2 4" xfId="13622"/>
    <cellStyle name="쉼표 [0] 9 3 2 3 2 2 4 2" xfId="13623"/>
    <cellStyle name="쉼표 [0] 9 3 2 3 2 2 5" xfId="13624"/>
    <cellStyle name="쉼표 [0] 9 3 2 3 2 3" xfId="13625"/>
    <cellStyle name="쉼표 [0] 9 3 2 3 2 3 2" xfId="13626"/>
    <cellStyle name="쉼표 [0] 9 3 2 3 2 3 2 2" xfId="13627"/>
    <cellStyle name="쉼표 [0] 9 3 2 3 2 3 2 2 2" xfId="13628"/>
    <cellStyle name="쉼표 [0] 9 3 2 3 2 3 2 3" xfId="13629"/>
    <cellStyle name="쉼표 [0] 9 3 2 3 2 3 3" xfId="13630"/>
    <cellStyle name="쉼표 [0] 9 3 2 3 2 3 3 2" xfId="13631"/>
    <cellStyle name="쉼표 [0] 9 3 2 3 2 3 4" xfId="13632"/>
    <cellStyle name="쉼표 [0] 9 3 2 3 2 4" xfId="13633"/>
    <cellStyle name="쉼표 [0] 9 3 2 3 2 4 2" xfId="13634"/>
    <cellStyle name="쉼표 [0] 9 3 2 3 2 4 2 2" xfId="13635"/>
    <cellStyle name="쉼표 [0] 9 3 2 3 2 4 3" xfId="13636"/>
    <cellStyle name="쉼표 [0] 9 3 2 3 2 5" xfId="13637"/>
    <cellStyle name="쉼표 [0] 9 3 2 3 2 5 2" xfId="13638"/>
    <cellStyle name="쉼표 [0] 9 3 2 3 2 6" xfId="13639"/>
    <cellStyle name="쉼표 [0] 9 3 2 3 3" xfId="13640"/>
    <cellStyle name="쉼표 [0] 9 3 2 3 3 2" xfId="13641"/>
    <cellStyle name="쉼표 [0] 9 3 2 3 3 2 2" xfId="13642"/>
    <cellStyle name="쉼표 [0] 9 3 2 3 3 2 2 2" xfId="13643"/>
    <cellStyle name="쉼표 [0] 9 3 2 3 3 2 2 2 2" xfId="13644"/>
    <cellStyle name="쉼표 [0] 9 3 2 3 3 2 2 3" xfId="13645"/>
    <cellStyle name="쉼표 [0] 9 3 2 3 3 2 3" xfId="13646"/>
    <cellStyle name="쉼표 [0] 9 3 2 3 3 2 3 2" xfId="13647"/>
    <cellStyle name="쉼표 [0] 9 3 2 3 3 2 4" xfId="13648"/>
    <cellStyle name="쉼표 [0] 9 3 2 3 3 3" xfId="13649"/>
    <cellStyle name="쉼표 [0] 9 3 2 3 3 3 2" xfId="13650"/>
    <cellStyle name="쉼표 [0] 9 3 2 3 3 3 2 2" xfId="13651"/>
    <cellStyle name="쉼표 [0] 9 3 2 3 3 3 3" xfId="13652"/>
    <cellStyle name="쉼표 [0] 9 3 2 3 3 4" xfId="13653"/>
    <cellStyle name="쉼표 [0] 9 3 2 3 3 4 2" xfId="13654"/>
    <cellStyle name="쉼표 [0] 9 3 2 3 3 5" xfId="13655"/>
    <cellStyle name="쉼표 [0] 9 3 2 3 4" xfId="13656"/>
    <cellStyle name="쉼표 [0] 9 3 2 3 4 2" xfId="13657"/>
    <cellStyle name="쉼표 [0] 9 3 2 3 4 2 2" xfId="13658"/>
    <cellStyle name="쉼표 [0] 9 3 2 3 4 2 2 2" xfId="13659"/>
    <cellStyle name="쉼표 [0] 9 3 2 3 4 2 3" xfId="13660"/>
    <cellStyle name="쉼표 [0] 9 3 2 3 4 3" xfId="13661"/>
    <cellStyle name="쉼표 [0] 9 3 2 3 4 3 2" xfId="13662"/>
    <cellStyle name="쉼표 [0] 9 3 2 3 4 4" xfId="13663"/>
    <cellStyle name="쉼표 [0] 9 3 2 3 5" xfId="13664"/>
    <cellStyle name="쉼표 [0] 9 3 2 3 5 2" xfId="13665"/>
    <cellStyle name="쉼표 [0] 9 3 2 3 5 2 2" xfId="13666"/>
    <cellStyle name="쉼표 [0] 9 3 2 3 5 3" xfId="13667"/>
    <cellStyle name="쉼표 [0] 9 3 2 3 6" xfId="13668"/>
    <cellStyle name="쉼표 [0] 9 3 2 3 6 2" xfId="13669"/>
    <cellStyle name="쉼표 [0] 9 3 2 3 7" xfId="13670"/>
    <cellStyle name="쉼표 [0] 9 3 2 4" xfId="13671"/>
    <cellStyle name="쉼표 [0] 9 3 2 5" xfId="13672"/>
    <cellStyle name="쉼표 [0] 9 3 2 5 2" xfId="13673"/>
    <cellStyle name="쉼표 [0] 9 3 2 5 2 2" xfId="13674"/>
    <cellStyle name="쉼표 [0] 9 3 2 5 2 2 2" xfId="13675"/>
    <cellStyle name="쉼표 [0] 9 3 2 5 2 2 2 2" xfId="13676"/>
    <cellStyle name="쉼표 [0] 9 3 2 5 2 2 2 2 2" xfId="13677"/>
    <cellStyle name="쉼표 [0] 9 3 2 5 2 2 2 3" xfId="13678"/>
    <cellStyle name="쉼표 [0] 9 3 2 5 2 2 3" xfId="13679"/>
    <cellStyle name="쉼표 [0] 9 3 2 5 2 2 3 2" xfId="13680"/>
    <cellStyle name="쉼표 [0] 9 3 2 5 2 2 4" xfId="13681"/>
    <cellStyle name="쉼표 [0] 9 3 2 5 2 3" xfId="13682"/>
    <cellStyle name="쉼표 [0] 9 3 2 5 2 3 2" xfId="13683"/>
    <cellStyle name="쉼표 [0] 9 3 2 5 2 3 2 2" xfId="13684"/>
    <cellStyle name="쉼표 [0] 9 3 2 5 2 3 3" xfId="13685"/>
    <cellStyle name="쉼표 [0] 9 3 2 5 2 4" xfId="13686"/>
    <cellStyle name="쉼표 [0] 9 3 2 5 2 4 2" xfId="13687"/>
    <cellStyle name="쉼표 [0] 9 3 2 5 2 5" xfId="13688"/>
    <cellStyle name="쉼표 [0] 9 3 2 5 3" xfId="13689"/>
    <cellStyle name="쉼표 [0] 9 3 2 5 3 2" xfId="13690"/>
    <cellStyle name="쉼표 [0] 9 3 2 5 3 2 2" xfId="13691"/>
    <cellStyle name="쉼표 [0] 9 3 2 5 3 2 2 2" xfId="13692"/>
    <cellStyle name="쉼표 [0] 9 3 2 5 3 2 3" xfId="13693"/>
    <cellStyle name="쉼표 [0] 9 3 2 5 3 3" xfId="13694"/>
    <cellStyle name="쉼표 [0] 9 3 2 5 3 3 2" xfId="13695"/>
    <cellStyle name="쉼표 [0] 9 3 2 5 3 4" xfId="13696"/>
    <cellStyle name="쉼표 [0] 9 3 2 5 4" xfId="13697"/>
    <cellStyle name="쉼표 [0] 9 3 2 5 4 2" xfId="13698"/>
    <cellStyle name="쉼표 [0] 9 3 2 5 4 2 2" xfId="13699"/>
    <cellStyle name="쉼표 [0] 9 3 2 5 4 3" xfId="13700"/>
    <cellStyle name="쉼표 [0] 9 3 2 5 5" xfId="13701"/>
    <cellStyle name="쉼표 [0] 9 3 2 5 5 2" xfId="13702"/>
    <cellStyle name="쉼표 [0] 9 3 2 5 6" xfId="13703"/>
    <cellStyle name="쉼표 [0] 9 3 2 6" xfId="13704"/>
    <cellStyle name="쉼표 [0] 9 3 2 6 2" xfId="13705"/>
    <cellStyle name="쉼표 [0] 9 3 2 6 2 2" xfId="13706"/>
    <cellStyle name="쉼표 [0] 9 3 2 6 2 2 2" xfId="13707"/>
    <cellStyle name="쉼표 [0] 9 3 2 6 2 2 2 2" xfId="13708"/>
    <cellStyle name="쉼표 [0] 9 3 2 6 2 2 3" xfId="13709"/>
    <cellStyle name="쉼표 [0] 9 3 2 6 2 3" xfId="13710"/>
    <cellStyle name="쉼표 [0] 9 3 2 6 2 3 2" xfId="13711"/>
    <cellStyle name="쉼표 [0] 9 3 2 6 2 4" xfId="13712"/>
    <cellStyle name="쉼표 [0] 9 3 2 6 3" xfId="13713"/>
    <cellStyle name="쉼표 [0] 9 3 2 6 3 2" xfId="13714"/>
    <cellStyle name="쉼표 [0] 9 3 2 6 3 2 2" xfId="13715"/>
    <cellStyle name="쉼표 [0] 9 3 2 6 3 3" xfId="13716"/>
    <cellStyle name="쉼표 [0] 9 3 2 6 4" xfId="13717"/>
    <cellStyle name="쉼표 [0] 9 3 2 6 4 2" xfId="13718"/>
    <cellStyle name="쉼표 [0] 9 3 2 6 5" xfId="13719"/>
    <cellStyle name="쉼표 [0] 9 3 2 7" xfId="13720"/>
    <cellStyle name="쉼표 [0] 9 3 2 7 2" xfId="13721"/>
    <cellStyle name="쉼표 [0] 9 3 2 7 2 2" xfId="13722"/>
    <cellStyle name="쉼표 [0] 9 3 2 7 2 2 2" xfId="13723"/>
    <cellStyle name="쉼표 [0] 9 3 2 7 2 3" xfId="13724"/>
    <cellStyle name="쉼표 [0] 9 3 2 7 3" xfId="13725"/>
    <cellStyle name="쉼표 [0] 9 3 2 7 3 2" xfId="13726"/>
    <cellStyle name="쉼표 [0] 9 3 2 7 4" xfId="13727"/>
    <cellStyle name="쉼표 [0] 9 3 2 8" xfId="13728"/>
    <cellStyle name="쉼표 [0] 9 3 2 8 2" xfId="13729"/>
    <cellStyle name="쉼표 [0] 9 3 2 8 2 2" xfId="13730"/>
    <cellStyle name="쉼표 [0] 9 3 2 8 3" xfId="13731"/>
    <cellStyle name="쉼표 [0] 9 3 2 9" xfId="13732"/>
    <cellStyle name="쉼표 [0] 9 3 2 9 2" xfId="13733"/>
    <cellStyle name="쉼표 [0] 9 3 3" xfId="13734"/>
    <cellStyle name="쉼표 [0] 9 3 3 2" xfId="13735"/>
    <cellStyle name="쉼표 [0] 9 3 3 2 2" xfId="13736"/>
    <cellStyle name="쉼표 [0] 9 3 3 2 2 2" xfId="13737"/>
    <cellStyle name="쉼표 [0] 9 3 3 2 2 2 2" xfId="13738"/>
    <cellStyle name="쉼표 [0] 9 3 3 2 2 2 2 2" xfId="13739"/>
    <cellStyle name="쉼표 [0] 9 3 3 2 2 2 2 2 2" xfId="13740"/>
    <cellStyle name="쉼표 [0] 9 3 3 2 2 2 2 2 2 2" xfId="13741"/>
    <cellStyle name="쉼표 [0] 9 3 3 2 2 2 2 2 3" xfId="13742"/>
    <cellStyle name="쉼표 [0] 9 3 3 2 2 2 2 3" xfId="13743"/>
    <cellStyle name="쉼표 [0] 9 3 3 2 2 2 2 3 2" xfId="13744"/>
    <cellStyle name="쉼표 [0] 9 3 3 2 2 2 2 4" xfId="13745"/>
    <cellStyle name="쉼표 [0] 9 3 3 2 2 2 3" xfId="13746"/>
    <cellStyle name="쉼표 [0] 9 3 3 2 2 2 3 2" xfId="13747"/>
    <cellStyle name="쉼표 [0] 9 3 3 2 2 2 3 2 2" xfId="13748"/>
    <cellStyle name="쉼표 [0] 9 3 3 2 2 2 3 3" xfId="13749"/>
    <cellStyle name="쉼표 [0] 9 3 3 2 2 2 4" xfId="13750"/>
    <cellStyle name="쉼표 [0] 9 3 3 2 2 2 4 2" xfId="13751"/>
    <cellStyle name="쉼표 [0] 9 3 3 2 2 2 5" xfId="13752"/>
    <cellStyle name="쉼표 [0] 9 3 3 2 2 3" xfId="13753"/>
    <cellStyle name="쉼표 [0] 9 3 3 2 2 3 2" xfId="13754"/>
    <cellStyle name="쉼표 [0] 9 3 3 2 2 3 2 2" xfId="13755"/>
    <cellStyle name="쉼표 [0] 9 3 3 2 2 3 2 2 2" xfId="13756"/>
    <cellStyle name="쉼표 [0] 9 3 3 2 2 3 2 3" xfId="13757"/>
    <cellStyle name="쉼표 [0] 9 3 3 2 2 3 3" xfId="13758"/>
    <cellStyle name="쉼표 [0] 9 3 3 2 2 3 3 2" xfId="13759"/>
    <cellStyle name="쉼표 [0] 9 3 3 2 2 3 4" xfId="13760"/>
    <cellStyle name="쉼표 [0] 9 3 3 2 2 4" xfId="13761"/>
    <cellStyle name="쉼표 [0] 9 3 3 2 2 4 2" xfId="13762"/>
    <cellStyle name="쉼표 [0] 9 3 3 2 2 4 2 2" xfId="13763"/>
    <cellStyle name="쉼표 [0] 9 3 3 2 2 4 3" xfId="13764"/>
    <cellStyle name="쉼표 [0] 9 3 3 2 2 5" xfId="13765"/>
    <cellStyle name="쉼표 [0] 9 3 3 2 2 5 2" xfId="13766"/>
    <cellStyle name="쉼표 [0] 9 3 3 2 2 6" xfId="13767"/>
    <cellStyle name="쉼표 [0] 9 3 3 2 3" xfId="13768"/>
    <cellStyle name="쉼표 [0] 9 3 3 2 3 2" xfId="13769"/>
    <cellStyle name="쉼표 [0] 9 3 3 2 3 2 2" xfId="13770"/>
    <cellStyle name="쉼표 [0] 9 3 3 2 3 2 2 2" xfId="13771"/>
    <cellStyle name="쉼표 [0] 9 3 3 2 3 2 2 2 2" xfId="13772"/>
    <cellStyle name="쉼표 [0] 9 3 3 2 3 2 2 3" xfId="13773"/>
    <cellStyle name="쉼표 [0] 9 3 3 2 3 2 3" xfId="13774"/>
    <cellStyle name="쉼표 [0] 9 3 3 2 3 2 3 2" xfId="13775"/>
    <cellStyle name="쉼표 [0] 9 3 3 2 3 2 4" xfId="13776"/>
    <cellStyle name="쉼표 [0] 9 3 3 2 3 3" xfId="13777"/>
    <cellStyle name="쉼표 [0] 9 3 3 2 3 3 2" xfId="13778"/>
    <cellStyle name="쉼표 [0] 9 3 3 2 3 3 2 2" xfId="13779"/>
    <cellStyle name="쉼표 [0] 9 3 3 2 3 3 3" xfId="13780"/>
    <cellStyle name="쉼표 [0] 9 3 3 2 3 4" xfId="13781"/>
    <cellStyle name="쉼표 [0] 9 3 3 2 3 4 2" xfId="13782"/>
    <cellStyle name="쉼표 [0] 9 3 3 2 3 5" xfId="13783"/>
    <cellStyle name="쉼표 [0] 9 3 3 2 4" xfId="13784"/>
    <cellStyle name="쉼표 [0] 9 3 3 2 4 2" xfId="13785"/>
    <cellStyle name="쉼표 [0] 9 3 3 2 4 2 2" xfId="13786"/>
    <cellStyle name="쉼표 [0] 9 3 3 2 4 2 2 2" xfId="13787"/>
    <cellStyle name="쉼표 [0] 9 3 3 2 4 2 3" xfId="13788"/>
    <cellStyle name="쉼표 [0] 9 3 3 2 4 3" xfId="13789"/>
    <cellStyle name="쉼표 [0] 9 3 3 2 4 3 2" xfId="13790"/>
    <cellStyle name="쉼표 [0] 9 3 3 2 4 4" xfId="13791"/>
    <cellStyle name="쉼표 [0] 9 3 3 2 5" xfId="13792"/>
    <cellStyle name="쉼표 [0] 9 3 3 2 5 2" xfId="13793"/>
    <cellStyle name="쉼표 [0] 9 3 3 2 5 2 2" xfId="13794"/>
    <cellStyle name="쉼표 [0] 9 3 3 2 5 3" xfId="13795"/>
    <cellStyle name="쉼표 [0] 9 3 3 2 6" xfId="13796"/>
    <cellStyle name="쉼표 [0] 9 3 3 2 6 2" xfId="13797"/>
    <cellStyle name="쉼표 [0] 9 3 3 2 7" xfId="13798"/>
    <cellStyle name="쉼표 [0] 9 3 3 3" xfId="13799"/>
    <cellStyle name="쉼표 [0] 9 3 3 4" xfId="13800"/>
    <cellStyle name="쉼표 [0] 9 3 3 4 2" xfId="13801"/>
    <cellStyle name="쉼표 [0] 9 3 3 4 2 2" xfId="13802"/>
    <cellStyle name="쉼표 [0] 9 3 3 4 2 2 2" xfId="13803"/>
    <cellStyle name="쉼표 [0] 9 3 3 4 2 2 2 2" xfId="13804"/>
    <cellStyle name="쉼표 [0] 9 3 3 4 2 2 2 2 2" xfId="13805"/>
    <cellStyle name="쉼표 [0] 9 3 3 4 2 2 2 3" xfId="13806"/>
    <cellStyle name="쉼표 [0] 9 3 3 4 2 2 3" xfId="13807"/>
    <cellStyle name="쉼표 [0] 9 3 3 4 2 2 3 2" xfId="13808"/>
    <cellStyle name="쉼표 [0] 9 3 3 4 2 2 4" xfId="13809"/>
    <cellStyle name="쉼표 [0] 9 3 3 4 2 3" xfId="13810"/>
    <cellStyle name="쉼표 [0] 9 3 3 4 2 3 2" xfId="13811"/>
    <cellStyle name="쉼표 [0] 9 3 3 4 2 3 2 2" xfId="13812"/>
    <cellStyle name="쉼표 [0] 9 3 3 4 2 3 3" xfId="13813"/>
    <cellStyle name="쉼표 [0] 9 3 3 4 2 4" xfId="13814"/>
    <cellStyle name="쉼표 [0] 9 3 3 4 2 4 2" xfId="13815"/>
    <cellStyle name="쉼표 [0] 9 3 3 4 2 5" xfId="13816"/>
    <cellStyle name="쉼표 [0] 9 3 3 4 3" xfId="13817"/>
    <cellStyle name="쉼표 [0] 9 3 3 4 3 2" xfId="13818"/>
    <cellStyle name="쉼표 [0] 9 3 3 4 3 2 2" xfId="13819"/>
    <cellStyle name="쉼표 [0] 9 3 3 4 3 2 2 2" xfId="13820"/>
    <cellStyle name="쉼표 [0] 9 3 3 4 3 2 3" xfId="13821"/>
    <cellStyle name="쉼표 [0] 9 3 3 4 3 3" xfId="13822"/>
    <cellStyle name="쉼표 [0] 9 3 3 4 3 3 2" xfId="13823"/>
    <cellStyle name="쉼표 [0] 9 3 3 4 3 4" xfId="13824"/>
    <cellStyle name="쉼표 [0] 9 3 3 4 4" xfId="13825"/>
    <cellStyle name="쉼표 [0] 9 3 3 4 4 2" xfId="13826"/>
    <cellStyle name="쉼표 [0] 9 3 3 4 4 2 2" xfId="13827"/>
    <cellStyle name="쉼표 [0] 9 3 3 4 4 3" xfId="13828"/>
    <cellStyle name="쉼표 [0] 9 3 3 4 5" xfId="13829"/>
    <cellStyle name="쉼표 [0] 9 3 3 4 5 2" xfId="13830"/>
    <cellStyle name="쉼표 [0] 9 3 3 4 6" xfId="13831"/>
    <cellStyle name="쉼표 [0] 9 3 3 5" xfId="13832"/>
    <cellStyle name="쉼표 [0] 9 3 3 5 2" xfId="13833"/>
    <cellStyle name="쉼표 [0] 9 3 3 5 2 2" xfId="13834"/>
    <cellStyle name="쉼표 [0] 9 3 3 5 2 2 2" xfId="13835"/>
    <cellStyle name="쉼표 [0] 9 3 3 5 2 2 2 2" xfId="13836"/>
    <cellStyle name="쉼표 [0] 9 3 3 5 2 2 3" xfId="13837"/>
    <cellStyle name="쉼표 [0] 9 3 3 5 2 3" xfId="13838"/>
    <cellStyle name="쉼표 [0] 9 3 3 5 2 3 2" xfId="13839"/>
    <cellStyle name="쉼표 [0] 9 3 3 5 2 4" xfId="13840"/>
    <cellStyle name="쉼표 [0] 9 3 3 5 3" xfId="13841"/>
    <cellStyle name="쉼표 [0] 9 3 3 5 3 2" xfId="13842"/>
    <cellStyle name="쉼표 [0] 9 3 3 5 3 2 2" xfId="13843"/>
    <cellStyle name="쉼표 [0] 9 3 3 5 3 3" xfId="13844"/>
    <cellStyle name="쉼표 [0] 9 3 3 5 4" xfId="13845"/>
    <cellStyle name="쉼표 [0] 9 3 3 5 4 2" xfId="13846"/>
    <cellStyle name="쉼표 [0] 9 3 3 5 5" xfId="13847"/>
    <cellStyle name="쉼표 [0] 9 3 3 6" xfId="13848"/>
    <cellStyle name="쉼표 [0] 9 3 3 6 2" xfId="13849"/>
    <cellStyle name="쉼표 [0] 9 3 3 6 2 2" xfId="13850"/>
    <cellStyle name="쉼표 [0] 9 3 3 6 2 2 2" xfId="13851"/>
    <cellStyle name="쉼표 [0] 9 3 3 6 2 3" xfId="13852"/>
    <cellStyle name="쉼표 [0] 9 3 3 6 3" xfId="13853"/>
    <cellStyle name="쉼표 [0] 9 3 3 6 3 2" xfId="13854"/>
    <cellStyle name="쉼표 [0] 9 3 3 6 4" xfId="13855"/>
    <cellStyle name="쉼표 [0] 9 3 3 7" xfId="13856"/>
    <cellStyle name="쉼표 [0] 9 3 3 7 2" xfId="13857"/>
    <cellStyle name="쉼표 [0] 9 3 3 7 2 2" xfId="13858"/>
    <cellStyle name="쉼표 [0] 9 3 3 7 3" xfId="13859"/>
    <cellStyle name="쉼표 [0] 9 3 3 8" xfId="13860"/>
    <cellStyle name="쉼표 [0] 9 3 3 8 2" xfId="13861"/>
    <cellStyle name="쉼표 [0] 9 3 3 9" xfId="13862"/>
    <cellStyle name="쉼표 [0] 9 3 4" xfId="13863"/>
    <cellStyle name="쉼표 [0] 9 3 4 2" xfId="13864"/>
    <cellStyle name="쉼표 [0] 9 3 4 2 2" xfId="13865"/>
    <cellStyle name="쉼표 [0] 9 3 4 2 2 2" xfId="13866"/>
    <cellStyle name="쉼표 [0] 9 3 4 2 2 2 2" xfId="13867"/>
    <cellStyle name="쉼표 [0] 9 3 4 2 2 2 2 2" xfId="13868"/>
    <cellStyle name="쉼표 [0] 9 3 4 2 2 2 2 2 2" xfId="13869"/>
    <cellStyle name="쉼표 [0] 9 3 4 2 2 2 2 3" xfId="13870"/>
    <cellStyle name="쉼표 [0] 9 3 4 2 2 2 3" xfId="13871"/>
    <cellStyle name="쉼표 [0] 9 3 4 2 2 2 3 2" xfId="13872"/>
    <cellStyle name="쉼표 [0] 9 3 4 2 2 2 4" xfId="13873"/>
    <cellStyle name="쉼표 [0] 9 3 4 2 2 3" xfId="13874"/>
    <cellStyle name="쉼표 [0] 9 3 4 2 2 3 2" xfId="13875"/>
    <cellStyle name="쉼표 [0] 9 3 4 2 2 3 2 2" xfId="13876"/>
    <cellStyle name="쉼표 [0] 9 3 4 2 2 3 3" xfId="13877"/>
    <cellStyle name="쉼표 [0] 9 3 4 2 2 4" xfId="13878"/>
    <cellStyle name="쉼표 [0] 9 3 4 2 2 4 2" xfId="13879"/>
    <cellStyle name="쉼표 [0] 9 3 4 2 2 5" xfId="13880"/>
    <cellStyle name="쉼표 [0] 9 3 4 2 3" xfId="13881"/>
    <cellStyle name="쉼표 [0] 9 3 4 2 3 2" xfId="13882"/>
    <cellStyle name="쉼표 [0] 9 3 4 2 3 2 2" xfId="13883"/>
    <cellStyle name="쉼표 [0] 9 3 4 2 3 2 2 2" xfId="13884"/>
    <cellStyle name="쉼표 [0] 9 3 4 2 3 2 3" xfId="13885"/>
    <cellStyle name="쉼표 [0] 9 3 4 2 3 3" xfId="13886"/>
    <cellStyle name="쉼표 [0] 9 3 4 2 3 3 2" xfId="13887"/>
    <cellStyle name="쉼표 [0] 9 3 4 2 3 4" xfId="13888"/>
    <cellStyle name="쉼표 [0] 9 3 4 2 4" xfId="13889"/>
    <cellStyle name="쉼표 [0] 9 3 4 2 4 2" xfId="13890"/>
    <cellStyle name="쉼표 [0] 9 3 4 2 4 2 2" xfId="13891"/>
    <cellStyle name="쉼표 [0] 9 3 4 2 4 3" xfId="13892"/>
    <cellStyle name="쉼표 [0] 9 3 4 2 5" xfId="13893"/>
    <cellStyle name="쉼표 [0] 9 3 4 2 5 2" xfId="13894"/>
    <cellStyle name="쉼표 [0] 9 3 4 2 6" xfId="13895"/>
    <cellStyle name="쉼표 [0] 9 3 4 3" xfId="13896"/>
    <cellStyle name="쉼표 [0] 9 3 4 3 2" xfId="13897"/>
    <cellStyle name="쉼표 [0] 9 3 4 3 2 2" xfId="13898"/>
    <cellStyle name="쉼표 [0] 9 3 4 3 2 2 2" xfId="13899"/>
    <cellStyle name="쉼표 [0] 9 3 4 3 2 2 2 2" xfId="13900"/>
    <cellStyle name="쉼표 [0] 9 3 4 3 2 2 3" xfId="13901"/>
    <cellStyle name="쉼표 [0] 9 3 4 3 2 3" xfId="13902"/>
    <cellStyle name="쉼표 [0] 9 3 4 3 2 3 2" xfId="13903"/>
    <cellStyle name="쉼표 [0] 9 3 4 3 2 4" xfId="13904"/>
    <cellStyle name="쉼표 [0] 9 3 4 3 3" xfId="13905"/>
    <cellStyle name="쉼표 [0] 9 3 4 3 3 2" xfId="13906"/>
    <cellStyle name="쉼표 [0] 9 3 4 3 3 2 2" xfId="13907"/>
    <cellStyle name="쉼표 [0] 9 3 4 3 3 3" xfId="13908"/>
    <cellStyle name="쉼표 [0] 9 3 4 3 4" xfId="13909"/>
    <cellStyle name="쉼표 [0] 9 3 4 3 4 2" xfId="13910"/>
    <cellStyle name="쉼표 [0] 9 3 4 3 5" xfId="13911"/>
    <cellStyle name="쉼표 [0] 9 3 4 4" xfId="13912"/>
    <cellStyle name="쉼표 [0] 9 3 4 4 2" xfId="13913"/>
    <cellStyle name="쉼표 [0] 9 3 4 4 2 2" xfId="13914"/>
    <cellStyle name="쉼표 [0] 9 3 4 4 2 2 2" xfId="13915"/>
    <cellStyle name="쉼표 [0] 9 3 4 4 2 3" xfId="13916"/>
    <cellStyle name="쉼표 [0] 9 3 4 4 3" xfId="13917"/>
    <cellStyle name="쉼표 [0] 9 3 4 4 3 2" xfId="13918"/>
    <cellStyle name="쉼표 [0] 9 3 4 4 4" xfId="13919"/>
    <cellStyle name="쉼표 [0] 9 3 4 5" xfId="13920"/>
    <cellStyle name="쉼표 [0] 9 3 4 5 2" xfId="13921"/>
    <cellStyle name="쉼표 [0] 9 3 4 5 2 2" xfId="13922"/>
    <cellStyle name="쉼표 [0] 9 3 4 5 3" xfId="13923"/>
    <cellStyle name="쉼표 [0] 9 3 4 6" xfId="13924"/>
    <cellStyle name="쉼표 [0] 9 3 4 6 2" xfId="13925"/>
    <cellStyle name="쉼표 [0] 9 3 4 7" xfId="13926"/>
    <cellStyle name="쉼표 [0] 9 3 5" xfId="13927"/>
    <cellStyle name="쉼표 [0] 9 3 6" xfId="13928"/>
    <cellStyle name="쉼표 [0] 9 3 6 2" xfId="13929"/>
    <cellStyle name="쉼표 [0] 9 3 6 2 2" xfId="13930"/>
    <cellStyle name="쉼표 [0] 9 3 6 2 2 2" xfId="13931"/>
    <cellStyle name="쉼표 [0] 9 3 6 2 2 2 2" xfId="13932"/>
    <cellStyle name="쉼표 [0] 9 3 6 2 2 2 2 2" xfId="13933"/>
    <cellStyle name="쉼표 [0] 9 3 6 2 2 2 3" xfId="13934"/>
    <cellStyle name="쉼표 [0] 9 3 6 2 2 3" xfId="13935"/>
    <cellStyle name="쉼표 [0] 9 3 6 2 2 3 2" xfId="13936"/>
    <cellStyle name="쉼표 [0] 9 3 6 2 2 4" xfId="13937"/>
    <cellStyle name="쉼표 [0] 9 3 6 2 3" xfId="13938"/>
    <cellStyle name="쉼표 [0] 9 3 6 2 3 2" xfId="13939"/>
    <cellStyle name="쉼표 [0] 9 3 6 2 3 2 2" xfId="13940"/>
    <cellStyle name="쉼표 [0] 9 3 6 2 3 3" xfId="13941"/>
    <cellStyle name="쉼표 [0] 9 3 6 2 4" xfId="13942"/>
    <cellStyle name="쉼표 [0] 9 3 6 2 4 2" xfId="13943"/>
    <cellStyle name="쉼표 [0] 9 3 6 2 5" xfId="13944"/>
    <cellStyle name="쉼표 [0] 9 3 6 3" xfId="13945"/>
    <cellStyle name="쉼표 [0] 9 3 6 3 2" xfId="13946"/>
    <cellStyle name="쉼표 [0] 9 3 6 3 2 2" xfId="13947"/>
    <cellStyle name="쉼표 [0] 9 3 6 3 2 2 2" xfId="13948"/>
    <cellStyle name="쉼표 [0] 9 3 6 3 2 3" xfId="13949"/>
    <cellStyle name="쉼표 [0] 9 3 6 3 3" xfId="13950"/>
    <cellStyle name="쉼표 [0] 9 3 6 3 3 2" xfId="13951"/>
    <cellStyle name="쉼표 [0] 9 3 6 3 4" xfId="13952"/>
    <cellStyle name="쉼표 [0] 9 3 6 4" xfId="13953"/>
    <cellStyle name="쉼표 [0] 9 3 6 4 2" xfId="13954"/>
    <cellStyle name="쉼표 [0] 9 3 6 4 2 2" xfId="13955"/>
    <cellStyle name="쉼표 [0] 9 3 6 4 3" xfId="13956"/>
    <cellStyle name="쉼표 [0] 9 3 6 5" xfId="13957"/>
    <cellStyle name="쉼표 [0] 9 3 6 5 2" xfId="13958"/>
    <cellStyle name="쉼표 [0] 9 3 6 6" xfId="13959"/>
    <cellStyle name="쉼표 [0] 9 3 7" xfId="13960"/>
    <cellStyle name="쉼표 [0] 9 3 7 2" xfId="13961"/>
    <cellStyle name="쉼표 [0] 9 3 7 2 2" xfId="13962"/>
    <cellStyle name="쉼표 [0] 9 3 7 2 2 2" xfId="13963"/>
    <cellStyle name="쉼표 [0] 9 3 7 2 2 2 2" xfId="13964"/>
    <cellStyle name="쉼표 [0] 9 3 7 2 2 3" xfId="13965"/>
    <cellStyle name="쉼표 [0] 9 3 7 2 3" xfId="13966"/>
    <cellStyle name="쉼표 [0] 9 3 7 2 3 2" xfId="13967"/>
    <cellStyle name="쉼표 [0] 9 3 7 2 4" xfId="13968"/>
    <cellStyle name="쉼표 [0] 9 3 7 3" xfId="13969"/>
    <cellStyle name="쉼표 [0] 9 3 7 3 2" xfId="13970"/>
    <cellStyle name="쉼표 [0] 9 3 7 3 2 2" xfId="13971"/>
    <cellStyle name="쉼표 [0] 9 3 7 3 3" xfId="13972"/>
    <cellStyle name="쉼표 [0] 9 3 7 4" xfId="13973"/>
    <cellStyle name="쉼표 [0] 9 3 7 4 2" xfId="13974"/>
    <cellStyle name="쉼표 [0] 9 3 7 5" xfId="13975"/>
    <cellStyle name="쉼표 [0] 9 3 8" xfId="13976"/>
    <cellStyle name="쉼표 [0] 9 3 8 2" xfId="13977"/>
    <cellStyle name="쉼표 [0] 9 3 8 2 2" xfId="13978"/>
    <cellStyle name="쉼표 [0] 9 3 8 2 2 2" xfId="13979"/>
    <cellStyle name="쉼표 [0] 9 3 8 2 3" xfId="13980"/>
    <cellStyle name="쉼표 [0] 9 3 8 3" xfId="13981"/>
    <cellStyle name="쉼표 [0] 9 3 8 3 2" xfId="13982"/>
    <cellStyle name="쉼표 [0] 9 3 8 4" xfId="13983"/>
    <cellStyle name="쉼표 [0] 9 3 9" xfId="13984"/>
    <cellStyle name="쉼표 [0] 9 3 9 2" xfId="13985"/>
    <cellStyle name="쉼표 [0] 9 3 9 2 2" xfId="13986"/>
    <cellStyle name="쉼표 [0] 9 3 9 3" xfId="13987"/>
    <cellStyle name="쉼표 [0] 9 4" xfId="13988"/>
    <cellStyle name="쉼표 [0] 9 4 2" xfId="13989"/>
    <cellStyle name="쉼표 [0] 9 5" xfId="13990"/>
    <cellStyle name="쉼표 [0] 9 5 10" xfId="13991"/>
    <cellStyle name="쉼표 [0] 9 5 2" xfId="13992"/>
    <cellStyle name="쉼표 [0] 9 5 2 2" xfId="13993"/>
    <cellStyle name="쉼표 [0] 9 5 2 2 2" xfId="13994"/>
    <cellStyle name="쉼표 [0] 9 5 2 2 2 2" xfId="13995"/>
    <cellStyle name="쉼표 [0] 9 5 2 2 2 2 2" xfId="13996"/>
    <cellStyle name="쉼표 [0] 9 5 2 2 2 2 2 2" xfId="13997"/>
    <cellStyle name="쉼표 [0] 9 5 2 2 2 2 2 2 2" xfId="13998"/>
    <cellStyle name="쉼표 [0] 9 5 2 2 2 2 2 2 2 2" xfId="13999"/>
    <cellStyle name="쉼표 [0] 9 5 2 2 2 2 2 2 3" xfId="14000"/>
    <cellStyle name="쉼표 [0] 9 5 2 2 2 2 2 3" xfId="14001"/>
    <cellStyle name="쉼표 [0] 9 5 2 2 2 2 2 3 2" xfId="14002"/>
    <cellStyle name="쉼표 [0] 9 5 2 2 2 2 2 4" xfId="14003"/>
    <cellStyle name="쉼표 [0] 9 5 2 2 2 2 3" xfId="14004"/>
    <cellStyle name="쉼표 [0] 9 5 2 2 2 2 3 2" xfId="14005"/>
    <cellStyle name="쉼표 [0] 9 5 2 2 2 2 3 2 2" xfId="14006"/>
    <cellStyle name="쉼표 [0] 9 5 2 2 2 2 3 3" xfId="14007"/>
    <cellStyle name="쉼표 [0] 9 5 2 2 2 2 4" xfId="14008"/>
    <cellStyle name="쉼표 [0] 9 5 2 2 2 2 4 2" xfId="14009"/>
    <cellStyle name="쉼표 [0] 9 5 2 2 2 2 5" xfId="14010"/>
    <cellStyle name="쉼표 [0] 9 5 2 2 2 3" xfId="14011"/>
    <cellStyle name="쉼표 [0] 9 5 2 2 2 3 2" xfId="14012"/>
    <cellStyle name="쉼표 [0] 9 5 2 2 2 3 2 2" xfId="14013"/>
    <cellStyle name="쉼표 [0] 9 5 2 2 2 3 2 2 2" xfId="14014"/>
    <cellStyle name="쉼표 [0] 9 5 2 2 2 3 2 3" xfId="14015"/>
    <cellStyle name="쉼표 [0] 9 5 2 2 2 3 3" xfId="14016"/>
    <cellStyle name="쉼표 [0] 9 5 2 2 2 3 3 2" xfId="14017"/>
    <cellStyle name="쉼표 [0] 9 5 2 2 2 3 4" xfId="14018"/>
    <cellStyle name="쉼표 [0] 9 5 2 2 2 4" xfId="14019"/>
    <cellStyle name="쉼표 [0] 9 5 2 2 2 4 2" xfId="14020"/>
    <cellStyle name="쉼표 [0] 9 5 2 2 2 4 2 2" xfId="14021"/>
    <cellStyle name="쉼표 [0] 9 5 2 2 2 4 3" xfId="14022"/>
    <cellStyle name="쉼표 [0] 9 5 2 2 2 5" xfId="14023"/>
    <cellStyle name="쉼표 [0] 9 5 2 2 2 5 2" xfId="14024"/>
    <cellStyle name="쉼표 [0] 9 5 2 2 2 6" xfId="14025"/>
    <cellStyle name="쉼표 [0] 9 5 2 2 3" xfId="14026"/>
    <cellStyle name="쉼표 [0] 9 5 2 2 3 2" xfId="14027"/>
    <cellStyle name="쉼표 [0] 9 5 2 2 3 2 2" xfId="14028"/>
    <cellStyle name="쉼표 [0] 9 5 2 2 3 2 2 2" xfId="14029"/>
    <cellStyle name="쉼표 [0] 9 5 2 2 3 2 2 2 2" xfId="14030"/>
    <cellStyle name="쉼표 [0] 9 5 2 2 3 2 2 3" xfId="14031"/>
    <cellStyle name="쉼표 [0] 9 5 2 2 3 2 3" xfId="14032"/>
    <cellStyle name="쉼표 [0] 9 5 2 2 3 2 3 2" xfId="14033"/>
    <cellStyle name="쉼표 [0] 9 5 2 2 3 2 4" xfId="14034"/>
    <cellStyle name="쉼표 [0] 9 5 2 2 3 3" xfId="14035"/>
    <cellStyle name="쉼표 [0] 9 5 2 2 3 3 2" xfId="14036"/>
    <cellStyle name="쉼표 [0] 9 5 2 2 3 3 2 2" xfId="14037"/>
    <cellStyle name="쉼표 [0] 9 5 2 2 3 3 3" xfId="14038"/>
    <cellStyle name="쉼표 [0] 9 5 2 2 3 4" xfId="14039"/>
    <cellStyle name="쉼표 [0] 9 5 2 2 3 4 2" xfId="14040"/>
    <cellStyle name="쉼표 [0] 9 5 2 2 3 5" xfId="14041"/>
    <cellStyle name="쉼표 [0] 9 5 2 2 4" xfId="14042"/>
    <cellStyle name="쉼표 [0] 9 5 2 2 4 2" xfId="14043"/>
    <cellStyle name="쉼표 [0] 9 5 2 2 4 2 2" xfId="14044"/>
    <cellStyle name="쉼표 [0] 9 5 2 2 4 2 2 2" xfId="14045"/>
    <cellStyle name="쉼표 [0] 9 5 2 2 4 2 3" xfId="14046"/>
    <cellStyle name="쉼표 [0] 9 5 2 2 4 3" xfId="14047"/>
    <cellStyle name="쉼표 [0] 9 5 2 2 4 3 2" xfId="14048"/>
    <cellStyle name="쉼표 [0] 9 5 2 2 4 4" xfId="14049"/>
    <cellStyle name="쉼표 [0] 9 5 2 2 5" xfId="14050"/>
    <cellStyle name="쉼표 [0] 9 5 2 2 5 2" xfId="14051"/>
    <cellStyle name="쉼표 [0] 9 5 2 2 5 2 2" xfId="14052"/>
    <cellStyle name="쉼표 [0] 9 5 2 2 5 3" xfId="14053"/>
    <cellStyle name="쉼표 [0] 9 5 2 2 6" xfId="14054"/>
    <cellStyle name="쉼표 [0] 9 5 2 2 6 2" xfId="14055"/>
    <cellStyle name="쉼표 [0] 9 5 2 2 7" xfId="14056"/>
    <cellStyle name="쉼표 [0] 9 5 2 3" xfId="14057"/>
    <cellStyle name="쉼표 [0] 9 5 2 4" xfId="14058"/>
    <cellStyle name="쉼표 [0] 9 5 2 4 2" xfId="14059"/>
    <cellStyle name="쉼표 [0] 9 5 2 4 2 2" xfId="14060"/>
    <cellStyle name="쉼표 [0] 9 5 2 4 2 2 2" xfId="14061"/>
    <cellStyle name="쉼표 [0] 9 5 2 4 2 2 2 2" xfId="14062"/>
    <cellStyle name="쉼표 [0] 9 5 2 4 2 2 2 2 2" xfId="14063"/>
    <cellStyle name="쉼표 [0] 9 5 2 4 2 2 2 3" xfId="14064"/>
    <cellStyle name="쉼표 [0] 9 5 2 4 2 2 3" xfId="14065"/>
    <cellStyle name="쉼표 [0] 9 5 2 4 2 2 3 2" xfId="14066"/>
    <cellStyle name="쉼표 [0] 9 5 2 4 2 2 4" xfId="14067"/>
    <cellStyle name="쉼표 [0] 9 5 2 4 2 3" xfId="14068"/>
    <cellStyle name="쉼표 [0] 9 5 2 4 2 3 2" xfId="14069"/>
    <cellStyle name="쉼표 [0] 9 5 2 4 2 3 2 2" xfId="14070"/>
    <cellStyle name="쉼표 [0] 9 5 2 4 2 3 3" xfId="14071"/>
    <cellStyle name="쉼표 [0] 9 5 2 4 2 4" xfId="14072"/>
    <cellStyle name="쉼표 [0] 9 5 2 4 2 4 2" xfId="14073"/>
    <cellStyle name="쉼표 [0] 9 5 2 4 2 5" xfId="14074"/>
    <cellStyle name="쉼표 [0] 9 5 2 4 3" xfId="14075"/>
    <cellStyle name="쉼표 [0] 9 5 2 4 3 2" xfId="14076"/>
    <cellStyle name="쉼표 [0] 9 5 2 4 3 2 2" xfId="14077"/>
    <cellStyle name="쉼표 [0] 9 5 2 4 3 2 2 2" xfId="14078"/>
    <cellStyle name="쉼표 [0] 9 5 2 4 3 2 3" xfId="14079"/>
    <cellStyle name="쉼표 [0] 9 5 2 4 3 3" xfId="14080"/>
    <cellStyle name="쉼표 [0] 9 5 2 4 3 3 2" xfId="14081"/>
    <cellStyle name="쉼표 [0] 9 5 2 4 3 4" xfId="14082"/>
    <cellStyle name="쉼표 [0] 9 5 2 4 4" xfId="14083"/>
    <cellStyle name="쉼표 [0] 9 5 2 4 4 2" xfId="14084"/>
    <cellStyle name="쉼표 [0] 9 5 2 4 4 2 2" xfId="14085"/>
    <cellStyle name="쉼표 [0] 9 5 2 4 4 3" xfId="14086"/>
    <cellStyle name="쉼표 [0] 9 5 2 4 5" xfId="14087"/>
    <cellStyle name="쉼표 [0] 9 5 2 4 5 2" xfId="14088"/>
    <cellStyle name="쉼표 [0] 9 5 2 4 6" xfId="14089"/>
    <cellStyle name="쉼표 [0] 9 5 2 5" xfId="14090"/>
    <cellStyle name="쉼표 [0] 9 5 2 5 2" xfId="14091"/>
    <cellStyle name="쉼표 [0] 9 5 2 5 2 2" xfId="14092"/>
    <cellStyle name="쉼표 [0] 9 5 2 5 2 2 2" xfId="14093"/>
    <cellStyle name="쉼표 [0] 9 5 2 5 2 2 2 2" xfId="14094"/>
    <cellStyle name="쉼표 [0] 9 5 2 5 2 2 3" xfId="14095"/>
    <cellStyle name="쉼표 [0] 9 5 2 5 2 3" xfId="14096"/>
    <cellStyle name="쉼표 [0] 9 5 2 5 2 3 2" xfId="14097"/>
    <cellStyle name="쉼표 [0] 9 5 2 5 2 4" xfId="14098"/>
    <cellStyle name="쉼표 [0] 9 5 2 5 3" xfId="14099"/>
    <cellStyle name="쉼표 [0] 9 5 2 5 3 2" xfId="14100"/>
    <cellStyle name="쉼표 [0] 9 5 2 5 3 2 2" xfId="14101"/>
    <cellStyle name="쉼표 [0] 9 5 2 5 3 3" xfId="14102"/>
    <cellStyle name="쉼표 [0] 9 5 2 5 4" xfId="14103"/>
    <cellStyle name="쉼표 [0] 9 5 2 5 4 2" xfId="14104"/>
    <cellStyle name="쉼표 [0] 9 5 2 5 5" xfId="14105"/>
    <cellStyle name="쉼표 [0] 9 5 2 6" xfId="14106"/>
    <cellStyle name="쉼표 [0] 9 5 2 6 2" xfId="14107"/>
    <cellStyle name="쉼표 [0] 9 5 2 6 2 2" xfId="14108"/>
    <cellStyle name="쉼표 [0] 9 5 2 6 2 2 2" xfId="14109"/>
    <cellStyle name="쉼표 [0] 9 5 2 6 2 3" xfId="14110"/>
    <cellStyle name="쉼표 [0] 9 5 2 6 3" xfId="14111"/>
    <cellStyle name="쉼표 [0] 9 5 2 6 3 2" xfId="14112"/>
    <cellStyle name="쉼표 [0] 9 5 2 6 4" xfId="14113"/>
    <cellStyle name="쉼표 [0] 9 5 2 7" xfId="14114"/>
    <cellStyle name="쉼표 [0] 9 5 2 7 2" xfId="14115"/>
    <cellStyle name="쉼표 [0] 9 5 2 7 2 2" xfId="14116"/>
    <cellStyle name="쉼표 [0] 9 5 2 7 3" xfId="14117"/>
    <cellStyle name="쉼표 [0] 9 5 2 8" xfId="14118"/>
    <cellStyle name="쉼표 [0] 9 5 2 8 2" xfId="14119"/>
    <cellStyle name="쉼표 [0] 9 5 2 9" xfId="14120"/>
    <cellStyle name="쉼표 [0] 9 5 3" xfId="14121"/>
    <cellStyle name="쉼표 [0] 9 5 3 2" xfId="14122"/>
    <cellStyle name="쉼표 [0] 9 5 3 2 2" xfId="14123"/>
    <cellStyle name="쉼표 [0] 9 5 3 2 2 2" xfId="14124"/>
    <cellStyle name="쉼표 [0] 9 5 3 2 2 2 2" xfId="14125"/>
    <cellStyle name="쉼표 [0] 9 5 3 2 2 2 2 2" xfId="14126"/>
    <cellStyle name="쉼표 [0] 9 5 3 2 2 2 2 2 2" xfId="14127"/>
    <cellStyle name="쉼표 [0] 9 5 3 2 2 2 2 3" xfId="14128"/>
    <cellStyle name="쉼표 [0] 9 5 3 2 2 2 3" xfId="14129"/>
    <cellStyle name="쉼표 [0] 9 5 3 2 2 2 3 2" xfId="14130"/>
    <cellStyle name="쉼표 [0] 9 5 3 2 2 2 4" xfId="14131"/>
    <cellStyle name="쉼표 [0] 9 5 3 2 2 3" xfId="14132"/>
    <cellStyle name="쉼표 [0] 9 5 3 2 2 3 2" xfId="14133"/>
    <cellStyle name="쉼표 [0] 9 5 3 2 2 3 2 2" xfId="14134"/>
    <cellStyle name="쉼표 [0] 9 5 3 2 2 3 3" xfId="14135"/>
    <cellStyle name="쉼표 [0] 9 5 3 2 2 4" xfId="14136"/>
    <cellStyle name="쉼표 [0] 9 5 3 2 2 4 2" xfId="14137"/>
    <cellStyle name="쉼표 [0] 9 5 3 2 2 5" xfId="14138"/>
    <cellStyle name="쉼표 [0] 9 5 3 2 3" xfId="14139"/>
    <cellStyle name="쉼표 [0] 9 5 3 2 3 2" xfId="14140"/>
    <cellStyle name="쉼표 [0] 9 5 3 2 3 2 2" xfId="14141"/>
    <cellStyle name="쉼표 [0] 9 5 3 2 3 2 2 2" xfId="14142"/>
    <cellStyle name="쉼표 [0] 9 5 3 2 3 2 3" xfId="14143"/>
    <cellStyle name="쉼표 [0] 9 5 3 2 3 3" xfId="14144"/>
    <cellStyle name="쉼표 [0] 9 5 3 2 3 3 2" xfId="14145"/>
    <cellStyle name="쉼표 [0] 9 5 3 2 3 4" xfId="14146"/>
    <cellStyle name="쉼표 [0] 9 5 3 2 4" xfId="14147"/>
    <cellStyle name="쉼표 [0] 9 5 3 2 4 2" xfId="14148"/>
    <cellStyle name="쉼표 [0] 9 5 3 2 4 2 2" xfId="14149"/>
    <cellStyle name="쉼표 [0] 9 5 3 2 4 3" xfId="14150"/>
    <cellStyle name="쉼표 [0] 9 5 3 2 5" xfId="14151"/>
    <cellStyle name="쉼표 [0] 9 5 3 2 5 2" xfId="14152"/>
    <cellStyle name="쉼표 [0] 9 5 3 2 6" xfId="14153"/>
    <cellStyle name="쉼표 [0] 9 5 3 3" xfId="14154"/>
    <cellStyle name="쉼표 [0] 9 5 3 3 2" xfId="14155"/>
    <cellStyle name="쉼표 [0] 9 5 3 3 2 2" xfId="14156"/>
    <cellStyle name="쉼표 [0] 9 5 3 3 2 2 2" xfId="14157"/>
    <cellStyle name="쉼표 [0] 9 5 3 3 2 2 2 2" xfId="14158"/>
    <cellStyle name="쉼표 [0] 9 5 3 3 2 2 3" xfId="14159"/>
    <cellStyle name="쉼표 [0] 9 5 3 3 2 3" xfId="14160"/>
    <cellStyle name="쉼표 [0] 9 5 3 3 2 3 2" xfId="14161"/>
    <cellStyle name="쉼표 [0] 9 5 3 3 2 4" xfId="14162"/>
    <cellStyle name="쉼표 [0] 9 5 3 3 3" xfId="14163"/>
    <cellStyle name="쉼표 [0] 9 5 3 3 3 2" xfId="14164"/>
    <cellStyle name="쉼표 [0] 9 5 3 3 3 2 2" xfId="14165"/>
    <cellStyle name="쉼표 [0] 9 5 3 3 3 3" xfId="14166"/>
    <cellStyle name="쉼표 [0] 9 5 3 3 4" xfId="14167"/>
    <cellStyle name="쉼표 [0] 9 5 3 3 4 2" xfId="14168"/>
    <cellStyle name="쉼표 [0] 9 5 3 3 5" xfId="14169"/>
    <cellStyle name="쉼표 [0] 9 5 3 4" xfId="14170"/>
    <cellStyle name="쉼표 [0] 9 5 3 4 2" xfId="14171"/>
    <cellStyle name="쉼표 [0] 9 5 3 4 2 2" xfId="14172"/>
    <cellStyle name="쉼표 [0] 9 5 3 4 2 2 2" xfId="14173"/>
    <cellStyle name="쉼표 [0] 9 5 3 4 2 3" xfId="14174"/>
    <cellStyle name="쉼표 [0] 9 5 3 4 3" xfId="14175"/>
    <cellStyle name="쉼표 [0] 9 5 3 4 3 2" xfId="14176"/>
    <cellStyle name="쉼표 [0] 9 5 3 4 4" xfId="14177"/>
    <cellStyle name="쉼표 [0] 9 5 3 5" xfId="14178"/>
    <cellStyle name="쉼표 [0] 9 5 3 5 2" xfId="14179"/>
    <cellStyle name="쉼표 [0] 9 5 3 5 2 2" xfId="14180"/>
    <cellStyle name="쉼표 [0] 9 5 3 5 3" xfId="14181"/>
    <cellStyle name="쉼표 [0] 9 5 3 6" xfId="14182"/>
    <cellStyle name="쉼표 [0] 9 5 3 6 2" xfId="14183"/>
    <cellStyle name="쉼표 [0] 9 5 3 7" xfId="14184"/>
    <cellStyle name="쉼표 [0] 9 5 4" xfId="14185"/>
    <cellStyle name="쉼표 [0] 9 5 5" xfId="14186"/>
    <cellStyle name="쉼표 [0] 9 5 5 2" xfId="14187"/>
    <cellStyle name="쉼표 [0] 9 5 5 2 2" xfId="14188"/>
    <cellStyle name="쉼표 [0] 9 5 5 2 2 2" xfId="14189"/>
    <cellStyle name="쉼표 [0] 9 5 5 2 2 2 2" xfId="14190"/>
    <cellStyle name="쉼표 [0] 9 5 5 2 2 2 2 2" xfId="14191"/>
    <cellStyle name="쉼표 [0] 9 5 5 2 2 2 3" xfId="14192"/>
    <cellStyle name="쉼표 [0] 9 5 5 2 2 3" xfId="14193"/>
    <cellStyle name="쉼표 [0] 9 5 5 2 2 3 2" xfId="14194"/>
    <cellStyle name="쉼표 [0] 9 5 5 2 2 4" xfId="14195"/>
    <cellStyle name="쉼표 [0] 9 5 5 2 3" xfId="14196"/>
    <cellStyle name="쉼표 [0] 9 5 5 2 3 2" xfId="14197"/>
    <cellStyle name="쉼표 [0] 9 5 5 2 3 2 2" xfId="14198"/>
    <cellStyle name="쉼표 [0] 9 5 5 2 3 3" xfId="14199"/>
    <cellStyle name="쉼표 [0] 9 5 5 2 4" xfId="14200"/>
    <cellStyle name="쉼표 [0] 9 5 5 2 4 2" xfId="14201"/>
    <cellStyle name="쉼표 [0] 9 5 5 2 5" xfId="14202"/>
    <cellStyle name="쉼표 [0] 9 5 5 3" xfId="14203"/>
    <cellStyle name="쉼표 [0] 9 5 5 3 2" xfId="14204"/>
    <cellStyle name="쉼표 [0] 9 5 5 3 2 2" xfId="14205"/>
    <cellStyle name="쉼표 [0] 9 5 5 3 2 2 2" xfId="14206"/>
    <cellStyle name="쉼표 [0] 9 5 5 3 2 3" xfId="14207"/>
    <cellStyle name="쉼표 [0] 9 5 5 3 3" xfId="14208"/>
    <cellStyle name="쉼표 [0] 9 5 5 3 3 2" xfId="14209"/>
    <cellStyle name="쉼표 [0] 9 5 5 3 4" xfId="14210"/>
    <cellStyle name="쉼표 [0] 9 5 5 4" xfId="14211"/>
    <cellStyle name="쉼표 [0] 9 5 5 4 2" xfId="14212"/>
    <cellStyle name="쉼표 [0] 9 5 5 4 2 2" xfId="14213"/>
    <cellStyle name="쉼표 [0] 9 5 5 4 3" xfId="14214"/>
    <cellStyle name="쉼표 [0] 9 5 5 5" xfId="14215"/>
    <cellStyle name="쉼표 [0] 9 5 5 5 2" xfId="14216"/>
    <cellStyle name="쉼표 [0] 9 5 5 6" xfId="14217"/>
    <cellStyle name="쉼표 [0] 9 5 6" xfId="14218"/>
    <cellStyle name="쉼표 [0] 9 5 6 2" xfId="14219"/>
    <cellStyle name="쉼표 [0] 9 5 6 2 2" xfId="14220"/>
    <cellStyle name="쉼표 [0] 9 5 6 2 2 2" xfId="14221"/>
    <cellStyle name="쉼표 [0] 9 5 6 2 2 2 2" xfId="14222"/>
    <cellStyle name="쉼표 [0] 9 5 6 2 2 3" xfId="14223"/>
    <cellStyle name="쉼표 [0] 9 5 6 2 3" xfId="14224"/>
    <cellStyle name="쉼표 [0] 9 5 6 2 3 2" xfId="14225"/>
    <cellStyle name="쉼표 [0] 9 5 6 2 4" xfId="14226"/>
    <cellStyle name="쉼표 [0] 9 5 6 3" xfId="14227"/>
    <cellStyle name="쉼표 [0] 9 5 6 3 2" xfId="14228"/>
    <cellStyle name="쉼표 [0] 9 5 6 3 2 2" xfId="14229"/>
    <cellStyle name="쉼표 [0] 9 5 6 3 3" xfId="14230"/>
    <cellStyle name="쉼표 [0] 9 5 6 4" xfId="14231"/>
    <cellStyle name="쉼표 [0] 9 5 6 4 2" xfId="14232"/>
    <cellStyle name="쉼표 [0] 9 5 6 5" xfId="14233"/>
    <cellStyle name="쉼표 [0] 9 5 7" xfId="14234"/>
    <cellStyle name="쉼표 [0] 9 5 7 2" xfId="14235"/>
    <cellStyle name="쉼표 [0] 9 5 7 2 2" xfId="14236"/>
    <cellStyle name="쉼표 [0] 9 5 7 2 2 2" xfId="14237"/>
    <cellStyle name="쉼표 [0] 9 5 7 2 3" xfId="14238"/>
    <cellStyle name="쉼표 [0] 9 5 7 3" xfId="14239"/>
    <cellStyle name="쉼표 [0] 9 5 7 3 2" xfId="14240"/>
    <cellStyle name="쉼표 [0] 9 5 7 4" xfId="14241"/>
    <cellStyle name="쉼표 [0] 9 5 8" xfId="14242"/>
    <cellStyle name="쉼표 [0] 9 5 8 2" xfId="14243"/>
    <cellStyle name="쉼표 [0] 9 5 8 2 2" xfId="14244"/>
    <cellStyle name="쉼표 [0] 9 5 8 3" xfId="14245"/>
    <cellStyle name="쉼표 [0] 9 5 9" xfId="14246"/>
    <cellStyle name="쉼표 [0] 9 5 9 2" xfId="14247"/>
    <cellStyle name="쉼표 [0] 9 6" xfId="14248"/>
    <cellStyle name="쉼표 [0] 9 6 2" xfId="14249"/>
    <cellStyle name="쉼표 [0] 9 6 2 2" xfId="14250"/>
    <cellStyle name="쉼표 [0] 9 6 2 2 2" xfId="14251"/>
    <cellStyle name="쉼표 [0] 9 6 2 2 2 2" xfId="14252"/>
    <cellStyle name="쉼표 [0] 9 6 2 2 2 2 2" xfId="14253"/>
    <cellStyle name="쉼표 [0] 9 6 2 2 2 2 2 2" xfId="14254"/>
    <cellStyle name="쉼표 [0] 9 6 2 2 2 2 2 2 2" xfId="14255"/>
    <cellStyle name="쉼표 [0] 9 6 2 2 2 2 2 3" xfId="14256"/>
    <cellStyle name="쉼표 [0] 9 6 2 2 2 2 3" xfId="14257"/>
    <cellStyle name="쉼표 [0] 9 6 2 2 2 2 3 2" xfId="14258"/>
    <cellStyle name="쉼표 [0] 9 6 2 2 2 2 4" xfId="14259"/>
    <cellStyle name="쉼표 [0] 9 6 2 2 2 3" xfId="14260"/>
    <cellStyle name="쉼표 [0] 9 6 2 2 2 3 2" xfId="14261"/>
    <cellStyle name="쉼표 [0] 9 6 2 2 2 3 2 2" xfId="14262"/>
    <cellStyle name="쉼표 [0] 9 6 2 2 2 3 3" xfId="14263"/>
    <cellStyle name="쉼표 [0] 9 6 2 2 2 4" xfId="14264"/>
    <cellStyle name="쉼표 [0] 9 6 2 2 2 4 2" xfId="14265"/>
    <cellStyle name="쉼표 [0] 9 6 2 2 2 5" xfId="14266"/>
    <cellStyle name="쉼표 [0] 9 6 2 2 3" xfId="14267"/>
    <cellStyle name="쉼표 [0] 9 6 2 2 3 2" xfId="14268"/>
    <cellStyle name="쉼표 [0] 9 6 2 2 3 2 2" xfId="14269"/>
    <cellStyle name="쉼표 [0] 9 6 2 2 3 2 2 2" xfId="14270"/>
    <cellStyle name="쉼표 [0] 9 6 2 2 3 2 3" xfId="14271"/>
    <cellStyle name="쉼표 [0] 9 6 2 2 3 3" xfId="14272"/>
    <cellStyle name="쉼표 [0] 9 6 2 2 3 3 2" xfId="14273"/>
    <cellStyle name="쉼표 [0] 9 6 2 2 3 4" xfId="14274"/>
    <cellStyle name="쉼표 [0] 9 6 2 2 4" xfId="14275"/>
    <cellStyle name="쉼표 [0] 9 6 2 2 4 2" xfId="14276"/>
    <cellStyle name="쉼표 [0] 9 6 2 2 4 2 2" xfId="14277"/>
    <cellStyle name="쉼표 [0] 9 6 2 2 4 3" xfId="14278"/>
    <cellStyle name="쉼표 [0] 9 6 2 2 5" xfId="14279"/>
    <cellStyle name="쉼표 [0] 9 6 2 2 5 2" xfId="14280"/>
    <cellStyle name="쉼표 [0] 9 6 2 2 6" xfId="14281"/>
    <cellStyle name="쉼표 [0] 9 6 2 3" xfId="14282"/>
    <cellStyle name="쉼표 [0] 9 6 2 3 2" xfId="14283"/>
    <cellStyle name="쉼표 [0] 9 6 2 3 2 2" xfId="14284"/>
    <cellStyle name="쉼표 [0] 9 6 2 3 2 2 2" xfId="14285"/>
    <cellStyle name="쉼표 [0] 9 6 2 3 2 2 2 2" xfId="14286"/>
    <cellStyle name="쉼표 [0] 9 6 2 3 2 2 3" xfId="14287"/>
    <cellStyle name="쉼표 [0] 9 6 2 3 2 3" xfId="14288"/>
    <cellStyle name="쉼표 [0] 9 6 2 3 2 3 2" xfId="14289"/>
    <cellStyle name="쉼표 [0] 9 6 2 3 2 4" xfId="14290"/>
    <cellStyle name="쉼표 [0] 9 6 2 3 3" xfId="14291"/>
    <cellStyle name="쉼표 [0] 9 6 2 3 3 2" xfId="14292"/>
    <cellStyle name="쉼표 [0] 9 6 2 3 3 2 2" xfId="14293"/>
    <cellStyle name="쉼표 [0] 9 6 2 3 3 3" xfId="14294"/>
    <cellStyle name="쉼표 [0] 9 6 2 3 4" xfId="14295"/>
    <cellStyle name="쉼표 [0] 9 6 2 3 4 2" xfId="14296"/>
    <cellStyle name="쉼표 [0] 9 6 2 3 5" xfId="14297"/>
    <cellStyle name="쉼표 [0] 9 6 2 4" xfId="14298"/>
    <cellStyle name="쉼표 [0] 9 6 2 4 2" xfId="14299"/>
    <cellStyle name="쉼표 [0] 9 6 2 4 2 2" xfId="14300"/>
    <cellStyle name="쉼표 [0] 9 6 2 4 2 2 2" xfId="14301"/>
    <cellStyle name="쉼표 [0] 9 6 2 4 2 3" xfId="14302"/>
    <cellStyle name="쉼표 [0] 9 6 2 4 3" xfId="14303"/>
    <cellStyle name="쉼표 [0] 9 6 2 4 3 2" xfId="14304"/>
    <cellStyle name="쉼표 [0] 9 6 2 4 4" xfId="14305"/>
    <cellStyle name="쉼표 [0] 9 6 2 5" xfId="14306"/>
    <cellStyle name="쉼표 [0] 9 6 2 5 2" xfId="14307"/>
    <cellStyle name="쉼표 [0] 9 6 2 5 2 2" xfId="14308"/>
    <cellStyle name="쉼표 [0] 9 6 2 5 3" xfId="14309"/>
    <cellStyle name="쉼표 [0] 9 6 2 6" xfId="14310"/>
    <cellStyle name="쉼표 [0] 9 6 2 6 2" xfId="14311"/>
    <cellStyle name="쉼표 [0] 9 6 2 7" xfId="14312"/>
    <cellStyle name="쉼표 [0] 9 6 3" xfId="14313"/>
    <cellStyle name="쉼표 [0] 9 6 4" xfId="14314"/>
    <cellStyle name="쉼표 [0] 9 6 4 2" xfId="14315"/>
    <cellStyle name="쉼표 [0] 9 6 4 2 2" xfId="14316"/>
    <cellStyle name="쉼표 [0] 9 6 4 2 2 2" xfId="14317"/>
    <cellStyle name="쉼표 [0] 9 6 4 2 2 2 2" xfId="14318"/>
    <cellStyle name="쉼표 [0] 9 6 4 2 2 2 2 2" xfId="14319"/>
    <cellStyle name="쉼표 [0] 9 6 4 2 2 2 3" xfId="14320"/>
    <cellStyle name="쉼표 [0] 9 6 4 2 2 3" xfId="14321"/>
    <cellStyle name="쉼표 [0] 9 6 4 2 2 3 2" xfId="14322"/>
    <cellStyle name="쉼표 [0] 9 6 4 2 2 4" xfId="14323"/>
    <cellStyle name="쉼표 [0] 9 6 4 2 3" xfId="14324"/>
    <cellStyle name="쉼표 [0] 9 6 4 2 3 2" xfId="14325"/>
    <cellStyle name="쉼표 [0] 9 6 4 2 3 2 2" xfId="14326"/>
    <cellStyle name="쉼표 [0] 9 6 4 2 3 3" xfId="14327"/>
    <cellStyle name="쉼표 [0] 9 6 4 2 4" xfId="14328"/>
    <cellStyle name="쉼표 [0] 9 6 4 2 4 2" xfId="14329"/>
    <cellStyle name="쉼표 [0] 9 6 4 2 5" xfId="14330"/>
    <cellStyle name="쉼표 [0] 9 6 4 3" xfId="14331"/>
    <cellStyle name="쉼표 [0] 9 6 4 3 2" xfId="14332"/>
    <cellStyle name="쉼표 [0] 9 6 4 3 2 2" xfId="14333"/>
    <cellStyle name="쉼표 [0] 9 6 4 3 2 2 2" xfId="14334"/>
    <cellStyle name="쉼표 [0] 9 6 4 3 2 3" xfId="14335"/>
    <cellStyle name="쉼표 [0] 9 6 4 3 3" xfId="14336"/>
    <cellStyle name="쉼표 [0] 9 6 4 3 3 2" xfId="14337"/>
    <cellStyle name="쉼표 [0] 9 6 4 3 4" xfId="14338"/>
    <cellStyle name="쉼표 [0] 9 6 4 4" xfId="14339"/>
    <cellStyle name="쉼표 [0] 9 6 4 4 2" xfId="14340"/>
    <cellStyle name="쉼표 [0] 9 6 4 4 2 2" xfId="14341"/>
    <cellStyle name="쉼표 [0] 9 6 4 4 3" xfId="14342"/>
    <cellStyle name="쉼표 [0] 9 6 4 5" xfId="14343"/>
    <cellStyle name="쉼표 [0] 9 6 4 5 2" xfId="14344"/>
    <cellStyle name="쉼표 [0] 9 6 4 6" xfId="14345"/>
    <cellStyle name="쉼표 [0] 9 6 5" xfId="14346"/>
    <cellStyle name="쉼표 [0] 9 6 5 2" xfId="14347"/>
    <cellStyle name="쉼표 [0] 9 6 5 2 2" xfId="14348"/>
    <cellStyle name="쉼표 [0] 9 6 5 2 2 2" xfId="14349"/>
    <cellStyle name="쉼표 [0] 9 6 5 2 2 2 2" xfId="14350"/>
    <cellStyle name="쉼표 [0] 9 6 5 2 2 3" xfId="14351"/>
    <cellStyle name="쉼표 [0] 9 6 5 2 3" xfId="14352"/>
    <cellStyle name="쉼표 [0] 9 6 5 2 3 2" xfId="14353"/>
    <cellStyle name="쉼표 [0] 9 6 5 2 4" xfId="14354"/>
    <cellStyle name="쉼표 [0] 9 6 5 3" xfId="14355"/>
    <cellStyle name="쉼표 [0] 9 6 5 3 2" xfId="14356"/>
    <cellStyle name="쉼표 [0] 9 6 5 3 2 2" xfId="14357"/>
    <cellStyle name="쉼표 [0] 9 6 5 3 3" xfId="14358"/>
    <cellStyle name="쉼표 [0] 9 6 5 4" xfId="14359"/>
    <cellStyle name="쉼표 [0] 9 6 5 4 2" xfId="14360"/>
    <cellStyle name="쉼표 [0] 9 6 5 5" xfId="14361"/>
    <cellStyle name="쉼표 [0] 9 6 6" xfId="14362"/>
    <cellStyle name="쉼표 [0] 9 6 6 2" xfId="14363"/>
    <cellStyle name="쉼표 [0] 9 6 6 2 2" xfId="14364"/>
    <cellStyle name="쉼표 [0] 9 6 6 2 2 2" xfId="14365"/>
    <cellStyle name="쉼표 [0] 9 6 6 2 3" xfId="14366"/>
    <cellStyle name="쉼표 [0] 9 6 6 3" xfId="14367"/>
    <cellStyle name="쉼표 [0] 9 6 6 3 2" xfId="14368"/>
    <cellStyle name="쉼표 [0] 9 6 6 4" xfId="14369"/>
    <cellStyle name="쉼표 [0] 9 6 7" xfId="14370"/>
    <cellStyle name="쉼표 [0] 9 6 7 2" xfId="14371"/>
    <cellStyle name="쉼표 [0] 9 6 7 2 2" xfId="14372"/>
    <cellStyle name="쉼표 [0] 9 6 7 3" xfId="14373"/>
    <cellStyle name="쉼표 [0] 9 6 8" xfId="14374"/>
    <cellStyle name="쉼표 [0] 9 6 8 2" xfId="14375"/>
    <cellStyle name="쉼표 [0] 9 6 9" xfId="14376"/>
    <cellStyle name="쉼표 [0] 9 7" xfId="14377"/>
    <cellStyle name="쉼표 [0] 9 7 2" xfId="14378"/>
    <cellStyle name="쉼표 [0] 9 7 2 2" xfId="14379"/>
    <cellStyle name="쉼표 [0] 9 7 2 2 2" xfId="14380"/>
    <cellStyle name="쉼표 [0] 9 7 2 2 2 2" xfId="14381"/>
    <cellStyle name="쉼표 [0] 9 7 2 2 2 2 2" xfId="14382"/>
    <cellStyle name="쉼표 [0] 9 7 2 2 2 2 2 2" xfId="14383"/>
    <cellStyle name="쉼표 [0] 9 7 2 2 2 2 3" xfId="14384"/>
    <cellStyle name="쉼표 [0] 9 7 2 2 2 3" xfId="14385"/>
    <cellStyle name="쉼표 [0] 9 7 2 2 2 3 2" xfId="14386"/>
    <cellStyle name="쉼표 [0] 9 7 2 2 2 4" xfId="14387"/>
    <cellStyle name="쉼표 [0] 9 7 2 2 3" xfId="14388"/>
    <cellStyle name="쉼표 [0] 9 7 2 2 3 2" xfId="14389"/>
    <cellStyle name="쉼표 [0] 9 7 2 2 3 2 2" xfId="14390"/>
    <cellStyle name="쉼표 [0] 9 7 2 2 3 3" xfId="14391"/>
    <cellStyle name="쉼표 [0] 9 7 2 2 4" xfId="14392"/>
    <cellStyle name="쉼표 [0] 9 7 2 2 4 2" xfId="14393"/>
    <cellStyle name="쉼표 [0] 9 7 2 2 5" xfId="14394"/>
    <cellStyle name="쉼표 [0] 9 7 2 3" xfId="14395"/>
    <cellStyle name="쉼표 [0] 9 7 2 3 2" xfId="14396"/>
    <cellStyle name="쉼표 [0] 9 7 2 3 2 2" xfId="14397"/>
    <cellStyle name="쉼표 [0] 9 7 2 3 2 2 2" xfId="14398"/>
    <cellStyle name="쉼표 [0] 9 7 2 3 2 3" xfId="14399"/>
    <cellStyle name="쉼표 [0] 9 7 2 3 3" xfId="14400"/>
    <cellStyle name="쉼표 [0] 9 7 2 3 3 2" xfId="14401"/>
    <cellStyle name="쉼표 [0] 9 7 2 3 4" xfId="14402"/>
    <cellStyle name="쉼표 [0] 9 7 2 4" xfId="14403"/>
    <cellStyle name="쉼표 [0] 9 7 2 4 2" xfId="14404"/>
    <cellStyle name="쉼표 [0] 9 7 2 4 2 2" xfId="14405"/>
    <cellStyle name="쉼표 [0] 9 7 2 4 3" xfId="14406"/>
    <cellStyle name="쉼표 [0] 9 7 2 5" xfId="14407"/>
    <cellStyle name="쉼표 [0] 9 7 2 5 2" xfId="14408"/>
    <cellStyle name="쉼표 [0] 9 7 2 6" xfId="14409"/>
    <cellStyle name="쉼표 [0] 9 7 3" xfId="14410"/>
    <cellStyle name="쉼표 [0] 9 7 3 2" xfId="14411"/>
    <cellStyle name="쉼표 [0] 9 7 3 2 2" xfId="14412"/>
    <cellStyle name="쉼표 [0] 9 7 3 2 2 2" xfId="14413"/>
    <cellStyle name="쉼표 [0] 9 7 3 2 2 2 2" xfId="14414"/>
    <cellStyle name="쉼표 [0] 9 7 3 2 2 3" xfId="14415"/>
    <cellStyle name="쉼표 [0] 9 7 3 2 3" xfId="14416"/>
    <cellStyle name="쉼표 [0] 9 7 3 2 3 2" xfId="14417"/>
    <cellStyle name="쉼표 [0] 9 7 3 2 4" xfId="14418"/>
    <cellStyle name="쉼표 [0] 9 7 3 3" xfId="14419"/>
    <cellStyle name="쉼표 [0] 9 7 3 3 2" xfId="14420"/>
    <cellStyle name="쉼표 [0] 9 7 3 3 2 2" xfId="14421"/>
    <cellStyle name="쉼표 [0] 9 7 3 3 3" xfId="14422"/>
    <cellStyle name="쉼표 [0] 9 7 3 4" xfId="14423"/>
    <cellStyle name="쉼표 [0] 9 7 3 4 2" xfId="14424"/>
    <cellStyle name="쉼표 [0] 9 7 3 5" xfId="14425"/>
    <cellStyle name="쉼표 [0] 9 7 4" xfId="14426"/>
    <cellStyle name="쉼표 [0] 9 7 4 2" xfId="14427"/>
    <cellStyle name="쉼표 [0] 9 7 4 2 2" xfId="14428"/>
    <cellStyle name="쉼표 [0] 9 7 4 2 2 2" xfId="14429"/>
    <cellStyle name="쉼표 [0] 9 7 4 2 3" xfId="14430"/>
    <cellStyle name="쉼표 [0] 9 7 4 3" xfId="14431"/>
    <cellStyle name="쉼표 [0] 9 7 4 3 2" xfId="14432"/>
    <cellStyle name="쉼표 [0] 9 7 4 4" xfId="14433"/>
    <cellStyle name="쉼표 [0] 9 7 5" xfId="14434"/>
    <cellStyle name="쉼표 [0] 9 7 5 2" xfId="14435"/>
    <cellStyle name="쉼표 [0] 9 7 5 2 2" xfId="14436"/>
    <cellStyle name="쉼표 [0] 9 7 5 3" xfId="14437"/>
    <cellStyle name="쉼표 [0] 9 7 6" xfId="14438"/>
    <cellStyle name="쉼표 [0] 9 7 6 2" xfId="14439"/>
    <cellStyle name="쉼표 [0] 9 7 7" xfId="14440"/>
    <cellStyle name="쉼표 [0] 9 8" xfId="14441"/>
    <cellStyle name="쉼표 [0] 9 9" xfId="14442"/>
    <cellStyle name="쉼표 [0] 9 9 2" xfId="14443"/>
    <cellStyle name="쉼표 [0] 9 9 2 2" xfId="14444"/>
    <cellStyle name="쉼표 [0] 9 9 2 2 2" xfId="14445"/>
    <cellStyle name="쉼표 [0] 9 9 2 2 2 2" xfId="14446"/>
    <cellStyle name="쉼표 [0] 9 9 2 2 2 2 2" xfId="14447"/>
    <cellStyle name="쉼표 [0] 9 9 2 2 2 3" xfId="14448"/>
    <cellStyle name="쉼표 [0] 9 9 2 2 3" xfId="14449"/>
    <cellStyle name="쉼표 [0] 9 9 2 2 3 2" xfId="14450"/>
    <cellStyle name="쉼표 [0] 9 9 2 2 4" xfId="14451"/>
    <cellStyle name="쉼표 [0] 9 9 2 3" xfId="14452"/>
    <cellStyle name="쉼표 [0] 9 9 2 3 2" xfId="14453"/>
    <cellStyle name="쉼표 [0] 9 9 2 3 2 2" xfId="14454"/>
    <cellStyle name="쉼표 [0] 9 9 2 3 3" xfId="14455"/>
    <cellStyle name="쉼표 [0] 9 9 2 4" xfId="14456"/>
    <cellStyle name="쉼표 [0] 9 9 2 4 2" xfId="14457"/>
    <cellStyle name="쉼표 [0] 9 9 2 5" xfId="14458"/>
    <cellStyle name="쉼표 [0] 9 9 3" xfId="14459"/>
    <cellStyle name="쉼표 [0] 9 9 3 2" xfId="14460"/>
    <cellStyle name="쉼표 [0] 9 9 3 2 2" xfId="14461"/>
    <cellStyle name="쉼표 [0] 9 9 3 2 2 2" xfId="14462"/>
    <cellStyle name="쉼표 [0] 9 9 3 2 3" xfId="14463"/>
    <cellStyle name="쉼표 [0] 9 9 3 3" xfId="14464"/>
    <cellStyle name="쉼표 [0] 9 9 3 3 2" xfId="14465"/>
    <cellStyle name="쉼표 [0] 9 9 3 4" xfId="14466"/>
    <cellStyle name="쉼표 [0] 9 9 4" xfId="14467"/>
    <cellStyle name="쉼표 [0] 9 9 4 2" xfId="14468"/>
    <cellStyle name="쉼표 [0] 9 9 4 2 2" xfId="14469"/>
    <cellStyle name="쉼표 [0] 9 9 4 3" xfId="14470"/>
    <cellStyle name="쉼표 [0] 9 9 5" xfId="14471"/>
    <cellStyle name="쉼표 [0] 9 9 5 2" xfId="14472"/>
    <cellStyle name="쉼표 [0] 9 9 6" xfId="14473"/>
    <cellStyle name="스타일 1" xfId="30023"/>
    <cellStyle name="안건회계법인" xfId="30024"/>
    <cellStyle name="양식-타이틀" xfId="30025"/>
    <cellStyle name="유1" xfId="30026"/>
    <cellStyle name="일반" xfId="30027"/>
    <cellStyle name="자리수" xfId="30028"/>
    <cellStyle name="자리수0" xfId="30029"/>
    <cellStyle name="제목[1 줄]" xfId="30030"/>
    <cellStyle name="제목[2줄 아래]" xfId="30031"/>
    <cellStyle name="제목[2줄 위]" xfId="30032"/>
    <cellStyle name="제목1" xfId="30033"/>
    <cellStyle name="지정되지 않음" xfId="30034"/>
    <cellStyle name="콤마 [0]_  종  합  " xfId="30035"/>
    <cellStyle name="콤마 [1]" xfId="30036"/>
    <cellStyle name="콤마 [2]" xfId="30037"/>
    <cellStyle name="콤마_  종  합  " xfId="30038"/>
    <cellStyle name="통화 [0㉝〸" xfId="30039"/>
    <cellStyle name="퍼센트" xfId="30040"/>
    <cellStyle name="표" xfId="30041"/>
    <cellStyle name="표준" xfId="0" builtinId="0"/>
    <cellStyle name="표준 10" xfId="14474"/>
    <cellStyle name="표준 10 10" xfId="14475"/>
    <cellStyle name="표준 10 10 2" xfId="14476"/>
    <cellStyle name="표준 10 10 2 2" xfId="14477"/>
    <cellStyle name="표준 10 10 2 2 2" xfId="14478"/>
    <cellStyle name="표준 10 10 2 2 2 2" xfId="14479"/>
    <cellStyle name="표준 10 10 2 2 2 2 2" xfId="14480"/>
    <cellStyle name="표준 10 10 2 2 2 3" xfId="14481"/>
    <cellStyle name="표준 10 10 2 2 3" xfId="14482"/>
    <cellStyle name="표준 10 10 2 2 3 2" xfId="14483"/>
    <cellStyle name="표준 10 10 2 2 4" xfId="14484"/>
    <cellStyle name="표준 10 10 2 3" xfId="14485"/>
    <cellStyle name="표준 10 10 2 3 2" xfId="14486"/>
    <cellStyle name="표준 10 10 2 3 2 2" xfId="14487"/>
    <cellStyle name="표준 10 10 2 3 3" xfId="14488"/>
    <cellStyle name="표준 10 10 2 4" xfId="14489"/>
    <cellStyle name="표준 10 10 2 4 2" xfId="14490"/>
    <cellStyle name="표준 10 10 2 5" xfId="14491"/>
    <cellStyle name="표준 10 10 3" xfId="14492"/>
    <cellStyle name="표준 10 10 3 2" xfId="14493"/>
    <cellStyle name="표준 10 10 3 2 2" xfId="14494"/>
    <cellStyle name="표준 10 10 3 2 2 2" xfId="14495"/>
    <cellStyle name="표준 10 10 3 2 3" xfId="14496"/>
    <cellStyle name="표준 10 10 3 3" xfId="14497"/>
    <cellStyle name="표준 10 10 3 3 2" xfId="14498"/>
    <cellStyle name="표준 10 10 3 4" xfId="14499"/>
    <cellStyle name="표준 10 10 4" xfId="14500"/>
    <cellStyle name="표준 10 10 4 2" xfId="14501"/>
    <cellStyle name="표준 10 10 4 2 2" xfId="14502"/>
    <cellStyle name="표준 10 10 4 3" xfId="14503"/>
    <cellStyle name="표준 10 10 5" xfId="14504"/>
    <cellStyle name="표준 10 10 5 2" xfId="14505"/>
    <cellStyle name="표준 10 10 6" xfId="14506"/>
    <cellStyle name="표준 10 11" xfId="14507"/>
    <cellStyle name="표준 10 11 2" xfId="14508"/>
    <cellStyle name="표준 10 11 2 2" xfId="14509"/>
    <cellStyle name="표준 10 11 2 2 2" xfId="14510"/>
    <cellStyle name="표준 10 11 2 2 2 2" xfId="14511"/>
    <cellStyle name="표준 10 11 2 2 3" xfId="14512"/>
    <cellStyle name="표준 10 11 2 3" xfId="14513"/>
    <cellStyle name="표준 10 11 2 3 2" xfId="14514"/>
    <cellStyle name="표준 10 11 2 4" xfId="14515"/>
    <cellStyle name="표준 10 11 3" xfId="14516"/>
    <cellStyle name="표준 10 11 3 2" xfId="14517"/>
    <cellStyle name="표준 10 11 3 2 2" xfId="14518"/>
    <cellStyle name="표준 10 11 3 3" xfId="14519"/>
    <cellStyle name="표준 10 11 4" xfId="14520"/>
    <cellStyle name="표준 10 11 4 2" xfId="14521"/>
    <cellStyle name="표준 10 11 5" xfId="14522"/>
    <cellStyle name="표준 10 12" xfId="14523"/>
    <cellStyle name="표준 10 12 2" xfId="14524"/>
    <cellStyle name="표준 10 12 2 2" xfId="14525"/>
    <cellStyle name="표준 10 12 2 2 2" xfId="14526"/>
    <cellStyle name="표준 10 12 2 3" xfId="14527"/>
    <cellStyle name="표준 10 12 3" xfId="14528"/>
    <cellStyle name="표준 10 12 3 2" xfId="14529"/>
    <cellStyle name="표준 10 12 4" xfId="14530"/>
    <cellStyle name="표준 10 13" xfId="14531"/>
    <cellStyle name="표준 10 13 2" xfId="14532"/>
    <cellStyle name="표준 10 13 2 2" xfId="14533"/>
    <cellStyle name="표준 10 13 3" xfId="14534"/>
    <cellStyle name="표준 10 14" xfId="14535"/>
    <cellStyle name="표준 10 14 2" xfId="14536"/>
    <cellStyle name="표준 10 15" xfId="14537"/>
    <cellStyle name="표준 10 2" xfId="14538"/>
    <cellStyle name="표준 10 2 10" xfId="14539"/>
    <cellStyle name="표준 10 2 10 2" xfId="14540"/>
    <cellStyle name="표준 10 2 10 2 2" xfId="14541"/>
    <cellStyle name="표준 10 2 10 2 2 2" xfId="14542"/>
    <cellStyle name="표준 10 2 10 2 2 2 2" xfId="14543"/>
    <cellStyle name="표준 10 2 10 2 2 3" xfId="14544"/>
    <cellStyle name="표준 10 2 10 2 3" xfId="14545"/>
    <cellStyle name="표준 10 2 10 2 3 2" xfId="14546"/>
    <cellStyle name="표준 10 2 10 2 4" xfId="14547"/>
    <cellStyle name="표준 10 2 10 3" xfId="14548"/>
    <cellStyle name="표준 10 2 10 3 2" xfId="14549"/>
    <cellStyle name="표준 10 2 10 3 2 2" xfId="14550"/>
    <cellStyle name="표준 10 2 10 3 3" xfId="14551"/>
    <cellStyle name="표준 10 2 10 4" xfId="14552"/>
    <cellStyle name="표준 10 2 10 4 2" xfId="14553"/>
    <cellStyle name="표준 10 2 10 5" xfId="14554"/>
    <cellStyle name="표준 10 2 11" xfId="14555"/>
    <cellStyle name="표준 10 2 11 2" xfId="14556"/>
    <cellStyle name="표준 10 2 11 2 2" xfId="14557"/>
    <cellStyle name="표준 10 2 11 2 2 2" xfId="14558"/>
    <cellStyle name="표준 10 2 11 2 3" xfId="14559"/>
    <cellStyle name="표준 10 2 11 3" xfId="14560"/>
    <cellStyle name="표준 10 2 11 3 2" xfId="14561"/>
    <cellStyle name="표준 10 2 11 4" xfId="14562"/>
    <cellStyle name="표준 10 2 12" xfId="14563"/>
    <cellStyle name="표준 10 2 12 2" xfId="14564"/>
    <cellStyle name="표준 10 2 12 2 2" xfId="14565"/>
    <cellStyle name="표준 10 2 12 3" xfId="14566"/>
    <cellStyle name="표준 10 2 13" xfId="14567"/>
    <cellStyle name="표준 10 2 13 2" xfId="14568"/>
    <cellStyle name="표준 10 2 14" xfId="14569"/>
    <cellStyle name="표준 10 2 2" xfId="14570"/>
    <cellStyle name="표준 10 2 2 10" xfId="14571"/>
    <cellStyle name="표준 10 2 2 10 2" xfId="14572"/>
    <cellStyle name="표준 10 2 2 10 2 2" xfId="14573"/>
    <cellStyle name="표준 10 2 2 10 2 2 2" xfId="14574"/>
    <cellStyle name="표준 10 2 2 10 2 3" xfId="14575"/>
    <cellStyle name="표준 10 2 2 10 3" xfId="14576"/>
    <cellStyle name="표준 10 2 2 10 3 2" xfId="14577"/>
    <cellStyle name="표준 10 2 2 10 4" xfId="14578"/>
    <cellStyle name="표준 10 2 2 11" xfId="14579"/>
    <cellStyle name="표준 10 2 2 11 2" xfId="14580"/>
    <cellStyle name="표준 10 2 2 11 2 2" xfId="14581"/>
    <cellStyle name="표준 10 2 2 11 3" xfId="14582"/>
    <cellStyle name="표준 10 2 2 12" xfId="14583"/>
    <cellStyle name="표준 10 2 2 12 2" xfId="14584"/>
    <cellStyle name="표준 10 2 2 13" xfId="14585"/>
    <cellStyle name="표준 10 2 2 2" xfId="14586"/>
    <cellStyle name="표준 10 2 2 2 10" xfId="14587"/>
    <cellStyle name="표준 10 2 2 2 10 2" xfId="14588"/>
    <cellStyle name="표준 10 2 2 2 11" xfId="14589"/>
    <cellStyle name="표준 10 2 2 2 2" xfId="14590"/>
    <cellStyle name="표준 10 2 2 2 2 10" xfId="14591"/>
    <cellStyle name="표준 10 2 2 2 2 2" xfId="14592"/>
    <cellStyle name="표준 10 2 2 2 2 2 2" xfId="14593"/>
    <cellStyle name="표준 10 2 2 2 2 2 2 2" xfId="14594"/>
    <cellStyle name="표준 10 2 2 2 2 2 2 2 2" xfId="14595"/>
    <cellStyle name="표준 10 2 2 2 2 2 2 2 2 2" xfId="14596"/>
    <cellStyle name="표준 10 2 2 2 2 2 2 2 2 2 2" xfId="14597"/>
    <cellStyle name="표준 10 2 2 2 2 2 2 2 2 2 2 2" xfId="14598"/>
    <cellStyle name="표준 10 2 2 2 2 2 2 2 2 2 2 2 2" xfId="14599"/>
    <cellStyle name="표준 10 2 2 2 2 2 2 2 2 2 2 3" xfId="14600"/>
    <cellStyle name="표준 10 2 2 2 2 2 2 2 2 2 3" xfId="14601"/>
    <cellStyle name="표준 10 2 2 2 2 2 2 2 2 2 3 2" xfId="14602"/>
    <cellStyle name="표준 10 2 2 2 2 2 2 2 2 2 4" xfId="14603"/>
    <cellStyle name="표준 10 2 2 2 2 2 2 2 2 3" xfId="14604"/>
    <cellStyle name="표준 10 2 2 2 2 2 2 2 2 3 2" xfId="14605"/>
    <cellStyle name="표준 10 2 2 2 2 2 2 2 2 3 2 2" xfId="14606"/>
    <cellStyle name="표준 10 2 2 2 2 2 2 2 2 3 3" xfId="14607"/>
    <cellStyle name="표준 10 2 2 2 2 2 2 2 2 4" xfId="14608"/>
    <cellStyle name="표준 10 2 2 2 2 2 2 2 2 4 2" xfId="14609"/>
    <cellStyle name="표준 10 2 2 2 2 2 2 2 2 5" xfId="14610"/>
    <cellStyle name="표준 10 2 2 2 2 2 2 2 3" xfId="14611"/>
    <cellStyle name="표준 10 2 2 2 2 2 2 2 3 2" xfId="14612"/>
    <cellStyle name="표준 10 2 2 2 2 2 2 2 3 2 2" xfId="14613"/>
    <cellStyle name="표준 10 2 2 2 2 2 2 2 3 2 2 2" xfId="14614"/>
    <cellStyle name="표준 10 2 2 2 2 2 2 2 3 2 3" xfId="14615"/>
    <cellStyle name="표준 10 2 2 2 2 2 2 2 3 3" xfId="14616"/>
    <cellStyle name="표준 10 2 2 2 2 2 2 2 3 3 2" xfId="14617"/>
    <cellStyle name="표준 10 2 2 2 2 2 2 2 3 4" xfId="14618"/>
    <cellStyle name="표준 10 2 2 2 2 2 2 2 4" xfId="14619"/>
    <cellStyle name="표준 10 2 2 2 2 2 2 2 4 2" xfId="14620"/>
    <cellStyle name="표준 10 2 2 2 2 2 2 2 4 2 2" xfId="14621"/>
    <cellStyle name="표준 10 2 2 2 2 2 2 2 4 3" xfId="14622"/>
    <cellStyle name="표준 10 2 2 2 2 2 2 2 5" xfId="14623"/>
    <cellStyle name="표준 10 2 2 2 2 2 2 2 5 2" xfId="14624"/>
    <cellStyle name="표준 10 2 2 2 2 2 2 2 6" xfId="14625"/>
    <cellStyle name="표준 10 2 2 2 2 2 2 3" xfId="14626"/>
    <cellStyle name="표준 10 2 2 2 2 2 2 3 2" xfId="14627"/>
    <cellStyle name="표준 10 2 2 2 2 2 2 3 2 2" xfId="14628"/>
    <cellStyle name="표준 10 2 2 2 2 2 2 3 2 2 2" xfId="14629"/>
    <cellStyle name="표준 10 2 2 2 2 2 2 3 2 2 2 2" xfId="14630"/>
    <cellStyle name="표준 10 2 2 2 2 2 2 3 2 2 3" xfId="14631"/>
    <cellStyle name="표준 10 2 2 2 2 2 2 3 2 3" xfId="14632"/>
    <cellStyle name="표준 10 2 2 2 2 2 2 3 2 3 2" xfId="14633"/>
    <cellStyle name="표준 10 2 2 2 2 2 2 3 2 4" xfId="14634"/>
    <cellStyle name="표준 10 2 2 2 2 2 2 3 3" xfId="14635"/>
    <cellStyle name="표준 10 2 2 2 2 2 2 3 3 2" xfId="14636"/>
    <cellStyle name="표준 10 2 2 2 2 2 2 3 3 2 2" xfId="14637"/>
    <cellStyle name="표준 10 2 2 2 2 2 2 3 3 3" xfId="14638"/>
    <cellStyle name="표준 10 2 2 2 2 2 2 3 4" xfId="14639"/>
    <cellStyle name="표준 10 2 2 2 2 2 2 3 4 2" xfId="14640"/>
    <cellStyle name="표준 10 2 2 2 2 2 2 3 5" xfId="14641"/>
    <cellStyle name="표준 10 2 2 2 2 2 2 4" xfId="14642"/>
    <cellStyle name="표준 10 2 2 2 2 2 2 4 2" xfId="14643"/>
    <cellStyle name="표준 10 2 2 2 2 2 2 4 2 2" xfId="14644"/>
    <cellStyle name="표준 10 2 2 2 2 2 2 4 2 2 2" xfId="14645"/>
    <cellStyle name="표준 10 2 2 2 2 2 2 4 2 3" xfId="14646"/>
    <cellStyle name="표준 10 2 2 2 2 2 2 4 3" xfId="14647"/>
    <cellStyle name="표준 10 2 2 2 2 2 2 4 3 2" xfId="14648"/>
    <cellStyle name="표준 10 2 2 2 2 2 2 4 4" xfId="14649"/>
    <cellStyle name="표준 10 2 2 2 2 2 2 5" xfId="14650"/>
    <cellStyle name="표준 10 2 2 2 2 2 2 5 2" xfId="14651"/>
    <cellStyle name="표준 10 2 2 2 2 2 2 5 2 2" xfId="14652"/>
    <cellStyle name="표준 10 2 2 2 2 2 2 5 3" xfId="14653"/>
    <cellStyle name="표준 10 2 2 2 2 2 2 6" xfId="14654"/>
    <cellStyle name="표준 10 2 2 2 2 2 2 6 2" xfId="14655"/>
    <cellStyle name="표준 10 2 2 2 2 2 2 7" xfId="14656"/>
    <cellStyle name="표준 10 2 2 2 2 2 3" xfId="14657"/>
    <cellStyle name="표준 10 2 2 2 2 2 4" xfId="14658"/>
    <cellStyle name="표준 10 2 2 2 2 2 4 2" xfId="14659"/>
    <cellStyle name="표준 10 2 2 2 2 2 4 2 2" xfId="14660"/>
    <cellStyle name="표준 10 2 2 2 2 2 4 2 2 2" xfId="14661"/>
    <cellStyle name="표준 10 2 2 2 2 2 4 2 2 2 2" xfId="14662"/>
    <cellStyle name="표준 10 2 2 2 2 2 4 2 2 2 2 2" xfId="14663"/>
    <cellStyle name="표준 10 2 2 2 2 2 4 2 2 2 3" xfId="14664"/>
    <cellStyle name="표준 10 2 2 2 2 2 4 2 2 3" xfId="14665"/>
    <cellStyle name="표준 10 2 2 2 2 2 4 2 2 3 2" xfId="14666"/>
    <cellStyle name="표준 10 2 2 2 2 2 4 2 2 4" xfId="14667"/>
    <cellStyle name="표준 10 2 2 2 2 2 4 2 3" xfId="14668"/>
    <cellStyle name="표준 10 2 2 2 2 2 4 2 3 2" xfId="14669"/>
    <cellStyle name="표준 10 2 2 2 2 2 4 2 3 2 2" xfId="14670"/>
    <cellStyle name="표준 10 2 2 2 2 2 4 2 3 3" xfId="14671"/>
    <cellStyle name="표준 10 2 2 2 2 2 4 2 4" xfId="14672"/>
    <cellStyle name="표준 10 2 2 2 2 2 4 2 4 2" xfId="14673"/>
    <cellStyle name="표준 10 2 2 2 2 2 4 2 5" xfId="14674"/>
    <cellStyle name="표준 10 2 2 2 2 2 4 3" xfId="14675"/>
    <cellStyle name="표준 10 2 2 2 2 2 4 3 2" xfId="14676"/>
    <cellStyle name="표준 10 2 2 2 2 2 4 3 2 2" xfId="14677"/>
    <cellStyle name="표준 10 2 2 2 2 2 4 3 2 2 2" xfId="14678"/>
    <cellStyle name="표준 10 2 2 2 2 2 4 3 2 3" xfId="14679"/>
    <cellStyle name="표준 10 2 2 2 2 2 4 3 3" xfId="14680"/>
    <cellStyle name="표준 10 2 2 2 2 2 4 3 3 2" xfId="14681"/>
    <cellStyle name="표준 10 2 2 2 2 2 4 3 4" xfId="14682"/>
    <cellStyle name="표준 10 2 2 2 2 2 4 4" xfId="14683"/>
    <cellStyle name="표준 10 2 2 2 2 2 4 4 2" xfId="14684"/>
    <cellStyle name="표준 10 2 2 2 2 2 4 4 2 2" xfId="14685"/>
    <cellStyle name="표준 10 2 2 2 2 2 4 4 3" xfId="14686"/>
    <cellStyle name="표준 10 2 2 2 2 2 4 5" xfId="14687"/>
    <cellStyle name="표준 10 2 2 2 2 2 4 5 2" xfId="14688"/>
    <cellStyle name="표준 10 2 2 2 2 2 4 6" xfId="14689"/>
    <cellStyle name="표준 10 2 2 2 2 2 5" xfId="14690"/>
    <cellStyle name="표준 10 2 2 2 2 2 5 2" xfId="14691"/>
    <cellStyle name="표준 10 2 2 2 2 2 5 2 2" xfId="14692"/>
    <cellStyle name="표준 10 2 2 2 2 2 5 2 2 2" xfId="14693"/>
    <cellStyle name="표준 10 2 2 2 2 2 5 2 2 2 2" xfId="14694"/>
    <cellStyle name="표준 10 2 2 2 2 2 5 2 2 3" xfId="14695"/>
    <cellStyle name="표준 10 2 2 2 2 2 5 2 3" xfId="14696"/>
    <cellStyle name="표준 10 2 2 2 2 2 5 2 3 2" xfId="14697"/>
    <cellStyle name="표준 10 2 2 2 2 2 5 2 4" xfId="14698"/>
    <cellStyle name="표준 10 2 2 2 2 2 5 3" xfId="14699"/>
    <cellStyle name="표준 10 2 2 2 2 2 5 3 2" xfId="14700"/>
    <cellStyle name="표준 10 2 2 2 2 2 5 3 2 2" xfId="14701"/>
    <cellStyle name="표준 10 2 2 2 2 2 5 3 3" xfId="14702"/>
    <cellStyle name="표준 10 2 2 2 2 2 5 4" xfId="14703"/>
    <cellStyle name="표준 10 2 2 2 2 2 5 4 2" xfId="14704"/>
    <cellStyle name="표준 10 2 2 2 2 2 5 5" xfId="14705"/>
    <cellStyle name="표준 10 2 2 2 2 2 6" xfId="14706"/>
    <cellStyle name="표준 10 2 2 2 2 2 6 2" xfId="14707"/>
    <cellStyle name="표준 10 2 2 2 2 2 6 2 2" xfId="14708"/>
    <cellStyle name="표준 10 2 2 2 2 2 6 2 2 2" xfId="14709"/>
    <cellStyle name="표준 10 2 2 2 2 2 6 2 3" xfId="14710"/>
    <cellStyle name="표준 10 2 2 2 2 2 6 3" xfId="14711"/>
    <cellStyle name="표준 10 2 2 2 2 2 6 3 2" xfId="14712"/>
    <cellStyle name="표준 10 2 2 2 2 2 6 4" xfId="14713"/>
    <cellStyle name="표준 10 2 2 2 2 2 7" xfId="14714"/>
    <cellStyle name="표준 10 2 2 2 2 2 7 2" xfId="14715"/>
    <cellStyle name="표준 10 2 2 2 2 2 7 2 2" xfId="14716"/>
    <cellStyle name="표준 10 2 2 2 2 2 7 3" xfId="14717"/>
    <cellStyle name="표준 10 2 2 2 2 2 8" xfId="14718"/>
    <cellStyle name="표준 10 2 2 2 2 2 8 2" xfId="14719"/>
    <cellStyle name="표준 10 2 2 2 2 2 9" xfId="14720"/>
    <cellStyle name="표준 10 2 2 2 2 3" xfId="14721"/>
    <cellStyle name="표준 10 2 2 2 2 3 2" xfId="14722"/>
    <cellStyle name="표준 10 2 2 2 2 3 2 2" xfId="14723"/>
    <cellStyle name="표준 10 2 2 2 2 3 2 2 2" xfId="14724"/>
    <cellStyle name="표준 10 2 2 2 2 3 2 2 2 2" xfId="14725"/>
    <cellStyle name="표준 10 2 2 2 2 3 2 2 2 2 2" xfId="14726"/>
    <cellStyle name="표준 10 2 2 2 2 3 2 2 2 2 2 2" xfId="14727"/>
    <cellStyle name="표준 10 2 2 2 2 3 2 2 2 2 3" xfId="14728"/>
    <cellStyle name="표준 10 2 2 2 2 3 2 2 2 3" xfId="14729"/>
    <cellStyle name="표준 10 2 2 2 2 3 2 2 2 3 2" xfId="14730"/>
    <cellStyle name="표준 10 2 2 2 2 3 2 2 2 4" xfId="14731"/>
    <cellStyle name="표준 10 2 2 2 2 3 2 2 3" xfId="14732"/>
    <cellStyle name="표준 10 2 2 2 2 3 2 2 3 2" xfId="14733"/>
    <cellStyle name="표준 10 2 2 2 2 3 2 2 3 2 2" xfId="14734"/>
    <cellStyle name="표준 10 2 2 2 2 3 2 2 3 3" xfId="14735"/>
    <cellStyle name="표준 10 2 2 2 2 3 2 2 4" xfId="14736"/>
    <cellStyle name="표준 10 2 2 2 2 3 2 2 4 2" xfId="14737"/>
    <cellStyle name="표준 10 2 2 2 2 3 2 2 5" xfId="14738"/>
    <cellStyle name="표준 10 2 2 2 2 3 2 3" xfId="14739"/>
    <cellStyle name="표준 10 2 2 2 2 3 2 3 2" xfId="14740"/>
    <cellStyle name="표준 10 2 2 2 2 3 2 3 2 2" xfId="14741"/>
    <cellStyle name="표준 10 2 2 2 2 3 2 3 2 2 2" xfId="14742"/>
    <cellStyle name="표준 10 2 2 2 2 3 2 3 2 3" xfId="14743"/>
    <cellStyle name="표준 10 2 2 2 2 3 2 3 3" xfId="14744"/>
    <cellStyle name="표준 10 2 2 2 2 3 2 3 3 2" xfId="14745"/>
    <cellStyle name="표준 10 2 2 2 2 3 2 3 4" xfId="14746"/>
    <cellStyle name="표준 10 2 2 2 2 3 2 4" xfId="14747"/>
    <cellStyle name="표준 10 2 2 2 2 3 2 4 2" xfId="14748"/>
    <cellStyle name="표준 10 2 2 2 2 3 2 4 2 2" xfId="14749"/>
    <cellStyle name="표준 10 2 2 2 2 3 2 4 3" xfId="14750"/>
    <cellStyle name="표준 10 2 2 2 2 3 2 5" xfId="14751"/>
    <cellStyle name="표준 10 2 2 2 2 3 2 5 2" xfId="14752"/>
    <cellStyle name="표준 10 2 2 2 2 3 2 6" xfId="14753"/>
    <cellStyle name="표준 10 2 2 2 2 3 3" xfId="14754"/>
    <cellStyle name="표준 10 2 2 2 2 3 3 2" xfId="14755"/>
    <cellStyle name="표준 10 2 2 2 2 3 3 2 2" xfId="14756"/>
    <cellStyle name="표준 10 2 2 2 2 3 3 2 2 2" xfId="14757"/>
    <cellStyle name="표준 10 2 2 2 2 3 3 2 2 2 2" xfId="14758"/>
    <cellStyle name="표준 10 2 2 2 2 3 3 2 2 3" xfId="14759"/>
    <cellStyle name="표준 10 2 2 2 2 3 3 2 3" xfId="14760"/>
    <cellStyle name="표준 10 2 2 2 2 3 3 2 3 2" xfId="14761"/>
    <cellStyle name="표준 10 2 2 2 2 3 3 2 4" xfId="14762"/>
    <cellStyle name="표준 10 2 2 2 2 3 3 3" xfId="14763"/>
    <cellStyle name="표준 10 2 2 2 2 3 3 3 2" xfId="14764"/>
    <cellStyle name="표준 10 2 2 2 2 3 3 3 2 2" xfId="14765"/>
    <cellStyle name="표준 10 2 2 2 2 3 3 3 3" xfId="14766"/>
    <cellStyle name="표준 10 2 2 2 2 3 3 4" xfId="14767"/>
    <cellStyle name="표준 10 2 2 2 2 3 3 4 2" xfId="14768"/>
    <cellStyle name="표준 10 2 2 2 2 3 3 5" xfId="14769"/>
    <cellStyle name="표준 10 2 2 2 2 3 4" xfId="14770"/>
    <cellStyle name="표준 10 2 2 2 2 3 4 2" xfId="14771"/>
    <cellStyle name="표준 10 2 2 2 2 3 4 2 2" xfId="14772"/>
    <cellStyle name="표준 10 2 2 2 2 3 4 2 2 2" xfId="14773"/>
    <cellStyle name="표준 10 2 2 2 2 3 4 2 3" xfId="14774"/>
    <cellStyle name="표준 10 2 2 2 2 3 4 3" xfId="14775"/>
    <cellStyle name="표준 10 2 2 2 2 3 4 3 2" xfId="14776"/>
    <cellStyle name="표준 10 2 2 2 2 3 4 4" xfId="14777"/>
    <cellStyle name="표준 10 2 2 2 2 3 5" xfId="14778"/>
    <cellStyle name="표준 10 2 2 2 2 3 5 2" xfId="14779"/>
    <cellStyle name="표준 10 2 2 2 2 3 5 2 2" xfId="14780"/>
    <cellStyle name="표준 10 2 2 2 2 3 5 3" xfId="14781"/>
    <cellStyle name="표준 10 2 2 2 2 3 6" xfId="14782"/>
    <cellStyle name="표준 10 2 2 2 2 3 6 2" xfId="14783"/>
    <cellStyle name="표준 10 2 2 2 2 3 7" xfId="14784"/>
    <cellStyle name="표준 10 2 2 2 2 4" xfId="14785"/>
    <cellStyle name="표준 10 2 2 2 2 5" xfId="14786"/>
    <cellStyle name="표준 10 2 2 2 2 5 2" xfId="14787"/>
    <cellStyle name="표준 10 2 2 2 2 5 2 2" xfId="14788"/>
    <cellStyle name="표준 10 2 2 2 2 5 2 2 2" xfId="14789"/>
    <cellStyle name="표준 10 2 2 2 2 5 2 2 2 2" xfId="14790"/>
    <cellStyle name="표준 10 2 2 2 2 5 2 2 2 2 2" xfId="14791"/>
    <cellStyle name="표준 10 2 2 2 2 5 2 2 2 3" xfId="14792"/>
    <cellStyle name="표준 10 2 2 2 2 5 2 2 3" xfId="14793"/>
    <cellStyle name="표준 10 2 2 2 2 5 2 2 3 2" xfId="14794"/>
    <cellStyle name="표준 10 2 2 2 2 5 2 2 4" xfId="14795"/>
    <cellStyle name="표준 10 2 2 2 2 5 2 3" xfId="14796"/>
    <cellStyle name="표준 10 2 2 2 2 5 2 3 2" xfId="14797"/>
    <cellStyle name="표준 10 2 2 2 2 5 2 3 2 2" xfId="14798"/>
    <cellStyle name="표준 10 2 2 2 2 5 2 3 3" xfId="14799"/>
    <cellStyle name="표준 10 2 2 2 2 5 2 4" xfId="14800"/>
    <cellStyle name="표준 10 2 2 2 2 5 2 4 2" xfId="14801"/>
    <cellStyle name="표준 10 2 2 2 2 5 2 5" xfId="14802"/>
    <cellStyle name="표준 10 2 2 2 2 5 3" xfId="14803"/>
    <cellStyle name="표준 10 2 2 2 2 5 3 2" xfId="14804"/>
    <cellStyle name="표준 10 2 2 2 2 5 3 2 2" xfId="14805"/>
    <cellStyle name="표준 10 2 2 2 2 5 3 2 2 2" xfId="14806"/>
    <cellStyle name="표준 10 2 2 2 2 5 3 2 3" xfId="14807"/>
    <cellStyle name="표준 10 2 2 2 2 5 3 3" xfId="14808"/>
    <cellStyle name="표준 10 2 2 2 2 5 3 3 2" xfId="14809"/>
    <cellStyle name="표준 10 2 2 2 2 5 3 4" xfId="14810"/>
    <cellStyle name="표준 10 2 2 2 2 5 4" xfId="14811"/>
    <cellStyle name="표준 10 2 2 2 2 5 4 2" xfId="14812"/>
    <cellStyle name="표준 10 2 2 2 2 5 4 2 2" xfId="14813"/>
    <cellStyle name="표준 10 2 2 2 2 5 4 3" xfId="14814"/>
    <cellStyle name="표준 10 2 2 2 2 5 5" xfId="14815"/>
    <cellStyle name="표준 10 2 2 2 2 5 5 2" xfId="14816"/>
    <cellStyle name="표준 10 2 2 2 2 5 6" xfId="14817"/>
    <cellStyle name="표준 10 2 2 2 2 6" xfId="14818"/>
    <cellStyle name="표준 10 2 2 2 2 6 2" xfId="14819"/>
    <cellStyle name="표준 10 2 2 2 2 6 2 2" xfId="14820"/>
    <cellStyle name="표준 10 2 2 2 2 6 2 2 2" xfId="14821"/>
    <cellStyle name="표준 10 2 2 2 2 6 2 2 2 2" xfId="14822"/>
    <cellStyle name="표준 10 2 2 2 2 6 2 2 3" xfId="14823"/>
    <cellStyle name="표준 10 2 2 2 2 6 2 3" xfId="14824"/>
    <cellStyle name="표준 10 2 2 2 2 6 2 3 2" xfId="14825"/>
    <cellStyle name="표준 10 2 2 2 2 6 2 4" xfId="14826"/>
    <cellStyle name="표준 10 2 2 2 2 6 3" xfId="14827"/>
    <cellStyle name="표준 10 2 2 2 2 6 3 2" xfId="14828"/>
    <cellStyle name="표준 10 2 2 2 2 6 3 2 2" xfId="14829"/>
    <cellStyle name="표준 10 2 2 2 2 6 3 3" xfId="14830"/>
    <cellStyle name="표준 10 2 2 2 2 6 4" xfId="14831"/>
    <cellStyle name="표준 10 2 2 2 2 6 4 2" xfId="14832"/>
    <cellStyle name="표준 10 2 2 2 2 6 5" xfId="14833"/>
    <cellStyle name="표준 10 2 2 2 2 7" xfId="14834"/>
    <cellStyle name="표준 10 2 2 2 2 7 2" xfId="14835"/>
    <cellStyle name="표준 10 2 2 2 2 7 2 2" xfId="14836"/>
    <cellStyle name="표준 10 2 2 2 2 7 2 2 2" xfId="14837"/>
    <cellStyle name="표준 10 2 2 2 2 7 2 3" xfId="14838"/>
    <cellStyle name="표준 10 2 2 2 2 7 3" xfId="14839"/>
    <cellStyle name="표준 10 2 2 2 2 7 3 2" xfId="14840"/>
    <cellStyle name="표준 10 2 2 2 2 7 4" xfId="14841"/>
    <cellStyle name="표준 10 2 2 2 2 8" xfId="14842"/>
    <cellStyle name="표준 10 2 2 2 2 8 2" xfId="14843"/>
    <cellStyle name="표준 10 2 2 2 2 8 2 2" xfId="14844"/>
    <cellStyle name="표준 10 2 2 2 2 8 3" xfId="14845"/>
    <cellStyle name="표준 10 2 2 2 2 9" xfId="14846"/>
    <cellStyle name="표준 10 2 2 2 2 9 2" xfId="14847"/>
    <cellStyle name="표준 10 2 2 2 3" xfId="14848"/>
    <cellStyle name="표준 10 2 2 2 3 2" xfId="14849"/>
    <cellStyle name="표준 10 2 2 2 3 2 2" xfId="14850"/>
    <cellStyle name="표준 10 2 2 2 3 2 2 2" xfId="14851"/>
    <cellStyle name="표준 10 2 2 2 3 2 2 2 2" xfId="14852"/>
    <cellStyle name="표준 10 2 2 2 3 2 2 2 2 2" xfId="14853"/>
    <cellStyle name="표준 10 2 2 2 3 2 2 2 2 2 2" xfId="14854"/>
    <cellStyle name="표준 10 2 2 2 3 2 2 2 2 2 2 2" xfId="14855"/>
    <cellStyle name="표준 10 2 2 2 3 2 2 2 2 2 3" xfId="14856"/>
    <cellStyle name="표준 10 2 2 2 3 2 2 2 2 3" xfId="14857"/>
    <cellStyle name="표준 10 2 2 2 3 2 2 2 2 3 2" xfId="14858"/>
    <cellStyle name="표준 10 2 2 2 3 2 2 2 2 4" xfId="14859"/>
    <cellStyle name="표준 10 2 2 2 3 2 2 2 3" xfId="14860"/>
    <cellStyle name="표준 10 2 2 2 3 2 2 2 3 2" xfId="14861"/>
    <cellStyle name="표준 10 2 2 2 3 2 2 2 3 2 2" xfId="14862"/>
    <cellStyle name="표준 10 2 2 2 3 2 2 2 3 3" xfId="14863"/>
    <cellStyle name="표준 10 2 2 2 3 2 2 2 4" xfId="14864"/>
    <cellStyle name="표준 10 2 2 2 3 2 2 2 4 2" xfId="14865"/>
    <cellStyle name="표준 10 2 2 2 3 2 2 2 5" xfId="14866"/>
    <cellStyle name="표준 10 2 2 2 3 2 2 3" xfId="14867"/>
    <cellStyle name="표준 10 2 2 2 3 2 2 3 2" xfId="14868"/>
    <cellStyle name="표준 10 2 2 2 3 2 2 3 2 2" xfId="14869"/>
    <cellStyle name="표준 10 2 2 2 3 2 2 3 2 2 2" xfId="14870"/>
    <cellStyle name="표준 10 2 2 2 3 2 2 3 2 3" xfId="14871"/>
    <cellStyle name="표준 10 2 2 2 3 2 2 3 3" xfId="14872"/>
    <cellStyle name="표준 10 2 2 2 3 2 2 3 3 2" xfId="14873"/>
    <cellStyle name="표준 10 2 2 2 3 2 2 3 4" xfId="14874"/>
    <cellStyle name="표준 10 2 2 2 3 2 2 4" xfId="14875"/>
    <cellStyle name="표준 10 2 2 2 3 2 2 4 2" xfId="14876"/>
    <cellStyle name="표준 10 2 2 2 3 2 2 4 2 2" xfId="14877"/>
    <cellStyle name="표준 10 2 2 2 3 2 2 4 3" xfId="14878"/>
    <cellStyle name="표준 10 2 2 2 3 2 2 5" xfId="14879"/>
    <cellStyle name="표준 10 2 2 2 3 2 2 5 2" xfId="14880"/>
    <cellStyle name="표준 10 2 2 2 3 2 2 6" xfId="14881"/>
    <cellStyle name="표준 10 2 2 2 3 2 3" xfId="14882"/>
    <cellStyle name="표준 10 2 2 2 3 2 3 2" xfId="14883"/>
    <cellStyle name="표준 10 2 2 2 3 2 3 2 2" xfId="14884"/>
    <cellStyle name="표준 10 2 2 2 3 2 3 2 2 2" xfId="14885"/>
    <cellStyle name="표준 10 2 2 2 3 2 3 2 2 2 2" xfId="14886"/>
    <cellStyle name="표준 10 2 2 2 3 2 3 2 2 3" xfId="14887"/>
    <cellStyle name="표준 10 2 2 2 3 2 3 2 3" xfId="14888"/>
    <cellStyle name="표준 10 2 2 2 3 2 3 2 3 2" xfId="14889"/>
    <cellStyle name="표준 10 2 2 2 3 2 3 2 4" xfId="14890"/>
    <cellStyle name="표준 10 2 2 2 3 2 3 3" xfId="14891"/>
    <cellStyle name="표준 10 2 2 2 3 2 3 3 2" xfId="14892"/>
    <cellStyle name="표준 10 2 2 2 3 2 3 3 2 2" xfId="14893"/>
    <cellStyle name="표준 10 2 2 2 3 2 3 3 3" xfId="14894"/>
    <cellStyle name="표준 10 2 2 2 3 2 3 4" xfId="14895"/>
    <cellStyle name="표준 10 2 2 2 3 2 3 4 2" xfId="14896"/>
    <cellStyle name="표준 10 2 2 2 3 2 3 5" xfId="14897"/>
    <cellStyle name="표준 10 2 2 2 3 2 4" xfId="14898"/>
    <cellStyle name="표준 10 2 2 2 3 2 4 2" xfId="14899"/>
    <cellStyle name="표준 10 2 2 2 3 2 4 2 2" xfId="14900"/>
    <cellStyle name="표준 10 2 2 2 3 2 4 2 2 2" xfId="14901"/>
    <cellStyle name="표준 10 2 2 2 3 2 4 2 3" xfId="14902"/>
    <cellStyle name="표준 10 2 2 2 3 2 4 3" xfId="14903"/>
    <cellStyle name="표준 10 2 2 2 3 2 4 3 2" xfId="14904"/>
    <cellStyle name="표준 10 2 2 2 3 2 4 4" xfId="14905"/>
    <cellStyle name="표준 10 2 2 2 3 2 5" xfId="14906"/>
    <cellStyle name="표준 10 2 2 2 3 2 5 2" xfId="14907"/>
    <cellStyle name="표준 10 2 2 2 3 2 5 2 2" xfId="14908"/>
    <cellStyle name="표준 10 2 2 2 3 2 5 3" xfId="14909"/>
    <cellStyle name="표준 10 2 2 2 3 2 6" xfId="14910"/>
    <cellStyle name="표준 10 2 2 2 3 2 6 2" xfId="14911"/>
    <cellStyle name="표준 10 2 2 2 3 2 7" xfId="14912"/>
    <cellStyle name="표준 10 2 2 2 3 3" xfId="14913"/>
    <cellStyle name="표준 10 2 2 2 3 4" xfId="14914"/>
    <cellStyle name="표준 10 2 2 2 3 4 2" xfId="14915"/>
    <cellStyle name="표준 10 2 2 2 3 4 2 2" xfId="14916"/>
    <cellStyle name="표준 10 2 2 2 3 4 2 2 2" xfId="14917"/>
    <cellStyle name="표준 10 2 2 2 3 4 2 2 2 2" xfId="14918"/>
    <cellStyle name="표준 10 2 2 2 3 4 2 2 2 2 2" xfId="14919"/>
    <cellStyle name="표준 10 2 2 2 3 4 2 2 2 3" xfId="14920"/>
    <cellStyle name="표준 10 2 2 2 3 4 2 2 3" xfId="14921"/>
    <cellStyle name="표준 10 2 2 2 3 4 2 2 3 2" xfId="14922"/>
    <cellStyle name="표준 10 2 2 2 3 4 2 2 4" xfId="14923"/>
    <cellStyle name="표준 10 2 2 2 3 4 2 3" xfId="14924"/>
    <cellStyle name="표준 10 2 2 2 3 4 2 3 2" xfId="14925"/>
    <cellStyle name="표준 10 2 2 2 3 4 2 3 2 2" xfId="14926"/>
    <cellStyle name="표준 10 2 2 2 3 4 2 3 3" xfId="14927"/>
    <cellStyle name="표준 10 2 2 2 3 4 2 4" xfId="14928"/>
    <cellStyle name="표준 10 2 2 2 3 4 2 4 2" xfId="14929"/>
    <cellStyle name="표준 10 2 2 2 3 4 2 5" xfId="14930"/>
    <cellStyle name="표준 10 2 2 2 3 4 3" xfId="14931"/>
    <cellStyle name="표준 10 2 2 2 3 4 3 2" xfId="14932"/>
    <cellStyle name="표준 10 2 2 2 3 4 3 2 2" xfId="14933"/>
    <cellStyle name="표준 10 2 2 2 3 4 3 2 2 2" xfId="14934"/>
    <cellStyle name="표준 10 2 2 2 3 4 3 2 3" xfId="14935"/>
    <cellStyle name="표준 10 2 2 2 3 4 3 3" xfId="14936"/>
    <cellStyle name="표준 10 2 2 2 3 4 3 3 2" xfId="14937"/>
    <cellStyle name="표준 10 2 2 2 3 4 3 4" xfId="14938"/>
    <cellStyle name="표준 10 2 2 2 3 4 4" xfId="14939"/>
    <cellStyle name="표준 10 2 2 2 3 4 4 2" xfId="14940"/>
    <cellStyle name="표준 10 2 2 2 3 4 4 2 2" xfId="14941"/>
    <cellStyle name="표준 10 2 2 2 3 4 4 3" xfId="14942"/>
    <cellStyle name="표준 10 2 2 2 3 4 5" xfId="14943"/>
    <cellStyle name="표준 10 2 2 2 3 4 5 2" xfId="14944"/>
    <cellStyle name="표준 10 2 2 2 3 4 6" xfId="14945"/>
    <cellStyle name="표준 10 2 2 2 3 5" xfId="14946"/>
    <cellStyle name="표준 10 2 2 2 3 5 2" xfId="14947"/>
    <cellStyle name="표준 10 2 2 2 3 5 2 2" xfId="14948"/>
    <cellStyle name="표준 10 2 2 2 3 5 2 2 2" xfId="14949"/>
    <cellStyle name="표준 10 2 2 2 3 5 2 2 2 2" xfId="14950"/>
    <cellStyle name="표준 10 2 2 2 3 5 2 2 3" xfId="14951"/>
    <cellStyle name="표준 10 2 2 2 3 5 2 3" xfId="14952"/>
    <cellStyle name="표준 10 2 2 2 3 5 2 3 2" xfId="14953"/>
    <cellStyle name="표준 10 2 2 2 3 5 2 4" xfId="14954"/>
    <cellStyle name="표준 10 2 2 2 3 5 3" xfId="14955"/>
    <cellStyle name="표준 10 2 2 2 3 5 3 2" xfId="14956"/>
    <cellStyle name="표준 10 2 2 2 3 5 3 2 2" xfId="14957"/>
    <cellStyle name="표준 10 2 2 2 3 5 3 3" xfId="14958"/>
    <cellStyle name="표준 10 2 2 2 3 5 4" xfId="14959"/>
    <cellStyle name="표준 10 2 2 2 3 5 4 2" xfId="14960"/>
    <cellStyle name="표준 10 2 2 2 3 5 5" xfId="14961"/>
    <cellStyle name="표준 10 2 2 2 3 6" xfId="14962"/>
    <cellStyle name="표준 10 2 2 2 3 6 2" xfId="14963"/>
    <cellStyle name="표준 10 2 2 2 3 6 2 2" xfId="14964"/>
    <cellStyle name="표준 10 2 2 2 3 6 2 2 2" xfId="14965"/>
    <cellStyle name="표준 10 2 2 2 3 6 2 3" xfId="14966"/>
    <cellStyle name="표준 10 2 2 2 3 6 3" xfId="14967"/>
    <cellStyle name="표준 10 2 2 2 3 6 3 2" xfId="14968"/>
    <cellStyle name="표준 10 2 2 2 3 6 4" xfId="14969"/>
    <cellStyle name="표준 10 2 2 2 3 7" xfId="14970"/>
    <cellStyle name="표준 10 2 2 2 3 7 2" xfId="14971"/>
    <cellStyle name="표준 10 2 2 2 3 7 2 2" xfId="14972"/>
    <cellStyle name="표준 10 2 2 2 3 7 3" xfId="14973"/>
    <cellStyle name="표준 10 2 2 2 3 8" xfId="14974"/>
    <cellStyle name="표준 10 2 2 2 3 8 2" xfId="14975"/>
    <cellStyle name="표준 10 2 2 2 3 9" xfId="14976"/>
    <cellStyle name="표준 10 2 2 2 4" xfId="14977"/>
    <cellStyle name="표준 10 2 2 2 4 2" xfId="14978"/>
    <cellStyle name="표준 10 2 2 2 4 2 2" xfId="14979"/>
    <cellStyle name="표준 10 2 2 2 4 2 2 2" xfId="14980"/>
    <cellStyle name="표준 10 2 2 2 4 2 2 2 2" xfId="14981"/>
    <cellStyle name="표준 10 2 2 2 4 2 2 2 2 2" xfId="14982"/>
    <cellStyle name="표준 10 2 2 2 4 2 2 2 2 2 2" xfId="14983"/>
    <cellStyle name="표준 10 2 2 2 4 2 2 2 2 3" xfId="14984"/>
    <cellStyle name="표준 10 2 2 2 4 2 2 2 3" xfId="14985"/>
    <cellStyle name="표준 10 2 2 2 4 2 2 2 3 2" xfId="14986"/>
    <cellStyle name="표준 10 2 2 2 4 2 2 2 4" xfId="14987"/>
    <cellStyle name="표준 10 2 2 2 4 2 2 3" xfId="14988"/>
    <cellStyle name="표준 10 2 2 2 4 2 2 3 2" xfId="14989"/>
    <cellStyle name="표준 10 2 2 2 4 2 2 3 2 2" xfId="14990"/>
    <cellStyle name="표준 10 2 2 2 4 2 2 3 3" xfId="14991"/>
    <cellStyle name="표준 10 2 2 2 4 2 2 4" xfId="14992"/>
    <cellStyle name="표준 10 2 2 2 4 2 2 4 2" xfId="14993"/>
    <cellStyle name="표준 10 2 2 2 4 2 2 5" xfId="14994"/>
    <cellStyle name="표준 10 2 2 2 4 2 3" xfId="14995"/>
    <cellStyle name="표준 10 2 2 2 4 2 3 2" xfId="14996"/>
    <cellStyle name="표준 10 2 2 2 4 2 3 2 2" xfId="14997"/>
    <cellStyle name="표준 10 2 2 2 4 2 3 2 2 2" xfId="14998"/>
    <cellStyle name="표준 10 2 2 2 4 2 3 2 3" xfId="14999"/>
    <cellStyle name="표준 10 2 2 2 4 2 3 3" xfId="15000"/>
    <cellStyle name="표준 10 2 2 2 4 2 3 3 2" xfId="15001"/>
    <cellStyle name="표준 10 2 2 2 4 2 3 4" xfId="15002"/>
    <cellStyle name="표준 10 2 2 2 4 2 4" xfId="15003"/>
    <cellStyle name="표준 10 2 2 2 4 2 4 2" xfId="15004"/>
    <cellStyle name="표준 10 2 2 2 4 2 4 2 2" xfId="15005"/>
    <cellStyle name="표준 10 2 2 2 4 2 4 3" xfId="15006"/>
    <cellStyle name="표준 10 2 2 2 4 2 5" xfId="15007"/>
    <cellStyle name="표준 10 2 2 2 4 2 5 2" xfId="15008"/>
    <cellStyle name="표준 10 2 2 2 4 2 6" xfId="15009"/>
    <cellStyle name="표준 10 2 2 2 4 3" xfId="15010"/>
    <cellStyle name="표준 10 2 2 2 4 3 2" xfId="15011"/>
    <cellStyle name="표준 10 2 2 2 4 3 2 2" xfId="15012"/>
    <cellStyle name="표준 10 2 2 2 4 3 2 2 2" xfId="15013"/>
    <cellStyle name="표준 10 2 2 2 4 3 2 2 2 2" xfId="15014"/>
    <cellStyle name="표준 10 2 2 2 4 3 2 2 3" xfId="15015"/>
    <cellStyle name="표준 10 2 2 2 4 3 2 3" xfId="15016"/>
    <cellStyle name="표준 10 2 2 2 4 3 2 3 2" xfId="15017"/>
    <cellStyle name="표준 10 2 2 2 4 3 2 4" xfId="15018"/>
    <cellStyle name="표준 10 2 2 2 4 3 3" xfId="15019"/>
    <cellStyle name="표준 10 2 2 2 4 3 3 2" xfId="15020"/>
    <cellStyle name="표준 10 2 2 2 4 3 3 2 2" xfId="15021"/>
    <cellStyle name="표준 10 2 2 2 4 3 3 3" xfId="15022"/>
    <cellStyle name="표준 10 2 2 2 4 3 4" xfId="15023"/>
    <cellStyle name="표준 10 2 2 2 4 3 4 2" xfId="15024"/>
    <cellStyle name="표준 10 2 2 2 4 3 5" xfId="15025"/>
    <cellStyle name="표준 10 2 2 2 4 4" xfId="15026"/>
    <cellStyle name="표준 10 2 2 2 4 4 2" xfId="15027"/>
    <cellStyle name="표준 10 2 2 2 4 4 2 2" xfId="15028"/>
    <cellStyle name="표준 10 2 2 2 4 4 2 2 2" xfId="15029"/>
    <cellStyle name="표준 10 2 2 2 4 4 2 3" xfId="15030"/>
    <cellStyle name="표준 10 2 2 2 4 4 3" xfId="15031"/>
    <cellStyle name="표준 10 2 2 2 4 4 3 2" xfId="15032"/>
    <cellStyle name="표준 10 2 2 2 4 4 4" xfId="15033"/>
    <cellStyle name="표준 10 2 2 2 4 5" xfId="15034"/>
    <cellStyle name="표준 10 2 2 2 4 5 2" xfId="15035"/>
    <cellStyle name="표준 10 2 2 2 4 5 2 2" xfId="15036"/>
    <cellStyle name="표준 10 2 2 2 4 5 3" xfId="15037"/>
    <cellStyle name="표준 10 2 2 2 4 6" xfId="15038"/>
    <cellStyle name="표준 10 2 2 2 4 6 2" xfId="15039"/>
    <cellStyle name="표준 10 2 2 2 4 7" xfId="15040"/>
    <cellStyle name="표준 10 2 2 2 5" xfId="15041"/>
    <cellStyle name="표준 10 2 2 2 6" xfId="15042"/>
    <cellStyle name="표준 10 2 2 2 6 2" xfId="15043"/>
    <cellStyle name="표준 10 2 2 2 6 2 2" xfId="15044"/>
    <cellStyle name="표준 10 2 2 2 6 2 2 2" xfId="15045"/>
    <cellStyle name="표준 10 2 2 2 6 2 2 2 2" xfId="15046"/>
    <cellStyle name="표준 10 2 2 2 6 2 2 2 2 2" xfId="15047"/>
    <cellStyle name="표준 10 2 2 2 6 2 2 2 3" xfId="15048"/>
    <cellStyle name="표준 10 2 2 2 6 2 2 3" xfId="15049"/>
    <cellStyle name="표준 10 2 2 2 6 2 2 3 2" xfId="15050"/>
    <cellStyle name="표준 10 2 2 2 6 2 2 4" xfId="15051"/>
    <cellStyle name="표준 10 2 2 2 6 2 3" xfId="15052"/>
    <cellStyle name="표준 10 2 2 2 6 2 3 2" xfId="15053"/>
    <cellStyle name="표준 10 2 2 2 6 2 3 2 2" xfId="15054"/>
    <cellStyle name="표준 10 2 2 2 6 2 3 3" xfId="15055"/>
    <cellStyle name="표준 10 2 2 2 6 2 4" xfId="15056"/>
    <cellStyle name="표준 10 2 2 2 6 2 4 2" xfId="15057"/>
    <cellStyle name="표준 10 2 2 2 6 2 5" xfId="15058"/>
    <cellStyle name="표준 10 2 2 2 6 3" xfId="15059"/>
    <cellStyle name="표준 10 2 2 2 6 3 2" xfId="15060"/>
    <cellStyle name="표준 10 2 2 2 6 3 2 2" xfId="15061"/>
    <cellStyle name="표준 10 2 2 2 6 3 2 2 2" xfId="15062"/>
    <cellStyle name="표준 10 2 2 2 6 3 2 3" xfId="15063"/>
    <cellStyle name="표준 10 2 2 2 6 3 3" xfId="15064"/>
    <cellStyle name="표준 10 2 2 2 6 3 3 2" xfId="15065"/>
    <cellStyle name="표준 10 2 2 2 6 3 4" xfId="15066"/>
    <cellStyle name="표준 10 2 2 2 6 4" xfId="15067"/>
    <cellStyle name="표준 10 2 2 2 6 4 2" xfId="15068"/>
    <cellStyle name="표준 10 2 2 2 6 4 2 2" xfId="15069"/>
    <cellStyle name="표준 10 2 2 2 6 4 3" xfId="15070"/>
    <cellStyle name="표준 10 2 2 2 6 5" xfId="15071"/>
    <cellStyle name="표준 10 2 2 2 6 5 2" xfId="15072"/>
    <cellStyle name="표준 10 2 2 2 6 6" xfId="15073"/>
    <cellStyle name="표준 10 2 2 2 7" xfId="15074"/>
    <cellStyle name="표준 10 2 2 2 7 2" xfId="15075"/>
    <cellStyle name="표준 10 2 2 2 7 2 2" xfId="15076"/>
    <cellStyle name="표준 10 2 2 2 7 2 2 2" xfId="15077"/>
    <cellStyle name="표준 10 2 2 2 7 2 2 2 2" xfId="15078"/>
    <cellStyle name="표준 10 2 2 2 7 2 2 3" xfId="15079"/>
    <cellStyle name="표준 10 2 2 2 7 2 3" xfId="15080"/>
    <cellStyle name="표준 10 2 2 2 7 2 3 2" xfId="15081"/>
    <cellStyle name="표준 10 2 2 2 7 2 4" xfId="15082"/>
    <cellStyle name="표준 10 2 2 2 7 3" xfId="15083"/>
    <cellStyle name="표준 10 2 2 2 7 3 2" xfId="15084"/>
    <cellStyle name="표준 10 2 2 2 7 3 2 2" xfId="15085"/>
    <cellStyle name="표준 10 2 2 2 7 3 3" xfId="15086"/>
    <cellStyle name="표준 10 2 2 2 7 4" xfId="15087"/>
    <cellStyle name="표준 10 2 2 2 7 4 2" xfId="15088"/>
    <cellStyle name="표준 10 2 2 2 7 5" xfId="15089"/>
    <cellStyle name="표준 10 2 2 2 8" xfId="15090"/>
    <cellStyle name="표준 10 2 2 2 8 2" xfId="15091"/>
    <cellStyle name="표준 10 2 2 2 8 2 2" xfId="15092"/>
    <cellStyle name="표준 10 2 2 2 8 2 2 2" xfId="15093"/>
    <cellStyle name="표준 10 2 2 2 8 2 3" xfId="15094"/>
    <cellStyle name="표준 10 2 2 2 8 3" xfId="15095"/>
    <cellStyle name="표준 10 2 2 2 8 3 2" xfId="15096"/>
    <cellStyle name="표준 10 2 2 2 8 4" xfId="15097"/>
    <cellStyle name="표준 10 2 2 2 9" xfId="15098"/>
    <cellStyle name="표준 10 2 2 2 9 2" xfId="15099"/>
    <cellStyle name="표준 10 2 2 2 9 2 2" xfId="15100"/>
    <cellStyle name="표준 10 2 2 2 9 3" xfId="15101"/>
    <cellStyle name="표준 10 2 2 3" xfId="15102"/>
    <cellStyle name="표준 10 2 2 3 2" xfId="15103"/>
    <cellStyle name="표준 10 2 2 4" xfId="15104"/>
    <cellStyle name="표준 10 2 2 4 10" xfId="15105"/>
    <cellStyle name="표준 10 2 2 4 2" xfId="15106"/>
    <cellStyle name="표준 10 2 2 4 2 2" xfId="15107"/>
    <cellStyle name="표준 10 2 2 4 2 2 2" xfId="15108"/>
    <cellStyle name="표준 10 2 2 4 2 2 2 2" xfId="15109"/>
    <cellStyle name="표준 10 2 2 4 2 2 2 2 2" xfId="15110"/>
    <cellStyle name="표준 10 2 2 4 2 2 2 2 2 2" xfId="15111"/>
    <cellStyle name="표준 10 2 2 4 2 2 2 2 2 2 2" xfId="15112"/>
    <cellStyle name="표준 10 2 2 4 2 2 2 2 2 2 2 2" xfId="15113"/>
    <cellStyle name="표준 10 2 2 4 2 2 2 2 2 2 3" xfId="15114"/>
    <cellStyle name="표준 10 2 2 4 2 2 2 2 2 3" xfId="15115"/>
    <cellStyle name="표준 10 2 2 4 2 2 2 2 2 3 2" xfId="15116"/>
    <cellStyle name="표준 10 2 2 4 2 2 2 2 2 4" xfId="15117"/>
    <cellStyle name="표준 10 2 2 4 2 2 2 2 3" xfId="15118"/>
    <cellStyle name="표준 10 2 2 4 2 2 2 2 3 2" xfId="15119"/>
    <cellStyle name="표준 10 2 2 4 2 2 2 2 3 2 2" xfId="15120"/>
    <cellStyle name="표준 10 2 2 4 2 2 2 2 3 3" xfId="15121"/>
    <cellStyle name="표준 10 2 2 4 2 2 2 2 4" xfId="15122"/>
    <cellStyle name="표준 10 2 2 4 2 2 2 2 4 2" xfId="15123"/>
    <cellStyle name="표준 10 2 2 4 2 2 2 2 5" xfId="15124"/>
    <cellStyle name="표준 10 2 2 4 2 2 2 3" xfId="15125"/>
    <cellStyle name="표준 10 2 2 4 2 2 2 3 2" xfId="15126"/>
    <cellStyle name="표준 10 2 2 4 2 2 2 3 2 2" xfId="15127"/>
    <cellStyle name="표준 10 2 2 4 2 2 2 3 2 2 2" xfId="15128"/>
    <cellStyle name="표준 10 2 2 4 2 2 2 3 2 3" xfId="15129"/>
    <cellStyle name="표준 10 2 2 4 2 2 2 3 3" xfId="15130"/>
    <cellStyle name="표준 10 2 2 4 2 2 2 3 3 2" xfId="15131"/>
    <cellStyle name="표준 10 2 2 4 2 2 2 3 4" xfId="15132"/>
    <cellStyle name="표준 10 2 2 4 2 2 2 4" xfId="15133"/>
    <cellStyle name="표준 10 2 2 4 2 2 2 4 2" xfId="15134"/>
    <cellStyle name="표준 10 2 2 4 2 2 2 4 2 2" xfId="15135"/>
    <cellStyle name="표준 10 2 2 4 2 2 2 4 3" xfId="15136"/>
    <cellStyle name="표준 10 2 2 4 2 2 2 5" xfId="15137"/>
    <cellStyle name="표준 10 2 2 4 2 2 2 5 2" xfId="15138"/>
    <cellStyle name="표준 10 2 2 4 2 2 2 6" xfId="15139"/>
    <cellStyle name="표준 10 2 2 4 2 2 3" xfId="15140"/>
    <cellStyle name="표준 10 2 2 4 2 2 3 2" xfId="15141"/>
    <cellStyle name="표준 10 2 2 4 2 2 3 2 2" xfId="15142"/>
    <cellStyle name="표준 10 2 2 4 2 2 3 2 2 2" xfId="15143"/>
    <cellStyle name="표준 10 2 2 4 2 2 3 2 2 2 2" xfId="15144"/>
    <cellStyle name="표준 10 2 2 4 2 2 3 2 2 3" xfId="15145"/>
    <cellStyle name="표준 10 2 2 4 2 2 3 2 3" xfId="15146"/>
    <cellStyle name="표준 10 2 2 4 2 2 3 2 3 2" xfId="15147"/>
    <cellStyle name="표준 10 2 2 4 2 2 3 2 4" xfId="15148"/>
    <cellStyle name="표준 10 2 2 4 2 2 3 3" xfId="15149"/>
    <cellStyle name="표준 10 2 2 4 2 2 3 3 2" xfId="15150"/>
    <cellStyle name="표준 10 2 2 4 2 2 3 3 2 2" xfId="15151"/>
    <cellStyle name="표준 10 2 2 4 2 2 3 3 3" xfId="15152"/>
    <cellStyle name="표준 10 2 2 4 2 2 3 4" xfId="15153"/>
    <cellStyle name="표준 10 2 2 4 2 2 3 4 2" xfId="15154"/>
    <cellStyle name="표준 10 2 2 4 2 2 3 5" xfId="15155"/>
    <cellStyle name="표준 10 2 2 4 2 2 4" xfId="15156"/>
    <cellStyle name="표준 10 2 2 4 2 2 4 2" xfId="15157"/>
    <cellStyle name="표준 10 2 2 4 2 2 4 2 2" xfId="15158"/>
    <cellStyle name="표준 10 2 2 4 2 2 4 2 2 2" xfId="15159"/>
    <cellStyle name="표준 10 2 2 4 2 2 4 2 3" xfId="15160"/>
    <cellStyle name="표준 10 2 2 4 2 2 4 3" xfId="15161"/>
    <cellStyle name="표준 10 2 2 4 2 2 4 3 2" xfId="15162"/>
    <cellStyle name="표준 10 2 2 4 2 2 4 4" xfId="15163"/>
    <cellStyle name="표준 10 2 2 4 2 2 5" xfId="15164"/>
    <cellStyle name="표준 10 2 2 4 2 2 5 2" xfId="15165"/>
    <cellStyle name="표준 10 2 2 4 2 2 5 2 2" xfId="15166"/>
    <cellStyle name="표준 10 2 2 4 2 2 5 3" xfId="15167"/>
    <cellStyle name="표준 10 2 2 4 2 2 6" xfId="15168"/>
    <cellStyle name="표준 10 2 2 4 2 2 6 2" xfId="15169"/>
    <cellStyle name="표준 10 2 2 4 2 2 7" xfId="15170"/>
    <cellStyle name="표준 10 2 2 4 2 3" xfId="15171"/>
    <cellStyle name="표준 10 2 2 4 2 4" xfId="15172"/>
    <cellStyle name="표준 10 2 2 4 2 4 2" xfId="15173"/>
    <cellStyle name="표준 10 2 2 4 2 4 2 2" xfId="15174"/>
    <cellStyle name="표준 10 2 2 4 2 4 2 2 2" xfId="15175"/>
    <cellStyle name="표준 10 2 2 4 2 4 2 2 2 2" xfId="15176"/>
    <cellStyle name="표준 10 2 2 4 2 4 2 2 2 2 2" xfId="15177"/>
    <cellStyle name="표준 10 2 2 4 2 4 2 2 2 3" xfId="15178"/>
    <cellStyle name="표준 10 2 2 4 2 4 2 2 3" xfId="15179"/>
    <cellStyle name="표준 10 2 2 4 2 4 2 2 3 2" xfId="15180"/>
    <cellStyle name="표준 10 2 2 4 2 4 2 2 4" xfId="15181"/>
    <cellStyle name="표준 10 2 2 4 2 4 2 3" xfId="15182"/>
    <cellStyle name="표준 10 2 2 4 2 4 2 3 2" xfId="15183"/>
    <cellStyle name="표준 10 2 2 4 2 4 2 3 2 2" xfId="15184"/>
    <cellStyle name="표준 10 2 2 4 2 4 2 3 3" xfId="15185"/>
    <cellStyle name="표준 10 2 2 4 2 4 2 4" xfId="15186"/>
    <cellStyle name="표준 10 2 2 4 2 4 2 4 2" xfId="15187"/>
    <cellStyle name="표준 10 2 2 4 2 4 2 5" xfId="15188"/>
    <cellStyle name="표준 10 2 2 4 2 4 3" xfId="15189"/>
    <cellStyle name="표준 10 2 2 4 2 4 3 2" xfId="15190"/>
    <cellStyle name="표준 10 2 2 4 2 4 3 2 2" xfId="15191"/>
    <cellStyle name="표준 10 2 2 4 2 4 3 2 2 2" xfId="15192"/>
    <cellStyle name="표준 10 2 2 4 2 4 3 2 3" xfId="15193"/>
    <cellStyle name="표준 10 2 2 4 2 4 3 3" xfId="15194"/>
    <cellStyle name="표준 10 2 2 4 2 4 3 3 2" xfId="15195"/>
    <cellStyle name="표준 10 2 2 4 2 4 3 4" xfId="15196"/>
    <cellStyle name="표준 10 2 2 4 2 4 4" xfId="15197"/>
    <cellStyle name="표준 10 2 2 4 2 4 4 2" xfId="15198"/>
    <cellStyle name="표준 10 2 2 4 2 4 4 2 2" xfId="15199"/>
    <cellStyle name="표준 10 2 2 4 2 4 4 3" xfId="15200"/>
    <cellStyle name="표준 10 2 2 4 2 4 5" xfId="15201"/>
    <cellStyle name="표준 10 2 2 4 2 4 5 2" xfId="15202"/>
    <cellStyle name="표준 10 2 2 4 2 4 6" xfId="15203"/>
    <cellStyle name="표준 10 2 2 4 2 5" xfId="15204"/>
    <cellStyle name="표준 10 2 2 4 2 5 2" xfId="15205"/>
    <cellStyle name="표준 10 2 2 4 2 5 2 2" xfId="15206"/>
    <cellStyle name="표준 10 2 2 4 2 5 2 2 2" xfId="15207"/>
    <cellStyle name="표준 10 2 2 4 2 5 2 2 2 2" xfId="15208"/>
    <cellStyle name="표준 10 2 2 4 2 5 2 2 3" xfId="15209"/>
    <cellStyle name="표준 10 2 2 4 2 5 2 3" xfId="15210"/>
    <cellStyle name="표준 10 2 2 4 2 5 2 3 2" xfId="15211"/>
    <cellStyle name="표준 10 2 2 4 2 5 2 4" xfId="15212"/>
    <cellStyle name="표준 10 2 2 4 2 5 3" xfId="15213"/>
    <cellStyle name="표준 10 2 2 4 2 5 3 2" xfId="15214"/>
    <cellStyle name="표준 10 2 2 4 2 5 3 2 2" xfId="15215"/>
    <cellStyle name="표준 10 2 2 4 2 5 3 3" xfId="15216"/>
    <cellStyle name="표준 10 2 2 4 2 5 4" xfId="15217"/>
    <cellStyle name="표준 10 2 2 4 2 5 4 2" xfId="15218"/>
    <cellStyle name="표준 10 2 2 4 2 5 5" xfId="15219"/>
    <cellStyle name="표준 10 2 2 4 2 6" xfId="15220"/>
    <cellStyle name="표준 10 2 2 4 2 6 2" xfId="15221"/>
    <cellStyle name="표준 10 2 2 4 2 6 2 2" xfId="15222"/>
    <cellStyle name="표준 10 2 2 4 2 6 2 2 2" xfId="15223"/>
    <cellStyle name="표준 10 2 2 4 2 6 2 3" xfId="15224"/>
    <cellStyle name="표준 10 2 2 4 2 6 3" xfId="15225"/>
    <cellStyle name="표준 10 2 2 4 2 6 3 2" xfId="15226"/>
    <cellStyle name="표준 10 2 2 4 2 6 4" xfId="15227"/>
    <cellStyle name="표준 10 2 2 4 2 7" xfId="15228"/>
    <cellStyle name="표준 10 2 2 4 2 7 2" xfId="15229"/>
    <cellStyle name="표준 10 2 2 4 2 7 2 2" xfId="15230"/>
    <cellStyle name="표준 10 2 2 4 2 7 3" xfId="15231"/>
    <cellStyle name="표준 10 2 2 4 2 8" xfId="15232"/>
    <cellStyle name="표준 10 2 2 4 2 8 2" xfId="15233"/>
    <cellStyle name="표준 10 2 2 4 2 9" xfId="15234"/>
    <cellStyle name="표준 10 2 2 4 3" xfId="15235"/>
    <cellStyle name="표준 10 2 2 4 3 2" xfId="15236"/>
    <cellStyle name="표준 10 2 2 4 3 2 2" xfId="15237"/>
    <cellStyle name="표준 10 2 2 4 3 2 2 2" xfId="15238"/>
    <cellStyle name="표준 10 2 2 4 3 2 2 2 2" xfId="15239"/>
    <cellStyle name="표준 10 2 2 4 3 2 2 2 2 2" xfId="15240"/>
    <cellStyle name="표준 10 2 2 4 3 2 2 2 2 2 2" xfId="15241"/>
    <cellStyle name="표준 10 2 2 4 3 2 2 2 2 3" xfId="15242"/>
    <cellStyle name="표준 10 2 2 4 3 2 2 2 3" xfId="15243"/>
    <cellStyle name="표준 10 2 2 4 3 2 2 2 3 2" xfId="15244"/>
    <cellStyle name="표준 10 2 2 4 3 2 2 2 4" xfId="15245"/>
    <cellStyle name="표준 10 2 2 4 3 2 2 3" xfId="15246"/>
    <cellStyle name="표준 10 2 2 4 3 2 2 3 2" xfId="15247"/>
    <cellStyle name="표준 10 2 2 4 3 2 2 3 2 2" xfId="15248"/>
    <cellStyle name="표준 10 2 2 4 3 2 2 3 3" xfId="15249"/>
    <cellStyle name="표준 10 2 2 4 3 2 2 4" xfId="15250"/>
    <cellStyle name="표준 10 2 2 4 3 2 2 4 2" xfId="15251"/>
    <cellStyle name="표준 10 2 2 4 3 2 2 5" xfId="15252"/>
    <cellStyle name="표준 10 2 2 4 3 2 3" xfId="15253"/>
    <cellStyle name="표준 10 2 2 4 3 2 3 2" xfId="15254"/>
    <cellStyle name="표준 10 2 2 4 3 2 3 2 2" xfId="15255"/>
    <cellStyle name="표준 10 2 2 4 3 2 3 2 2 2" xfId="15256"/>
    <cellStyle name="표준 10 2 2 4 3 2 3 2 3" xfId="15257"/>
    <cellStyle name="표준 10 2 2 4 3 2 3 3" xfId="15258"/>
    <cellStyle name="표준 10 2 2 4 3 2 3 3 2" xfId="15259"/>
    <cellStyle name="표준 10 2 2 4 3 2 3 4" xfId="15260"/>
    <cellStyle name="표준 10 2 2 4 3 2 4" xfId="15261"/>
    <cellStyle name="표준 10 2 2 4 3 2 4 2" xfId="15262"/>
    <cellStyle name="표준 10 2 2 4 3 2 4 2 2" xfId="15263"/>
    <cellStyle name="표준 10 2 2 4 3 2 4 3" xfId="15264"/>
    <cellStyle name="표준 10 2 2 4 3 2 5" xfId="15265"/>
    <cellStyle name="표준 10 2 2 4 3 2 5 2" xfId="15266"/>
    <cellStyle name="표준 10 2 2 4 3 2 6" xfId="15267"/>
    <cellStyle name="표준 10 2 2 4 3 3" xfId="15268"/>
    <cellStyle name="표준 10 2 2 4 3 3 2" xfId="15269"/>
    <cellStyle name="표준 10 2 2 4 3 3 2 2" xfId="15270"/>
    <cellStyle name="표준 10 2 2 4 3 3 2 2 2" xfId="15271"/>
    <cellStyle name="표준 10 2 2 4 3 3 2 2 2 2" xfId="15272"/>
    <cellStyle name="표준 10 2 2 4 3 3 2 2 3" xfId="15273"/>
    <cellStyle name="표준 10 2 2 4 3 3 2 3" xfId="15274"/>
    <cellStyle name="표준 10 2 2 4 3 3 2 3 2" xfId="15275"/>
    <cellStyle name="표준 10 2 2 4 3 3 2 4" xfId="15276"/>
    <cellStyle name="표준 10 2 2 4 3 3 3" xfId="15277"/>
    <cellStyle name="표준 10 2 2 4 3 3 3 2" xfId="15278"/>
    <cellStyle name="표준 10 2 2 4 3 3 3 2 2" xfId="15279"/>
    <cellStyle name="표준 10 2 2 4 3 3 3 3" xfId="15280"/>
    <cellStyle name="표준 10 2 2 4 3 3 4" xfId="15281"/>
    <cellStyle name="표준 10 2 2 4 3 3 4 2" xfId="15282"/>
    <cellStyle name="표준 10 2 2 4 3 3 5" xfId="15283"/>
    <cellStyle name="표준 10 2 2 4 3 4" xfId="15284"/>
    <cellStyle name="표준 10 2 2 4 3 4 2" xfId="15285"/>
    <cellStyle name="표준 10 2 2 4 3 4 2 2" xfId="15286"/>
    <cellStyle name="표준 10 2 2 4 3 4 2 2 2" xfId="15287"/>
    <cellStyle name="표준 10 2 2 4 3 4 2 3" xfId="15288"/>
    <cellStyle name="표준 10 2 2 4 3 4 3" xfId="15289"/>
    <cellStyle name="표준 10 2 2 4 3 4 3 2" xfId="15290"/>
    <cellStyle name="표준 10 2 2 4 3 4 4" xfId="15291"/>
    <cellStyle name="표준 10 2 2 4 3 5" xfId="15292"/>
    <cellStyle name="표준 10 2 2 4 3 5 2" xfId="15293"/>
    <cellStyle name="표준 10 2 2 4 3 5 2 2" xfId="15294"/>
    <cellStyle name="표준 10 2 2 4 3 5 3" xfId="15295"/>
    <cellStyle name="표준 10 2 2 4 3 6" xfId="15296"/>
    <cellStyle name="표준 10 2 2 4 3 6 2" xfId="15297"/>
    <cellStyle name="표준 10 2 2 4 3 7" xfId="15298"/>
    <cellStyle name="표준 10 2 2 4 4" xfId="15299"/>
    <cellStyle name="표준 10 2 2 4 5" xfId="15300"/>
    <cellStyle name="표준 10 2 2 4 5 2" xfId="15301"/>
    <cellStyle name="표준 10 2 2 4 5 2 2" xfId="15302"/>
    <cellStyle name="표준 10 2 2 4 5 2 2 2" xfId="15303"/>
    <cellStyle name="표준 10 2 2 4 5 2 2 2 2" xfId="15304"/>
    <cellStyle name="표준 10 2 2 4 5 2 2 2 2 2" xfId="15305"/>
    <cellStyle name="표준 10 2 2 4 5 2 2 2 3" xfId="15306"/>
    <cellStyle name="표준 10 2 2 4 5 2 2 3" xfId="15307"/>
    <cellStyle name="표준 10 2 2 4 5 2 2 3 2" xfId="15308"/>
    <cellStyle name="표준 10 2 2 4 5 2 2 4" xfId="15309"/>
    <cellStyle name="표준 10 2 2 4 5 2 3" xfId="15310"/>
    <cellStyle name="표준 10 2 2 4 5 2 3 2" xfId="15311"/>
    <cellStyle name="표준 10 2 2 4 5 2 3 2 2" xfId="15312"/>
    <cellStyle name="표준 10 2 2 4 5 2 3 3" xfId="15313"/>
    <cellStyle name="표준 10 2 2 4 5 2 4" xfId="15314"/>
    <cellStyle name="표준 10 2 2 4 5 2 4 2" xfId="15315"/>
    <cellStyle name="표준 10 2 2 4 5 2 5" xfId="15316"/>
    <cellStyle name="표준 10 2 2 4 5 3" xfId="15317"/>
    <cellStyle name="표준 10 2 2 4 5 3 2" xfId="15318"/>
    <cellStyle name="표준 10 2 2 4 5 3 2 2" xfId="15319"/>
    <cellStyle name="표준 10 2 2 4 5 3 2 2 2" xfId="15320"/>
    <cellStyle name="표준 10 2 2 4 5 3 2 3" xfId="15321"/>
    <cellStyle name="표준 10 2 2 4 5 3 3" xfId="15322"/>
    <cellStyle name="표준 10 2 2 4 5 3 3 2" xfId="15323"/>
    <cellStyle name="표준 10 2 2 4 5 3 4" xfId="15324"/>
    <cellStyle name="표준 10 2 2 4 5 4" xfId="15325"/>
    <cellStyle name="표준 10 2 2 4 5 4 2" xfId="15326"/>
    <cellStyle name="표준 10 2 2 4 5 4 2 2" xfId="15327"/>
    <cellStyle name="표준 10 2 2 4 5 4 3" xfId="15328"/>
    <cellStyle name="표준 10 2 2 4 5 5" xfId="15329"/>
    <cellStyle name="표준 10 2 2 4 5 5 2" xfId="15330"/>
    <cellStyle name="표준 10 2 2 4 5 6" xfId="15331"/>
    <cellStyle name="표준 10 2 2 4 6" xfId="15332"/>
    <cellStyle name="표준 10 2 2 4 6 2" xfId="15333"/>
    <cellStyle name="표준 10 2 2 4 6 2 2" xfId="15334"/>
    <cellStyle name="표준 10 2 2 4 6 2 2 2" xfId="15335"/>
    <cellStyle name="표준 10 2 2 4 6 2 2 2 2" xfId="15336"/>
    <cellStyle name="표준 10 2 2 4 6 2 2 3" xfId="15337"/>
    <cellStyle name="표준 10 2 2 4 6 2 3" xfId="15338"/>
    <cellStyle name="표준 10 2 2 4 6 2 3 2" xfId="15339"/>
    <cellStyle name="표준 10 2 2 4 6 2 4" xfId="15340"/>
    <cellStyle name="표준 10 2 2 4 6 3" xfId="15341"/>
    <cellStyle name="표준 10 2 2 4 6 3 2" xfId="15342"/>
    <cellStyle name="표준 10 2 2 4 6 3 2 2" xfId="15343"/>
    <cellStyle name="표준 10 2 2 4 6 3 3" xfId="15344"/>
    <cellStyle name="표준 10 2 2 4 6 4" xfId="15345"/>
    <cellStyle name="표준 10 2 2 4 6 4 2" xfId="15346"/>
    <cellStyle name="표준 10 2 2 4 6 5" xfId="15347"/>
    <cellStyle name="표준 10 2 2 4 7" xfId="15348"/>
    <cellStyle name="표준 10 2 2 4 7 2" xfId="15349"/>
    <cellStyle name="표준 10 2 2 4 7 2 2" xfId="15350"/>
    <cellStyle name="표준 10 2 2 4 7 2 2 2" xfId="15351"/>
    <cellStyle name="표준 10 2 2 4 7 2 3" xfId="15352"/>
    <cellStyle name="표준 10 2 2 4 7 3" xfId="15353"/>
    <cellStyle name="표준 10 2 2 4 7 3 2" xfId="15354"/>
    <cellStyle name="표준 10 2 2 4 7 4" xfId="15355"/>
    <cellStyle name="표준 10 2 2 4 8" xfId="15356"/>
    <cellStyle name="표준 10 2 2 4 8 2" xfId="15357"/>
    <cellStyle name="표준 10 2 2 4 8 2 2" xfId="15358"/>
    <cellStyle name="표준 10 2 2 4 8 3" xfId="15359"/>
    <cellStyle name="표준 10 2 2 4 9" xfId="15360"/>
    <cellStyle name="표준 10 2 2 4 9 2" xfId="15361"/>
    <cellStyle name="표준 10 2 2 5" xfId="15362"/>
    <cellStyle name="표준 10 2 2 5 2" xfId="15363"/>
    <cellStyle name="표준 10 2 2 5 2 2" xfId="15364"/>
    <cellStyle name="표준 10 2 2 5 2 2 2" xfId="15365"/>
    <cellStyle name="표준 10 2 2 5 2 2 2 2" xfId="15366"/>
    <cellStyle name="표준 10 2 2 5 2 2 2 2 2" xfId="15367"/>
    <cellStyle name="표준 10 2 2 5 2 2 2 2 2 2" xfId="15368"/>
    <cellStyle name="표준 10 2 2 5 2 2 2 2 2 2 2" xfId="15369"/>
    <cellStyle name="표준 10 2 2 5 2 2 2 2 2 3" xfId="15370"/>
    <cellStyle name="표준 10 2 2 5 2 2 2 2 3" xfId="15371"/>
    <cellStyle name="표준 10 2 2 5 2 2 2 2 3 2" xfId="15372"/>
    <cellStyle name="표준 10 2 2 5 2 2 2 2 4" xfId="15373"/>
    <cellStyle name="표준 10 2 2 5 2 2 2 3" xfId="15374"/>
    <cellStyle name="표준 10 2 2 5 2 2 2 3 2" xfId="15375"/>
    <cellStyle name="표준 10 2 2 5 2 2 2 3 2 2" xfId="15376"/>
    <cellStyle name="표준 10 2 2 5 2 2 2 3 3" xfId="15377"/>
    <cellStyle name="표준 10 2 2 5 2 2 2 4" xfId="15378"/>
    <cellStyle name="표준 10 2 2 5 2 2 2 4 2" xfId="15379"/>
    <cellStyle name="표준 10 2 2 5 2 2 2 5" xfId="15380"/>
    <cellStyle name="표준 10 2 2 5 2 2 3" xfId="15381"/>
    <cellStyle name="표준 10 2 2 5 2 2 3 2" xfId="15382"/>
    <cellStyle name="표준 10 2 2 5 2 2 3 2 2" xfId="15383"/>
    <cellStyle name="표준 10 2 2 5 2 2 3 2 2 2" xfId="15384"/>
    <cellStyle name="표준 10 2 2 5 2 2 3 2 3" xfId="15385"/>
    <cellStyle name="표준 10 2 2 5 2 2 3 3" xfId="15386"/>
    <cellStyle name="표준 10 2 2 5 2 2 3 3 2" xfId="15387"/>
    <cellStyle name="표준 10 2 2 5 2 2 3 4" xfId="15388"/>
    <cellStyle name="표준 10 2 2 5 2 2 4" xfId="15389"/>
    <cellStyle name="표준 10 2 2 5 2 2 4 2" xfId="15390"/>
    <cellStyle name="표준 10 2 2 5 2 2 4 2 2" xfId="15391"/>
    <cellStyle name="표준 10 2 2 5 2 2 4 3" xfId="15392"/>
    <cellStyle name="표준 10 2 2 5 2 2 5" xfId="15393"/>
    <cellStyle name="표준 10 2 2 5 2 2 5 2" xfId="15394"/>
    <cellStyle name="표준 10 2 2 5 2 2 6" xfId="15395"/>
    <cellStyle name="표준 10 2 2 5 2 3" xfId="15396"/>
    <cellStyle name="표준 10 2 2 5 2 3 2" xfId="15397"/>
    <cellStyle name="표준 10 2 2 5 2 3 2 2" xfId="15398"/>
    <cellStyle name="표준 10 2 2 5 2 3 2 2 2" xfId="15399"/>
    <cellStyle name="표준 10 2 2 5 2 3 2 2 2 2" xfId="15400"/>
    <cellStyle name="표준 10 2 2 5 2 3 2 2 3" xfId="15401"/>
    <cellStyle name="표준 10 2 2 5 2 3 2 3" xfId="15402"/>
    <cellStyle name="표준 10 2 2 5 2 3 2 3 2" xfId="15403"/>
    <cellStyle name="표준 10 2 2 5 2 3 2 4" xfId="15404"/>
    <cellStyle name="표준 10 2 2 5 2 3 3" xfId="15405"/>
    <cellStyle name="표준 10 2 2 5 2 3 3 2" xfId="15406"/>
    <cellStyle name="표준 10 2 2 5 2 3 3 2 2" xfId="15407"/>
    <cellStyle name="표준 10 2 2 5 2 3 3 3" xfId="15408"/>
    <cellStyle name="표준 10 2 2 5 2 3 4" xfId="15409"/>
    <cellStyle name="표준 10 2 2 5 2 3 4 2" xfId="15410"/>
    <cellStyle name="표준 10 2 2 5 2 3 5" xfId="15411"/>
    <cellStyle name="표준 10 2 2 5 2 4" xfId="15412"/>
    <cellStyle name="표준 10 2 2 5 2 4 2" xfId="15413"/>
    <cellStyle name="표준 10 2 2 5 2 4 2 2" xfId="15414"/>
    <cellStyle name="표준 10 2 2 5 2 4 2 2 2" xfId="15415"/>
    <cellStyle name="표준 10 2 2 5 2 4 2 3" xfId="15416"/>
    <cellStyle name="표준 10 2 2 5 2 4 3" xfId="15417"/>
    <cellStyle name="표준 10 2 2 5 2 4 3 2" xfId="15418"/>
    <cellStyle name="표준 10 2 2 5 2 4 4" xfId="15419"/>
    <cellStyle name="표준 10 2 2 5 2 5" xfId="15420"/>
    <cellStyle name="표준 10 2 2 5 2 5 2" xfId="15421"/>
    <cellStyle name="표준 10 2 2 5 2 5 2 2" xfId="15422"/>
    <cellStyle name="표준 10 2 2 5 2 5 3" xfId="15423"/>
    <cellStyle name="표준 10 2 2 5 2 6" xfId="15424"/>
    <cellStyle name="표준 10 2 2 5 2 6 2" xfId="15425"/>
    <cellStyle name="표준 10 2 2 5 2 7" xfId="15426"/>
    <cellStyle name="표준 10 2 2 5 3" xfId="15427"/>
    <cellStyle name="표준 10 2 2 5 4" xfId="15428"/>
    <cellStyle name="표준 10 2 2 5 4 2" xfId="15429"/>
    <cellStyle name="표준 10 2 2 5 4 2 2" xfId="15430"/>
    <cellStyle name="표준 10 2 2 5 4 2 2 2" xfId="15431"/>
    <cellStyle name="표준 10 2 2 5 4 2 2 2 2" xfId="15432"/>
    <cellStyle name="표준 10 2 2 5 4 2 2 2 2 2" xfId="15433"/>
    <cellStyle name="표준 10 2 2 5 4 2 2 2 3" xfId="15434"/>
    <cellStyle name="표준 10 2 2 5 4 2 2 3" xfId="15435"/>
    <cellStyle name="표준 10 2 2 5 4 2 2 3 2" xfId="15436"/>
    <cellStyle name="표준 10 2 2 5 4 2 2 4" xfId="15437"/>
    <cellStyle name="표준 10 2 2 5 4 2 3" xfId="15438"/>
    <cellStyle name="표준 10 2 2 5 4 2 3 2" xfId="15439"/>
    <cellStyle name="표준 10 2 2 5 4 2 3 2 2" xfId="15440"/>
    <cellStyle name="표준 10 2 2 5 4 2 3 3" xfId="15441"/>
    <cellStyle name="표준 10 2 2 5 4 2 4" xfId="15442"/>
    <cellStyle name="표준 10 2 2 5 4 2 4 2" xfId="15443"/>
    <cellStyle name="표준 10 2 2 5 4 2 5" xfId="15444"/>
    <cellStyle name="표준 10 2 2 5 4 3" xfId="15445"/>
    <cellStyle name="표준 10 2 2 5 4 3 2" xfId="15446"/>
    <cellStyle name="표준 10 2 2 5 4 3 2 2" xfId="15447"/>
    <cellStyle name="표준 10 2 2 5 4 3 2 2 2" xfId="15448"/>
    <cellStyle name="표준 10 2 2 5 4 3 2 3" xfId="15449"/>
    <cellStyle name="표준 10 2 2 5 4 3 3" xfId="15450"/>
    <cellStyle name="표준 10 2 2 5 4 3 3 2" xfId="15451"/>
    <cellStyle name="표준 10 2 2 5 4 3 4" xfId="15452"/>
    <cellStyle name="표준 10 2 2 5 4 4" xfId="15453"/>
    <cellStyle name="표준 10 2 2 5 4 4 2" xfId="15454"/>
    <cellStyle name="표준 10 2 2 5 4 4 2 2" xfId="15455"/>
    <cellStyle name="표준 10 2 2 5 4 4 3" xfId="15456"/>
    <cellStyle name="표준 10 2 2 5 4 5" xfId="15457"/>
    <cellStyle name="표준 10 2 2 5 4 5 2" xfId="15458"/>
    <cellStyle name="표준 10 2 2 5 4 6" xfId="15459"/>
    <cellStyle name="표준 10 2 2 5 5" xfId="15460"/>
    <cellStyle name="표준 10 2 2 5 5 2" xfId="15461"/>
    <cellStyle name="표준 10 2 2 5 5 2 2" xfId="15462"/>
    <cellStyle name="표준 10 2 2 5 5 2 2 2" xfId="15463"/>
    <cellStyle name="표준 10 2 2 5 5 2 2 2 2" xfId="15464"/>
    <cellStyle name="표준 10 2 2 5 5 2 2 3" xfId="15465"/>
    <cellStyle name="표준 10 2 2 5 5 2 3" xfId="15466"/>
    <cellStyle name="표준 10 2 2 5 5 2 3 2" xfId="15467"/>
    <cellStyle name="표준 10 2 2 5 5 2 4" xfId="15468"/>
    <cellStyle name="표준 10 2 2 5 5 3" xfId="15469"/>
    <cellStyle name="표준 10 2 2 5 5 3 2" xfId="15470"/>
    <cellStyle name="표준 10 2 2 5 5 3 2 2" xfId="15471"/>
    <cellStyle name="표준 10 2 2 5 5 3 3" xfId="15472"/>
    <cellStyle name="표준 10 2 2 5 5 4" xfId="15473"/>
    <cellStyle name="표준 10 2 2 5 5 4 2" xfId="15474"/>
    <cellStyle name="표준 10 2 2 5 5 5" xfId="15475"/>
    <cellStyle name="표준 10 2 2 5 6" xfId="15476"/>
    <cellStyle name="표준 10 2 2 5 6 2" xfId="15477"/>
    <cellStyle name="표준 10 2 2 5 6 2 2" xfId="15478"/>
    <cellStyle name="표준 10 2 2 5 6 2 2 2" xfId="15479"/>
    <cellStyle name="표준 10 2 2 5 6 2 3" xfId="15480"/>
    <cellStyle name="표준 10 2 2 5 6 3" xfId="15481"/>
    <cellStyle name="표준 10 2 2 5 6 3 2" xfId="15482"/>
    <cellStyle name="표준 10 2 2 5 6 4" xfId="15483"/>
    <cellStyle name="표준 10 2 2 5 7" xfId="15484"/>
    <cellStyle name="표준 10 2 2 5 7 2" xfId="15485"/>
    <cellStyle name="표준 10 2 2 5 7 2 2" xfId="15486"/>
    <cellStyle name="표준 10 2 2 5 7 3" xfId="15487"/>
    <cellStyle name="표준 10 2 2 5 8" xfId="15488"/>
    <cellStyle name="표준 10 2 2 5 8 2" xfId="15489"/>
    <cellStyle name="표준 10 2 2 5 9" xfId="15490"/>
    <cellStyle name="표준 10 2 2 6" xfId="15491"/>
    <cellStyle name="표준 10 2 2 6 2" xfId="15492"/>
    <cellStyle name="표준 10 2 2 6 2 2" xfId="15493"/>
    <cellStyle name="표준 10 2 2 6 2 2 2" xfId="15494"/>
    <cellStyle name="표준 10 2 2 6 2 2 2 2" xfId="15495"/>
    <cellStyle name="표준 10 2 2 6 2 2 2 2 2" xfId="15496"/>
    <cellStyle name="표준 10 2 2 6 2 2 2 2 2 2" xfId="15497"/>
    <cellStyle name="표준 10 2 2 6 2 2 2 2 3" xfId="15498"/>
    <cellStyle name="표준 10 2 2 6 2 2 2 3" xfId="15499"/>
    <cellStyle name="표준 10 2 2 6 2 2 2 3 2" xfId="15500"/>
    <cellStyle name="표준 10 2 2 6 2 2 2 4" xfId="15501"/>
    <cellStyle name="표준 10 2 2 6 2 2 3" xfId="15502"/>
    <cellStyle name="표준 10 2 2 6 2 2 3 2" xfId="15503"/>
    <cellStyle name="표준 10 2 2 6 2 2 3 2 2" xfId="15504"/>
    <cellStyle name="표준 10 2 2 6 2 2 3 3" xfId="15505"/>
    <cellStyle name="표준 10 2 2 6 2 2 4" xfId="15506"/>
    <cellStyle name="표준 10 2 2 6 2 2 4 2" xfId="15507"/>
    <cellStyle name="표준 10 2 2 6 2 2 5" xfId="15508"/>
    <cellStyle name="표준 10 2 2 6 2 3" xfId="15509"/>
    <cellStyle name="표준 10 2 2 6 2 3 2" xfId="15510"/>
    <cellStyle name="표준 10 2 2 6 2 3 2 2" xfId="15511"/>
    <cellStyle name="표준 10 2 2 6 2 3 2 2 2" xfId="15512"/>
    <cellStyle name="표준 10 2 2 6 2 3 2 3" xfId="15513"/>
    <cellStyle name="표준 10 2 2 6 2 3 3" xfId="15514"/>
    <cellStyle name="표준 10 2 2 6 2 3 3 2" xfId="15515"/>
    <cellStyle name="표준 10 2 2 6 2 3 4" xfId="15516"/>
    <cellStyle name="표준 10 2 2 6 2 4" xfId="15517"/>
    <cellStyle name="표준 10 2 2 6 2 4 2" xfId="15518"/>
    <cellStyle name="표준 10 2 2 6 2 4 2 2" xfId="15519"/>
    <cellStyle name="표준 10 2 2 6 2 4 3" xfId="15520"/>
    <cellStyle name="표준 10 2 2 6 2 5" xfId="15521"/>
    <cellStyle name="표준 10 2 2 6 2 5 2" xfId="15522"/>
    <cellStyle name="표준 10 2 2 6 2 6" xfId="15523"/>
    <cellStyle name="표준 10 2 2 6 3" xfId="15524"/>
    <cellStyle name="표준 10 2 2 6 3 2" xfId="15525"/>
    <cellStyle name="표준 10 2 2 6 3 2 2" xfId="15526"/>
    <cellStyle name="표준 10 2 2 6 3 2 2 2" xfId="15527"/>
    <cellStyle name="표준 10 2 2 6 3 2 2 2 2" xfId="15528"/>
    <cellStyle name="표준 10 2 2 6 3 2 2 3" xfId="15529"/>
    <cellStyle name="표준 10 2 2 6 3 2 3" xfId="15530"/>
    <cellStyle name="표준 10 2 2 6 3 2 3 2" xfId="15531"/>
    <cellStyle name="표준 10 2 2 6 3 2 4" xfId="15532"/>
    <cellStyle name="표준 10 2 2 6 3 3" xfId="15533"/>
    <cellStyle name="표준 10 2 2 6 3 3 2" xfId="15534"/>
    <cellStyle name="표준 10 2 2 6 3 3 2 2" xfId="15535"/>
    <cellStyle name="표준 10 2 2 6 3 3 3" xfId="15536"/>
    <cellStyle name="표준 10 2 2 6 3 4" xfId="15537"/>
    <cellStyle name="표준 10 2 2 6 3 4 2" xfId="15538"/>
    <cellStyle name="표준 10 2 2 6 3 5" xfId="15539"/>
    <cellStyle name="표준 10 2 2 6 4" xfId="15540"/>
    <cellStyle name="표준 10 2 2 6 4 2" xfId="15541"/>
    <cellStyle name="표준 10 2 2 6 4 2 2" xfId="15542"/>
    <cellStyle name="표준 10 2 2 6 4 2 2 2" xfId="15543"/>
    <cellStyle name="표준 10 2 2 6 4 2 3" xfId="15544"/>
    <cellStyle name="표준 10 2 2 6 4 3" xfId="15545"/>
    <cellStyle name="표준 10 2 2 6 4 3 2" xfId="15546"/>
    <cellStyle name="표준 10 2 2 6 4 4" xfId="15547"/>
    <cellStyle name="표준 10 2 2 6 5" xfId="15548"/>
    <cellStyle name="표준 10 2 2 6 5 2" xfId="15549"/>
    <cellStyle name="표준 10 2 2 6 5 2 2" xfId="15550"/>
    <cellStyle name="표준 10 2 2 6 5 3" xfId="15551"/>
    <cellStyle name="표준 10 2 2 6 6" xfId="15552"/>
    <cellStyle name="표준 10 2 2 6 6 2" xfId="15553"/>
    <cellStyle name="표준 10 2 2 6 7" xfId="15554"/>
    <cellStyle name="표준 10 2 2 7" xfId="15555"/>
    <cellStyle name="표준 10 2 2 8" xfId="15556"/>
    <cellStyle name="표준 10 2 2 8 2" xfId="15557"/>
    <cellStyle name="표준 10 2 2 8 2 2" xfId="15558"/>
    <cellStyle name="표준 10 2 2 8 2 2 2" xfId="15559"/>
    <cellStyle name="표준 10 2 2 8 2 2 2 2" xfId="15560"/>
    <cellStyle name="표준 10 2 2 8 2 2 2 2 2" xfId="15561"/>
    <cellStyle name="표준 10 2 2 8 2 2 2 3" xfId="15562"/>
    <cellStyle name="표준 10 2 2 8 2 2 3" xfId="15563"/>
    <cellStyle name="표준 10 2 2 8 2 2 3 2" xfId="15564"/>
    <cellStyle name="표준 10 2 2 8 2 2 4" xfId="15565"/>
    <cellStyle name="표준 10 2 2 8 2 3" xfId="15566"/>
    <cellStyle name="표준 10 2 2 8 2 3 2" xfId="15567"/>
    <cellStyle name="표준 10 2 2 8 2 3 2 2" xfId="15568"/>
    <cellStyle name="표준 10 2 2 8 2 3 3" xfId="15569"/>
    <cellStyle name="표준 10 2 2 8 2 4" xfId="15570"/>
    <cellStyle name="표준 10 2 2 8 2 4 2" xfId="15571"/>
    <cellStyle name="표준 10 2 2 8 2 5" xfId="15572"/>
    <cellStyle name="표준 10 2 2 8 3" xfId="15573"/>
    <cellStyle name="표준 10 2 2 8 3 2" xfId="15574"/>
    <cellStyle name="표준 10 2 2 8 3 2 2" xfId="15575"/>
    <cellStyle name="표준 10 2 2 8 3 2 2 2" xfId="15576"/>
    <cellStyle name="표준 10 2 2 8 3 2 3" xfId="15577"/>
    <cellStyle name="표준 10 2 2 8 3 3" xfId="15578"/>
    <cellStyle name="표준 10 2 2 8 3 3 2" xfId="15579"/>
    <cellStyle name="표준 10 2 2 8 3 4" xfId="15580"/>
    <cellStyle name="표준 10 2 2 8 4" xfId="15581"/>
    <cellStyle name="표준 10 2 2 8 4 2" xfId="15582"/>
    <cellStyle name="표준 10 2 2 8 4 2 2" xfId="15583"/>
    <cellStyle name="표준 10 2 2 8 4 3" xfId="15584"/>
    <cellStyle name="표준 10 2 2 8 5" xfId="15585"/>
    <cellStyle name="표준 10 2 2 8 5 2" xfId="15586"/>
    <cellStyle name="표준 10 2 2 8 6" xfId="15587"/>
    <cellStyle name="표준 10 2 2 9" xfId="15588"/>
    <cellStyle name="표준 10 2 2 9 2" xfId="15589"/>
    <cellStyle name="표준 10 2 2 9 2 2" xfId="15590"/>
    <cellStyle name="표준 10 2 2 9 2 2 2" xfId="15591"/>
    <cellStyle name="표준 10 2 2 9 2 2 2 2" xfId="15592"/>
    <cellStyle name="표준 10 2 2 9 2 2 3" xfId="15593"/>
    <cellStyle name="표준 10 2 2 9 2 3" xfId="15594"/>
    <cellStyle name="표준 10 2 2 9 2 3 2" xfId="15595"/>
    <cellStyle name="표준 10 2 2 9 2 4" xfId="15596"/>
    <cellStyle name="표준 10 2 2 9 3" xfId="15597"/>
    <cellStyle name="표준 10 2 2 9 3 2" xfId="15598"/>
    <cellStyle name="표준 10 2 2 9 3 2 2" xfId="15599"/>
    <cellStyle name="표준 10 2 2 9 3 3" xfId="15600"/>
    <cellStyle name="표준 10 2 2 9 4" xfId="15601"/>
    <cellStyle name="표준 10 2 2 9 4 2" xfId="15602"/>
    <cellStyle name="표준 10 2 2 9 5" xfId="15603"/>
    <cellStyle name="표준 10 2 3" xfId="15604"/>
    <cellStyle name="표준 10 2 3 10" xfId="15605"/>
    <cellStyle name="표준 10 2 3 10 2" xfId="15606"/>
    <cellStyle name="표준 10 2 3 11" xfId="15607"/>
    <cellStyle name="표준 10 2 3 2" xfId="15608"/>
    <cellStyle name="표준 10 2 3 2 10" xfId="15609"/>
    <cellStyle name="표준 10 2 3 2 2" xfId="15610"/>
    <cellStyle name="표준 10 2 3 2 2 2" xfId="15611"/>
    <cellStyle name="표준 10 2 3 2 2 2 2" xfId="15612"/>
    <cellStyle name="표준 10 2 3 2 2 2 2 2" xfId="15613"/>
    <cellStyle name="표준 10 2 3 2 2 2 2 2 2" xfId="15614"/>
    <cellStyle name="표준 10 2 3 2 2 2 2 2 2 2" xfId="15615"/>
    <cellStyle name="표준 10 2 3 2 2 2 2 2 2 2 2" xfId="15616"/>
    <cellStyle name="표준 10 2 3 2 2 2 2 2 2 2 2 2" xfId="15617"/>
    <cellStyle name="표준 10 2 3 2 2 2 2 2 2 2 3" xfId="15618"/>
    <cellStyle name="표준 10 2 3 2 2 2 2 2 2 3" xfId="15619"/>
    <cellStyle name="표준 10 2 3 2 2 2 2 2 2 3 2" xfId="15620"/>
    <cellStyle name="표준 10 2 3 2 2 2 2 2 2 4" xfId="15621"/>
    <cellStyle name="표준 10 2 3 2 2 2 2 2 3" xfId="15622"/>
    <cellStyle name="표준 10 2 3 2 2 2 2 2 3 2" xfId="15623"/>
    <cellStyle name="표준 10 2 3 2 2 2 2 2 3 2 2" xfId="15624"/>
    <cellStyle name="표준 10 2 3 2 2 2 2 2 3 3" xfId="15625"/>
    <cellStyle name="표준 10 2 3 2 2 2 2 2 4" xfId="15626"/>
    <cellStyle name="표준 10 2 3 2 2 2 2 2 4 2" xfId="15627"/>
    <cellStyle name="표준 10 2 3 2 2 2 2 2 5" xfId="15628"/>
    <cellStyle name="표준 10 2 3 2 2 2 2 3" xfId="15629"/>
    <cellStyle name="표준 10 2 3 2 2 2 2 3 2" xfId="15630"/>
    <cellStyle name="표준 10 2 3 2 2 2 2 3 2 2" xfId="15631"/>
    <cellStyle name="표준 10 2 3 2 2 2 2 3 2 2 2" xfId="15632"/>
    <cellStyle name="표준 10 2 3 2 2 2 2 3 2 3" xfId="15633"/>
    <cellStyle name="표준 10 2 3 2 2 2 2 3 3" xfId="15634"/>
    <cellStyle name="표준 10 2 3 2 2 2 2 3 3 2" xfId="15635"/>
    <cellStyle name="표준 10 2 3 2 2 2 2 3 4" xfId="15636"/>
    <cellStyle name="표준 10 2 3 2 2 2 2 4" xfId="15637"/>
    <cellStyle name="표준 10 2 3 2 2 2 2 4 2" xfId="15638"/>
    <cellStyle name="표준 10 2 3 2 2 2 2 4 2 2" xfId="15639"/>
    <cellStyle name="표준 10 2 3 2 2 2 2 4 3" xfId="15640"/>
    <cellStyle name="표준 10 2 3 2 2 2 2 5" xfId="15641"/>
    <cellStyle name="표준 10 2 3 2 2 2 2 5 2" xfId="15642"/>
    <cellStyle name="표준 10 2 3 2 2 2 2 6" xfId="15643"/>
    <cellStyle name="표준 10 2 3 2 2 2 3" xfId="15644"/>
    <cellStyle name="표준 10 2 3 2 2 2 3 2" xfId="15645"/>
    <cellStyle name="표준 10 2 3 2 2 2 3 2 2" xfId="15646"/>
    <cellStyle name="표준 10 2 3 2 2 2 3 2 2 2" xfId="15647"/>
    <cellStyle name="표준 10 2 3 2 2 2 3 2 2 2 2" xfId="15648"/>
    <cellStyle name="표준 10 2 3 2 2 2 3 2 2 3" xfId="15649"/>
    <cellStyle name="표준 10 2 3 2 2 2 3 2 3" xfId="15650"/>
    <cellStyle name="표준 10 2 3 2 2 2 3 2 3 2" xfId="15651"/>
    <cellStyle name="표준 10 2 3 2 2 2 3 2 4" xfId="15652"/>
    <cellStyle name="표준 10 2 3 2 2 2 3 3" xfId="15653"/>
    <cellStyle name="표준 10 2 3 2 2 2 3 3 2" xfId="15654"/>
    <cellStyle name="표준 10 2 3 2 2 2 3 3 2 2" xfId="15655"/>
    <cellStyle name="표준 10 2 3 2 2 2 3 3 3" xfId="15656"/>
    <cellStyle name="표준 10 2 3 2 2 2 3 4" xfId="15657"/>
    <cellStyle name="표준 10 2 3 2 2 2 3 4 2" xfId="15658"/>
    <cellStyle name="표준 10 2 3 2 2 2 3 5" xfId="15659"/>
    <cellStyle name="표준 10 2 3 2 2 2 4" xfId="15660"/>
    <cellStyle name="표준 10 2 3 2 2 2 4 2" xfId="15661"/>
    <cellStyle name="표준 10 2 3 2 2 2 4 2 2" xfId="15662"/>
    <cellStyle name="표준 10 2 3 2 2 2 4 2 2 2" xfId="15663"/>
    <cellStyle name="표준 10 2 3 2 2 2 4 2 3" xfId="15664"/>
    <cellStyle name="표준 10 2 3 2 2 2 4 3" xfId="15665"/>
    <cellStyle name="표준 10 2 3 2 2 2 4 3 2" xfId="15666"/>
    <cellStyle name="표준 10 2 3 2 2 2 4 4" xfId="15667"/>
    <cellStyle name="표준 10 2 3 2 2 2 5" xfId="15668"/>
    <cellStyle name="표준 10 2 3 2 2 2 5 2" xfId="15669"/>
    <cellStyle name="표준 10 2 3 2 2 2 5 2 2" xfId="15670"/>
    <cellStyle name="표준 10 2 3 2 2 2 5 3" xfId="15671"/>
    <cellStyle name="표준 10 2 3 2 2 2 6" xfId="15672"/>
    <cellStyle name="표준 10 2 3 2 2 2 6 2" xfId="15673"/>
    <cellStyle name="표준 10 2 3 2 2 2 7" xfId="15674"/>
    <cellStyle name="표준 10 2 3 2 2 3" xfId="15675"/>
    <cellStyle name="표준 10 2 3 2 2 4" xfId="15676"/>
    <cellStyle name="표준 10 2 3 2 2 4 2" xfId="15677"/>
    <cellStyle name="표준 10 2 3 2 2 4 2 2" xfId="15678"/>
    <cellStyle name="표준 10 2 3 2 2 4 2 2 2" xfId="15679"/>
    <cellStyle name="표준 10 2 3 2 2 4 2 2 2 2" xfId="15680"/>
    <cellStyle name="표준 10 2 3 2 2 4 2 2 2 2 2" xfId="15681"/>
    <cellStyle name="표준 10 2 3 2 2 4 2 2 2 3" xfId="15682"/>
    <cellStyle name="표준 10 2 3 2 2 4 2 2 3" xfId="15683"/>
    <cellStyle name="표준 10 2 3 2 2 4 2 2 3 2" xfId="15684"/>
    <cellStyle name="표준 10 2 3 2 2 4 2 2 4" xfId="15685"/>
    <cellStyle name="표준 10 2 3 2 2 4 2 3" xfId="15686"/>
    <cellStyle name="표준 10 2 3 2 2 4 2 3 2" xfId="15687"/>
    <cellStyle name="표준 10 2 3 2 2 4 2 3 2 2" xfId="15688"/>
    <cellStyle name="표준 10 2 3 2 2 4 2 3 3" xfId="15689"/>
    <cellStyle name="표준 10 2 3 2 2 4 2 4" xfId="15690"/>
    <cellStyle name="표준 10 2 3 2 2 4 2 4 2" xfId="15691"/>
    <cellStyle name="표준 10 2 3 2 2 4 2 5" xfId="15692"/>
    <cellStyle name="표준 10 2 3 2 2 4 3" xfId="15693"/>
    <cellStyle name="표준 10 2 3 2 2 4 3 2" xfId="15694"/>
    <cellStyle name="표준 10 2 3 2 2 4 3 2 2" xfId="15695"/>
    <cellStyle name="표준 10 2 3 2 2 4 3 2 2 2" xfId="15696"/>
    <cellStyle name="표준 10 2 3 2 2 4 3 2 3" xfId="15697"/>
    <cellStyle name="표준 10 2 3 2 2 4 3 3" xfId="15698"/>
    <cellStyle name="표준 10 2 3 2 2 4 3 3 2" xfId="15699"/>
    <cellStyle name="표준 10 2 3 2 2 4 3 4" xfId="15700"/>
    <cellStyle name="표준 10 2 3 2 2 4 4" xfId="15701"/>
    <cellStyle name="표준 10 2 3 2 2 4 4 2" xfId="15702"/>
    <cellStyle name="표준 10 2 3 2 2 4 4 2 2" xfId="15703"/>
    <cellStyle name="표준 10 2 3 2 2 4 4 3" xfId="15704"/>
    <cellStyle name="표준 10 2 3 2 2 4 5" xfId="15705"/>
    <cellStyle name="표준 10 2 3 2 2 4 5 2" xfId="15706"/>
    <cellStyle name="표준 10 2 3 2 2 4 6" xfId="15707"/>
    <cellStyle name="표준 10 2 3 2 2 5" xfId="15708"/>
    <cellStyle name="표준 10 2 3 2 2 5 2" xfId="15709"/>
    <cellStyle name="표준 10 2 3 2 2 5 2 2" xfId="15710"/>
    <cellStyle name="표준 10 2 3 2 2 5 2 2 2" xfId="15711"/>
    <cellStyle name="표준 10 2 3 2 2 5 2 2 2 2" xfId="15712"/>
    <cellStyle name="표준 10 2 3 2 2 5 2 2 3" xfId="15713"/>
    <cellStyle name="표준 10 2 3 2 2 5 2 3" xfId="15714"/>
    <cellStyle name="표준 10 2 3 2 2 5 2 3 2" xfId="15715"/>
    <cellStyle name="표준 10 2 3 2 2 5 2 4" xfId="15716"/>
    <cellStyle name="표준 10 2 3 2 2 5 3" xfId="15717"/>
    <cellStyle name="표준 10 2 3 2 2 5 3 2" xfId="15718"/>
    <cellStyle name="표준 10 2 3 2 2 5 3 2 2" xfId="15719"/>
    <cellStyle name="표준 10 2 3 2 2 5 3 3" xfId="15720"/>
    <cellStyle name="표준 10 2 3 2 2 5 4" xfId="15721"/>
    <cellStyle name="표준 10 2 3 2 2 5 4 2" xfId="15722"/>
    <cellStyle name="표준 10 2 3 2 2 5 5" xfId="15723"/>
    <cellStyle name="표준 10 2 3 2 2 6" xfId="15724"/>
    <cellStyle name="표준 10 2 3 2 2 6 2" xfId="15725"/>
    <cellStyle name="표준 10 2 3 2 2 6 2 2" xfId="15726"/>
    <cellStyle name="표준 10 2 3 2 2 6 2 2 2" xfId="15727"/>
    <cellStyle name="표준 10 2 3 2 2 6 2 3" xfId="15728"/>
    <cellStyle name="표준 10 2 3 2 2 6 3" xfId="15729"/>
    <cellStyle name="표준 10 2 3 2 2 6 3 2" xfId="15730"/>
    <cellStyle name="표준 10 2 3 2 2 6 4" xfId="15731"/>
    <cellStyle name="표준 10 2 3 2 2 7" xfId="15732"/>
    <cellStyle name="표준 10 2 3 2 2 7 2" xfId="15733"/>
    <cellStyle name="표준 10 2 3 2 2 7 2 2" xfId="15734"/>
    <cellStyle name="표준 10 2 3 2 2 7 3" xfId="15735"/>
    <cellStyle name="표준 10 2 3 2 2 8" xfId="15736"/>
    <cellStyle name="표준 10 2 3 2 2 8 2" xfId="15737"/>
    <cellStyle name="표준 10 2 3 2 2 9" xfId="15738"/>
    <cellStyle name="표준 10 2 3 2 3" xfId="15739"/>
    <cellStyle name="표준 10 2 3 2 3 2" xfId="15740"/>
    <cellStyle name="표준 10 2 3 2 3 2 2" xfId="15741"/>
    <cellStyle name="표준 10 2 3 2 3 2 2 2" xfId="15742"/>
    <cellStyle name="표준 10 2 3 2 3 2 2 2 2" xfId="15743"/>
    <cellStyle name="표준 10 2 3 2 3 2 2 2 2 2" xfId="15744"/>
    <cellStyle name="표준 10 2 3 2 3 2 2 2 2 2 2" xfId="15745"/>
    <cellStyle name="표준 10 2 3 2 3 2 2 2 2 3" xfId="15746"/>
    <cellStyle name="표준 10 2 3 2 3 2 2 2 3" xfId="15747"/>
    <cellStyle name="표준 10 2 3 2 3 2 2 2 3 2" xfId="15748"/>
    <cellStyle name="표준 10 2 3 2 3 2 2 2 4" xfId="15749"/>
    <cellStyle name="표준 10 2 3 2 3 2 2 3" xfId="15750"/>
    <cellStyle name="표준 10 2 3 2 3 2 2 3 2" xfId="15751"/>
    <cellStyle name="표준 10 2 3 2 3 2 2 3 2 2" xfId="15752"/>
    <cellStyle name="표준 10 2 3 2 3 2 2 3 3" xfId="15753"/>
    <cellStyle name="표준 10 2 3 2 3 2 2 4" xfId="15754"/>
    <cellStyle name="표준 10 2 3 2 3 2 2 4 2" xfId="15755"/>
    <cellStyle name="표준 10 2 3 2 3 2 2 5" xfId="15756"/>
    <cellStyle name="표준 10 2 3 2 3 2 3" xfId="15757"/>
    <cellStyle name="표준 10 2 3 2 3 2 3 2" xfId="15758"/>
    <cellStyle name="표준 10 2 3 2 3 2 3 2 2" xfId="15759"/>
    <cellStyle name="표준 10 2 3 2 3 2 3 2 2 2" xfId="15760"/>
    <cellStyle name="표준 10 2 3 2 3 2 3 2 3" xfId="15761"/>
    <cellStyle name="표준 10 2 3 2 3 2 3 3" xfId="15762"/>
    <cellStyle name="표준 10 2 3 2 3 2 3 3 2" xfId="15763"/>
    <cellStyle name="표준 10 2 3 2 3 2 3 4" xfId="15764"/>
    <cellStyle name="표준 10 2 3 2 3 2 4" xfId="15765"/>
    <cellStyle name="표준 10 2 3 2 3 2 4 2" xfId="15766"/>
    <cellStyle name="표준 10 2 3 2 3 2 4 2 2" xfId="15767"/>
    <cellStyle name="표준 10 2 3 2 3 2 4 3" xfId="15768"/>
    <cellStyle name="표준 10 2 3 2 3 2 5" xfId="15769"/>
    <cellStyle name="표준 10 2 3 2 3 2 5 2" xfId="15770"/>
    <cellStyle name="표준 10 2 3 2 3 2 6" xfId="15771"/>
    <cellStyle name="표준 10 2 3 2 3 3" xfId="15772"/>
    <cellStyle name="표준 10 2 3 2 3 3 2" xfId="15773"/>
    <cellStyle name="표준 10 2 3 2 3 3 2 2" xfId="15774"/>
    <cellStyle name="표준 10 2 3 2 3 3 2 2 2" xfId="15775"/>
    <cellStyle name="표준 10 2 3 2 3 3 2 2 2 2" xfId="15776"/>
    <cellStyle name="표준 10 2 3 2 3 3 2 2 3" xfId="15777"/>
    <cellStyle name="표준 10 2 3 2 3 3 2 3" xfId="15778"/>
    <cellStyle name="표준 10 2 3 2 3 3 2 3 2" xfId="15779"/>
    <cellStyle name="표준 10 2 3 2 3 3 2 4" xfId="15780"/>
    <cellStyle name="표준 10 2 3 2 3 3 3" xfId="15781"/>
    <cellStyle name="표준 10 2 3 2 3 3 3 2" xfId="15782"/>
    <cellStyle name="표준 10 2 3 2 3 3 3 2 2" xfId="15783"/>
    <cellStyle name="표준 10 2 3 2 3 3 3 3" xfId="15784"/>
    <cellStyle name="표준 10 2 3 2 3 3 4" xfId="15785"/>
    <cellStyle name="표준 10 2 3 2 3 3 4 2" xfId="15786"/>
    <cellStyle name="표준 10 2 3 2 3 3 5" xfId="15787"/>
    <cellStyle name="표준 10 2 3 2 3 4" xfId="15788"/>
    <cellStyle name="표준 10 2 3 2 3 4 2" xfId="15789"/>
    <cellStyle name="표준 10 2 3 2 3 4 2 2" xfId="15790"/>
    <cellStyle name="표준 10 2 3 2 3 4 2 2 2" xfId="15791"/>
    <cellStyle name="표준 10 2 3 2 3 4 2 3" xfId="15792"/>
    <cellStyle name="표준 10 2 3 2 3 4 3" xfId="15793"/>
    <cellStyle name="표준 10 2 3 2 3 4 3 2" xfId="15794"/>
    <cellStyle name="표준 10 2 3 2 3 4 4" xfId="15795"/>
    <cellStyle name="표준 10 2 3 2 3 5" xfId="15796"/>
    <cellStyle name="표준 10 2 3 2 3 5 2" xfId="15797"/>
    <cellStyle name="표준 10 2 3 2 3 5 2 2" xfId="15798"/>
    <cellStyle name="표준 10 2 3 2 3 5 3" xfId="15799"/>
    <cellStyle name="표준 10 2 3 2 3 6" xfId="15800"/>
    <cellStyle name="표준 10 2 3 2 3 6 2" xfId="15801"/>
    <cellStyle name="표준 10 2 3 2 3 7" xfId="15802"/>
    <cellStyle name="표준 10 2 3 2 4" xfId="15803"/>
    <cellStyle name="표준 10 2 3 2 5" xfId="15804"/>
    <cellStyle name="표준 10 2 3 2 5 2" xfId="15805"/>
    <cellStyle name="표준 10 2 3 2 5 2 2" xfId="15806"/>
    <cellStyle name="표준 10 2 3 2 5 2 2 2" xfId="15807"/>
    <cellStyle name="표준 10 2 3 2 5 2 2 2 2" xfId="15808"/>
    <cellStyle name="표준 10 2 3 2 5 2 2 2 2 2" xfId="15809"/>
    <cellStyle name="표준 10 2 3 2 5 2 2 2 3" xfId="15810"/>
    <cellStyle name="표준 10 2 3 2 5 2 2 3" xfId="15811"/>
    <cellStyle name="표준 10 2 3 2 5 2 2 3 2" xfId="15812"/>
    <cellStyle name="표준 10 2 3 2 5 2 2 4" xfId="15813"/>
    <cellStyle name="표준 10 2 3 2 5 2 3" xfId="15814"/>
    <cellStyle name="표준 10 2 3 2 5 2 3 2" xfId="15815"/>
    <cellStyle name="표준 10 2 3 2 5 2 3 2 2" xfId="15816"/>
    <cellStyle name="표준 10 2 3 2 5 2 3 3" xfId="15817"/>
    <cellStyle name="표준 10 2 3 2 5 2 4" xfId="15818"/>
    <cellStyle name="표준 10 2 3 2 5 2 4 2" xfId="15819"/>
    <cellStyle name="표준 10 2 3 2 5 2 5" xfId="15820"/>
    <cellStyle name="표준 10 2 3 2 5 3" xfId="15821"/>
    <cellStyle name="표준 10 2 3 2 5 3 2" xfId="15822"/>
    <cellStyle name="표준 10 2 3 2 5 3 2 2" xfId="15823"/>
    <cellStyle name="표준 10 2 3 2 5 3 2 2 2" xfId="15824"/>
    <cellStyle name="표준 10 2 3 2 5 3 2 3" xfId="15825"/>
    <cellStyle name="표준 10 2 3 2 5 3 3" xfId="15826"/>
    <cellStyle name="표준 10 2 3 2 5 3 3 2" xfId="15827"/>
    <cellStyle name="표준 10 2 3 2 5 3 4" xfId="15828"/>
    <cellStyle name="표준 10 2 3 2 5 4" xfId="15829"/>
    <cellStyle name="표준 10 2 3 2 5 4 2" xfId="15830"/>
    <cellStyle name="표준 10 2 3 2 5 4 2 2" xfId="15831"/>
    <cellStyle name="표준 10 2 3 2 5 4 3" xfId="15832"/>
    <cellStyle name="표준 10 2 3 2 5 5" xfId="15833"/>
    <cellStyle name="표준 10 2 3 2 5 5 2" xfId="15834"/>
    <cellStyle name="표준 10 2 3 2 5 6" xfId="15835"/>
    <cellStyle name="표준 10 2 3 2 6" xfId="15836"/>
    <cellStyle name="표준 10 2 3 2 6 2" xfId="15837"/>
    <cellStyle name="표준 10 2 3 2 6 2 2" xfId="15838"/>
    <cellStyle name="표준 10 2 3 2 6 2 2 2" xfId="15839"/>
    <cellStyle name="표준 10 2 3 2 6 2 2 2 2" xfId="15840"/>
    <cellStyle name="표준 10 2 3 2 6 2 2 3" xfId="15841"/>
    <cellStyle name="표준 10 2 3 2 6 2 3" xfId="15842"/>
    <cellStyle name="표준 10 2 3 2 6 2 3 2" xfId="15843"/>
    <cellStyle name="표준 10 2 3 2 6 2 4" xfId="15844"/>
    <cellStyle name="표준 10 2 3 2 6 3" xfId="15845"/>
    <cellStyle name="표준 10 2 3 2 6 3 2" xfId="15846"/>
    <cellStyle name="표준 10 2 3 2 6 3 2 2" xfId="15847"/>
    <cellStyle name="표준 10 2 3 2 6 3 3" xfId="15848"/>
    <cellStyle name="표준 10 2 3 2 6 4" xfId="15849"/>
    <cellStyle name="표준 10 2 3 2 6 4 2" xfId="15850"/>
    <cellStyle name="표준 10 2 3 2 6 5" xfId="15851"/>
    <cellStyle name="표준 10 2 3 2 7" xfId="15852"/>
    <cellStyle name="표준 10 2 3 2 7 2" xfId="15853"/>
    <cellStyle name="표준 10 2 3 2 7 2 2" xfId="15854"/>
    <cellStyle name="표준 10 2 3 2 7 2 2 2" xfId="15855"/>
    <cellStyle name="표준 10 2 3 2 7 2 3" xfId="15856"/>
    <cellStyle name="표준 10 2 3 2 7 3" xfId="15857"/>
    <cellStyle name="표준 10 2 3 2 7 3 2" xfId="15858"/>
    <cellStyle name="표준 10 2 3 2 7 4" xfId="15859"/>
    <cellStyle name="표준 10 2 3 2 8" xfId="15860"/>
    <cellStyle name="표준 10 2 3 2 8 2" xfId="15861"/>
    <cellStyle name="표준 10 2 3 2 8 2 2" xfId="15862"/>
    <cellStyle name="표준 10 2 3 2 8 3" xfId="15863"/>
    <cellStyle name="표준 10 2 3 2 9" xfId="15864"/>
    <cellStyle name="표준 10 2 3 2 9 2" xfId="15865"/>
    <cellStyle name="표준 10 2 3 3" xfId="15866"/>
    <cellStyle name="표준 10 2 3 3 2" xfId="15867"/>
    <cellStyle name="표준 10 2 3 3 2 2" xfId="15868"/>
    <cellStyle name="표준 10 2 3 3 2 2 2" xfId="15869"/>
    <cellStyle name="표준 10 2 3 3 2 2 2 2" xfId="15870"/>
    <cellStyle name="표준 10 2 3 3 2 2 2 2 2" xfId="15871"/>
    <cellStyle name="표준 10 2 3 3 2 2 2 2 2 2" xfId="15872"/>
    <cellStyle name="표준 10 2 3 3 2 2 2 2 2 2 2" xfId="15873"/>
    <cellStyle name="표준 10 2 3 3 2 2 2 2 2 3" xfId="15874"/>
    <cellStyle name="표준 10 2 3 3 2 2 2 2 3" xfId="15875"/>
    <cellStyle name="표준 10 2 3 3 2 2 2 2 3 2" xfId="15876"/>
    <cellStyle name="표준 10 2 3 3 2 2 2 2 4" xfId="15877"/>
    <cellStyle name="표준 10 2 3 3 2 2 2 3" xfId="15878"/>
    <cellStyle name="표준 10 2 3 3 2 2 2 3 2" xfId="15879"/>
    <cellStyle name="표준 10 2 3 3 2 2 2 3 2 2" xfId="15880"/>
    <cellStyle name="표준 10 2 3 3 2 2 2 3 3" xfId="15881"/>
    <cellStyle name="표준 10 2 3 3 2 2 2 4" xfId="15882"/>
    <cellStyle name="표준 10 2 3 3 2 2 2 4 2" xfId="15883"/>
    <cellStyle name="표준 10 2 3 3 2 2 2 5" xfId="15884"/>
    <cellStyle name="표준 10 2 3 3 2 2 3" xfId="15885"/>
    <cellStyle name="표준 10 2 3 3 2 2 3 2" xfId="15886"/>
    <cellStyle name="표준 10 2 3 3 2 2 3 2 2" xfId="15887"/>
    <cellStyle name="표준 10 2 3 3 2 2 3 2 2 2" xfId="15888"/>
    <cellStyle name="표준 10 2 3 3 2 2 3 2 3" xfId="15889"/>
    <cellStyle name="표준 10 2 3 3 2 2 3 3" xfId="15890"/>
    <cellStyle name="표준 10 2 3 3 2 2 3 3 2" xfId="15891"/>
    <cellStyle name="표준 10 2 3 3 2 2 3 4" xfId="15892"/>
    <cellStyle name="표준 10 2 3 3 2 2 4" xfId="15893"/>
    <cellStyle name="표준 10 2 3 3 2 2 4 2" xfId="15894"/>
    <cellStyle name="표준 10 2 3 3 2 2 4 2 2" xfId="15895"/>
    <cellStyle name="표준 10 2 3 3 2 2 4 3" xfId="15896"/>
    <cellStyle name="표준 10 2 3 3 2 2 5" xfId="15897"/>
    <cellStyle name="표준 10 2 3 3 2 2 5 2" xfId="15898"/>
    <cellStyle name="표준 10 2 3 3 2 2 6" xfId="15899"/>
    <cellStyle name="표준 10 2 3 3 2 3" xfId="15900"/>
    <cellStyle name="표준 10 2 3 3 2 3 2" xfId="15901"/>
    <cellStyle name="표준 10 2 3 3 2 3 2 2" xfId="15902"/>
    <cellStyle name="표준 10 2 3 3 2 3 2 2 2" xfId="15903"/>
    <cellStyle name="표준 10 2 3 3 2 3 2 2 2 2" xfId="15904"/>
    <cellStyle name="표준 10 2 3 3 2 3 2 2 3" xfId="15905"/>
    <cellStyle name="표준 10 2 3 3 2 3 2 3" xfId="15906"/>
    <cellStyle name="표준 10 2 3 3 2 3 2 3 2" xfId="15907"/>
    <cellStyle name="표준 10 2 3 3 2 3 2 4" xfId="15908"/>
    <cellStyle name="표준 10 2 3 3 2 3 3" xfId="15909"/>
    <cellStyle name="표준 10 2 3 3 2 3 3 2" xfId="15910"/>
    <cellStyle name="표준 10 2 3 3 2 3 3 2 2" xfId="15911"/>
    <cellStyle name="표준 10 2 3 3 2 3 3 3" xfId="15912"/>
    <cellStyle name="표준 10 2 3 3 2 3 4" xfId="15913"/>
    <cellStyle name="표준 10 2 3 3 2 3 4 2" xfId="15914"/>
    <cellStyle name="표준 10 2 3 3 2 3 5" xfId="15915"/>
    <cellStyle name="표준 10 2 3 3 2 4" xfId="15916"/>
    <cellStyle name="표준 10 2 3 3 2 4 2" xfId="15917"/>
    <cellStyle name="표준 10 2 3 3 2 4 2 2" xfId="15918"/>
    <cellStyle name="표준 10 2 3 3 2 4 2 2 2" xfId="15919"/>
    <cellStyle name="표준 10 2 3 3 2 4 2 3" xfId="15920"/>
    <cellStyle name="표준 10 2 3 3 2 4 3" xfId="15921"/>
    <cellStyle name="표준 10 2 3 3 2 4 3 2" xfId="15922"/>
    <cellStyle name="표준 10 2 3 3 2 4 4" xfId="15923"/>
    <cellStyle name="표준 10 2 3 3 2 5" xfId="15924"/>
    <cellStyle name="표준 10 2 3 3 2 5 2" xfId="15925"/>
    <cellStyle name="표준 10 2 3 3 2 5 2 2" xfId="15926"/>
    <cellStyle name="표준 10 2 3 3 2 5 3" xfId="15927"/>
    <cellStyle name="표준 10 2 3 3 2 6" xfId="15928"/>
    <cellStyle name="표준 10 2 3 3 2 6 2" xfId="15929"/>
    <cellStyle name="표준 10 2 3 3 2 7" xfId="15930"/>
    <cellStyle name="표준 10 2 3 3 3" xfId="15931"/>
    <cellStyle name="표준 10 2 3 3 4" xfId="15932"/>
    <cellStyle name="표준 10 2 3 3 4 2" xfId="15933"/>
    <cellStyle name="표준 10 2 3 3 4 2 2" xfId="15934"/>
    <cellStyle name="표준 10 2 3 3 4 2 2 2" xfId="15935"/>
    <cellStyle name="표준 10 2 3 3 4 2 2 2 2" xfId="15936"/>
    <cellStyle name="표준 10 2 3 3 4 2 2 2 2 2" xfId="15937"/>
    <cellStyle name="표준 10 2 3 3 4 2 2 2 3" xfId="15938"/>
    <cellStyle name="표준 10 2 3 3 4 2 2 3" xfId="15939"/>
    <cellStyle name="표준 10 2 3 3 4 2 2 3 2" xfId="15940"/>
    <cellStyle name="표준 10 2 3 3 4 2 2 4" xfId="15941"/>
    <cellStyle name="표준 10 2 3 3 4 2 3" xfId="15942"/>
    <cellStyle name="표준 10 2 3 3 4 2 3 2" xfId="15943"/>
    <cellStyle name="표준 10 2 3 3 4 2 3 2 2" xfId="15944"/>
    <cellStyle name="표준 10 2 3 3 4 2 3 3" xfId="15945"/>
    <cellStyle name="표준 10 2 3 3 4 2 4" xfId="15946"/>
    <cellStyle name="표준 10 2 3 3 4 2 4 2" xfId="15947"/>
    <cellStyle name="표준 10 2 3 3 4 2 5" xfId="15948"/>
    <cellStyle name="표준 10 2 3 3 4 3" xfId="15949"/>
    <cellStyle name="표준 10 2 3 3 4 3 2" xfId="15950"/>
    <cellStyle name="표준 10 2 3 3 4 3 2 2" xfId="15951"/>
    <cellStyle name="표준 10 2 3 3 4 3 2 2 2" xfId="15952"/>
    <cellStyle name="표준 10 2 3 3 4 3 2 3" xfId="15953"/>
    <cellStyle name="표준 10 2 3 3 4 3 3" xfId="15954"/>
    <cellStyle name="표준 10 2 3 3 4 3 3 2" xfId="15955"/>
    <cellStyle name="표준 10 2 3 3 4 3 4" xfId="15956"/>
    <cellStyle name="표준 10 2 3 3 4 4" xfId="15957"/>
    <cellStyle name="표준 10 2 3 3 4 4 2" xfId="15958"/>
    <cellStyle name="표준 10 2 3 3 4 4 2 2" xfId="15959"/>
    <cellStyle name="표준 10 2 3 3 4 4 3" xfId="15960"/>
    <cellStyle name="표준 10 2 3 3 4 5" xfId="15961"/>
    <cellStyle name="표준 10 2 3 3 4 5 2" xfId="15962"/>
    <cellStyle name="표준 10 2 3 3 4 6" xfId="15963"/>
    <cellStyle name="표준 10 2 3 3 5" xfId="15964"/>
    <cellStyle name="표준 10 2 3 3 5 2" xfId="15965"/>
    <cellStyle name="표준 10 2 3 3 5 2 2" xfId="15966"/>
    <cellStyle name="표준 10 2 3 3 5 2 2 2" xfId="15967"/>
    <cellStyle name="표준 10 2 3 3 5 2 2 2 2" xfId="15968"/>
    <cellStyle name="표준 10 2 3 3 5 2 2 3" xfId="15969"/>
    <cellStyle name="표준 10 2 3 3 5 2 3" xfId="15970"/>
    <cellStyle name="표준 10 2 3 3 5 2 3 2" xfId="15971"/>
    <cellStyle name="표준 10 2 3 3 5 2 4" xfId="15972"/>
    <cellStyle name="표준 10 2 3 3 5 3" xfId="15973"/>
    <cellStyle name="표준 10 2 3 3 5 3 2" xfId="15974"/>
    <cellStyle name="표준 10 2 3 3 5 3 2 2" xfId="15975"/>
    <cellStyle name="표준 10 2 3 3 5 3 3" xfId="15976"/>
    <cellStyle name="표준 10 2 3 3 5 4" xfId="15977"/>
    <cellStyle name="표준 10 2 3 3 5 4 2" xfId="15978"/>
    <cellStyle name="표준 10 2 3 3 5 5" xfId="15979"/>
    <cellStyle name="표준 10 2 3 3 6" xfId="15980"/>
    <cellStyle name="표준 10 2 3 3 6 2" xfId="15981"/>
    <cellStyle name="표준 10 2 3 3 6 2 2" xfId="15982"/>
    <cellStyle name="표준 10 2 3 3 6 2 2 2" xfId="15983"/>
    <cellStyle name="표준 10 2 3 3 6 2 3" xfId="15984"/>
    <cellStyle name="표준 10 2 3 3 6 3" xfId="15985"/>
    <cellStyle name="표준 10 2 3 3 6 3 2" xfId="15986"/>
    <cellStyle name="표준 10 2 3 3 6 4" xfId="15987"/>
    <cellStyle name="표준 10 2 3 3 7" xfId="15988"/>
    <cellStyle name="표준 10 2 3 3 7 2" xfId="15989"/>
    <cellStyle name="표준 10 2 3 3 7 2 2" xfId="15990"/>
    <cellStyle name="표준 10 2 3 3 7 3" xfId="15991"/>
    <cellStyle name="표준 10 2 3 3 8" xfId="15992"/>
    <cellStyle name="표준 10 2 3 3 8 2" xfId="15993"/>
    <cellStyle name="표준 10 2 3 3 9" xfId="15994"/>
    <cellStyle name="표준 10 2 3 4" xfId="15995"/>
    <cellStyle name="표준 10 2 3 4 2" xfId="15996"/>
    <cellStyle name="표준 10 2 3 4 2 2" xfId="15997"/>
    <cellStyle name="표준 10 2 3 4 2 2 2" xfId="15998"/>
    <cellStyle name="표준 10 2 3 4 2 2 2 2" xfId="15999"/>
    <cellStyle name="표준 10 2 3 4 2 2 2 2 2" xfId="16000"/>
    <cellStyle name="표준 10 2 3 4 2 2 2 2 2 2" xfId="16001"/>
    <cellStyle name="표준 10 2 3 4 2 2 2 2 3" xfId="16002"/>
    <cellStyle name="표준 10 2 3 4 2 2 2 3" xfId="16003"/>
    <cellStyle name="표준 10 2 3 4 2 2 2 3 2" xfId="16004"/>
    <cellStyle name="표준 10 2 3 4 2 2 2 4" xfId="16005"/>
    <cellStyle name="표준 10 2 3 4 2 2 3" xfId="16006"/>
    <cellStyle name="표준 10 2 3 4 2 2 3 2" xfId="16007"/>
    <cellStyle name="표준 10 2 3 4 2 2 3 2 2" xfId="16008"/>
    <cellStyle name="표준 10 2 3 4 2 2 3 3" xfId="16009"/>
    <cellStyle name="표준 10 2 3 4 2 2 4" xfId="16010"/>
    <cellStyle name="표준 10 2 3 4 2 2 4 2" xfId="16011"/>
    <cellStyle name="표준 10 2 3 4 2 2 5" xfId="16012"/>
    <cellStyle name="표준 10 2 3 4 2 3" xfId="16013"/>
    <cellStyle name="표준 10 2 3 4 2 3 2" xfId="16014"/>
    <cellStyle name="표준 10 2 3 4 2 3 2 2" xfId="16015"/>
    <cellStyle name="표준 10 2 3 4 2 3 2 2 2" xfId="16016"/>
    <cellStyle name="표준 10 2 3 4 2 3 2 3" xfId="16017"/>
    <cellStyle name="표준 10 2 3 4 2 3 3" xfId="16018"/>
    <cellStyle name="표준 10 2 3 4 2 3 3 2" xfId="16019"/>
    <cellStyle name="표준 10 2 3 4 2 3 4" xfId="16020"/>
    <cellStyle name="표준 10 2 3 4 2 4" xfId="16021"/>
    <cellStyle name="표준 10 2 3 4 2 4 2" xfId="16022"/>
    <cellStyle name="표준 10 2 3 4 2 4 2 2" xfId="16023"/>
    <cellStyle name="표준 10 2 3 4 2 4 3" xfId="16024"/>
    <cellStyle name="표준 10 2 3 4 2 5" xfId="16025"/>
    <cellStyle name="표준 10 2 3 4 2 5 2" xfId="16026"/>
    <cellStyle name="표준 10 2 3 4 2 6" xfId="16027"/>
    <cellStyle name="표준 10 2 3 4 3" xfId="16028"/>
    <cellStyle name="표준 10 2 3 4 3 2" xfId="16029"/>
    <cellStyle name="표준 10 2 3 4 3 2 2" xfId="16030"/>
    <cellStyle name="표준 10 2 3 4 3 2 2 2" xfId="16031"/>
    <cellStyle name="표준 10 2 3 4 3 2 2 2 2" xfId="16032"/>
    <cellStyle name="표준 10 2 3 4 3 2 2 3" xfId="16033"/>
    <cellStyle name="표준 10 2 3 4 3 2 3" xfId="16034"/>
    <cellStyle name="표준 10 2 3 4 3 2 3 2" xfId="16035"/>
    <cellStyle name="표준 10 2 3 4 3 2 4" xfId="16036"/>
    <cellStyle name="표준 10 2 3 4 3 3" xfId="16037"/>
    <cellStyle name="표준 10 2 3 4 3 3 2" xfId="16038"/>
    <cellStyle name="표준 10 2 3 4 3 3 2 2" xfId="16039"/>
    <cellStyle name="표준 10 2 3 4 3 3 3" xfId="16040"/>
    <cellStyle name="표준 10 2 3 4 3 4" xfId="16041"/>
    <cellStyle name="표준 10 2 3 4 3 4 2" xfId="16042"/>
    <cellStyle name="표준 10 2 3 4 3 5" xfId="16043"/>
    <cellStyle name="표준 10 2 3 4 4" xfId="16044"/>
    <cellStyle name="표준 10 2 3 4 4 2" xfId="16045"/>
    <cellStyle name="표준 10 2 3 4 4 2 2" xfId="16046"/>
    <cellStyle name="표준 10 2 3 4 4 2 2 2" xfId="16047"/>
    <cellStyle name="표준 10 2 3 4 4 2 3" xfId="16048"/>
    <cellStyle name="표준 10 2 3 4 4 3" xfId="16049"/>
    <cellStyle name="표준 10 2 3 4 4 3 2" xfId="16050"/>
    <cellStyle name="표준 10 2 3 4 4 4" xfId="16051"/>
    <cellStyle name="표준 10 2 3 4 5" xfId="16052"/>
    <cellStyle name="표준 10 2 3 4 5 2" xfId="16053"/>
    <cellStyle name="표준 10 2 3 4 5 2 2" xfId="16054"/>
    <cellStyle name="표준 10 2 3 4 5 3" xfId="16055"/>
    <cellStyle name="표준 10 2 3 4 6" xfId="16056"/>
    <cellStyle name="표준 10 2 3 4 6 2" xfId="16057"/>
    <cellStyle name="표준 10 2 3 4 7" xfId="16058"/>
    <cellStyle name="표준 10 2 3 5" xfId="16059"/>
    <cellStyle name="표준 10 2 3 6" xfId="16060"/>
    <cellStyle name="표준 10 2 3 6 2" xfId="16061"/>
    <cellStyle name="표준 10 2 3 6 2 2" xfId="16062"/>
    <cellStyle name="표준 10 2 3 6 2 2 2" xfId="16063"/>
    <cellStyle name="표준 10 2 3 6 2 2 2 2" xfId="16064"/>
    <cellStyle name="표준 10 2 3 6 2 2 2 2 2" xfId="16065"/>
    <cellStyle name="표준 10 2 3 6 2 2 2 3" xfId="16066"/>
    <cellStyle name="표준 10 2 3 6 2 2 3" xfId="16067"/>
    <cellStyle name="표준 10 2 3 6 2 2 3 2" xfId="16068"/>
    <cellStyle name="표준 10 2 3 6 2 2 4" xfId="16069"/>
    <cellStyle name="표준 10 2 3 6 2 3" xfId="16070"/>
    <cellStyle name="표준 10 2 3 6 2 3 2" xfId="16071"/>
    <cellStyle name="표준 10 2 3 6 2 3 2 2" xfId="16072"/>
    <cellStyle name="표준 10 2 3 6 2 3 3" xfId="16073"/>
    <cellStyle name="표준 10 2 3 6 2 4" xfId="16074"/>
    <cellStyle name="표준 10 2 3 6 2 4 2" xfId="16075"/>
    <cellStyle name="표준 10 2 3 6 2 5" xfId="16076"/>
    <cellStyle name="표준 10 2 3 6 3" xfId="16077"/>
    <cellStyle name="표준 10 2 3 6 3 2" xfId="16078"/>
    <cellStyle name="표준 10 2 3 6 3 2 2" xfId="16079"/>
    <cellStyle name="표준 10 2 3 6 3 2 2 2" xfId="16080"/>
    <cellStyle name="표준 10 2 3 6 3 2 3" xfId="16081"/>
    <cellStyle name="표준 10 2 3 6 3 3" xfId="16082"/>
    <cellStyle name="표준 10 2 3 6 3 3 2" xfId="16083"/>
    <cellStyle name="표준 10 2 3 6 3 4" xfId="16084"/>
    <cellStyle name="표준 10 2 3 6 4" xfId="16085"/>
    <cellStyle name="표준 10 2 3 6 4 2" xfId="16086"/>
    <cellStyle name="표준 10 2 3 6 4 2 2" xfId="16087"/>
    <cellStyle name="표준 10 2 3 6 4 3" xfId="16088"/>
    <cellStyle name="표준 10 2 3 6 5" xfId="16089"/>
    <cellStyle name="표준 10 2 3 6 5 2" xfId="16090"/>
    <cellStyle name="표준 10 2 3 6 6" xfId="16091"/>
    <cellStyle name="표준 10 2 3 7" xfId="16092"/>
    <cellStyle name="표준 10 2 3 7 2" xfId="16093"/>
    <cellStyle name="표준 10 2 3 7 2 2" xfId="16094"/>
    <cellStyle name="표준 10 2 3 7 2 2 2" xfId="16095"/>
    <cellStyle name="표준 10 2 3 7 2 2 2 2" xfId="16096"/>
    <cellStyle name="표준 10 2 3 7 2 2 3" xfId="16097"/>
    <cellStyle name="표준 10 2 3 7 2 3" xfId="16098"/>
    <cellStyle name="표준 10 2 3 7 2 3 2" xfId="16099"/>
    <cellStyle name="표준 10 2 3 7 2 4" xfId="16100"/>
    <cellStyle name="표준 10 2 3 7 3" xfId="16101"/>
    <cellStyle name="표준 10 2 3 7 3 2" xfId="16102"/>
    <cellStyle name="표준 10 2 3 7 3 2 2" xfId="16103"/>
    <cellStyle name="표준 10 2 3 7 3 3" xfId="16104"/>
    <cellStyle name="표준 10 2 3 7 4" xfId="16105"/>
    <cellStyle name="표준 10 2 3 7 4 2" xfId="16106"/>
    <cellStyle name="표준 10 2 3 7 5" xfId="16107"/>
    <cellStyle name="표준 10 2 3 8" xfId="16108"/>
    <cellStyle name="표준 10 2 3 8 2" xfId="16109"/>
    <cellStyle name="표준 10 2 3 8 2 2" xfId="16110"/>
    <cellStyle name="표준 10 2 3 8 2 2 2" xfId="16111"/>
    <cellStyle name="표준 10 2 3 8 2 3" xfId="16112"/>
    <cellStyle name="표준 10 2 3 8 3" xfId="16113"/>
    <cellStyle name="표준 10 2 3 8 3 2" xfId="16114"/>
    <cellStyle name="표준 10 2 3 8 4" xfId="16115"/>
    <cellStyle name="표준 10 2 3 9" xfId="16116"/>
    <cellStyle name="표준 10 2 3 9 2" xfId="16117"/>
    <cellStyle name="표준 10 2 3 9 2 2" xfId="16118"/>
    <cellStyle name="표준 10 2 3 9 3" xfId="16119"/>
    <cellStyle name="표준 10 2 4" xfId="16120"/>
    <cellStyle name="표준 10 2 4 2" xfId="16121"/>
    <cellStyle name="표준 10 2 5" xfId="16122"/>
    <cellStyle name="표준 10 2 5 10" xfId="16123"/>
    <cellStyle name="표준 10 2 5 2" xfId="16124"/>
    <cellStyle name="표준 10 2 5 2 2" xfId="16125"/>
    <cellStyle name="표준 10 2 5 2 2 2" xfId="16126"/>
    <cellStyle name="표준 10 2 5 2 2 2 2" xfId="16127"/>
    <cellStyle name="표준 10 2 5 2 2 2 2 2" xfId="16128"/>
    <cellStyle name="표준 10 2 5 2 2 2 2 2 2" xfId="16129"/>
    <cellStyle name="표준 10 2 5 2 2 2 2 2 2 2" xfId="16130"/>
    <cellStyle name="표준 10 2 5 2 2 2 2 2 2 2 2" xfId="16131"/>
    <cellStyle name="표준 10 2 5 2 2 2 2 2 2 3" xfId="16132"/>
    <cellStyle name="표준 10 2 5 2 2 2 2 2 3" xfId="16133"/>
    <cellStyle name="표준 10 2 5 2 2 2 2 2 3 2" xfId="16134"/>
    <cellStyle name="표준 10 2 5 2 2 2 2 2 4" xfId="16135"/>
    <cellStyle name="표준 10 2 5 2 2 2 2 3" xfId="16136"/>
    <cellStyle name="표준 10 2 5 2 2 2 2 3 2" xfId="16137"/>
    <cellStyle name="표준 10 2 5 2 2 2 2 3 2 2" xfId="16138"/>
    <cellStyle name="표준 10 2 5 2 2 2 2 3 3" xfId="16139"/>
    <cellStyle name="표준 10 2 5 2 2 2 2 4" xfId="16140"/>
    <cellStyle name="표준 10 2 5 2 2 2 2 4 2" xfId="16141"/>
    <cellStyle name="표준 10 2 5 2 2 2 2 5" xfId="16142"/>
    <cellStyle name="표준 10 2 5 2 2 2 3" xfId="16143"/>
    <cellStyle name="표준 10 2 5 2 2 2 3 2" xfId="16144"/>
    <cellStyle name="표준 10 2 5 2 2 2 3 2 2" xfId="16145"/>
    <cellStyle name="표준 10 2 5 2 2 2 3 2 2 2" xfId="16146"/>
    <cellStyle name="표준 10 2 5 2 2 2 3 2 3" xfId="16147"/>
    <cellStyle name="표준 10 2 5 2 2 2 3 3" xfId="16148"/>
    <cellStyle name="표준 10 2 5 2 2 2 3 3 2" xfId="16149"/>
    <cellStyle name="표준 10 2 5 2 2 2 3 4" xfId="16150"/>
    <cellStyle name="표준 10 2 5 2 2 2 4" xfId="16151"/>
    <cellStyle name="표준 10 2 5 2 2 2 4 2" xfId="16152"/>
    <cellStyle name="표준 10 2 5 2 2 2 4 2 2" xfId="16153"/>
    <cellStyle name="표준 10 2 5 2 2 2 4 3" xfId="16154"/>
    <cellStyle name="표준 10 2 5 2 2 2 5" xfId="16155"/>
    <cellStyle name="표준 10 2 5 2 2 2 5 2" xfId="16156"/>
    <cellStyle name="표준 10 2 5 2 2 2 6" xfId="16157"/>
    <cellStyle name="표준 10 2 5 2 2 3" xfId="16158"/>
    <cellStyle name="표준 10 2 5 2 2 3 2" xfId="16159"/>
    <cellStyle name="표준 10 2 5 2 2 3 2 2" xfId="16160"/>
    <cellStyle name="표준 10 2 5 2 2 3 2 2 2" xfId="16161"/>
    <cellStyle name="표준 10 2 5 2 2 3 2 2 2 2" xfId="16162"/>
    <cellStyle name="표준 10 2 5 2 2 3 2 2 3" xfId="16163"/>
    <cellStyle name="표준 10 2 5 2 2 3 2 3" xfId="16164"/>
    <cellStyle name="표준 10 2 5 2 2 3 2 3 2" xfId="16165"/>
    <cellStyle name="표준 10 2 5 2 2 3 2 4" xfId="16166"/>
    <cellStyle name="표준 10 2 5 2 2 3 3" xfId="16167"/>
    <cellStyle name="표준 10 2 5 2 2 3 3 2" xfId="16168"/>
    <cellStyle name="표준 10 2 5 2 2 3 3 2 2" xfId="16169"/>
    <cellStyle name="표준 10 2 5 2 2 3 3 3" xfId="16170"/>
    <cellStyle name="표준 10 2 5 2 2 3 4" xfId="16171"/>
    <cellStyle name="표준 10 2 5 2 2 3 4 2" xfId="16172"/>
    <cellStyle name="표준 10 2 5 2 2 3 5" xfId="16173"/>
    <cellStyle name="표준 10 2 5 2 2 4" xfId="16174"/>
    <cellStyle name="표준 10 2 5 2 2 4 2" xfId="16175"/>
    <cellStyle name="표준 10 2 5 2 2 4 2 2" xfId="16176"/>
    <cellStyle name="표준 10 2 5 2 2 4 2 2 2" xfId="16177"/>
    <cellStyle name="표준 10 2 5 2 2 4 2 3" xfId="16178"/>
    <cellStyle name="표준 10 2 5 2 2 4 3" xfId="16179"/>
    <cellStyle name="표준 10 2 5 2 2 4 3 2" xfId="16180"/>
    <cellStyle name="표준 10 2 5 2 2 4 4" xfId="16181"/>
    <cellStyle name="표준 10 2 5 2 2 5" xfId="16182"/>
    <cellStyle name="표준 10 2 5 2 2 5 2" xfId="16183"/>
    <cellStyle name="표준 10 2 5 2 2 5 2 2" xfId="16184"/>
    <cellStyle name="표준 10 2 5 2 2 5 3" xfId="16185"/>
    <cellStyle name="표준 10 2 5 2 2 6" xfId="16186"/>
    <cellStyle name="표준 10 2 5 2 2 6 2" xfId="16187"/>
    <cellStyle name="표준 10 2 5 2 2 7" xfId="16188"/>
    <cellStyle name="표준 10 2 5 2 3" xfId="16189"/>
    <cellStyle name="표준 10 2 5 2 4" xfId="16190"/>
    <cellStyle name="표준 10 2 5 2 4 2" xfId="16191"/>
    <cellStyle name="표준 10 2 5 2 4 2 2" xfId="16192"/>
    <cellStyle name="표준 10 2 5 2 4 2 2 2" xfId="16193"/>
    <cellStyle name="표준 10 2 5 2 4 2 2 2 2" xfId="16194"/>
    <cellStyle name="표준 10 2 5 2 4 2 2 2 2 2" xfId="16195"/>
    <cellStyle name="표준 10 2 5 2 4 2 2 2 3" xfId="16196"/>
    <cellStyle name="표준 10 2 5 2 4 2 2 3" xfId="16197"/>
    <cellStyle name="표준 10 2 5 2 4 2 2 3 2" xfId="16198"/>
    <cellStyle name="표준 10 2 5 2 4 2 2 4" xfId="16199"/>
    <cellStyle name="표준 10 2 5 2 4 2 3" xfId="16200"/>
    <cellStyle name="표준 10 2 5 2 4 2 3 2" xfId="16201"/>
    <cellStyle name="표준 10 2 5 2 4 2 3 2 2" xfId="16202"/>
    <cellStyle name="표준 10 2 5 2 4 2 3 3" xfId="16203"/>
    <cellStyle name="표준 10 2 5 2 4 2 4" xfId="16204"/>
    <cellStyle name="표준 10 2 5 2 4 2 4 2" xfId="16205"/>
    <cellStyle name="표준 10 2 5 2 4 2 5" xfId="16206"/>
    <cellStyle name="표준 10 2 5 2 4 3" xfId="16207"/>
    <cellStyle name="표준 10 2 5 2 4 3 2" xfId="16208"/>
    <cellStyle name="표준 10 2 5 2 4 3 2 2" xfId="16209"/>
    <cellStyle name="표준 10 2 5 2 4 3 2 2 2" xfId="16210"/>
    <cellStyle name="표준 10 2 5 2 4 3 2 3" xfId="16211"/>
    <cellStyle name="표준 10 2 5 2 4 3 3" xfId="16212"/>
    <cellStyle name="표준 10 2 5 2 4 3 3 2" xfId="16213"/>
    <cellStyle name="표준 10 2 5 2 4 3 4" xfId="16214"/>
    <cellStyle name="표준 10 2 5 2 4 4" xfId="16215"/>
    <cellStyle name="표준 10 2 5 2 4 4 2" xfId="16216"/>
    <cellStyle name="표준 10 2 5 2 4 4 2 2" xfId="16217"/>
    <cellStyle name="표준 10 2 5 2 4 4 3" xfId="16218"/>
    <cellStyle name="표준 10 2 5 2 4 5" xfId="16219"/>
    <cellStyle name="표준 10 2 5 2 4 5 2" xfId="16220"/>
    <cellStyle name="표준 10 2 5 2 4 6" xfId="16221"/>
    <cellStyle name="표준 10 2 5 2 5" xfId="16222"/>
    <cellStyle name="표준 10 2 5 2 5 2" xfId="16223"/>
    <cellStyle name="표준 10 2 5 2 5 2 2" xfId="16224"/>
    <cellStyle name="표준 10 2 5 2 5 2 2 2" xfId="16225"/>
    <cellStyle name="표준 10 2 5 2 5 2 2 2 2" xfId="16226"/>
    <cellStyle name="표준 10 2 5 2 5 2 2 3" xfId="16227"/>
    <cellStyle name="표준 10 2 5 2 5 2 3" xfId="16228"/>
    <cellStyle name="표준 10 2 5 2 5 2 3 2" xfId="16229"/>
    <cellStyle name="표준 10 2 5 2 5 2 4" xfId="16230"/>
    <cellStyle name="표준 10 2 5 2 5 3" xfId="16231"/>
    <cellStyle name="표준 10 2 5 2 5 3 2" xfId="16232"/>
    <cellStyle name="표준 10 2 5 2 5 3 2 2" xfId="16233"/>
    <cellStyle name="표준 10 2 5 2 5 3 3" xfId="16234"/>
    <cellStyle name="표준 10 2 5 2 5 4" xfId="16235"/>
    <cellStyle name="표준 10 2 5 2 5 4 2" xfId="16236"/>
    <cellStyle name="표준 10 2 5 2 5 5" xfId="16237"/>
    <cellStyle name="표준 10 2 5 2 6" xfId="16238"/>
    <cellStyle name="표준 10 2 5 2 6 2" xfId="16239"/>
    <cellStyle name="표준 10 2 5 2 6 2 2" xfId="16240"/>
    <cellStyle name="표준 10 2 5 2 6 2 2 2" xfId="16241"/>
    <cellStyle name="표준 10 2 5 2 6 2 3" xfId="16242"/>
    <cellStyle name="표준 10 2 5 2 6 3" xfId="16243"/>
    <cellStyle name="표준 10 2 5 2 6 3 2" xfId="16244"/>
    <cellStyle name="표준 10 2 5 2 6 4" xfId="16245"/>
    <cellStyle name="표준 10 2 5 2 7" xfId="16246"/>
    <cellStyle name="표준 10 2 5 2 7 2" xfId="16247"/>
    <cellStyle name="표준 10 2 5 2 7 2 2" xfId="16248"/>
    <cellStyle name="표준 10 2 5 2 7 3" xfId="16249"/>
    <cellStyle name="표준 10 2 5 2 8" xfId="16250"/>
    <cellStyle name="표준 10 2 5 2 8 2" xfId="16251"/>
    <cellStyle name="표준 10 2 5 2 9" xfId="16252"/>
    <cellStyle name="표준 10 2 5 3" xfId="16253"/>
    <cellStyle name="표준 10 2 5 3 2" xfId="16254"/>
    <cellStyle name="표준 10 2 5 3 2 2" xfId="16255"/>
    <cellStyle name="표준 10 2 5 3 2 2 2" xfId="16256"/>
    <cellStyle name="표준 10 2 5 3 2 2 2 2" xfId="16257"/>
    <cellStyle name="표준 10 2 5 3 2 2 2 2 2" xfId="16258"/>
    <cellStyle name="표준 10 2 5 3 2 2 2 2 2 2" xfId="16259"/>
    <cellStyle name="표준 10 2 5 3 2 2 2 2 3" xfId="16260"/>
    <cellStyle name="표준 10 2 5 3 2 2 2 3" xfId="16261"/>
    <cellStyle name="표준 10 2 5 3 2 2 2 3 2" xfId="16262"/>
    <cellStyle name="표준 10 2 5 3 2 2 2 4" xfId="16263"/>
    <cellStyle name="표준 10 2 5 3 2 2 3" xfId="16264"/>
    <cellStyle name="표준 10 2 5 3 2 2 3 2" xfId="16265"/>
    <cellStyle name="표준 10 2 5 3 2 2 3 2 2" xfId="16266"/>
    <cellStyle name="표준 10 2 5 3 2 2 3 3" xfId="16267"/>
    <cellStyle name="표준 10 2 5 3 2 2 4" xfId="16268"/>
    <cellStyle name="표준 10 2 5 3 2 2 4 2" xfId="16269"/>
    <cellStyle name="표준 10 2 5 3 2 2 5" xfId="16270"/>
    <cellStyle name="표준 10 2 5 3 2 3" xfId="16271"/>
    <cellStyle name="표준 10 2 5 3 2 3 2" xfId="16272"/>
    <cellStyle name="표준 10 2 5 3 2 3 2 2" xfId="16273"/>
    <cellStyle name="표준 10 2 5 3 2 3 2 2 2" xfId="16274"/>
    <cellStyle name="표준 10 2 5 3 2 3 2 3" xfId="16275"/>
    <cellStyle name="표준 10 2 5 3 2 3 3" xfId="16276"/>
    <cellStyle name="표준 10 2 5 3 2 3 3 2" xfId="16277"/>
    <cellStyle name="표준 10 2 5 3 2 3 4" xfId="16278"/>
    <cellStyle name="표준 10 2 5 3 2 4" xfId="16279"/>
    <cellStyle name="표준 10 2 5 3 2 4 2" xfId="16280"/>
    <cellStyle name="표준 10 2 5 3 2 4 2 2" xfId="16281"/>
    <cellStyle name="표준 10 2 5 3 2 4 3" xfId="16282"/>
    <cellStyle name="표준 10 2 5 3 2 5" xfId="16283"/>
    <cellStyle name="표준 10 2 5 3 2 5 2" xfId="16284"/>
    <cellStyle name="표준 10 2 5 3 2 6" xfId="16285"/>
    <cellStyle name="표준 10 2 5 3 3" xfId="16286"/>
    <cellStyle name="표준 10 2 5 3 3 2" xfId="16287"/>
    <cellStyle name="표준 10 2 5 3 3 2 2" xfId="16288"/>
    <cellStyle name="표준 10 2 5 3 3 2 2 2" xfId="16289"/>
    <cellStyle name="표준 10 2 5 3 3 2 2 2 2" xfId="16290"/>
    <cellStyle name="표준 10 2 5 3 3 2 2 3" xfId="16291"/>
    <cellStyle name="표준 10 2 5 3 3 2 3" xfId="16292"/>
    <cellStyle name="표준 10 2 5 3 3 2 3 2" xfId="16293"/>
    <cellStyle name="표준 10 2 5 3 3 2 4" xfId="16294"/>
    <cellStyle name="표준 10 2 5 3 3 3" xfId="16295"/>
    <cellStyle name="표준 10 2 5 3 3 3 2" xfId="16296"/>
    <cellStyle name="표준 10 2 5 3 3 3 2 2" xfId="16297"/>
    <cellStyle name="표준 10 2 5 3 3 3 3" xfId="16298"/>
    <cellStyle name="표준 10 2 5 3 3 4" xfId="16299"/>
    <cellStyle name="표준 10 2 5 3 3 4 2" xfId="16300"/>
    <cellStyle name="표준 10 2 5 3 3 5" xfId="16301"/>
    <cellStyle name="표준 10 2 5 3 4" xfId="16302"/>
    <cellStyle name="표준 10 2 5 3 4 2" xfId="16303"/>
    <cellStyle name="표준 10 2 5 3 4 2 2" xfId="16304"/>
    <cellStyle name="표준 10 2 5 3 4 2 2 2" xfId="16305"/>
    <cellStyle name="표준 10 2 5 3 4 2 3" xfId="16306"/>
    <cellStyle name="표준 10 2 5 3 4 3" xfId="16307"/>
    <cellStyle name="표준 10 2 5 3 4 3 2" xfId="16308"/>
    <cellStyle name="표준 10 2 5 3 4 4" xfId="16309"/>
    <cellStyle name="표준 10 2 5 3 5" xfId="16310"/>
    <cellStyle name="표준 10 2 5 3 5 2" xfId="16311"/>
    <cellStyle name="표준 10 2 5 3 5 2 2" xfId="16312"/>
    <cellStyle name="표준 10 2 5 3 5 3" xfId="16313"/>
    <cellStyle name="표준 10 2 5 3 6" xfId="16314"/>
    <cellStyle name="표준 10 2 5 3 6 2" xfId="16315"/>
    <cellStyle name="표준 10 2 5 3 7" xfId="16316"/>
    <cellStyle name="표준 10 2 5 4" xfId="16317"/>
    <cellStyle name="표준 10 2 5 5" xfId="16318"/>
    <cellStyle name="표준 10 2 5 5 2" xfId="16319"/>
    <cellStyle name="표준 10 2 5 5 2 2" xfId="16320"/>
    <cellStyle name="표준 10 2 5 5 2 2 2" xfId="16321"/>
    <cellStyle name="표준 10 2 5 5 2 2 2 2" xfId="16322"/>
    <cellStyle name="표준 10 2 5 5 2 2 2 2 2" xfId="16323"/>
    <cellStyle name="표준 10 2 5 5 2 2 2 3" xfId="16324"/>
    <cellStyle name="표준 10 2 5 5 2 2 3" xfId="16325"/>
    <cellStyle name="표준 10 2 5 5 2 2 3 2" xfId="16326"/>
    <cellStyle name="표준 10 2 5 5 2 2 4" xfId="16327"/>
    <cellStyle name="표준 10 2 5 5 2 3" xfId="16328"/>
    <cellStyle name="표준 10 2 5 5 2 3 2" xfId="16329"/>
    <cellStyle name="표준 10 2 5 5 2 3 2 2" xfId="16330"/>
    <cellStyle name="표준 10 2 5 5 2 3 3" xfId="16331"/>
    <cellStyle name="표준 10 2 5 5 2 4" xfId="16332"/>
    <cellStyle name="표준 10 2 5 5 2 4 2" xfId="16333"/>
    <cellStyle name="표준 10 2 5 5 2 5" xfId="16334"/>
    <cellStyle name="표준 10 2 5 5 3" xfId="16335"/>
    <cellStyle name="표준 10 2 5 5 3 2" xfId="16336"/>
    <cellStyle name="표준 10 2 5 5 3 2 2" xfId="16337"/>
    <cellStyle name="표준 10 2 5 5 3 2 2 2" xfId="16338"/>
    <cellStyle name="표준 10 2 5 5 3 2 3" xfId="16339"/>
    <cellStyle name="표준 10 2 5 5 3 3" xfId="16340"/>
    <cellStyle name="표준 10 2 5 5 3 3 2" xfId="16341"/>
    <cellStyle name="표준 10 2 5 5 3 4" xfId="16342"/>
    <cellStyle name="표준 10 2 5 5 4" xfId="16343"/>
    <cellStyle name="표준 10 2 5 5 4 2" xfId="16344"/>
    <cellStyle name="표준 10 2 5 5 4 2 2" xfId="16345"/>
    <cellStyle name="표준 10 2 5 5 4 3" xfId="16346"/>
    <cellStyle name="표준 10 2 5 5 5" xfId="16347"/>
    <cellStyle name="표준 10 2 5 5 5 2" xfId="16348"/>
    <cellStyle name="표준 10 2 5 5 6" xfId="16349"/>
    <cellStyle name="표준 10 2 5 6" xfId="16350"/>
    <cellStyle name="표준 10 2 5 6 2" xfId="16351"/>
    <cellStyle name="표준 10 2 5 6 2 2" xfId="16352"/>
    <cellStyle name="표준 10 2 5 6 2 2 2" xfId="16353"/>
    <cellStyle name="표준 10 2 5 6 2 2 2 2" xfId="16354"/>
    <cellStyle name="표준 10 2 5 6 2 2 3" xfId="16355"/>
    <cellStyle name="표준 10 2 5 6 2 3" xfId="16356"/>
    <cellStyle name="표준 10 2 5 6 2 3 2" xfId="16357"/>
    <cellStyle name="표준 10 2 5 6 2 4" xfId="16358"/>
    <cellStyle name="표준 10 2 5 6 3" xfId="16359"/>
    <cellStyle name="표준 10 2 5 6 3 2" xfId="16360"/>
    <cellStyle name="표준 10 2 5 6 3 2 2" xfId="16361"/>
    <cellStyle name="표준 10 2 5 6 3 3" xfId="16362"/>
    <cellStyle name="표준 10 2 5 6 4" xfId="16363"/>
    <cellStyle name="표준 10 2 5 6 4 2" xfId="16364"/>
    <cellStyle name="표준 10 2 5 6 5" xfId="16365"/>
    <cellStyle name="표준 10 2 5 7" xfId="16366"/>
    <cellStyle name="표준 10 2 5 7 2" xfId="16367"/>
    <cellStyle name="표준 10 2 5 7 2 2" xfId="16368"/>
    <cellStyle name="표준 10 2 5 7 2 2 2" xfId="16369"/>
    <cellStyle name="표준 10 2 5 7 2 3" xfId="16370"/>
    <cellStyle name="표준 10 2 5 7 3" xfId="16371"/>
    <cellStyle name="표준 10 2 5 7 3 2" xfId="16372"/>
    <cellStyle name="표준 10 2 5 7 4" xfId="16373"/>
    <cellStyle name="표준 10 2 5 8" xfId="16374"/>
    <cellStyle name="표준 10 2 5 8 2" xfId="16375"/>
    <cellStyle name="표준 10 2 5 8 2 2" xfId="16376"/>
    <cellStyle name="표준 10 2 5 8 3" xfId="16377"/>
    <cellStyle name="표준 10 2 5 9" xfId="16378"/>
    <cellStyle name="표준 10 2 5 9 2" xfId="16379"/>
    <cellStyle name="표준 10 2 6" xfId="16380"/>
    <cellStyle name="표준 10 2 6 2" xfId="16381"/>
    <cellStyle name="표준 10 2 6 2 2" xfId="16382"/>
    <cellStyle name="표준 10 2 6 2 2 2" xfId="16383"/>
    <cellStyle name="표준 10 2 6 2 2 2 2" xfId="16384"/>
    <cellStyle name="표준 10 2 6 2 2 2 2 2" xfId="16385"/>
    <cellStyle name="표준 10 2 6 2 2 2 2 2 2" xfId="16386"/>
    <cellStyle name="표준 10 2 6 2 2 2 2 2 2 2" xfId="16387"/>
    <cellStyle name="표준 10 2 6 2 2 2 2 2 3" xfId="16388"/>
    <cellStyle name="표준 10 2 6 2 2 2 2 3" xfId="16389"/>
    <cellStyle name="표준 10 2 6 2 2 2 2 3 2" xfId="16390"/>
    <cellStyle name="표준 10 2 6 2 2 2 2 4" xfId="16391"/>
    <cellStyle name="표준 10 2 6 2 2 2 3" xfId="16392"/>
    <cellStyle name="표준 10 2 6 2 2 2 3 2" xfId="16393"/>
    <cellStyle name="표준 10 2 6 2 2 2 3 2 2" xfId="16394"/>
    <cellStyle name="표준 10 2 6 2 2 2 3 3" xfId="16395"/>
    <cellStyle name="표준 10 2 6 2 2 2 4" xfId="16396"/>
    <cellStyle name="표준 10 2 6 2 2 2 4 2" xfId="16397"/>
    <cellStyle name="표준 10 2 6 2 2 2 5" xfId="16398"/>
    <cellStyle name="표준 10 2 6 2 2 3" xfId="16399"/>
    <cellStyle name="표준 10 2 6 2 2 3 2" xfId="16400"/>
    <cellStyle name="표준 10 2 6 2 2 3 2 2" xfId="16401"/>
    <cellStyle name="표준 10 2 6 2 2 3 2 2 2" xfId="16402"/>
    <cellStyle name="표준 10 2 6 2 2 3 2 3" xfId="16403"/>
    <cellStyle name="표준 10 2 6 2 2 3 3" xfId="16404"/>
    <cellStyle name="표준 10 2 6 2 2 3 3 2" xfId="16405"/>
    <cellStyle name="표준 10 2 6 2 2 3 4" xfId="16406"/>
    <cellStyle name="표준 10 2 6 2 2 4" xfId="16407"/>
    <cellStyle name="표준 10 2 6 2 2 4 2" xfId="16408"/>
    <cellStyle name="표준 10 2 6 2 2 4 2 2" xfId="16409"/>
    <cellStyle name="표준 10 2 6 2 2 4 3" xfId="16410"/>
    <cellStyle name="표준 10 2 6 2 2 5" xfId="16411"/>
    <cellStyle name="표준 10 2 6 2 2 5 2" xfId="16412"/>
    <cellStyle name="표준 10 2 6 2 2 6" xfId="16413"/>
    <cellStyle name="표준 10 2 6 2 3" xfId="16414"/>
    <cellStyle name="표준 10 2 6 2 3 2" xfId="16415"/>
    <cellStyle name="표준 10 2 6 2 3 2 2" xfId="16416"/>
    <cellStyle name="표준 10 2 6 2 3 2 2 2" xfId="16417"/>
    <cellStyle name="표준 10 2 6 2 3 2 2 2 2" xfId="16418"/>
    <cellStyle name="표준 10 2 6 2 3 2 2 3" xfId="16419"/>
    <cellStyle name="표준 10 2 6 2 3 2 3" xfId="16420"/>
    <cellStyle name="표준 10 2 6 2 3 2 3 2" xfId="16421"/>
    <cellStyle name="표준 10 2 6 2 3 2 4" xfId="16422"/>
    <cellStyle name="표준 10 2 6 2 3 3" xfId="16423"/>
    <cellStyle name="표준 10 2 6 2 3 3 2" xfId="16424"/>
    <cellStyle name="표준 10 2 6 2 3 3 2 2" xfId="16425"/>
    <cellStyle name="표준 10 2 6 2 3 3 3" xfId="16426"/>
    <cellStyle name="표준 10 2 6 2 3 4" xfId="16427"/>
    <cellStyle name="표준 10 2 6 2 3 4 2" xfId="16428"/>
    <cellStyle name="표준 10 2 6 2 3 5" xfId="16429"/>
    <cellStyle name="표준 10 2 6 2 4" xfId="16430"/>
    <cellStyle name="표준 10 2 6 2 4 2" xfId="16431"/>
    <cellStyle name="표준 10 2 6 2 4 2 2" xfId="16432"/>
    <cellStyle name="표준 10 2 6 2 4 2 2 2" xfId="16433"/>
    <cellStyle name="표준 10 2 6 2 4 2 3" xfId="16434"/>
    <cellStyle name="표준 10 2 6 2 4 3" xfId="16435"/>
    <cellStyle name="표준 10 2 6 2 4 3 2" xfId="16436"/>
    <cellStyle name="표준 10 2 6 2 4 4" xfId="16437"/>
    <cellStyle name="표준 10 2 6 2 5" xfId="16438"/>
    <cellStyle name="표준 10 2 6 2 5 2" xfId="16439"/>
    <cellStyle name="표준 10 2 6 2 5 2 2" xfId="16440"/>
    <cellStyle name="표준 10 2 6 2 5 3" xfId="16441"/>
    <cellStyle name="표준 10 2 6 2 6" xfId="16442"/>
    <cellStyle name="표준 10 2 6 2 6 2" xfId="16443"/>
    <cellStyle name="표준 10 2 6 2 7" xfId="16444"/>
    <cellStyle name="표준 10 2 6 3" xfId="16445"/>
    <cellStyle name="표준 10 2 6 4" xfId="16446"/>
    <cellStyle name="표준 10 2 6 4 2" xfId="16447"/>
    <cellStyle name="표준 10 2 6 4 2 2" xfId="16448"/>
    <cellStyle name="표준 10 2 6 4 2 2 2" xfId="16449"/>
    <cellStyle name="표준 10 2 6 4 2 2 2 2" xfId="16450"/>
    <cellStyle name="표준 10 2 6 4 2 2 2 2 2" xfId="16451"/>
    <cellStyle name="표준 10 2 6 4 2 2 2 3" xfId="16452"/>
    <cellStyle name="표준 10 2 6 4 2 2 3" xfId="16453"/>
    <cellStyle name="표준 10 2 6 4 2 2 3 2" xfId="16454"/>
    <cellStyle name="표준 10 2 6 4 2 2 4" xfId="16455"/>
    <cellStyle name="표준 10 2 6 4 2 3" xfId="16456"/>
    <cellStyle name="표준 10 2 6 4 2 3 2" xfId="16457"/>
    <cellStyle name="표준 10 2 6 4 2 3 2 2" xfId="16458"/>
    <cellStyle name="표준 10 2 6 4 2 3 3" xfId="16459"/>
    <cellStyle name="표준 10 2 6 4 2 4" xfId="16460"/>
    <cellStyle name="표준 10 2 6 4 2 4 2" xfId="16461"/>
    <cellStyle name="표준 10 2 6 4 2 5" xfId="16462"/>
    <cellStyle name="표준 10 2 6 4 3" xfId="16463"/>
    <cellStyle name="표준 10 2 6 4 3 2" xfId="16464"/>
    <cellStyle name="표준 10 2 6 4 3 2 2" xfId="16465"/>
    <cellStyle name="표준 10 2 6 4 3 2 2 2" xfId="16466"/>
    <cellStyle name="표준 10 2 6 4 3 2 3" xfId="16467"/>
    <cellStyle name="표준 10 2 6 4 3 3" xfId="16468"/>
    <cellStyle name="표준 10 2 6 4 3 3 2" xfId="16469"/>
    <cellStyle name="표준 10 2 6 4 3 4" xfId="16470"/>
    <cellStyle name="표준 10 2 6 4 4" xfId="16471"/>
    <cellStyle name="표준 10 2 6 4 4 2" xfId="16472"/>
    <cellStyle name="표준 10 2 6 4 4 2 2" xfId="16473"/>
    <cellStyle name="표준 10 2 6 4 4 3" xfId="16474"/>
    <cellStyle name="표준 10 2 6 4 5" xfId="16475"/>
    <cellStyle name="표준 10 2 6 4 5 2" xfId="16476"/>
    <cellStyle name="표준 10 2 6 4 6" xfId="16477"/>
    <cellStyle name="표준 10 2 6 5" xfId="16478"/>
    <cellStyle name="표준 10 2 6 5 2" xfId="16479"/>
    <cellStyle name="표준 10 2 6 5 2 2" xfId="16480"/>
    <cellStyle name="표준 10 2 6 5 2 2 2" xfId="16481"/>
    <cellStyle name="표준 10 2 6 5 2 2 2 2" xfId="16482"/>
    <cellStyle name="표준 10 2 6 5 2 2 3" xfId="16483"/>
    <cellStyle name="표준 10 2 6 5 2 3" xfId="16484"/>
    <cellStyle name="표준 10 2 6 5 2 3 2" xfId="16485"/>
    <cellStyle name="표준 10 2 6 5 2 4" xfId="16486"/>
    <cellStyle name="표준 10 2 6 5 3" xfId="16487"/>
    <cellStyle name="표준 10 2 6 5 3 2" xfId="16488"/>
    <cellStyle name="표준 10 2 6 5 3 2 2" xfId="16489"/>
    <cellStyle name="표준 10 2 6 5 3 3" xfId="16490"/>
    <cellStyle name="표준 10 2 6 5 4" xfId="16491"/>
    <cellStyle name="표준 10 2 6 5 4 2" xfId="16492"/>
    <cellStyle name="표준 10 2 6 5 5" xfId="16493"/>
    <cellStyle name="표준 10 2 6 6" xfId="16494"/>
    <cellStyle name="표준 10 2 6 6 2" xfId="16495"/>
    <cellStyle name="표준 10 2 6 6 2 2" xfId="16496"/>
    <cellStyle name="표준 10 2 6 6 2 2 2" xfId="16497"/>
    <cellStyle name="표준 10 2 6 6 2 3" xfId="16498"/>
    <cellStyle name="표준 10 2 6 6 3" xfId="16499"/>
    <cellStyle name="표준 10 2 6 6 3 2" xfId="16500"/>
    <cellStyle name="표준 10 2 6 6 4" xfId="16501"/>
    <cellStyle name="표준 10 2 6 7" xfId="16502"/>
    <cellStyle name="표준 10 2 6 7 2" xfId="16503"/>
    <cellStyle name="표준 10 2 6 7 2 2" xfId="16504"/>
    <cellStyle name="표준 10 2 6 7 3" xfId="16505"/>
    <cellStyle name="표준 10 2 6 8" xfId="16506"/>
    <cellStyle name="표준 10 2 6 8 2" xfId="16507"/>
    <cellStyle name="표준 10 2 6 9" xfId="16508"/>
    <cellStyle name="표준 10 2 7" xfId="16509"/>
    <cellStyle name="표준 10 2 7 2" xfId="16510"/>
    <cellStyle name="표준 10 2 7 2 2" xfId="16511"/>
    <cellStyle name="표준 10 2 7 2 2 2" xfId="16512"/>
    <cellStyle name="표준 10 2 7 2 2 2 2" xfId="16513"/>
    <cellStyle name="표준 10 2 7 2 2 2 2 2" xfId="16514"/>
    <cellStyle name="표준 10 2 7 2 2 2 2 2 2" xfId="16515"/>
    <cellStyle name="표준 10 2 7 2 2 2 2 3" xfId="16516"/>
    <cellStyle name="표준 10 2 7 2 2 2 3" xfId="16517"/>
    <cellStyle name="표준 10 2 7 2 2 2 3 2" xfId="16518"/>
    <cellStyle name="표준 10 2 7 2 2 2 4" xfId="16519"/>
    <cellStyle name="표준 10 2 7 2 2 3" xfId="16520"/>
    <cellStyle name="표준 10 2 7 2 2 3 2" xfId="16521"/>
    <cellStyle name="표준 10 2 7 2 2 3 2 2" xfId="16522"/>
    <cellStyle name="표준 10 2 7 2 2 3 3" xfId="16523"/>
    <cellStyle name="표준 10 2 7 2 2 4" xfId="16524"/>
    <cellStyle name="표준 10 2 7 2 2 4 2" xfId="16525"/>
    <cellStyle name="표준 10 2 7 2 2 5" xfId="16526"/>
    <cellStyle name="표준 10 2 7 2 3" xfId="16527"/>
    <cellStyle name="표준 10 2 7 2 3 2" xfId="16528"/>
    <cellStyle name="표준 10 2 7 2 3 2 2" xfId="16529"/>
    <cellStyle name="표준 10 2 7 2 3 2 2 2" xfId="16530"/>
    <cellStyle name="표준 10 2 7 2 3 2 3" xfId="16531"/>
    <cellStyle name="표준 10 2 7 2 3 3" xfId="16532"/>
    <cellStyle name="표준 10 2 7 2 3 3 2" xfId="16533"/>
    <cellStyle name="표준 10 2 7 2 3 4" xfId="16534"/>
    <cellStyle name="표준 10 2 7 2 4" xfId="16535"/>
    <cellStyle name="표준 10 2 7 2 4 2" xfId="16536"/>
    <cellStyle name="표준 10 2 7 2 4 2 2" xfId="16537"/>
    <cellStyle name="표준 10 2 7 2 4 3" xfId="16538"/>
    <cellStyle name="표준 10 2 7 2 5" xfId="16539"/>
    <cellStyle name="표준 10 2 7 2 5 2" xfId="16540"/>
    <cellStyle name="표준 10 2 7 2 6" xfId="16541"/>
    <cellStyle name="표준 10 2 7 3" xfId="16542"/>
    <cellStyle name="표준 10 2 7 3 2" xfId="16543"/>
    <cellStyle name="표준 10 2 7 3 2 2" xfId="16544"/>
    <cellStyle name="표준 10 2 7 3 2 2 2" xfId="16545"/>
    <cellStyle name="표준 10 2 7 3 2 2 2 2" xfId="16546"/>
    <cellStyle name="표준 10 2 7 3 2 2 3" xfId="16547"/>
    <cellStyle name="표준 10 2 7 3 2 3" xfId="16548"/>
    <cellStyle name="표준 10 2 7 3 2 3 2" xfId="16549"/>
    <cellStyle name="표준 10 2 7 3 2 4" xfId="16550"/>
    <cellStyle name="표준 10 2 7 3 3" xfId="16551"/>
    <cellStyle name="표준 10 2 7 3 3 2" xfId="16552"/>
    <cellStyle name="표준 10 2 7 3 3 2 2" xfId="16553"/>
    <cellStyle name="표준 10 2 7 3 3 3" xfId="16554"/>
    <cellStyle name="표준 10 2 7 3 4" xfId="16555"/>
    <cellStyle name="표준 10 2 7 3 4 2" xfId="16556"/>
    <cellStyle name="표준 10 2 7 3 5" xfId="16557"/>
    <cellStyle name="표준 10 2 7 4" xfId="16558"/>
    <cellStyle name="표준 10 2 7 4 2" xfId="16559"/>
    <cellStyle name="표준 10 2 7 4 2 2" xfId="16560"/>
    <cellStyle name="표준 10 2 7 4 2 2 2" xfId="16561"/>
    <cellStyle name="표준 10 2 7 4 2 3" xfId="16562"/>
    <cellStyle name="표준 10 2 7 4 3" xfId="16563"/>
    <cellStyle name="표준 10 2 7 4 3 2" xfId="16564"/>
    <cellStyle name="표준 10 2 7 4 4" xfId="16565"/>
    <cellStyle name="표준 10 2 7 5" xfId="16566"/>
    <cellStyle name="표준 10 2 7 5 2" xfId="16567"/>
    <cellStyle name="표준 10 2 7 5 2 2" xfId="16568"/>
    <cellStyle name="표준 10 2 7 5 3" xfId="16569"/>
    <cellStyle name="표준 10 2 7 6" xfId="16570"/>
    <cellStyle name="표준 10 2 7 6 2" xfId="16571"/>
    <cellStyle name="표준 10 2 7 7" xfId="16572"/>
    <cellStyle name="표준 10 2 8" xfId="16573"/>
    <cellStyle name="표준 10 2 9" xfId="16574"/>
    <cellStyle name="표준 10 2 9 2" xfId="16575"/>
    <cellStyle name="표준 10 2 9 2 2" xfId="16576"/>
    <cellStyle name="표준 10 2 9 2 2 2" xfId="16577"/>
    <cellStyle name="표준 10 2 9 2 2 2 2" xfId="16578"/>
    <cellStyle name="표준 10 2 9 2 2 2 2 2" xfId="16579"/>
    <cellStyle name="표준 10 2 9 2 2 2 3" xfId="16580"/>
    <cellStyle name="표준 10 2 9 2 2 3" xfId="16581"/>
    <cellStyle name="표준 10 2 9 2 2 3 2" xfId="16582"/>
    <cellStyle name="표준 10 2 9 2 2 4" xfId="16583"/>
    <cellStyle name="표준 10 2 9 2 3" xfId="16584"/>
    <cellStyle name="표준 10 2 9 2 3 2" xfId="16585"/>
    <cellStyle name="표준 10 2 9 2 3 2 2" xfId="16586"/>
    <cellStyle name="표준 10 2 9 2 3 3" xfId="16587"/>
    <cellStyle name="표준 10 2 9 2 4" xfId="16588"/>
    <cellStyle name="표준 10 2 9 2 4 2" xfId="16589"/>
    <cellStyle name="표준 10 2 9 2 5" xfId="16590"/>
    <cellStyle name="표준 10 2 9 3" xfId="16591"/>
    <cellStyle name="표준 10 2 9 3 2" xfId="16592"/>
    <cellStyle name="표준 10 2 9 3 2 2" xfId="16593"/>
    <cellStyle name="표준 10 2 9 3 2 2 2" xfId="16594"/>
    <cellStyle name="표준 10 2 9 3 2 3" xfId="16595"/>
    <cellStyle name="표준 10 2 9 3 3" xfId="16596"/>
    <cellStyle name="표준 10 2 9 3 3 2" xfId="16597"/>
    <cellStyle name="표준 10 2 9 3 4" xfId="16598"/>
    <cellStyle name="표준 10 2 9 4" xfId="16599"/>
    <cellStyle name="표준 10 2 9 4 2" xfId="16600"/>
    <cellStyle name="표준 10 2 9 4 2 2" xfId="16601"/>
    <cellStyle name="표준 10 2 9 4 3" xfId="16602"/>
    <cellStyle name="표준 10 2 9 5" xfId="16603"/>
    <cellStyle name="표준 10 2 9 5 2" xfId="16604"/>
    <cellStyle name="표준 10 2 9 6" xfId="16605"/>
    <cellStyle name="표준 10 3" xfId="16606"/>
    <cellStyle name="표준 10 3 10" xfId="16607"/>
    <cellStyle name="표준 10 3 10 2" xfId="16608"/>
    <cellStyle name="표준 10 3 10 2 2" xfId="16609"/>
    <cellStyle name="표준 10 3 10 2 2 2" xfId="16610"/>
    <cellStyle name="표준 10 3 10 2 3" xfId="16611"/>
    <cellStyle name="표준 10 3 10 3" xfId="16612"/>
    <cellStyle name="표준 10 3 10 3 2" xfId="16613"/>
    <cellStyle name="표준 10 3 10 4" xfId="16614"/>
    <cellStyle name="표준 10 3 11" xfId="16615"/>
    <cellStyle name="표준 10 3 11 2" xfId="16616"/>
    <cellStyle name="표준 10 3 11 2 2" xfId="16617"/>
    <cellStyle name="표준 10 3 11 3" xfId="16618"/>
    <cellStyle name="표준 10 3 12" xfId="16619"/>
    <cellStyle name="표준 10 3 12 2" xfId="16620"/>
    <cellStyle name="표준 10 3 13" xfId="16621"/>
    <cellStyle name="표준 10 3 2" xfId="16622"/>
    <cellStyle name="표준 10 3 2 10" xfId="16623"/>
    <cellStyle name="표준 10 3 2 10 2" xfId="16624"/>
    <cellStyle name="표준 10 3 2 11" xfId="16625"/>
    <cellStyle name="표준 10 3 2 2" xfId="16626"/>
    <cellStyle name="표준 10 3 2 2 10" xfId="16627"/>
    <cellStyle name="표준 10 3 2 2 2" xfId="16628"/>
    <cellStyle name="표준 10 3 2 2 2 2" xfId="16629"/>
    <cellStyle name="표준 10 3 2 2 2 2 2" xfId="16630"/>
    <cellStyle name="표준 10 3 2 2 2 2 2 2" xfId="16631"/>
    <cellStyle name="표준 10 3 2 2 2 2 2 2 2" xfId="16632"/>
    <cellStyle name="표준 10 3 2 2 2 2 2 2 2 2" xfId="16633"/>
    <cellStyle name="표준 10 3 2 2 2 2 2 2 2 2 2" xfId="16634"/>
    <cellStyle name="표준 10 3 2 2 2 2 2 2 2 2 2 2" xfId="16635"/>
    <cellStyle name="표준 10 3 2 2 2 2 2 2 2 2 3" xfId="16636"/>
    <cellStyle name="표준 10 3 2 2 2 2 2 2 2 3" xfId="16637"/>
    <cellStyle name="표준 10 3 2 2 2 2 2 2 2 3 2" xfId="16638"/>
    <cellStyle name="표준 10 3 2 2 2 2 2 2 2 4" xfId="16639"/>
    <cellStyle name="표준 10 3 2 2 2 2 2 2 3" xfId="16640"/>
    <cellStyle name="표준 10 3 2 2 2 2 2 2 3 2" xfId="16641"/>
    <cellStyle name="표준 10 3 2 2 2 2 2 2 3 2 2" xfId="16642"/>
    <cellStyle name="표준 10 3 2 2 2 2 2 2 3 3" xfId="16643"/>
    <cellStyle name="표준 10 3 2 2 2 2 2 2 4" xfId="16644"/>
    <cellStyle name="표준 10 3 2 2 2 2 2 2 4 2" xfId="16645"/>
    <cellStyle name="표준 10 3 2 2 2 2 2 2 5" xfId="16646"/>
    <cellStyle name="표준 10 3 2 2 2 2 2 3" xfId="16647"/>
    <cellStyle name="표준 10 3 2 2 2 2 2 3 2" xfId="16648"/>
    <cellStyle name="표준 10 3 2 2 2 2 2 3 2 2" xfId="16649"/>
    <cellStyle name="표준 10 3 2 2 2 2 2 3 2 2 2" xfId="16650"/>
    <cellStyle name="표준 10 3 2 2 2 2 2 3 2 3" xfId="16651"/>
    <cellStyle name="표준 10 3 2 2 2 2 2 3 3" xfId="16652"/>
    <cellStyle name="표준 10 3 2 2 2 2 2 3 3 2" xfId="16653"/>
    <cellStyle name="표준 10 3 2 2 2 2 2 3 4" xfId="16654"/>
    <cellStyle name="표준 10 3 2 2 2 2 2 4" xfId="16655"/>
    <cellStyle name="표준 10 3 2 2 2 2 2 4 2" xfId="16656"/>
    <cellStyle name="표준 10 3 2 2 2 2 2 4 2 2" xfId="16657"/>
    <cellStyle name="표준 10 3 2 2 2 2 2 4 3" xfId="16658"/>
    <cellStyle name="표준 10 3 2 2 2 2 2 5" xfId="16659"/>
    <cellStyle name="표준 10 3 2 2 2 2 2 5 2" xfId="16660"/>
    <cellStyle name="표준 10 3 2 2 2 2 2 6" xfId="16661"/>
    <cellStyle name="표준 10 3 2 2 2 2 3" xfId="16662"/>
    <cellStyle name="표준 10 3 2 2 2 2 3 2" xfId="16663"/>
    <cellStyle name="표준 10 3 2 2 2 2 3 2 2" xfId="16664"/>
    <cellStyle name="표준 10 3 2 2 2 2 3 2 2 2" xfId="16665"/>
    <cellStyle name="표준 10 3 2 2 2 2 3 2 2 2 2" xfId="16666"/>
    <cellStyle name="표준 10 3 2 2 2 2 3 2 2 3" xfId="16667"/>
    <cellStyle name="표준 10 3 2 2 2 2 3 2 3" xfId="16668"/>
    <cellStyle name="표준 10 3 2 2 2 2 3 2 3 2" xfId="16669"/>
    <cellStyle name="표준 10 3 2 2 2 2 3 2 4" xfId="16670"/>
    <cellStyle name="표준 10 3 2 2 2 2 3 3" xfId="16671"/>
    <cellStyle name="표준 10 3 2 2 2 2 3 3 2" xfId="16672"/>
    <cellStyle name="표준 10 3 2 2 2 2 3 3 2 2" xfId="16673"/>
    <cellStyle name="표준 10 3 2 2 2 2 3 3 3" xfId="16674"/>
    <cellStyle name="표준 10 3 2 2 2 2 3 4" xfId="16675"/>
    <cellStyle name="표준 10 3 2 2 2 2 3 4 2" xfId="16676"/>
    <cellStyle name="표준 10 3 2 2 2 2 3 5" xfId="16677"/>
    <cellStyle name="표준 10 3 2 2 2 2 4" xfId="16678"/>
    <cellStyle name="표준 10 3 2 2 2 2 4 2" xfId="16679"/>
    <cellStyle name="표준 10 3 2 2 2 2 4 2 2" xfId="16680"/>
    <cellStyle name="표준 10 3 2 2 2 2 4 2 2 2" xfId="16681"/>
    <cellStyle name="표준 10 3 2 2 2 2 4 2 3" xfId="16682"/>
    <cellStyle name="표준 10 3 2 2 2 2 4 3" xfId="16683"/>
    <cellStyle name="표준 10 3 2 2 2 2 4 3 2" xfId="16684"/>
    <cellStyle name="표준 10 3 2 2 2 2 4 4" xfId="16685"/>
    <cellStyle name="표준 10 3 2 2 2 2 5" xfId="16686"/>
    <cellStyle name="표준 10 3 2 2 2 2 5 2" xfId="16687"/>
    <cellStyle name="표준 10 3 2 2 2 2 5 2 2" xfId="16688"/>
    <cellStyle name="표준 10 3 2 2 2 2 5 3" xfId="16689"/>
    <cellStyle name="표준 10 3 2 2 2 2 6" xfId="16690"/>
    <cellStyle name="표준 10 3 2 2 2 2 6 2" xfId="16691"/>
    <cellStyle name="표준 10 3 2 2 2 2 7" xfId="16692"/>
    <cellStyle name="표준 10 3 2 2 2 3" xfId="16693"/>
    <cellStyle name="표준 10 3 2 2 2 4" xfId="16694"/>
    <cellStyle name="표준 10 3 2 2 2 4 2" xfId="16695"/>
    <cellStyle name="표준 10 3 2 2 2 4 2 2" xfId="16696"/>
    <cellStyle name="표준 10 3 2 2 2 4 2 2 2" xfId="16697"/>
    <cellStyle name="표준 10 3 2 2 2 4 2 2 2 2" xfId="16698"/>
    <cellStyle name="표준 10 3 2 2 2 4 2 2 2 2 2" xfId="16699"/>
    <cellStyle name="표준 10 3 2 2 2 4 2 2 2 3" xfId="16700"/>
    <cellStyle name="표준 10 3 2 2 2 4 2 2 3" xfId="16701"/>
    <cellStyle name="표준 10 3 2 2 2 4 2 2 3 2" xfId="16702"/>
    <cellStyle name="표준 10 3 2 2 2 4 2 2 4" xfId="16703"/>
    <cellStyle name="표준 10 3 2 2 2 4 2 3" xfId="16704"/>
    <cellStyle name="표준 10 3 2 2 2 4 2 3 2" xfId="16705"/>
    <cellStyle name="표준 10 3 2 2 2 4 2 3 2 2" xfId="16706"/>
    <cellStyle name="표준 10 3 2 2 2 4 2 3 3" xfId="16707"/>
    <cellStyle name="표준 10 3 2 2 2 4 2 4" xfId="16708"/>
    <cellStyle name="표준 10 3 2 2 2 4 2 4 2" xfId="16709"/>
    <cellStyle name="표준 10 3 2 2 2 4 2 5" xfId="16710"/>
    <cellStyle name="표준 10 3 2 2 2 4 3" xfId="16711"/>
    <cellStyle name="표준 10 3 2 2 2 4 3 2" xfId="16712"/>
    <cellStyle name="표준 10 3 2 2 2 4 3 2 2" xfId="16713"/>
    <cellStyle name="표준 10 3 2 2 2 4 3 2 2 2" xfId="16714"/>
    <cellStyle name="표준 10 3 2 2 2 4 3 2 3" xfId="16715"/>
    <cellStyle name="표준 10 3 2 2 2 4 3 3" xfId="16716"/>
    <cellStyle name="표준 10 3 2 2 2 4 3 3 2" xfId="16717"/>
    <cellStyle name="표준 10 3 2 2 2 4 3 4" xfId="16718"/>
    <cellStyle name="표준 10 3 2 2 2 4 4" xfId="16719"/>
    <cellStyle name="표준 10 3 2 2 2 4 4 2" xfId="16720"/>
    <cellStyle name="표준 10 3 2 2 2 4 4 2 2" xfId="16721"/>
    <cellStyle name="표준 10 3 2 2 2 4 4 3" xfId="16722"/>
    <cellStyle name="표준 10 3 2 2 2 4 5" xfId="16723"/>
    <cellStyle name="표준 10 3 2 2 2 4 5 2" xfId="16724"/>
    <cellStyle name="표준 10 3 2 2 2 4 6" xfId="16725"/>
    <cellStyle name="표준 10 3 2 2 2 5" xfId="16726"/>
    <cellStyle name="표준 10 3 2 2 2 5 2" xfId="16727"/>
    <cellStyle name="표준 10 3 2 2 2 5 2 2" xfId="16728"/>
    <cellStyle name="표준 10 3 2 2 2 5 2 2 2" xfId="16729"/>
    <cellStyle name="표준 10 3 2 2 2 5 2 2 2 2" xfId="16730"/>
    <cellStyle name="표준 10 3 2 2 2 5 2 2 3" xfId="16731"/>
    <cellStyle name="표준 10 3 2 2 2 5 2 3" xfId="16732"/>
    <cellStyle name="표준 10 3 2 2 2 5 2 3 2" xfId="16733"/>
    <cellStyle name="표준 10 3 2 2 2 5 2 4" xfId="16734"/>
    <cellStyle name="표준 10 3 2 2 2 5 3" xfId="16735"/>
    <cellStyle name="표준 10 3 2 2 2 5 3 2" xfId="16736"/>
    <cellStyle name="표준 10 3 2 2 2 5 3 2 2" xfId="16737"/>
    <cellStyle name="표준 10 3 2 2 2 5 3 3" xfId="16738"/>
    <cellStyle name="표준 10 3 2 2 2 5 4" xfId="16739"/>
    <cellStyle name="표준 10 3 2 2 2 5 4 2" xfId="16740"/>
    <cellStyle name="표준 10 3 2 2 2 5 5" xfId="16741"/>
    <cellStyle name="표준 10 3 2 2 2 6" xfId="16742"/>
    <cellStyle name="표준 10 3 2 2 2 6 2" xfId="16743"/>
    <cellStyle name="표준 10 3 2 2 2 6 2 2" xfId="16744"/>
    <cellStyle name="표준 10 3 2 2 2 6 2 2 2" xfId="16745"/>
    <cellStyle name="표준 10 3 2 2 2 6 2 3" xfId="16746"/>
    <cellStyle name="표준 10 3 2 2 2 6 3" xfId="16747"/>
    <cellStyle name="표준 10 3 2 2 2 6 3 2" xfId="16748"/>
    <cellStyle name="표준 10 3 2 2 2 6 4" xfId="16749"/>
    <cellStyle name="표준 10 3 2 2 2 7" xfId="16750"/>
    <cellStyle name="표준 10 3 2 2 2 7 2" xfId="16751"/>
    <cellStyle name="표준 10 3 2 2 2 7 2 2" xfId="16752"/>
    <cellStyle name="표준 10 3 2 2 2 7 3" xfId="16753"/>
    <cellStyle name="표준 10 3 2 2 2 8" xfId="16754"/>
    <cellStyle name="표준 10 3 2 2 2 8 2" xfId="16755"/>
    <cellStyle name="표준 10 3 2 2 2 9" xfId="16756"/>
    <cellStyle name="표준 10 3 2 2 3" xfId="16757"/>
    <cellStyle name="표준 10 3 2 2 3 2" xfId="16758"/>
    <cellStyle name="표준 10 3 2 2 3 2 2" xfId="16759"/>
    <cellStyle name="표준 10 3 2 2 3 2 2 2" xfId="16760"/>
    <cellStyle name="표준 10 3 2 2 3 2 2 2 2" xfId="16761"/>
    <cellStyle name="표준 10 3 2 2 3 2 2 2 2 2" xfId="16762"/>
    <cellStyle name="표준 10 3 2 2 3 2 2 2 2 2 2" xfId="16763"/>
    <cellStyle name="표준 10 3 2 2 3 2 2 2 2 3" xfId="16764"/>
    <cellStyle name="표준 10 3 2 2 3 2 2 2 3" xfId="16765"/>
    <cellStyle name="표준 10 3 2 2 3 2 2 2 3 2" xfId="16766"/>
    <cellStyle name="표준 10 3 2 2 3 2 2 2 4" xfId="16767"/>
    <cellStyle name="표준 10 3 2 2 3 2 2 3" xfId="16768"/>
    <cellStyle name="표준 10 3 2 2 3 2 2 3 2" xfId="16769"/>
    <cellStyle name="표준 10 3 2 2 3 2 2 3 2 2" xfId="16770"/>
    <cellStyle name="표준 10 3 2 2 3 2 2 3 3" xfId="16771"/>
    <cellStyle name="표준 10 3 2 2 3 2 2 4" xfId="16772"/>
    <cellStyle name="표준 10 3 2 2 3 2 2 4 2" xfId="16773"/>
    <cellStyle name="표준 10 3 2 2 3 2 2 5" xfId="16774"/>
    <cellStyle name="표준 10 3 2 2 3 2 3" xfId="16775"/>
    <cellStyle name="표준 10 3 2 2 3 2 3 2" xfId="16776"/>
    <cellStyle name="표준 10 3 2 2 3 2 3 2 2" xfId="16777"/>
    <cellStyle name="표준 10 3 2 2 3 2 3 2 2 2" xfId="16778"/>
    <cellStyle name="표준 10 3 2 2 3 2 3 2 3" xfId="16779"/>
    <cellStyle name="표준 10 3 2 2 3 2 3 3" xfId="16780"/>
    <cellStyle name="표준 10 3 2 2 3 2 3 3 2" xfId="16781"/>
    <cellStyle name="표준 10 3 2 2 3 2 3 4" xfId="16782"/>
    <cellStyle name="표준 10 3 2 2 3 2 4" xfId="16783"/>
    <cellStyle name="표준 10 3 2 2 3 2 4 2" xfId="16784"/>
    <cellStyle name="표준 10 3 2 2 3 2 4 2 2" xfId="16785"/>
    <cellStyle name="표준 10 3 2 2 3 2 4 3" xfId="16786"/>
    <cellStyle name="표준 10 3 2 2 3 2 5" xfId="16787"/>
    <cellStyle name="표준 10 3 2 2 3 2 5 2" xfId="16788"/>
    <cellStyle name="표준 10 3 2 2 3 2 6" xfId="16789"/>
    <cellStyle name="표준 10 3 2 2 3 3" xfId="16790"/>
    <cellStyle name="표준 10 3 2 2 3 3 2" xfId="16791"/>
    <cellStyle name="표준 10 3 2 2 3 3 2 2" xfId="16792"/>
    <cellStyle name="표준 10 3 2 2 3 3 2 2 2" xfId="16793"/>
    <cellStyle name="표준 10 3 2 2 3 3 2 2 2 2" xfId="16794"/>
    <cellStyle name="표준 10 3 2 2 3 3 2 2 3" xfId="16795"/>
    <cellStyle name="표준 10 3 2 2 3 3 2 3" xfId="16796"/>
    <cellStyle name="표준 10 3 2 2 3 3 2 3 2" xfId="16797"/>
    <cellStyle name="표준 10 3 2 2 3 3 2 4" xfId="16798"/>
    <cellStyle name="표준 10 3 2 2 3 3 3" xfId="16799"/>
    <cellStyle name="표준 10 3 2 2 3 3 3 2" xfId="16800"/>
    <cellStyle name="표준 10 3 2 2 3 3 3 2 2" xfId="16801"/>
    <cellStyle name="표준 10 3 2 2 3 3 3 3" xfId="16802"/>
    <cellStyle name="표준 10 3 2 2 3 3 4" xfId="16803"/>
    <cellStyle name="표준 10 3 2 2 3 3 4 2" xfId="16804"/>
    <cellStyle name="표준 10 3 2 2 3 3 5" xfId="16805"/>
    <cellStyle name="표준 10 3 2 2 3 4" xfId="16806"/>
    <cellStyle name="표준 10 3 2 2 3 4 2" xfId="16807"/>
    <cellStyle name="표준 10 3 2 2 3 4 2 2" xfId="16808"/>
    <cellStyle name="표준 10 3 2 2 3 4 2 2 2" xfId="16809"/>
    <cellStyle name="표준 10 3 2 2 3 4 2 3" xfId="16810"/>
    <cellStyle name="표준 10 3 2 2 3 4 3" xfId="16811"/>
    <cellStyle name="표준 10 3 2 2 3 4 3 2" xfId="16812"/>
    <cellStyle name="표준 10 3 2 2 3 4 4" xfId="16813"/>
    <cellStyle name="표준 10 3 2 2 3 5" xfId="16814"/>
    <cellStyle name="표준 10 3 2 2 3 5 2" xfId="16815"/>
    <cellStyle name="표준 10 3 2 2 3 5 2 2" xfId="16816"/>
    <cellStyle name="표준 10 3 2 2 3 5 3" xfId="16817"/>
    <cellStyle name="표준 10 3 2 2 3 6" xfId="16818"/>
    <cellStyle name="표준 10 3 2 2 3 6 2" xfId="16819"/>
    <cellStyle name="표준 10 3 2 2 3 7" xfId="16820"/>
    <cellStyle name="표준 10 3 2 2 4" xfId="16821"/>
    <cellStyle name="표준 10 3 2 2 5" xfId="16822"/>
    <cellStyle name="표준 10 3 2 2 5 2" xfId="16823"/>
    <cellStyle name="표준 10 3 2 2 5 2 2" xfId="16824"/>
    <cellStyle name="표준 10 3 2 2 5 2 2 2" xfId="16825"/>
    <cellStyle name="표준 10 3 2 2 5 2 2 2 2" xfId="16826"/>
    <cellStyle name="표준 10 3 2 2 5 2 2 2 2 2" xfId="16827"/>
    <cellStyle name="표준 10 3 2 2 5 2 2 2 3" xfId="16828"/>
    <cellStyle name="표준 10 3 2 2 5 2 2 3" xfId="16829"/>
    <cellStyle name="표준 10 3 2 2 5 2 2 3 2" xfId="16830"/>
    <cellStyle name="표준 10 3 2 2 5 2 2 4" xfId="16831"/>
    <cellStyle name="표준 10 3 2 2 5 2 3" xfId="16832"/>
    <cellStyle name="표준 10 3 2 2 5 2 3 2" xfId="16833"/>
    <cellStyle name="표준 10 3 2 2 5 2 3 2 2" xfId="16834"/>
    <cellStyle name="표준 10 3 2 2 5 2 3 3" xfId="16835"/>
    <cellStyle name="표준 10 3 2 2 5 2 4" xfId="16836"/>
    <cellStyle name="표준 10 3 2 2 5 2 4 2" xfId="16837"/>
    <cellStyle name="표준 10 3 2 2 5 2 5" xfId="16838"/>
    <cellStyle name="표준 10 3 2 2 5 3" xfId="16839"/>
    <cellStyle name="표준 10 3 2 2 5 3 2" xfId="16840"/>
    <cellStyle name="표준 10 3 2 2 5 3 2 2" xfId="16841"/>
    <cellStyle name="표준 10 3 2 2 5 3 2 2 2" xfId="16842"/>
    <cellStyle name="표준 10 3 2 2 5 3 2 3" xfId="16843"/>
    <cellStyle name="표준 10 3 2 2 5 3 3" xfId="16844"/>
    <cellStyle name="표준 10 3 2 2 5 3 3 2" xfId="16845"/>
    <cellStyle name="표준 10 3 2 2 5 3 4" xfId="16846"/>
    <cellStyle name="표준 10 3 2 2 5 4" xfId="16847"/>
    <cellStyle name="표준 10 3 2 2 5 4 2" xfId="16848"/>
    <cellStyle name="표준 10 3 2 2 5 4 2 2" xfId="16849"/>
    <cellStyle name="표준 10 3 2 2 5 4 3" xfId="16850"/>
    <cellStyle name="표준 10 3 2 2 5 5" xfId="16851"/>
    <cellStyle name="표준 10 3 2 2 5 5 2" xfId="16852"/>
    <cellStyle name="표준 10 3 2 2 5 6" xfId="16853"/>
    <cellStyle name="표준 10 3 2 2 6" xfId="16854"/>
    <cellStyle name="표준 10 3 2 2 6 2" xfId="16855"/>
    <cellStyle name="표준 10 3 2 2 6 2 2" xfId="16856"/>
    <cellStyle name="표준 10 3 2 2 6 2 2 2" xfId="16857"/>
    <cellStyle name="표준 10 3 2 2 6 2 2 2 2" xfId="16858"/>
    <cellStyle name="표준 10 3 2 2 6 2 2 3" xfId="16859"/>
    <cellStyle name="표준 10 3 2 2 6 2 3" xfId="16860"/>
    <cellStyle name="표준 10 3 2 2 6 2 3 2" xfId="16861"/>
    <cellStyle name="표준 10 3 2 2 6 2 4" xfId="16862"/>
    <cellStyle name="표준 10 3 2 2 6 3" xfId="16863"/>
    <cellStyle name="표준 10 3 2 2 6 3 2" xfId="16864"/>
    <cellStyle name="표준 10 3 2 2 6 3 2 2" xfId="16865"/>
    <cellStyle name="표준 10 3 2 2 6 3 3" xfId="16866"/>
    <cellStyle name="표준 10 3 2 2 6 4" xfId="16867"/>
    <cellStyle name="표준 10 3 2 2 6 4 2" xfId="16868"/>
    <cellStyle name="표준 10 3 2 2 6 5" xfId="16869"/>
    <cellStyle name="표준 10 3 2 2 7" xfId="16870"/>
    <cellStyle name="표준 10 3 2 2 7 2" xfId="16871"/>
    <cellStyle name="표준 10 3 2 2 7 2 2" xfId="16872"/>
    <cellStyle name="표준 10 3 2 2 7 2 2 2" xfId="16873"/>
    <cellStyle name="표준 10 3 2 2 7 2 3" xfId="16874"/>
    <cellStyle name="표준 10 3 2 2 7 3" xfId="16875"/>
    <cellStyle name="표준 10 3 2 2 7 3 2" xfId="16876"/>
    <cellStyle name="표준 10 3 2 2 7 4" xfId="16877"/>
    <cellStyle name="표준 10 3 2 2 8" xfId="16878"/>
    <cellStyle name="표준 10 3 2 2 8 2" xfId="16879"/>
    <cellStyle name="표준 10 3 2 2 8 2 2" xfId="16880"/>
    <cellStyle name="표준 10 3 2 2 8 3" xfId="16881"/>
    <cellStyle name="표준 10 3 2 2 9" xfId="16882"/>
    <cellStyle name="표준 10 3 2 2 9 2" xfId="16883"/>
    <cellStyle name="표준 10 3 2 3" xfId="16884"/>
    <cellStyle name="표준 10 3 2 3 2" xfId="16885"/>
    <cellStyle name="표준 10 3 2 3 2 2" xfId="16886"/>
    <cellStyle name="표준 10 3 2 3 2 2 2" xfId="16887"/>
    <cellStyle name="표준 10 3 2 3 2 2 2 2" xfId="16888"/>
    <cellStyle name="표준 10 3 2 3 2 2 2 2 2" xfId="16889"/>
    <cellStyle name="표준 10 3 2 3 2 2 2 2 2 2" xfId="16890"/>
    <cellStyle name="표준 10 3 2 3 2 2 2 2 2 2 2" xfId="16891"/>
    <cellStyle name="표준 10 3 2 3 2 2 2 2 2 3" xfId="16892"/>
    <cellStyle name="표준 10 3 2 3 2 2 2 2 3" xfId="16893"/>
    <cellStyle name="표준 10 3 2 3 2 2 2 2 3 2" xfId="16894"/>
    <cellStyle name="표준 10 3 2 3 2 2 2 2 4" xfId="16895"/>
    <cellStyle name="표준 10 3 2 3 2 2 2 3" xfId="16896"/>
    <cellStyle name="표준 10 3 2 3 2 2 2 3 2" xfId="16897"/>
    <cellStyle name="표준 10 3 2 3 2 2 2 3 2 2" xfId="16898"/>
    <cellStyle name="표준 10 3 2 3 2 2 2 3 3" xfId="16899"/>
    <cellStyle name="표준 10 3 2 3 2 2 2 4" xfId="16900"/>
    <cellStyle name="표준 10 3 2 3 2 2 2 4 2" xfId="16901"/>
    <cellStyle name="표준 10 3 2 3 2 2 2 5" xfId="16902"/>
    <cellStyle name="표준 10 3 2 3 2 2 3" xfId="16903"/>
    <cellStyle name="표준 10 3 2 3 2 2 3 2" xfId="16904"/>
    <cellStyle name="표준 10 3 2 3 2 2 3 2 2" xfId="16905"/>
    <cellStyle name="표준 10 3 2 3 2 2 3 2 2 2" xfId="16906"/>
    <cellStyle name="표준 10 3 2 3 2 2 3 2 3" xfId="16907"/>
    <cellStyle name="표준 10 3 2 3 2 2 3 3" xfId="16908"/>
    <cellStyle name="표준 10 3 2 3 2 2 3 3 2" xfId="16909"/>
    <cellStyle name="표준 10 3 2 3 2 2 3 4" xfId="16910"/>
    <cellStyle name="표준 10 3 2 3 2 2 4" xfId="16911"/>
    <cellStyle name="표준 10 3 2 3 2 2 4 2" xfId="16912"/>
    <cellStyle name="표준 10 3 2 3 2 2 4 2 2" xfId="16913"/>
    <cellStyle name="표준 10 3 2 3 2 2 4 3" xfId="16914"/>
    <cellStyle name="표준 10 3 2 3 2 2 5" xfId="16915"/>
    <cellStyle name="표준 10 3 2 3 2 2 5 2" xfId="16916"/>
    <cellStyle name="표준 10 3 2 3 2 2 6" xfId="16917"/>
    <cellStyle name="표준 10 3 2 3 2 3" xfId="16918"/>
    <cellStyle name="표준 10 3 2 3 2 3 2" xfId="16919"/>
    <cellStyle name="표준 10 3 2 3 2 3 2 2" xfId="16920"/>
    <cellStyle name="표준 10 3 2 3 2 3 2 2 2" xfId="16921"/>
    <cellStyle name="표준 10 3 2 3 2 3 2 2 2 2" xfId="16922"/>
    <cellStyle name="표준 10 3 2 3 2 3 2 2 3" xfId="16923"/>
    <cellStyle name="표준 10 3 2 3 2 3 2 3" xfId="16924"/>
    <cellStyle name="표준 10 3 2 3 2 3 2 3 2" xfId="16925"/>
    <cellStyle name="표준 10 3 2 3 2 3 2 4" xfId="16926"/>
    <cellStyle name="표준 10 3 2 3 2 3 3" xfId="16927"/>
    <cellStyle name="표준 10 3 2 3 2 3 3 2" xfId="16928"/>
    <cellStyle name="표준 10 3 2 3 2 3 3 2 2" xfId="16929"/>
    <cellStyle name="표준 10 3 2 3 2 3 3 3" xfId="16930"/>
    <cellStyle name="표준 10 3 2 3 2 3 4" xfId="16931"/>
    <cellStyle name="표준 10 3 2 3 2 3 4 2" xfId="16932"/>
    <cellStyle name="표준 10 3 2 3 2 3 5" xfId="16933"/>
    <cellStyle name="표준 10 3 2 3 2 4" xfId="16934"/>
    <cellStyle name="표준 10 3 2 3 2 4 2" xfId="16935"/>
    <cellStyle name="표준 10 3 2 3 2 4 2 2" xfId="16936"/>
    <cellStyle name="표준 10 3 2 3 2 4 2 2 2" xfId="16937"/>
    <cellStyle name="표준 10 3 2 3 2 4 2 3" xfId="16938"/>
    <cellStyle name="표준 10 3 2 3 2 4 3" xfId="16939"/>
    <cellStyle name="표준 10 3 2 3 2 4 3 2" xfId="16940"/>
    <cellStyle name="표준 10 3 2 3 2 4 4" xfId="16941"/>
    <cellStyle name="표준 10 3 2 3 2 5" xfId="16942"/>
    <cellStyle name="표준 10 3 2 3 2 5 2" xfId="16943"/>
    <cellStyle name="표준 10 3 2 3 2 5 2 2" xfId="16944"/>
    <cellStyle name="표준 10 3 2 3 2 5 3" xfId="16945"/>
    <cellStyle name="표준 10 3 2 3 2 6" xfId="16946"/>
    <cellStyle name="표준 10 3 2 3 2 6 2" xfId="16947"/>
    <cellStyle name="표준 10 3 2 3 2 7" xfId="16948"/>
    <cellStyle name="표준 10 3 2 3 3" xfId="16949"/>
    <cellStyle name="표준 10 3 2 3 4" xfId="16950"/>
    <cellStyle name="표준 10 3 2 3 4 2" xfId="16951"/>
    <cellStyle name="표준 10 3 2 3 4 2 2" xfId="16952"/>
    <cellStyle name="표준 10 3 2 3 4 2 2 2" xfId="16953"/>
    <cellStyle name="표준 10 3 2 3 4 2 2 2 2" xfId="16954"/>
    <cellStyle name="표준 10 3 2 3 4 2 2 2 2 2" xfId="16955"/>
    <cellStyle name="표준 10 3 2 3 4 2 2 2 3" xfId="16956"/>
    <cellStyle name="표준 10 3 2 3 4 2 2 3" xfId="16957"/>
    <cellStyle name="표준 10 3 2 3 4 2 2 3 2" xfId="16958"/>
    <cellStyle name="표준 10 3 2 3 4 2 2 4" xfId="16959"/>
    <cellStyle name="표준 10 3 2 3 4 2 3" xfId="16960"/>
    <cellStyle name="표준 10 3 2 3 4 2 3 2" xfId="16961"/>
    <cellStyle name="표준 10 3 2 3 4 2 3 2 2" xfId="16962"/>
    <cellStyle name="표준 10 3 2 3 4 2 3 3" xfId="16963"/>
    <cellStyle name="표준 10 3 2 3 4 2 4" xfId="16964"/>
    <cellStyle name="표준 10 3 2 3 4 2 4 2" xfId="16965"/>
    <cellStyle name="표준 10 3 2 3 4 2 5" xfId="16966"/>
    <cellStyle name="표준 10 3 2 3 4 3" xfId="16967"/>
    <cellStyle name="표준 10 3 2 3 4 3 2" xfId="16968"/>
    <cellStyle name="표준 10 3 2 3 4 3 2 2" xfId="16969"/>
    <cellStyle name="표준 10 3 2 3 4 3 2 2 2" xfId="16970"/>
    <cellStyle name="표준 10 3 2 3 4 3 2 3" xfId="16971"/>
    <cellStyle name="표준 10 3 2 3 4 3 3" xfId="16972"/>
    <cellStyle name="표준 10 3 2 3 4 3 3 2" xfId="16973"/>
    <cellStyle name="표준 10 3 2 3 4 3 4" xfId="16974"/>
    <cellStyle name="표준 10 3 2 3 4 4" xfId="16975"/>
    <cellStyle name="표준 10 3 2 3 4 4 2" xfId="16976"/>
    <cellStyle name="표준 10 3 2 3 4 4 2 2" xfId="16977"/>
    <cellStyle name="표준 10 3 2 3 4 4 3" xfId="16978"/>
    <cellStyle name="표준 10 3 2 3 4 5" xfId="16979"/>
    <cellStyle name="표준 10 3 2 3 4 5 2" xfId="16980"/>
    <cellStyle name="표준 10 3 2 3 4 6" xfId="16981"/>
    <cellStyle name="표준 10 3 2 3 5" xfId="16982"/>
    <cellStyle name="표준 10 3 2 3 5 2" xfId="16983"/>
    <cellStyle name="표준 10 3 2 3 5 2 2" xfId="16984"/>
    <cellStyle name="표준 10 3 2 3 5 2 2 2" xfId="16985"/>
    <cellStyle name="표준 10 3 2 3 5 2 2 2 2" xfId="16986"/>
    <cellStyle name="표준 10 3 2 3 5 2 2 3" xfId="16987"/>
    <cellStyle name="표준 10 3 2 3 5 2 3" xfId="16988"/>
    <cellStyle name="표준 10 3 2 3 5 2 3 2" xfId="16989"/>
    <cellStyle name="표준 10 3 2 3 5 2 4" xfId="16990"/>
    <cellStyle name="표준 10 3 2 3 5 3" xfId="16991"/>
    <cellStyle name="표준 10 3 2 3 5 3 2" xfId="16992"/>
    <cellStyle name="표준 10 3 2 3 5 3 2 2" xfId="16993"/>
    <cellStyle name="표준 10 3 2 3 5 3 3" xfId="16994"/>
    <cellStyle name="표준 10 3 2 3 5 4" xfId="16995"/>
    <cellStyle name="표준 10 3 2 3 5 4 2" xfId="16996"/>
    <cellStyle name="표준 10 3 2 3 5 5" xfId="16997"/>
    <cellStyle name="표준 10 3 2 3 6" xfId="16998"/>
    <cellStyle name="표준 10 3 2 3 6 2" xfId="16999"/>
    <cellStyle name="표준 10 3 2 3 6 2 2" xfId="17000"/>
    <cellStyle name="표준 10 3 2 3 6 2 2 2" xfId="17001"/>
    <cellStyle name="표준 10 3 2 3 6 2 3" xfId="17002"/>
    <cellStyle name="표준 10 3 2 3 6 3" xfId="17003"/>
    <cellStyle name="표준 10 3 2 3 6 3 2" xfId="17004"/>
    <cellStyle name="표준 10 3 2 3 6 4" xfId="17005"/>
    <cellStyle name="표준 10 3 2 3 7" xfId="17006"/>
    <cellStyle name="표준 10 3 2 3 7 2" xfId="17007"/>
    <cellStyle name="표준 10 3 2 3 7 2 2" xfId="17008"/>
    <cellStyle name="표준 10 3 2 3 7 3" xfId="17009"/>
    <cellStyle name="표준 10 3 2 3 8" xfId="17010"/>
    <cellStyle name="표준 10 3 2 3 8 2" xfId="17011"/>
    <cellStyle name="표준 10 3 2 3 9" xfId="17012"/>
    <cellStyle name="표준 10 3 2 4" xfId="17013"/>
    <cellStyle name="표준 10 3 2 4 2" xfId="17014"/>
    <cellStyle name="표준 10 3 2 4 2 2" xfId="17015"/>
    <cellStyle name="표준 10 3 2 4 2 2 2" xfId="17016"/>
    <cellStyle name="표준 10 3 2 4 2 2 2 2" xfId="17017"/>
    <cellStyle name="표준 10 3 2 4 2 2 2 2 2" xfId="17018"/>
    <cellStyle name="표준 10 3 2 4 2 2 2 2 2 2" xfId="17019"/>
    <cellStyle name="표준 10 3 2 4 2 2 2 2 3" xfId="17020"/>
    <cellStyle name="표준 10 3 2 4 2 2 2 3" xfId="17021"/>
    <cellStyle name="표준 10 3 2 4 2 2 2 3 2" xfId="17022"/>
    <cellStyle name="표준 10 3 2 4 2 2 2 4" xfId="17023"/>
    <cellStyle name="표준 10 3 2 4 2 2 3" xfId="17024"/>
    <cellStyle name="표준 10 3 2 4 2 2 3 2" xfId="17025"/>
    <cellStyle name="표준 10 3 2 4 2 2 3 2 2" xfId="17026"/>
    <cellStyle name="표준 10 3 2 4 2 2 3 3" xfId="17027"/>
    <cellStyle name="표준 10 3 2 4 2 2 4" xfId="17028"/>
    <cellStyle name="표준 10 3 2 4 2 2 4 2" xfId="17029"/>
    <cellStyle name="표준 10 3 2 4 2 2 5" xfId="17030"/>
    <cellStyle name="표준 10 3 2 4 2 3" xfId="17031"/>
    <cellStyle name="표준 10 3 2 4 2 3 2" xfId="17032"/>
    <cellStyle name="표준 10 3 2 4 2 3 2 2" xfId="17033"/>
    <cellStyle name="표준 10 3 2 4 2 3 2 2 2" xfId="17034"/>
    <cellStyle name="표준 10 3 2 4 2 3 2 3" xfId="17035"/>
    <cellStyle name="표준 10 3 2 4 2 3 3" xfId="17036"/>
    <cellStyle name="표준 10 3 2 4 2 3 3 2" xfId="17037"/>
    <cellStyle name="표준 10 3 2 4 2 3 4" xfId="17038"/>
    <cellStyle name="표준 10 3 2 4 2 4" xfId="17039"/>
    <cellStyle name="표준 10 3 2 4 2 4 2" xfId="17040"/>
    <cellStyle name="표준 10 3 2 4 2 4 2 2" xfId="17041"/>
    <cellStyle name="표준 10 3 2 4 2 4 3" xfId="17042"/>
    <cellStyle name="표준 10 3 2 4 2 5" xfId="17043"/>
    <cellStyle name="표준 10 3 2 4 2 5 2" xfId="17044"/>
    <cellStyle name="표준 10 3 2 4 2 6" xfId="17045"/>
    <cellStyle name="표준 10 3 2 4 3" xfId="17046"/>
    <cellStyle name="표준 10 3 2 4 3 2" xfId="17047"/>
    <cellStyle name="표준 10 3 2 4 3 2 2" xfId="17048"/>
    <cellStyle name="표준 10 3 2 4 3 2 2 2" xfId="17049"/>
    <cellStyle name="표준 10 3 2 4 3 2 2 2 2" xfId="17050"/>
    <cellStyle name="표준 10 3 2 4 3 2 2 3" xfId="17051"/>
    <cellStyle name="표준 10 3 2 4 3 2 3" xfId="17052"/>
    <cellStyle name="표준 10 3 2 4 3 2 3 2" xfId="17053"/>
    <cellStyle name="표준 10 3 2 4 3 2 4" xfId="17054"/>
    <cellStyle name="표준 10 3 2 4 3 3" xfId="17055"/>
    <cellStyle name="표준 10 3 2 4 3 3 2" xfId="17056"/>
    <cellStyle name="표준 10 3 2 4 3 3 2 2" xfId="17057"/>
    <cellStyle name="표준 10 3 2 4 3 3 3" xfId="17058"/>
    <cellStyle name="표준 10 3 2 4 3 4" xfId="17059"/>
    <cellStyle name="표준 10 3 2 4 3 4 2" xfId="17060"/>
    <cellStyle name="표준 10 3 2 4 3 5" xfId="17061"/>
    <cellStyle name="표준 10 3 2 4 4" xfId="17062"/>
    <cellStyle name="표준 10 3 2 4 4 2" xfId="17063"/>
    <cellStyle name="표준 10 3 2 4 4 2 2" xfId="17064"/>
    <cellStyle name="표준 10 3 2 4 4 2 2 2" xfId="17065"/>
    <cellStyle name="표준 10 3 2 4 4 2 3" xfId="17066"/>
    <cellStyle name="표준 10 3 2 4 4 3" xfId="17067"/>
    <cellStyle name="표준 10 3 2 4 4 3 2" xfId="17068"/>
    <cellStyle name="표준 10 3 2 4 4 4" xfId="17069"/>
    <cellStyle name="표준 10 3 2 4 5" xfId="17070"/>
    <cellStyle name="표준 10 3 2 4 5 2" xfId="17071"/>
    <cellStyle name="표준 10 3 2 4 5 2 2" xfId="17072"/>
    <cellStyle name="표준 10 3 2 4 5 3" xfId="17073"/>
    <cellStyle name="표준 10 3 2 4 6" xfId="17074"/>
    <cellStyle name="표준 10 3 2 4 6 2" xfId="17075"/>
    <cellStyle name="표준 10 3 2 4 7" xfId="17076"/>
    <cellStyle name="표준 10 3 2 5" xfId="17077"/>
    <cellStyle name="표준 10 3 2 6" xfId="17078"/>
    <cellStyle name="표준 10 3 2 6 2" xfId="17079"/>
    <cellStyle name="표준 10 3 2 6 2 2" xfId="17080"/>
    <cellStyle name="표준 10 3 2 6 2 2 2" xfId="17081"/>
    <cellStyle name="표준 10 3 2 6 2 2 2 2" xfId="17082"/>
    <cellStyle name="표준 10 3 2 6 2 2 2 2 2" xfId="17083"/>
    <cellStyle name="표준 10 3 2 6 2 2 2 3" xfId="17084"/>
    <cellStyle name="표준 10 3 2 6 2 2 3" xfId="17085"/>
    <cellStyle name="표준 10 3 2 6 2 2 3 2" xfId="17086"/>
    <cellStyle name="표준 10 3 2 6 2 2 4" xfId="17087"/>
    <cellStyle name="표준 10 3 2 6 2 3" xfId="17088"/>
    <cellStyle name="표준 10 3 2 6 2 3 2" xfId="17089"/>
    <cellStyle name="표준 10 3 2 6 2 3 2 2" xfId="17090"/>
    <cellStyle name="표준 10 3 2 6 2 3 3" xfId="17091"/>
    <cellStyle name="표준 10 3 2 6 2 4" xfId="17092"/>
    <cellStyle name="표준 10 3 2 6 2 4 2" xfId="17093"/>
    <cellStyle name="표준 10 3 2 6 2 5" xfId="17094"/>
    <cellStyle name="표준 10 3 2 6 3" xfId="17095"/>
    <cellStyle name="표준 10 3 2 6 3 2" xfId="17096"/>
    <cellStyle name="표준 10 3 2 6 3 2 2" xfId="17097"/>
    <cellStyle name="표준 10 3 2 6 3 2 2 2" xfId="17098"/>
    <cellStyle name="표준 10 3 2 6 3 2 3" xfId="17099"/>
    <cellStyle name="표준 10 3 2 6 3 3" xfId="17100"/>
    <cellStyle name="표준 10 3 2 6 3 3 2" xfId="17101"/>
    <cellStyle name="표준 10 3 2 6 3 4" xfId="17102"/>
    <cellStyle name="표준 10 3 2 6 4" xfId="17103"/>
    <cellStyle name="표준 10 3 2 6 4 2" xfId="17104"/>
    <cellStyle name="표준 10 3 2 6 4 2 2" xfId="17105"/>
    <cellStyle name="표준 10 3 2 6 4 3" xfId="17106"/>
    <cellStyle name="표준 10 3 2 6 5" xfId="17107"/>
    <cellStyle name="표준 10 3 2 6 5 2" xfId="17108"/>
    <cellStyle name="표준 10 3 2 6 6" xfId="17109"/>
    <cellStyle name="표준 10 3 2 7" xfId="17110"/>
    <cellStyle name="표준 10 3 2 7 2" xfId="17111"/>
    <cellStyle name="표준 10 3 2 7 2 2" xfId="17112"/>
    <cellStyle name="표준 10 3 2 7 2 2 2" xfId="17113"/>
    <cellStyle name="표준 10 3 2 7 2 2 2 2" xfId="17114"/>
    <cellStyle name="표준 10 3 2 7 2 2 3" xfId="17115"/>
    <cellStyle name="표준 10 3 2 7 2 3" xfId="17116"/>
    <cellStyle name="표준 10 3 2 7 2 3 2" xfId="17117"/>
    <cellStyle name="표준 10 3 2 7 2 4" xfId="17118"/>
    <cellStyle name="표준 10 3 2 7 3" xfId="17119"/>
    <cellStyle name="표준 10 3 2 7 3 2" xfId="17120"/>
    <cellStyle name="표준 10 3 2 7 3 2 2" xfId="17121"/>
    <cellStyle name="표준 10 3 2 7 3 3" xfId="17122"/>
    <cellStyle name="표준 10 3 2 7 4" xfId="17123"/>
    <cellStyle name="표준 10 3 2 7 4 2" xfId="17124"/>
    <cellStyle name="표준 10 3 2 7 5" xfId="17125"/>
    <cellStyle name="표준 10 3 2 8" xfId="17126"/>
    <cellStyle name="표준 10 3 2 8 2" xfId="17127"/>
    <cellStyle name="표준 10 3 2 8 2 2" xfId="17128"/>
    <cellStyle name="표준 10 3 2 8 2 2 2" xfId="17129"/>
    <cellStyle name="표준 10 3 2 8 2 3" xfId="17130"/>
    <cellStyle name="표준 10 3 2 8 3" xfId="17131"/>
    <cellStyle name="표준 10 3 2 8 3 2" xfId="17132"/>
    <cellStyle name="표준 10 3 2 8 4" xfId="17133"/>
    <cellStyle name="표준 10 3 2 9" xfId="17134"/>
    <cellStyle name="표준 10 3 2 9 2" xfId="17135"/>
    <cellStyle name="표준 10 3 2 9 2 2" xfId="17136"/>
    <cellStyle name="표준 10 3 2 9 3" xfId="17137"/>
    <cellStyle name="표준 10 3 3" xfId="17138"/>
    <cellStyle name="표준 10 3 3 2" xfId="17139"/>
    <cellStyle name="표준 10 3 4" xfId="17140"/>
    <cellStyle name="표준 10 3 4 10" xfId="17141"/>
    <cellStyle name="표준 10 3 4 2" xfId="17142"/>
    <cellStyle name="표준 10 3 4 2 2" xfId="17143"/>
    <cellStyle name="표준 10 3 4 2 2 2" xfId="17144"/>
    <cellStyle name="표준 10 3 4 2 2 2 2" xfId="17145"/>
    <cellStyle name="표준 10 3 4 2 2 2 2 2" xfId="17146"/>
    <cellStyle name="표준 10 3 4 2 2 2 2 2 2" xfId="17147"/>
    <cellStyle name="표준 10 3 4 2 2 2 2 2 2 2" xfId="17148"/>
    <cellStyle name="표준 10 3 4 2 2 2 2 2 2 2 2" xfId="17149"/>
    <cellStyle name="표준 10 3 4 2 2 2 2 2 2 3" xfId="17150"/>
    <cellStyle name="표준 10 3 4 2 2 2 2 2 3" xfId="17151"/>
    <cellStyle name="표준 10 3 4 2 2 2 2 2 3 2" xfId="17152"/>
    <cellStyle name="표준 10 3 4 2 2 2 2 2 4" xfId="17153"/>
    <cellStyle name="표준 10 3 4 2 2 2 2 3" xfId="17154"/>
    <cellStyle name="표준 10 3 4 2 2 2 2 3 2" xfId="17155"/>
    <cellStyle name="표준 10 3 4 2 2 2 2 3 2 2" xfId="17156"/>
    <cellStyle name="표준 10 3 4 2 2 2 2 3 3" xfId="17157"/>
    <cellStyle name="표준 10 3 4 2 2 2 2 4" xfId="17158"/>
    <cellStyle name="표준 10 3 4 2 2 2 2 4 2" xfId="17159"/>
    <cellStyle name="표준 10 3 4 2 2 2 2 5" xfId="17160"/>
    <cellStyle name="표준 10 3 4 2 2 2 3" xfId="17161"/>
    <cellStyle name="표준 10 3 4 2 2 2 3 2" xfId="17162"/>
    <cellStyle name="표준 10 3 4 2 2 2 3 2 2" xfId="17163"/>
    <cellStyle name="표준 10 3 4 2 2 2 3 2 2 2" xfId="17164"/>
    <cellStyle name="표준 10 3 4 2 2 2 3 2 3" xfId="17165"/>
    <cellStyle name="표준 10 3 4 2 2 2 3 3" xfId="17166"/>
    <cellStyle name="표준 10 3 4 2 2 2 3 3 2" xfId="17167"/>
    <cellStyle name="표준 10 3 4 2 2 2 3 4" xfId="17168"/>
    <cellStyle name="표준 10 3 4 2 2 2 4" xfId="17169"/>
    <cellStyle name="표준 10 3 4 2 2 2 4 2" xfId="17170"/>
    <cellStyle name="표준 10 3 4 2 2 2 4 2 2" xfId="17171"/>
    <cellStyle name="표준 10 3 4 2 2 2 4 3" xfId="17172"/>
    <cellStyle name="표준 10 3 4 2 2 2 5" xfId="17173"/>
    <cellStyle name="표준 10 3 4 2 2 2 5 2" xfId="17174"/>
    <cellStyle name="표준 10 3 4 2 2 2 6" xfId="17175"/>
    <cellStyle name="표준 10 3 4 2 2 3" xfId="17176"/>
    <cellStyle name="표준 10 3 4 2 2 3 2" xfId="17177"/>
    <cellStyle name="표준 10 3 4 2 2 3 2 2" xfId="17178"/>
    <cellStyle name="표준 10 3 4 2 2 3 2 2 2" xfId="17179"/>
    <cellStyle name="표준 10 3 4 2 2 3 2 2 2 2" xfId="17180"/>
    <cellStyle name="표준 10 3 4 2 2 3 2 2 3" xfId="17181"/>
    <cellStyle name="표준 10 3 4 2 2 3 2 3" xfId="17182"/>
    <cellStyle name="표준 10 3 4 2 2 3 2 3 2" xfId="17183"/>
    <cellStyle name="표준 10 3 4 2 2 3 2 4" xfId="17184"/>
    <cellStyle name="표준 10 3 4 2 2 3 3" xfId="17185"/>
    <cellStyle name="표준 10 3 4 2 2 3 3 2" xfId="17186"/>
    <cellStyle name="표준 10 3 4 2 2 3 3 2 2" xfId="17187"/>
    <cellStyle name="표준 10 3 4 2 2 3 3 3" xfId="17188"/>
    <cellStyle name="표준 10 3 4 2 2 3 4" xfId="17189"/>
    <cellStyle name="표준 10 3 4 2 2 3 4 2" xfId="17190"/>
    <cellStyle name="표준 10 3 4 2 2 3 5" xfId="17191"/>
    <cellStyle name="표준 10 3 4 2 2 4" xfId="17192"/>
    <cellStyle name="표준 10 3 4 2 2 4 2" xfId="17193"/>
    <cellStyle name="표준 10 3 4 2 2 4 2 2" xfId="17194"/>
    <cellStyle name="표준 10 3 4 2 2 4 2 2 2" xfId="17195"/>
    <cellStyle name="표준 10 3 4 2 2 4 2 3" xfId="17196"/>
    <cellStyle name="표준 10 3 4 2 2 4 3" xfId="17197"/>
    <cellStyle name="표준 10 3 4 2 2 4 3 2" xfId="17198"/>
    <cellStyle name="표준 10 3 4 2 2 4 4" xfId="17199"/>
    <cellStyle name="표준 10 3 4 2 2 5" xfId="17200"/>
    <cellStyle name="표준 10 3 4 2 2 5 2" xfId="17201"/>
    <cellStyle name="표준 10 3 4 2 2 5 2 2" xfId="17202"/>
    <cellStyle name="표준 10 3 4 2 2 5 3" xfId="17203"/>
    <cellStyle name="표준 10 3 4 2 2 6" xfId="17204"/>
    <cellStyle name="표준 10 3 4 2 2 6 2" xfId="17205"/>
    <cellStyle name="표준 10 3 4 2 2 7" xfId="17206"/>
    <cellStyle name="표준 10 3 4 2 3" xfId="17207"/>
    <cellStyle name="표준 10 3 4 2 4" xfId="17208"/>
    <cellStyle name="표준 10 3 4 2 4 2" xfId="17209"/>
    <cellStyle name="표준 10 3 4 2 4 2 2" xfId="17210"/>
    <cellStyle name="표준 10 3 4 2 4 2 2 2" xfId="17211"/>
    <cellStyle name="표준 10 3 4 2 4 2 2 2 2" xfId="17212"/>
    <cellStyle name="표준 10 3 4 2 4 2 2 2 2 2" xfId="17213"/>
    <cellStyle name="표준 10 3 4 2 4 2 2 2 3" xfId="17214"/>
    <cellStyle name="표준 10 3 4 2 4 2 2 3" xfId="17215"/>
    <cellStyle name="표준 10 3 4 2 4 2 2 3 2" xfId="17216"/>
    <cellStyle name="표준 10 3 4 2 4 2 2 4" xfId="17217"/>
    <cellStyle name="표준 10 3 4 2 4 2 3" xfId="17218"/>
    <cellStyle name="표준 10 3 4 2 4 2 3 2" xfId="17219"/>
    <cellStyle name="표준 10 3 4 2 4 2 3 2 2" xfId="17220"/>
    <cellStyle name="표준 10 3 4 2 4 2 3 3" xfId="17221"/>
    <cellStyle name="표준 10 3 4 2 4 2 4" xfId="17222"/>
    <cellStyle name="표준 10 3 4 2 4 2 4 2" xfId="17223"/>
    <cellStyle name="표준 10 3 4 2 4 2 5" xfId="17224"/>
    <cellStyle name="표준 10 3 4 2 4 3" xfId="17225"/>
    <cellStyle name="표준 10 3 4 2 4 3 2" xfId="17226"/>
    <cellStyle name="표준 10 3 4 2 4 3 2 2" xfId="17227"/>
    <cellStyle name="표준 10 3 4 2 4 3 2 2 2" xfId="17228"/>
    <cellStyle name="표준 10 3 4 2 4 3 2 3" xfId="17229"/>
    <cellStyle name="표준 10 3 4 2 4 3 3" xfId="17230"/>
    <cellStyle name="표준 10 3 4 2 4 3 3 2" xfId="17231"/>
    <cellStyle name="표준 10 3 4 2 4 3 4" xfId="17232"/>
    <cellStyle name="표준 10 3 4 2 4 4" xfId="17233"/>
    <cellStyle name="표준 10 3 4 2 4 4 2" xfId="17234"/>
    <cellStyle name="표준 10 3 4 2 4 4 2 2" xfId="17235"/>
    <cellStyle name="표준 10 3 4 2 4 4 3" xfId="17236"/>
    <cellStyle name="표준 10 3 4 2 4 5" xfId="17237"/>
    <cellStyle name="표준 10 3 4 2 4 5 2" xfId="17238"/>
    <cellStyle name="표준 10 3 4 2 4 6" xfId="17239"/>
    <cellStyle name="표준 10 3 4 2 5" xfId="17240"/>
    <cellStyle name="표준 10 3 4 2 5 2" xfId="17241"/>
    <cellStyle name="표준 10 3 4 2 5 2 2" xfId="17242"/>
    <cellStyle name="표준 10 3 4 2 5 2 2 2" xfId="17243"/>
    <cellStyle name="표준 10 3 4 2 5 2 2 2 2" xfId="17244"/>
    <cellStyle name="표준 10 3 4 2 5 2 2 3" xfId="17245"/>
    <cellStyle name="표준 10 3 4 2 5 2 3" xfId="17246"/>
    <cellStyle name="표준 10 3 4 2 5 2 3 2" xfId="17247"/>
    <cellStyle name="표준 10 3 4 2 5 2 4" xfId="17248"/>
    <cellStyle name="표준 10 3 4 2 5 3" xfId="17249"/>
    <cellStyle name="표준 10 3 4 2 5 3 2" xfId="17250"/>
    <cellStyle name="표준 10 3 4 2 5 3 2 2" xfId="17251"/>
    <cellStyle name="표준 10 3 4 2 5 3 3" xfId="17252"/>
    <cellStyle name="표준 10 3 4 2 5 4" xfId="17253"/>
    <cellStyle name="표준 10 3 4 2 5 4 2" xfId="17254"/>
    <cellStyle name="표준 10 3 4 2 5 5" xfId="17255"/>
    <cellStyle name="표준 10 3 4 2 6" xfId="17256"/>
    <cellStyle name="표준 10 3 4 2 6 2" xfId="17257"/>
    <cellStyle name="표준 10 3 4 2 6 2 2" xfId="17258"/>
    <cellStyle name="표준 10 3 4 2 6 2 2 2" xfId="17259"/>
    <cellStyle name="표준 10 3 4 2 6 2 3" xfId="17260"/>
    <cellStyle name="표준 10 3 4 2 6 3" xfId="17261"/>
    <cellStyle name="표준 10 3 4 2 6 3 2" xfId="17262"/>
    <cellStyle name="표준 10 3 4 2 6 4" xfId="17263"/>
    <cellStyle name="표준 10 3 4 2 7" xfId="17264"/>
    <cellStyle name="표준 10 3 4 2 7 2" xfId="17265"/>
    <cellStyle name="표준 10 3 4 2 7 2 2" xfId="17266"/>
    <cellStyle name="표준 10 3 4 2 7 3" xfId="17267"/>
    <cellStyle name="표준 10 3 4 2 8" xfId="17268"/>
    <cellStyle name="표준 10 3 4 2 8 2" xfId="17269"/>
    <cellStyle name="표준 10 3 4 2 9" xfId="17270"/>
    <cellStyle name="표준 10 3 4 3" xfId="17271"/>
    <cellStyle name="표준 10 3 4 3 2" xfId="17272"/>
    <cellStyle name="표준 10 3 4 3 2 2" xfId="17273"/>
    <cellStyle name="표준 10 3 4 3 2 2 2" xfId="17274"/>
    <cellStyle name="표준 10 3 4 3 2 2 2 2" xfId="17275"/>
    <cellStyle name="표준 10 3 4 3 2 2 2 2 2" xfId="17276"/>
    <cellStyle name="표준 10 3 4 3 2 2 2 2 2 2" xfId="17277"/>
    <cellStyle name="표준 10 3 4 3 2 2 2 2 3" xfId="17278"/>
    <cellStyle name="표준 10 3 4 3 2 2 2 3" xfId="17279"/>
    <cellStyle name="표준 10 3 4 3 2 2 2 3 2" xfId="17280"/>
    <cellStyle name="표준 10 3 4 3 2 2 2 4" xfId="17281"/>
    <cellStyle name="표준 10 3 4 3 2 2 3" xfId="17282"/>
    <cellStyle name="표준 10 3 4 3 2 2 3 2" xfId="17283"/>
    <cellStyle name="표준 10 3 4 3 2 2 3 2 2" xfId="17284"/>
    <cellStyle name="표준 10 3 4 3 2 2 3 3" xfId="17285"/>
    <cellStyle name="표준 10 3 4 3 2 2 4" xfId="17286"/>
    <cellStyle name="표준 10 3 4 3 2 2 4 2" xfId="17287"/>
    <cellStyle name="표준 10 3 4 3 2 2 5" xfId="17288"/>
    <cellStyle name="표준 10 3 4 3 2 3" xfId="17289"/>
    <cellStyle name="표준 10 3 4 3 2 3 2" xfId="17290"/>
    <cellStyle name="표준 10 3 4 3 2 3 2 2" xfId="17291"/>
    <cellStyle name="표준 10 3 4 3 2 3 2 2 2" xfId="17292"/>
    <cellStyle name="표준 10 3 4 3 2 3 2 3" xfId="17293"/>
    <cellStyle name="표준 10 3 4 3 2 3 3" xfId="17294"/>
    <cellStyle name="표준 10 3 4 3 2 3 3 2" xfId="17295"/>
    <cellStyle name="표준 10 3 4 3 2 3 4" xfId="17296"/>
    <cellStyle name="표준 10 3 4 3 2 4" xfId="17297"/>
    <cellStyle name="표준 10 3 4 3 2 4 2" xfId="17298"/>
    <cellStyle name="표준 10 3 4 3 2 4 2 2" xfId="17299"/>
    <cellStyle name="표준 10 3 4 3 2 4 3" xfId="17300"/>
    <cellStyle name="표준 10 3 4 3 2 5" xfId="17301"/>
    <cellStyle name="표준 10 3 4 3 2 5 2" xfId="17302"/>
    <cellStyle name="표준 10 3 4 3 2 6" xfId="17303"/>
    <cellStyle name="표준 10 3 4 3 3" xfId="17304"/>
    <cellStyle name="표준 10 3 4 3 3 2" xfId="17305"/>
    <cellStyle name="표준 10 3 4 3 3 2 2" xfId="17306"/>
    <cellStyle name="표준 10 3 4 3 3 2 2 2" xfId="17307"/>
    <cellStyle name="표준 10 3 4 3 3 2 2 2 2" xfId="17308"/>
    <cellStyle name="표준 10 3 4 3 3 2 2 3" xfId="17309"/>
    <cellStyle name="표준 10 3 4 3 3 2 3" xfId="17310"/>
    <cellStyle name="표준 10 3 4 3 3 2 3 2" xfId="17311"/>
    <cellStyle name="표준 10 3 4 3 3 2 4" xfId="17312"/>
    <cellStyle name="표준 10 3 4 3 3 3" xfId="17313"/>
    <cellStyle name="표준 10 3 4 3 3 3 2" xfId="17314"/>
    <cellStyle name="표준 10 3 4 3 3 3 2 2" xfId="17315"/>
    <cellStyle name="표준 10 3 4 3 3 3 3" xfId="17316"/>
    <cellStyle name="표준 10 3 4 3 3 4" xfId="17317"/>
    <cellStyle name="표준 10 3 4 3 3 4 2" xfId="17318"/>
    <cellStyle name="표준 10 3 4 3 3 5" xfId="17319"/>
    <cellStyle name="표준 10 3 4 3 4" xfId="17320"/>
    <cellStyle name="표준 10 3 4 3 4 2" xfId="17321"/>
    <cellStyle name="표준 10 3 4 3 4 2 2" xfId="17322"/>
    <cellStyle name="표준 10 3 4 3 4 2 2 2" xfId="17323"/>
    <cellStyle name="표준 10 3 4 3 4 2 3" xfId="17324"/>
    <cellStyle name="표준 10 3 4 3 4 3" xfId="17325"/>
    <cellStyle name="표준 10 3 4 3 4 3 2" xfId="17326"/>
    <cellStyle name="표준 10 3 4 3 4 4" xfId="17327"/>
    <cellStyle name="표준 10 3 4 3 5" xfId="17328"/>
    <cellStyle name="표준 10 3 4 3 5 2" xfId="17329"/>
    <cellStyle name="표준 10 3 4 3 5 2 2" xfId="17330"/>
    <cellStyle name="표준 10 3 4 3 5 3" xfId="17331"/>
    <cellStyle name="표준 10 3 4 3 6" xfId="17332"/>
    <cellStyle name="표준 10 3 4 3 6 2" xfId="17333"/>
    <cellStyle name="표준 10 3 4 3 7" xfId="17334"/>
    <cellStyle name="표준 10 3 4 4" xfId="17335"/>
    <cellStyle name="표준 10 3 4 5" xfId="17336"/>
    <cellStyle name="표준 10 3 4 5 2" xfId="17337"/>
    <cellStyle name="표준 10 3 4 5 2 2" xfId="17338"/>
    <cellStyle name="표준 10 3 4 5 2 2 2" xfId="17339"/>
    <cellStyle name="표준 10 3 4 5 2 2 2 2" xfId="17340"/>
    <cellStyle name="표준 10 3 4 5 2 2 2 2 2" xfId="17341"/>
    <cellStyle name="표준 10 3 4 5 2 2 2 3" xfId="17342"/>
    <cellStyle name="표준 10 3 4 5 2 2 3" xfId="17343"/>
    <cellStyle name="표준 10 3 4 5 2 2 3 2" xfId="17344"/>
    <cellStyle name="표준 10 3 4 5 2 2 4" xfId="17345"/>
    <cellStyle name="표준 10 3 4 5 2 3" xfId="17346"/>
    <cellStyle name="표준 10 3 4 5 2 3 2" xfId="17347"/>
    <cellStyle name="표준 10 3 4 5 2 3 2 2" xfId="17348"/>
    <cellStyle name="표준 10 3 4 5 2 3 3" xfId="17349"/>
    <cellStyle name="표준 10 3 4 5 2 4" xfId="17350"/>
    <cellStyle name="표준 10 3 4 5 2 4 2" xfId="17351"/>
    <cellStyle name="표준 10 3 4 5 2 5" xfId="17352"/>
    <cellStyle name="표준 10 3 4 5 3" xfId="17353"/>
    <cellStyle name="표준 10 3 4 5 3 2" xfId="17354"/>
    <cellStyle name="표준 10 3 4 5 3 2 2" xfId="17355"/>
    <cellStyle name="표준 10 3 4 5 3 2 2 2" xfId="17356"/>
    <cellStyle name="표준 10 3 4 5 3 2 3" xfId="17357"/>
    <cellStyle name="표준 10 3 4 5 3 3" xfId="17358"/>
    <cellStyle name="표준 10 3 4 5 3 3 2" xfId="17359"/>
    <cellStyle name="표준 10 3 4 5 3 4" xfId="17360"/>
    <cellStyle name="표준 10 3 4 5 4" xfId="17361"/>
    <cellStyle name="표준 10 3 4 5 4 2" xfId="17362"/>
    <cellStyle name="표준 10 3 4 5 4 2 2" xfId="17363"/>
    <cellStyle name="표준 10 3 4 5 4 3" xfId="17364"/>
    <cellStyle name="표준 10 3 4 5 5" xfId="17365"/>
    <cellStyle name="표준 10 3 4 5 5 2" xfId="17366"/>
    <cellStyle name="표준 10 3 4 5 6" xfId="17367"/>
    <cellStyle name="표준 10 3 4 6" xfId="17368"/>
    <cellStyle name="표준 10 3 4 6 2" xfId="17369"/>
    <cellStyle name="표준 10 3 4 6 2 2" xfId="17370"/>
    <cellStyle name="표준 10 3 4 6 2 2 2" xfId="17371"/>
    <cellStyle name="표준 10 3 4 6 2 2 2 2" xfId="17372"/>
    <cellStyle name="표준 10 3 4 6 2 2 3" xfId="17373"/>
    <cellStyle name="표준 10 3 4 6 2 3" xfId="17374"/>
    <cellStyle name="표준 10 3 4 6 2 3 2" xfId="17375"/>
    <cellStyle name="표준 10 3 4 6 2 4" xfId="17376"/>
    <cellStyle name="표준 10 3 4 6 3" xfId="17377"/>
    <cellStyle name="표준 10 3 4 6 3 2" xfId="17378"/>
    <cellStyle name="표준 10 3 4 6 3 2 2" xfId="17379"/>
    <cellStyle name="표준 10 3 4 6 3 3" xfId="17380"/>
    <cellStyle name="표준 10 3 4 6 4" xfId="17381"/>
    <cellStyle name="표준 10 3 4 6 4 2" xfId="17382"/>
    <cellStyle name="표준 10 3 4 6 5" xfId="17383"/>
    <cellStyle name="표준 10 3 4 7" xfId="17384"/>
    <cellStyle name="표준 10 3 4 7 2" xfId="17385"/>
    <cellStyle name="표준 10 3 4 7 2 2" xfId="17386"/>
    <cellStyle name="표준 10 3 4 7 2 2 2" xfId="17387"/>
    <cellStyle name="표준 10 3 4 7 2 3" xfId="17388"/>
    <cellStyle name="표준 10 3 4 7 3" xfId="17389"/>
    <cellStyle name="표준 10 3 4 7 3 2" xfId="17390"/>
    <cellStyle name="표준 10 3 4 7 4" xfId="17391"/>
    <cellStyle name="표준 10 3 4 8" xfId="17392"/>
    <cellStyle name="표준 10 3 4 8 2" xfId="17393"/>
    <cellStyle name="표준 10 3 4 8 2 2" xfId="17394"/>
    <cellStyle name="표준 10 3 4 8 3" xfId="17395"/>
    <cellStyle name="표준 10 3 4 9" xfId="17396"/>
    <cellStyle name="표준 10 3 4 9 2" xfId="17397"/>
    <cellStyle name="표준 10 3 5" xfId="17398"/>
    <cellStyle name="표준 10 3 5 2" xfId="17399"/>
    <cellStyle name="표준 10 3 5 2 2" xfId="17400"/>
    <cellStyle name="표준 10 3 5 2 2 2" xfId="17401"/>
    <cellStyle name="표준 10 3 5 2 2 2 2" xfId="17402"/>
    <cellStyle name="표준 10 3 5 2 2 2 2 2" xfId="17403"/>
    <cellStyle name="표준 10 3 5 2 2 2 2 2 2" xfId="17404"/>
    <cellStyle name="표준 10 3 5 2 2 2 2 2 2 2" xfId="17405"/>
    <cellStyle name="표준 10 3 5 2 2 2 2 2 3" xfId="17406"/>
    <cellStyle name="표준 10 3 5 2 2 2 2 3" xfId="17407"/>
    <cellStyle name="표준 10 3 5 2 2 2 2 3 2" xfId="17408"/>
    <cellStyle name="표준 10 3 5 2 2 2 2 4" xfId="17409"/>
    <cellStyle name="표준 10 3 5 2 2 2 3" xfId="17410"/>
    <cellStyle name="표준 10 3 5 2 2 2 3 2" xfId="17411"/>
    <cellStyle name="표준 10 3 5 2 2 2 3 2 2" xfId="17412"/>
    <cellStyle name="표준 10 3 5 2 2 2 3 3" xfId="17413"/>
    <cellStyle name="표준 10 3 5 2 2 2 4" xfId="17414"/>
    <cellStyle name="표준 10 3 5 2 2 2 4 2" xfId="17415"/>
    <cellStyle name="표준 10 3 5 2 2 2 5" xfId="17416"/>
    <cellStyle name="표준 10 3 5 2 2 3" xfId="17417"/>
    <cellStyle name="표준 10 3 5 2 2 3 2" xfId="17418"/>
    <cellStyle name="표준 10 3 5 2 2 3 2 2" xfId="17419"/>
    <cellStyle name="표준 10 3 5 2 2 3 2 2 2" xfId="17420"/>
    <cellStyle name="표준 10 3 5 2 2 3 2 3" xfId="17421"/>
    <cellStyle name="표준 10 3 5 2 2 3 3" xfId="17422"/>
    <cellStyle name="표준 10 3 5 2 2 3 3 2" xfId="17423"/>
    <cellStyle name="표준 10 3 5 2 2 3 4" xfId="17424"/>
    <cellStyle name="표준 10 3 5 2 2 4" xfId="17425"/>
    <cellStyle name="표준 10 3 5 2 2 4 2" xfId="17426"/>
    <cellStyle name="표준 10 3 5 2 2 4 2 2" xfId="17427"/>
    <cellStyle name="표준 10 3 5 2 2 4 3" xfId="17428"/>
    <cellStyle name="표준 10 3 5 2 2 5" xfId="17429"/>
    <cellStyle name="표준 10 3 5 2 2 5 2" xfId="17430"/>
    <cellStyle name="표준 10 3 5 2 2 6" xfId="17431"/>
    <cellStyle name="표준 10 3 5 2 3" xfId="17432"/>
    <cellStyle name="표준 10 3 5 2 3 2" xfId="17433"/>
    <cellStyle name="표준 10 3 5 2 3 2 2" xfId="17434"/>
    <cellStyle name="표준 10 3 5 2 3 2 2 2" xfId="17435"/>
    <cellStyle name="표준 10 3 5 2 3 2 2 2 2" xfId="17436"/>
    <cellStyle name="표준 10 3 5 2 3 2 2 3" xfId="17437"/>
    <cellStyle name="표준 10 3 5 2 3 2 3" xfId="17438"/>
    <cellStyle name="표준 10 3 5 2 3 2 3 2" xfId="17439"/>
    <cellStyle name="표준 10 3 5 2 3 2 4" xfId="17440"/>
    <cellStyle name="표준 10 3 5 2 3 3" xfId="17441"/>
    <cellStyle name="표준 10 3 5 2 3 3 2" xfId="17442"/>
    <cellStyle name="표준 10 3 5 2 3 3 2 2" xfId="17443"/>
    <cellStyle name="표준 10 3 5 2 3 3 3" xfId="17444"/>
    <cellStyle name="표준 10 3 5 2 3 4" xfId="17445"/>
    <cellStyle name="표준 10 3 5 2 3 4 2" xfId="17446"/>
    <cellStyle name="표준 10 3 5 2 3 5" xfId="17447"/>
    <cellStyle name="표준 10 3 5 2 4" xfId="17448"/>
    <cellStyle name="표준 10 3 5 2 4 2" xfId="17449"/>
    <cellStyle name="표준 10 3 5 2 4 2 2" xfId="17450"/>
    <cellStyle name="표준 10 3 5 2 4 2 2 2" xfId="17451"/>
    <cellStyle name="표준 10 3 5 2 4 2 3" xfId="17452"/>
    <cellStyle name="표준 10 3 5 2 4 3" xfId="17453"/>
    <cellStyle name="표준 10 3 5 2 4 3 2" xfId="17454"/>
    <cellStyle name="표준 10 3 5 2 4 4" xfId="17455"/>
    <cellStyle name="표준 10 3 5 2 5" xfId="17456"/>
    <cellStyle name="표준 10 3 5 2 5 2" xfId="17457"/>
    <cellStyle name="표준 10 3 5 2 5 2 2" xfId="17458"/>
    <cellStyle name="표준 10 3 5 2 5 3" xfId="17459"/>
    <cellStyle name="표준 10 3 5 2 6" xfId="17460"/>
    <cellStyle name="표준 10 3 5 2 6 2" xfId="17461"/>
    <cellStyle name="표준 10 3 5 2 7" xfId="17462"/>
    <cellStyle name="표준 10 3 5 3" xfId="17463"/>
    <cellStyle name="표준 10 3 5 4" xfId="17464"/>
    <cellStyle name="표준 10 3 5 4 2" xfId="17465"/>
    <cellStyle name="표준 10 3 5 4 2 2" xfId="17466"/>
    <cellStyle name="표준 10 3 5 4 2 2 2" xfId="17467"/>
    <cellStyle name="표준 10 3 5 4 2 2 2 2" xfId="17468"/>
    <cellStyle name="표준 10 3 5 4 2 2 2 2 2" xfId="17469"/>
    <cellStyle name="표준 10 3 5 4 2 2 2 3" xfId="17470"/>
    <cellStyle name="표준 10 3 5 4 2 2 3" xfId="17471"/>
    <cellStyle name="표준 10 3 5 4 2 2 3 2" xfId="17472"/>
    <cellStyle name="표준 10 3 5 4 2 2 4" xfId="17473"/>
    <cellStyle name="표준 10 3 5 4 2 3" xfId="17474"/>
    <cellStyle name="표준 10 3 5 4 2 3 2" xfId="17475"/>
    <cellStyle name="표준 10 3 5 4 2 3 2 2" xfId="17476"/>
    <cellStyle name="표준 10 3 5 4 2 3 3" xfId="17477"/>
    <cellStyle name="표준 10 3 5 4 2 4" xfId="17478"/>
    <cellStyle name="표준 10 3 5 4 2 4 2" xfId="17479"/>
    <cellStyle name="표준 10 3 5 4 2 5" xfId="17480"/>
    <cellStyle name="표준 10 3 5 4 3" xfId="17481"/>
    <cellStyle name="표준 10 3 5 4 3 2" xfId="17482"/>
    <cellStyle name="표준 10 3 5 4 3 2 2" xfId="17483"/>
    <cellStyle name="표준 10 3 5 4 3 2 2 2" xfId="17484"/>
    <cellStyle name="표준 10 3 5 4 3 2 3" xfId="17485"/>
    <cellStyle name="표준 10 3 5 4 3 3" xfId="17486"/>
    <cellStyle name="표준 10 3 5 4 3 3 2" xfId="17487"/>
    <cellStyle name="표준 10 3 5 4 3 4" xfId="17488"/>
    <cellStyle name="표준 10 3 5 4 4" xfId="17489"/>
    <cellStyle name="표준 10 3 5 4 4 2" xfId="17490"/>
    <cellStyle name="표준 10 3 5 4 4 2 2" xfId="17491"/>
    <cellStyle name="표준 10 3 5 4 4 3" xfId="17492"/>
    <cellStyle name="표준 10 3 5 4 5" xfId="17493"/>
    <cellStyle name="표준 10 3 5 4 5 2" xfId="17494"/>
    <cellStyle name="표준 10 3 5 4 6" xfId="17495"/>
    <cellStyle name="표준 10 3 5 5" xfId="17496"/>
    <cellStyle name="표준 10 3 5 5 2" xfId="17497"/>
    <cellStyle name="표준 10 3 5 5 2 2" xfId="17498"/>
    <cellStyle name="표준 10 3 5 5 2 2 2" xfId="17499"/>
    <cellStyle name="표준 10 3 5 5 2 2 2 2" xfId="17500"/>
    <cellStyle name="표준 10 3 5 5 2 2 3" xfId="17501"/>
    <cellStyle name="표준 10 3 5 5 2 3" xfId="17502"/>
    <cellStyle name="표준 10 3 5 5 2 3 2" xfId="17503"/>
    <cellStyle name="표준 10 3 5 5 2 4" xfId="17504"/>
    <cellStyle name="표준 10 3 5 5 3" xfId="17505"/>
    <cellStyle name="표준 10 3 5 5 3 2" xfId="17506"/>
    <cellStyle name="표준 10 3 5 5 3 2 2" xfId="17507"/>
    <cellStyle name="표준 10 3 5 5 3 3" xfId="17508"/>
    <cellStyle name="표준 10 3 5 5 4" xfId="17509"/>
    <cellStyle name="표준 10 3 5 5 4 2" xfId="17510"/>
    <cellStyle name="표준 10 3 5 5 5" xfId="17511"/>
    <cellStyle name="표준 10 3 5 6" xfId="17512"/>
    <cellStyle name="표준 10 3 5 6 2" xfId="17513"/>
    <cellStyle name="표준 10 3 5 6 2 2" xfId="17514"/>
    <cellStyle name="표준 10 3 5 6 2 2 2" xfId="17515"/>
    <cellStyle name="표준 10 3 5 6 2 3" xfId="17516"/>
    <cellStyle name="표준 10 3 5 6 3" xfId="17517"/>
    <cellStyle name="표준 10 3 5 6 3 2" xfId="17518"/>
    <cellStyle name="표준 10 3 5 6 4" xfId="17519"/>
    <cellStyle name="표준 10 3 5 7" xfId="17520"/>
    <cellStyle name="표준 10 3 5 7 2" xfId="17521"/>
    <cellStyle name="표준 10 3 5 7 2 2" xfId="17522"/>
    <cellStyle name="표준 10 3 5 7 3" xfId="17523"/>
    <cellStyle name="표준 10 3 5 8" xfId="17524"/>
    <cellStyle name="표준 10 3 5 8 2" xfId="17525"/>
    <cellStyle name="표준 10 3 5 9" xfId="17526"/>
    <cellStyle name="표준 10 3 6" xfId="17527"/>
    <cellStyle name="표준 10 3 6 2" xfId="17528"/>
    <cellStyle name="표준 10 3 6 2 2" xfId="17529"/>
    <cellStyle name="표준 10 3 6 2 2 2" xfId="17530"/>
    <cellStyle name="표준 10 3 6 2 2 2 2" xfId="17531"/>
    <cellStyle name="표준 10 3 6 2 2 2 2 2" xfId="17532"/>
    <cellStyle name="표준 10 3 6 2 2 2 2 2 2" xfId="17533"/>
    <cellStyle name="표준 10 3 6 2 2 2 2 3" xfId="17534"/>
    <cellStyle name="표준 10 3 6 2 2 2 3" xfId="17535"/>
    <cellStyle name="표준 10 3 6 2 2 2 3 2" xfId="17536"/>
    <cellStyle name="표준 10 3 6 2 2 2 4" xfId="17537"/>
    <cellStyle name="표준 10 3 6 2 2 3" xfId="17538"/>
    <cellStyle name="표준 10 3 6 2 2 3 2" xfId="17539"/>
    <cellStyle name="표준 10 3 6 2 2 3 2 2" xfId="17540"/>
    <cellStyle name="표준 10 3 6 2 2 3 3" xfId="17541"/>
    <cellStyle name="표준 10 3 6 2 2 4" xfId="17542"/>
    <cellStyle name="표준 10 3 6 2 2 4 2" xfId="17543"/>
    <cellStyle name="표준 10 3 6 2 2 5" xfId="17544"/>
    <cellStyle name="표준 10 3 6 2 3" xfId="17545"/>
    <cellStyle name="표준 10 3 6 2 3 2" xfId="17546"/>
    <cellStyle name="표준 10 3 6 2 3 2 2" xfId="17547"/>
    <cellStyle name="표준 10 3 6 2 3 2 2 2" xfId="17548"/>
    <cellStyle name="표준 10 3 6 2 3 2 3" xfId="17549"/>
    <cellStyle name="표준 10 3 6 2 3 3" xfId="17550"/>
    <cellStyle name="표준 10 3 6 2 3 3 2" xfId="17551"/>
    <cellStyle name="표준 10 3 6 2 3 4" xfId="17552"/>
    <cellStyle name="표준 10 3 6 2 4" xfId="17553"/>
    <cellStyle name="표준 10 3 6 2 4 2" xfId="17554"/>
    <cellStyle name="표준 10 3 6 2 4 2 2" xfId="17555"/>
    <cellStyle name="표준 10 3 6 2 4 3" xfId="17556"/>
    <cellStyle name="표준 10 3 6 2 5" xfId="17557"/>
    <cellStyle name="표준 10 3 6 2 5 2" xfId="17558"/>
    <cellStyle name="표준 10 3 6 2 6" xfId="17559"/>
    <cellStyle name="표준 10 3 6 3" xfId="17560"/>
    <cellStyle name="표준 10 3 6 3 2" xfId="17561"/>
    <cellStyle name="표준 10 3 6 3 2 2" xfId="17562"/>
    <cellStyle name="표준 10 3 6 3 2 2 2" xfId="17563"/>
    <cellStyle name="표준 10 3 6 3 2 2 2 2" xfId="17564"/>
    <cellStyle name="표준 10 3 6 3 2 2 3" xfId="17565"/>
    <cellStyle name="표준 10 3 6 3 2 3" xfId="17566"/>
    <cellStyle name="표준 10 3 6 3 2 3 2" xfId="17567"/>
    <cellStyle name="표준 10 3 6 3 2 4" xfId="17568"/>
    <cellStyle name="표준 10 3 6 3 3" xfId="17569"/>
    <cellStyle name="표준 10 3 6 3 3 2" xfId="17570"/>
    <cellStyle name="표준 10 3 6 3 3 2 2" xfId="17571"/>
    <cellStyle name="표준 10 3 6 3 3 3" xfId="17572"/>
    <cellStyle name="표준 10 3 6 3 4" xfId="17573"/>
    <cellStyle name="표준 10 3 6 3 4 2" xfId="17574"/>
    <cellStyle name="표준 10 3 6 3 5" xfId="17575"/>
    <cellStyle name="표준 10 3 6 4" xfId="17576"/>
    <cellStyle name="표준 10 3 6 4 2" xfId="17577"/>
    <cellStyle name="표준 10 3 6 4 2 2" xfId="17578"/>
    <cellStyle name="표준 10 3 6 4 2 2 2" xfId="17579"/>
    <cellStyle name="표준 10 3 6 4 2 3" xfId="17580"/>
    <cellStyle name="표준 10 3 6 4 3" xfId="17581"/>
    <cellStyle name="표준 10 3 6 4 3 2" xfId="17582"/>
    <cellStyle name="표준 10 3 6 4 4" xfId="17583"/>
    <cellStyle name="표준 10 3 6 5" xfId="17584"/>
    <cellStyle name="표준 10 3 6 5 2" xfId="17585"/>
    <cellStyle name="표준 10 3 6 5 2 2" xfId="17586"/>
    <cellStyle name="표준 10 3 6 5 3" xfId="17587"/>
    <cellStyle name="표준 10 3 6 6" xfId="17588"/>
    <cellStyle name="표준 10 3 6 6 2" xfId="17589"/>
    <cellStyle name="표준 10 3 6 7" xfId="17590"/>
    <cellStyle name="표준 10 3 7" xfId="17591"/>
    <cellStyle name="표준 10 3 8" xfId="17592"/>
    <cellStyle name="표준 10 3 8 2" xfId="17593"/>
    <cellStyle name="표준 10 3 8 2 2" xfId="17594"/>
    <cellStyle name="표준 10 3 8 2 2 2" xfId="17595"/>
    <cellStyle name="표준 10 3 8 2 2 2 2" xfId="17596"/>
    <cellStyle name="표준 10 3 8 2 2 2 2 2" xfId="17597"/>
    <cellStyle name="표준 10 3 8 2 2 2 3" xfId="17598"/>
    <cellStyle name="표준 10 3 8 2 2 3" xfId="17599"/>
    <cellStyle name="표준 10 3 8 2 2 3 2" xfId="17600"/>
    <cellStyle name="표준 10 3 8 2 2 4" xfId="17601"/>
    <cellStyle name="표준 10 3 8 2 3" xfId="17602"/>
    <cellStyle name="표준 10 3 8 2 3 2" xfId="17603"/>
    <cellStyle name="표준 10 3 8 2 3 2 2" xfId="17604"/>
    <cellStyle name="표준 10 3 8 2 3 3" xfId="17605"/>
    <cellStyle name="표준 10 3 8 2 4" xfId="17606"/>
    <cellStyle name="표준 10 3 8 2 4 2" xfId="17607"/>
    <cellStyle name="표준 10 3 8 2 5" xfId="17608"/>
    <cellStyle name="표준 10 3 8 3" xfId="17609"/>
    <cellStyle name="표준 10 3 8 3 2" xfId="17610"/>
    <cellStyle name="표준 10 3 8 3 2 2" xfId="17611"/>
    <cellStyle name="표준 10 3 8 3 2 2 2" xfId="17612"/>
    <cellStyle name="표준 10 3 8 3 2 3" xfId="17613"/>
    <cellStyle name="표준 10 3 8 3 3" xfId="17614"/>
    <cellStyle name="표준 10 3 8 3 3 2" xfId="17615"/>
    <cellStyle name="표준 10 3 8 3 4" xfId="17616"/>
    <cellStyle name="표준 10 3 8 4" xfId="17617"/>
    <cellStyle name="표준 10 3 8 4 2" xfId="17618"/>
    <cellStyle name="표준 10 3 8 4 2 2" xfId="17619"/>
    <cellStyle name="표준 10 3 8 4 3" xfId="17620"/>
    <cellStyle name="표준 10 3 8 5" xfId="17621"/>
    <cellStyle name="표준 10 3 8 5 2" xfId="17622"/>
    <cellStyle name="표준 10 3 8 6" xfId="17623"/>
    <cellStyle name="표준 10 3 9" xfId="17624"/>
    <cellStyle name="표준 10 3 9 2" xfId="17625"/>
    <cellStyle name="표준 10 3 9 2 2" xfId="17626"/>
    <cellStyle name="표준 10 3 9 2 2 2" xfId="17627"/>
    <cellStyle name="표준 10 3 9 2 2 2 2" xfId="17628"/>
    <cellStyle name="표준 10 3 9 2 2 3" xfId="17629"/>
    <cellStyle name="표준 10 3 9 2 3" xfId="17630"/>
    <cellStyle name="표준 10 3 9 2 3 2" xfId="17631"/>
    <cellStyle name="표준 10 3 9 2 4" xfId="17632"/>
    <cellStyle name="표준 10 3 9 3" xfId="17633"/>
    <cellStyle name="표준 10 3 9 3 2" xfId="17634"/>
    <cellStyle name="표준 10 3 9 3 2 2" xfId="17635"/>
    <cellStyle name="표준 10 3 9 3 3" xfId="17636"/>
    <cellStyle name="표준 10 3 9 4" xfId="17637"/>
    <cellStyle name="표준 10 3 9 4 2" xfId="17638"/>
    <cellStyle name="표준 10 3 9 5" xfId="17639"/>
    <cellStyle name="표준 10 4" xfId="17640"/>
    <cellStyle name="표준 10 4 10" xfId="17641"/>
    <cellStyle name="표준 10 4 10 2" xfId="17642"/>
    <cellStyle name="표준 10 4 11" xfId="17643"/>
    <cellStyle name="표준 10 4 2" xfId="17644"/>
    <cellStyle name="표준 10 4 2 10" xfId="17645"/>
    <cellStyle name="표준 10 4 2 2" xfId="17646"/>
    <cellStyle name="표준 10 4 2 2 2" xfId="17647"/>
    <cellStyle name="표준 10 4 2 2 2 2" xfId="17648"/>
    <cellStyle name="표준 10 4 2 2 2 2 2" xfId="17649"/>
    <cellStyle name="표준 10 4 2 2 2 2 2 2" xfId="17650"/>
    <cellStyle name="표준 10 4 2 2 2 2 2 2 2" xfId="17651"/>
    <cellStyle name="표준 10 4 2 2 2 2 2 2 2 2" xfId="17652"/>
    <cellStyle name="표준 10 4 2 2 2 2 2 2 2 2 2" xfId="17653"/>
    <cellStyle name="표준 10 4 2 2 2 2 2 2 2 3" xfId="17654"/>
    <cellStyle name="표준 10 4 2 2 2 2 2 2 3" xfId="17655"/>
    <cellStyle name="표준 10 4 2 2 2 2 2 2 3 2" xfId="17656"/>
    <cellStyle name="표준 10 4 2 2 2 2 2 2 4" xfId="17657"/>
    <cellStyle name="표준 10 4 2 2 2 2 2 3" xfId="17658"/>
    <cellStyle name="표준 10 4 2 2 2 2 2 3 2" xfId="17659"/>
    <cellStyle name="표준 10 4 2 2 2 2 2 3 2 2" xfId="17660"/>
    <cellStyle name="표준 10 4 2 2 2 2 2 3 3" xfId="17661"/>
    <cellStyle name="표준 10 4 2 2 2 2 2 4" xfId="17662"/>
    <cellStyle name="표준 10 4 2 2 2 2 2 4 2" xfId="17663"/>
    <cellStyle name="표준 10 4 2 2 2 2 2 5" xfId="17664"/>
    <cellStyle name="표준 10 4 2 2 2 2 3" xfId="17665"/>
    <cellStyle name="표준 10 4 2 2 2 2 3 2" xfId="17666"/>
    <cellStyle name="표준 10 4 2 2 2 2 3 2 2" xfId="17667"/>
    <cellStyle name="표준 10 4 2 2 2 2 3 2 2 2" xfId="17668"/>
    <cellStyle name="표준 10 4 2 2 2 2 3 2 3" xfId="17669"/>
    <cellStyle name="표준 10 4 2 2 2 2 3 3" xfId="17670"/>
    <cellStyle name="표준 10 4 2 2 2 2 3 3 2" xfId="17671"/>
    <cellStyle name="표준 10 4 2 2 2 2 3 4" xfId="17672"/>
    <cellStyle name="표준 10 4 2 2 2 2 4" xfId="17673"/>
    <cellStyle name="표준 10 4 2 2 2 2 4 2" xfId="17674"/>
    <cellStyle name="표준 10 4 2 2 2 2 4 2 2" xfId="17675"/>
    <cellStyle name="표준 10 4 2 2 2 2 4 3" xfId="17676"/>
    <cellStyle name="표준 10 4 2 2 2 2 5" xfId="17677"/>
    <cellStyle name="표준 10 4 2 2 2 2 5 2" xfId="17678"/>
    <cellStyle name="표준 10 4 2 2 2 2 6" xfId="17679"/>
    <cellStyle name="표준 10 4 2 2 2 3" xfId="17680"/>
    <cellStyle name="표준 10 4 2 2 2 3 2" xfId="17681"/>
    <cellStyle name="표준 10 4 2 2 2 3 2 2" xfId="17682"/>
    <cellStyle name="표준 10 4 2 2 2 3 2 2 2" xfId="17683"/>
    <cellStyle name="표준 10 4 2 2 2 3 2 2 2 2" xfId="17684"/>
    <cellStyle name="표준 10 4 2 2 2 3 2 2 3" xfId="17685"/>
    <cellStyle name="표준 10 4 2 2 2 3 2 3" xfId="17686"/>
    <cellStyle name="표준 10 4 2 2 2 3 2 3 2" xfId="17687"/>
    <cellStyle name="표준 10 4 2 2 2 3 2 4" xfId="17688"/>
    <cellStyle name="표준 10 4 2 2 2 3 3" xfId="17689"/>
    <cellStyle name="표준 10 4 2 2 2 3 3 2" xfId="17690"/>
    <cellStyle name="표준 10 4 2 2 2 3 3 2 2" xfId="17691"/>
    <cellStyle name="표준 10 4 2 2 2 3 3 3" xfId="17692"/>
    <cellStyle name="표준 10 4 2 2 2 3 4" xfId="17693"/>
    <cellStyle name="표준 10 4 2 2 2 3 4 2" xfId="17694"/>
    <cellStyle name="표준 10 4 2 2 2 3 5" xfId="17695"/>
    <cellStyle name="표준 10 4 2 2 2 4" xfId="17696"/>
    <cellStyle name="표준 10 4 2 2 2 4 2" xfId="17697"/>
    <cellStyle name="표준 10 4 2 2 2 4 2 2" xfId="17698"/>
    <cellStyle name="표준 10 4 2 2 2 4 2 2 2" xfId="17699"/>
    <cellStyle name="표준 10 4 2 2 2 4 2 3" xfId="17700"/>
    <cellStyle name="표준 10 4 2 2 2 4 3" xfId="17701"/>
    <cellStyle name="표준 10 4 2 2 2 4 3 2" xfId="17702"/>
    <cellStyle name="표준 10 4 2 2 2 4 4" xfId="17703"/>
    <cellStyle name="표준 10 4 2 2 2 5" xfId="17704"/>
    <cellStyle name="표준 10 4 2 2 2 5 2" xfId="17705"/>
    <cellStyle name="표준 10 4 2 2 2 5 2 2" xfId="17706"/>
    <cellStyle name="표준 10 4 2 2 2 5 3" xfId="17707"/>
    <cellStyle name="표준 10 4 2 2 2 6" xfId="17708"/>
    <cellStyle name="표준 10 4 2 2 2 6 2" xfId="17709"/>
    <cellStyle name="표준 10 4 2 2 2 7" xfId="17710"/>
    <cellStyle name="표준 10 4 2 2 3" xfId="17711"/>
    <cellStyle name="표준 10 4 2 2 4" xfId="17712"/>
    <cellStyle name="표준 10 4 2 2 4 2" xfId="17713"/>
    <cellStyle name="표준 10 4 2 2 4 2 2" xfId="17714"/>
    <cellStyle name="표준 10 4 2 2 4 2 2 2" xfId="17715"/>
    <cellStyle name="표준 10 4 2 2 4 2 2 2 2" xfId="17716"/>
    <cellStyle name="표준 10 4 2 2 4 2 2 2 2 2" xfId="17717"/>
    <cellStyle name="표준 10 4 2 2 4 2 2 2 3" xfId="17718"/>
    <cellStyle name="표준 10 4 2 2 4 2 2 3" xfId="17719"/>
    <cellStyle name="표준 10 4 2 2 4 2 2 3 2" xfId="17720"/>
    <cellStyle name="표준 10 4 2 2 4 2 2 4" xfId="17721"/>
    <cellStyle name="표준 10 4 2 2 4 2 3" xfId="17722"/>
    <cellStyle name="표준 10 4 2 2 4 2 3 2" xfId="17723"/>
    <cellStyle name="표준 10 4 2 2 4 2 3 2 2" xfId="17724"/>
    <cellStyle name="표준 10 4 2 2 4 2 3 3" xfId="17725"/>
    <cellStyle name="표준 10 4 2 2 4 2 4" xfId="17726"/>
    <cellStyle name="표준 10 4 2 2 4 2 4 2" xfId="17727"/>
    <cellStyle name="표준 10 4 2 2 4 2 5" xfId="17728"/>
    <cellStyle name="표준 10 4 2 2 4 3" xfId="17729"/>
    <cellStyle name="표준 10 4 2 2 4 3 2" xfId="17730"/>
    <cellStyle name="표준 10 4 2 2 4 3 2 2" xfId="17731"/>
    <cellStyle name="표준 10 4 2 2 4 3 2 2 2" xfId="17732"/>
    <cellStyle name="표준 10 4 2 2 4 3 2 3" xfId="17733"/>
    <cellStyle name="표준 10 4 2 2 4 3 3" xfId="17734"/>
    <cellStyle name="표준 10 4 2 2 4 3 3 2" xfId="17735"/>
    <cellStyle name="표준 10 4 2 2 4 3 4" xfId="17736"/>
    <cellStyle name="표준 10 4 2 2 4 4" xfId="17737"/>
    <cellStyle name="표준 10 4 2 2 4 4 2" xfId="17738"/>
    <cellStyle name="표준 10 4 2 2 4 4 2 2" xfId="17739"/>
    <cellStyle name="표준 10 4 2 2 4 4 3" xfId="17740"/>
    <cellStyle name="표준 10 4 2 2 4 5" xfId="17741"/>
    <cellStyle name="표준 10 4 2 2 4 5 2" xfId="17742"/>
    <cellStyle name="표준 10 4 2 2 4 6" xfId="17743"/>
    <cellStyle name="표준 10 4 2 2 5" xfId="17744"/>
    <cellStyle name="표준 10 4 2 2 5 2" xfId="17745"/>
    <cellStyle name="표준 10 4 2 2 5 2 2" xfId="17746"/>
    <cellStyle name="표준 10 4 2 2 5 2 2 2" xfId="17747"/>
    <cellStyle name="표준 10 4 2 2 5 2 2 2 2" xfId="17748"/>
    <cellStyle name="표준 10 4 2 2 5 2 2 3" xfId="17749"/>
    <cellStyle name="표준 10 4 2 2 5 2 3" xfId="17750"/>
    <cellStyle name="표준 10 4 2 2 5 2 3 2" xfId="17751"/>
    <cellStyle name="표준 10 4 2 2 5 2 4" xfId="17752"/>
    <cellStyle name="표준 10 4 2 2 5 3" xfId="17753"/>
    <cellStyle name="표준 10 4 2 2 5 3 2" xfId="17754"/>
    <cellStyle name="표준 10 4 2 2 5 3 2 2" xfId="17755"/>
    <cellStyle name="표준 10 4 2 2 5 3 3" xfId="17756"/>
    <cellStyle name="표준 10 4 2 2 5 4" xfId="17757"/>
    <cellStyle name="표준 10 4 2 2 5 4 2" xfId="17758"/>
    <cellStyle name="표준 10 4 2 2 5 5" xfId="17759"/>
    <cellStyle name="표준 10 4 2 2 6" xfId="17760"/>
    <cellStyle name="표준 10 4 2 2 6 2" xfId="17761"/>
    <cellStyle name="표준 10 4 2 2 6 2 2" xfId="17762"/>
    <cellStyle name="표준 10 4 2 2 6 2 2 2" xfId="17763"/>
    <cellStyle name="표준 10 4 2 2 6 2 3" xfId="17764"/>
    <cellStyle name="표준 10 4 2 2 6 3" xfId="17765"/>
    <cellStyle name="표준 10 4 2 2 6 3 2" xfId="17766"/>
    <cellStyle name="표준 10 4 2 2 6 4" xfId="17767"/>
    <cellStyle name="표준 10 4 2 2 7" xfId="17768"/>
    <cellStyle name="표준 10 4 2 2 7 2" xfId="17769"/>
    <cellStyle name="표준 10 4 2 2 7 2 2" xfId="17770"/>
    <cellStyle name="표준 10 4 2 2 7 3" xfId="17771"/>
    <cellStyle name="표준 10 4 2 2 8" xfId="17772"/>
    <cellStyle name="표준 10 4 2 2 8 2" xfId="17773"/>
    <cellStyle name="표준 10 4 2 2 9" xfId="17774"/>
    <cellStyle name="표준 10 4 2 3" xfId="17775"/>
    <cellStyle name="표준 10 4 2 3 2" xfId="17776"/>
    <cellStyle name="표준 10 4 2 3 2 2" xfId="17777"/>
    <cellStyle name="표준 10 4 2 3 2 2 2" xfId="17778"/>
    <cellStyle name="표준 10 4 2 3 2 2 2 2" xfId="17779"/>
    <cellStyle name="표준 10 4 2 3 2 2 2 2 2" xfId="17780"/>
    <cellStyle name="표준 10 4 2 3 2 2 2 2 2 2" xfId="17781"/>
    <cellStyle name="표준 10 4 2 3 2 2 2 2 3" xfId="17782"/>
    <cellStyle name="표준 10 4 2 3 2 2 2 3" xfId="17783"/>
    <cellStyle name="표준 10 4 2 3 2 2 2 3 2" xfId="17784"/>
    <cellStyle name="표준 10 4 2 3 2 2 2 4" xfId="17785"/>
    <cellStyle name="표준 10 4 2 3 2 2 3" xfId="17786"/>
    <cellStyle name="표준 10 4 2 3 2 2 3 2" xfId="17787"/>
    <cellStyle name="표준 10 4 2 3 2 2 3 2 2" xfId="17788"/>
    <cellStyle name="표준 10 4 2 3 2 2 3 3" xfId="17789"/>
    <cellStyle name="표준 10 4 2 3 2 2 4" xfId="17790"/>
    <cellStyle name="표준 10 4 2 3 2 2 4 2" xfId="17791"/>
    <cellStyle name="표준 10 4 2 3 2 2 5" xfId="17792"/>
    <cellStyle name="표준 10 4 2 3 2 3" xfId="17793"/>
    <cellStyle name="표준 10 4 2 3 2 3 2" xfId="17794"/>
    <cellStyle name="표준 10 4 2 3 2 3 2 2" xfId="17795"/>
    <cellStyle name="표준 10 4 2 3 2 3 2 2 2" xfId="17796"/>
    <cellStyle name="표준 10 4 2 3 2 3 2 3" xfId="17797"/>
    <cellStyle name="표준 10 4 2 3 2 3 3" xfId="17798"/>
    <cellStyle name="표준 10 4 2 3 2 3 3 2" xfId="17799"/>
    <cellStyle name="표준 10 4 2 3 2 3 4" xfId="17800"/>
    <cellStyle name="표준 10 4 2 3 2 4" xfId="17801"/>
    <cellStyle name="표준 10 4 2 3 2 4 2" xfId="17802"/>
    <cellStyle name="표준 10 4 2 3 2 4 2 2" xfId="17803"/>
    <cellStyle name="표준 10 4 2 3 2 4 3" xfId="17804"/>
    <cellStyle name="표준 10 4 2 3 2 5" xfId="17805"/>
    <cellStyle name="표준 10 4 2 3 2 5 2" xfId="17806"/>
    <cellStyle name="표준 10 4 2 3 2 6" xfId="17807"/>
    <cellStyle name="표준 10 4 2 3 3" xfId="17808"/>
    <cellStyle name="표준 10 4 2 3 3 2" xfId="17809"/>
    <cellStyle name="표준 10 4 2 3 3 2 2" xfId="17810"/>
    <cellStyle name="표준 10 4 2 3 3 2 2 2" xfId="17811"/>
    <cellStyle name="표준 10 4 2 3 3 2 2 2 2" xfId="17812"/>
    <cellStyle name="표준 10 4 2 3 3 2 2 3" xfId="17813"/>
    <cellStyle name="표준 10 4 2 3 3 2 3" xfId="17814"/>
    <cellStyle name="표준 10 4 2 3 3 2 3 2" xfId="17815"/>
    <cellStyle name="표준 10 4 2 3 3 2 4" xfId="17816"/>
    <cellStyle name="표준 10 4 2 3 3 3" xfId="17817"/>
    <cellStyle name="표준 10 4 2 3 3 3 2" xfId="17818"/>
    <cellStyle name="표준 10 4 2 3 3 3 2 2" xfId="17819"/>
    <cellStyle name="표준 10 4 2 3 3 3 3" xfId="17820"/>
    <cellStyle name="표준 10 4 2 3 3 4" xfId="17821"/>
    <cellStyle name="표준 10 4 2 3 3 4 2" xfId="17822"/>
    <cellStyle name="표준 10 4 2 3 3 5" xfId="17823"/>
    <cellStyle name="표준 10 4 2 3 4" xfId="17824"/>
    <cellStyle name="표준 10 4 2 3 4 2" xfId="17825"/>
    <cellStyle name="표준 10 4 2 3 4 2 2" xfId="17826"/>
    <cellStyle name="표준 10 4 2 3 4 2 2 2" xfId="17827"/>
    <cellStyle name="표준 10 4 2 3 4 2 3" xfId="17828"/>
    <cellStyle name="표준 10 4 2 3 4 3" xfId="17829"/>
    <cellStyle name="표준 10 4 2 3 4 3 2" xfId="17830"/>
    <cellStyle name="표준 10 4 2 3 4 4" xfId="17831"/>
    <cellStyle name="표준 10 4 2 3 5" xfId="17832"/>
    <cellStyle name="표준 10 4 2 3 5 2" xfId="17833"/>
    <cellStyle name="표준 10 4 2 3 5 2 2" xfId="17834"/>
    <cellStyle name="표준 10 4 2 3 5 3" xfId="17835"/>
    <cellStyle name="표준 10 4 2 3 6" xfId="17836"/>
    <cellStyle name="표준 10 4 2 3 6 2" xfId="17837"/>
    <cellStyle name="표준 10 4 2 3 7" xfId="17838"/>
    <cellStyle name="표준 10 4 2 4" xfId="17839"/>
    <cellStyle name="표준 10 4 2 5" xfId="17840"/>
    <cellStyle name="표준 10 4 2 5 2" xfId="17841"/>
    <cellStyle name="표준 10 4 2 5 2 2" xfId="17842"/>
    <cellStyle name="표준 10 4 2 5 2 2 2" xfId="17843"/>
    <cellStyle name="표준 10 4 2 5 2 2 2 2" xfId="17844"/>
    <cellStyle name="표준 10 4 2 5 2 2 2 2 2" xfId="17845"/>
    <cellStyle name="표준 10 4 2 5 2 2 2 3" xfId="17846"/>
    <cellStyle name="표준 10 4 2 5 2 2 3" xfId="17847"/>
    <cellStyle name="표준 10 4 2 5 2 2 3 2" xfId="17848"/>
    <cellStyle name="표준 10 4 2 5 2 2 4" xfId="17849"/>
    <cellStyle name="표준 10 4 2 5 2 3" xfId="17850"/>
    <cellStyle name="표준 10 4 2 5 2 3 2" xfId="17851"/>
    <cellStyle name="표준 10 4 2 5 2 3 2 2" xfId="17852"/>
    <cellStyle name="표준 10 4 2 5 2 3 3" xfId="17853"/>
    <cellStyle name="표준 10 4 2 5 2 4" xfId="17854"/>
    <cellStyle name="표준 10 4 2 5 2 4 2" xfId="17855"/>
    <cellStyle name="표준 10 4 2 5 2 5" xfId="17856"/>
    <cellStyle name="표준 10 4 2 5 3" xfId="17857"/>
    <cellStyle name="표준 10 4 2 5 3 2" xfId="17858"/>
    <cellStyle name="표준 10 4 2 5 3 2 2" xfId="17859"/>
    <cellStyle name="표준 10 4 2 5 3 2 2 2" xfId="17860"/>
    <cellStyle name="표준 10 4 2 5 3 2 3" xfId="17861"/>
    <cellStyle name="표준 10 4 2 5 3 3" xfId="17862"/>
    <cellStyle name="표준 10 4 2 5 3 3 2" xfId="17863"/>
    <cellStyle name="표준 10 4 2 5 3 4" xfId="17864"/>
    <cellStyle name="표준 10 4 2 5 4" xfId="17865"/>
    <cellStyle name="표준 10 4 2 5 4 2" xfId="17866"/>
    <cellStyle name="표준 10 4 2 5 4 2 2" xfId="17867"/>
    <cellStyle name="표준 10 4 2 5 4 3" xfId="17868"/>
    <cellStyle name="표준 10 4 2 5 5" xfId="17869"/>
    <cellStyle name="표준 10 4 2 5 5 2" xfId="17870"/>
    <cellStyle name="표준 10 4 2 5 6" xfId="17871"/>
    <cellStyle name="표준 10 4 2 6" xfId="17872"/>
    <cellStyle name="표준 10 4 2 6 2" xfId="17873"/>
    <cellStyle name="표준 10 4 2 6 2 2" xfId="17874"/>
    <cellStyle name="표준 10 4 2 6 2 2 2" xfId="17875"/>
    <cellStyle name="표준 10 4 2 6 2 2 2 2" xfId="17876"/>
    <cellStyle name="표준 10 4 2 6 2 2 3" xfId="17877"/>
    <cellStyle name="표준 10 4 2 6 2 3" xfId="17878"/>
    <cellStyle name="표준 10 4 2 6 2 3 2" xfId="17879"/>
    <cellStyle name="표준 10 4 2 6 2 4" xfId="17880"/>
    <cellStyle name="표준 10 4 2 6 3" xfId="17881"/>
    <cellStyle name="표준 10 4 2 6 3 2" xfId="17882"/>
    <cellStyle name="표준 10 4 2 6 3 2 2" xfId="17883"/>
    <cellStyle name="표준 10 4 2 6 3 3" xfId="17884"/>
    <cellStyle name="표준 10 4 2 6 4" xfId="17885"/>
    <cellStyle name="표준 10 4 2 6 4 2" xfId="17886"/>
    <cellStyle name="표준 10 4 2 6 5" xfId="17887"/>
    <cellStyle name="표준 10 4 2 7" xfId="17888"/>
    <cellStyle name="표준 10 4 2 7 2" xfId="17889"/>
    <cellStyle name="표준 10 4 2 7 2 2" xfId="17890"/>
    <cellStyle name="표준 10 4 2 7 2 2 2" xfId="17891"/>
    <cellStyle name="표준 10 4 2 7 2 3" xfId="17892"/>
    <cellStyle name="표준 10 4 2 7 3" xfId="17893"/>
    <cellStyle name="표준 10 4 2 7 3 2" xfId="17894"/>
    <cellStyle name="표준 10 4 2 7 4" xfId="17895"/>
    <cellStyle name="표준 10 4 2 8" xfId="17896"/>
    <cellStyle name="표준 10 4 2 8 2" xfId="17897"/>
    <cellStyle name="표준 10 4 2 8 2 2" xfId="17898"/>
    <cellStyle name="표준 10 4 2 8 3" xfId="17899"/>
    <cellStyle name="표준 10 4 2 9" xfId="17900"/>
    <cellStyle name="표준 10 4 2 9 2" xfId="17901"/>
    <cellStyle name="표준 10 4 3" xfId="17902"/>
    <cellStyle name="표준 10 4 3 2" xfId="17903"/>
    <cellStyle name="표준 10 4 3 2 2" xfId="17904"/>
    <cellStyle name="표준 10 4 3 2 2 2" xfId="17905"/>
    <cellStyle name="표준 10 4 3 2 2 2 2" xfId="17906"/>
    <cellStyle name="표준 10 4 3 2 2 2 2 2" xfId="17907"/>
    <cellStyle name="표준 10 4 3 2 2 2 2 2 2" xfId="17908"/>
    <cellStyle name="표준 10 4 3 2 2 2 2 2 2 2" xfId="17909"/>
    <cellStyle name="표준 10 4 3 2 2 2 2 2 3" xfId="17910"/>
    <cellStyle name="표준 10 4 3 2 2 2 2 3" xfId="17911"/>
    <cellStyle name="표준 10 4 3 2 2 2 2 3 2" xfId="17912"/>
    <cellStyle name="표준 10 4 3 2 2 2 2 4" xfId="17913"/>
    <cellStyle name="표준 10 4 3 2 2 2 3" xfId="17914"/>
    <cellStyle name="표준 10 4 3 2 2 2 3 2" xfId="17915"/>
    <cellStyle name="표준 10 4 3 2 2 2 3 2 2" xfId="17916"/>
    <cellStyle name="표준 10 4 3 2 2 2 3 3" xfId="17917"/>
    <cellStyle name="표준 10 4 3 2 2 2 4" xfId="17918"/>
    <cellStyle name="표준 10 4 3 2 2 2 4 2" xfId="17919"/>
    <cellStyle name="표준 10 4 3 2 2 2 5" xfId="17920"/>
    <cellStyle name="표준 10 4 3 2 2 3" xfId="17921"/>
    <cellStyle name="표준 10 4 3 2 2 3 2" xfId="17922"/>
    <cellStyle name="표준 10 4 3 2 2 3 2 2" xfId="17923"/>
    <cellStyle name="표준 10 4 3 2 2 3 2 2 2" xfId="17924"/>
    <cellStyle name="표준 10 4 3 2 2 3 2 3" xfId="17925"/>
    <cellStyle name="표준 10 4 3 2 2 3 3" xfId="17926"/>
    <cellStyle name="표준 10 4 3 2 2 3 3 2" xfId="17927"/>
    <cellStyle name="표준 10 4 3 2 2 3 4" xfId="17928"/>
    <cellStyle name="표준 10 4 3 2 2 4" xfId="17929"/>
    <cellStyle name="표준 10 4 3 2 2 4 2" xfId="17930"/>
    <cellStyle name="표준 10 4 3 2 2 4 2 2" xfId="17931"/>
    <cellStyle name="표준 10 4 3 2 2 4 3" xfId="17932"/>
    <cellStyle name="표준 10 4 3 2 2 5" xfId="17933"/>
    <cellStyle name="표준 10 4 3 2 2 5 2" xfId="17934"/>
    <cellStyle name="표준 10 4 3 2 2 6" xfId="17935"/>
    <cellStyle name="표준 10 4 3 2 3" xfId="17936"/>
    <cellStyle name="표준 10 4 3 2 3 2" xfId="17937"/>
    <cellStyle name="표준 10 4 3 2 3 2 2" xfId="17938"/>
    <cellStyle name="표준 10 4 3 2 3 2 2 2" xfId="17939"/>
    <cellStyle name="표준 10 4 3 2 3 2 2 2 2" xfId="17940"/>
    <cellStyle name="표준 10 4 3 2 3 2 2 3" xfId="17941"/>
    <cellStyle name="표준 10 4 3 2 3 2 3" xfId="17942"/>
    <cellStyle name="표준 10 4 3 2 3 2 3 2" xfId="17943"/>
    <cellStyle name="표준 10 4 3 2 3 2 4" xfId="17944"/>
    <cellStyle name="표준 10 4 3 2 3 3" xfId="17945"/>
    <cellStyle name="표준 10 4 3 2 3 3 2" xfId="17946"/>
    <cellStyle name="표준 10 4 3 2 3 3 2 2" xfId="17947"/>
    <cellStyle name="표준 10 4 3 2 3 3 3" xfId="17948"/>
    <cellStyle name="표준 10 4 3 2 3 4" xfId="17949"/>
    <cellStyle name="표준 10 4 3 2 3 4 2" xfId="17950"/>
    <cellStyle name="표준 10 4 3 2 3 5" xfId="17951"/>
    <cellStyle name="표준 10 4 3 2 4" xfId="17952"/>
    <cellStyle name="표준 10 4 3 2 4 2" xfId="17953"/>
    <cellStyle name="표준 10 4 3 2 4 2 2" xfId="17954"/>
    <cellStyle name="표준 10 4 3 2 4 2 2 2" xfId="17955"/>
    <cellStyle name="표준 10 4 3 2 4 2 3" xfId="17956"/>
    <cellStyle name="표준 10 4 3 2 4 3" xfId="17957"/>
    <cellStyle name="표준 10 4 3 2 4 3 2" xfId="17958"/>
    <cellStyle name="표준 10 4 3 2 4 4" xfId="17959"/>
    <cellStyle name="표준 10 4 3 2 5" xfId="17960"/>
    <cellStyle name="표준 10 4 3 2 5 2" xfId="17961"/>
    <cellStyle name="표준 10 4 3 2 5 2 2" xfId="17962"/>
    <cellStyle name="표준 10 4 3 2 5 3" xfId="17963"/>
    <cellStyle name="표준 10 4 3 2 6" xfId="17964"/>
    <cellStyle name="표준 10 4 3 2 6 2" xfId="17965"/>
    <cellStyle name="표준 10 4 3 2 7" xfId="17966"/>
    <cellStyle name="표준 10 4 3 3" xfId="17967"/>
    <cellStyle name="표준 10 4 3 4" xfId="17968"/>
    <cellStyle name="표준 10 4 3 4 2" xfId="17969"/>
    <cellStyle name="표준 10 4 3 4 2 2" xfId="17970"/>
    <cellStyle name="표준 10 4 3 4 2 2 2" xfId="17971"/>
    <cellStyle name="표준 10 4 3 4 2 2 2 2" xfId="17972"/>
    <cellStyle name="표준 10 4 3 4 2 2 2 2 2" xfId="17973"/>
    <cellStyle name="표준 10 4 3 4 2 2 2 3" xfId="17974"/>
    <cellStyle name="표준 10 4 3 4 2 2 3" xfId="17975"/>
    <cellStyle name="표준 10 4 3 4 2 2 3 2" xfId="17976"/>
    <cellStyle name="표준 10 4 3 4 2 2 4" xfId="17977"/>
    <cellStyle name="표준 10 4 3 4 2 3" xfId="17978"/>
    <cellStyle name="표준 10 4 3 4 2 3 2" xfId="17979"/>
    <cellStyle name="표준 10 4 3 4 2 3 2 2" xfId="17980"/>
    <cellStyle name="표준 10 4 3 4 2 3 3" xfId="17981"/>
    <cellStyle name="표준 10 4 3 4 2 4" xfId="17982"/>
    <cellStyle name="표준 10 4 3 4 2 4 2" xfId="17983"/>
    <cellStyle name="표준 10 4 3 4 2 5" xfId="17984"/>
    <cellStyle name="표준 10 4 3 4 3" xfId="17985"/>
    <cellStyle name="표준 10 4 3 4 3 2" xfId="17986"/>
    <cellStyle name="표준 10 4 3 4 3 2 2" xfId="17987"/>
    <cellStyle name="표준 10 4 3 4 3 2 2 2" xfId="17988"/>
    <cellStyle name="표준 10 4 3 4 3 2 3" xfId="17989"/>
    <cellStyle name="표준 10 4 3 4 3 3" xfId="17990"/>
    <cellStyle name="표준 10 4 3 4 3 3 2" xfId="17991"/>
    <cellStyle name="표준 10 4 3 4 3 4" xfId="17992"/>
    <cellStyle name="표준 10 4 3 4 4" xfId="17993"/>
    <cellStyle name="표준 10 4 3 4 4 2" xfId="17994"/>
    <cellStyle name="표준 10 4 3 4 4 2 2" xfId="17995"/>
    <cellStyle name="표준 10 4 3 4 4 3" xfId="17996"/>
    <cellStyle name="표준 10 4 3 4 5" xfId="17997"/>
    <cellStyle name="표준 10 4 3 4 5 2" xfId="17998"/>
    <cellStyle name="표준 10 4 3 4 6" xfId="17999"/>
    <cellStyle name="표준 10 4 3 5" xfId="18000"/>
    <cellStyle name="표준 10 4 3 5 2" xfId="18001"/>
    <cellStyle name="표준 10 4 3 5 2 2" xfId="18002"/>
    <cellStyle name="표준 10 4 3 5 2 2 2" xfId="18003"/>
    <cellStyle name="표준 10 4 3 5 2 2 2 2" xfId="18004"/>
    <cellStyle name="표준 10 4 3 5 2 2 3" xfId="18005"/>
    <cellStyle name="표준 10 4 3 5 2 3" xfId="18006"/>
    <cellStyle name="표준 10 4 3 5 2 3 2" xfId="18007"/>
    <cellStyle name="표준 10 4 3 5 2 4" xfId="18008"/>
    <cellStyle name="표준 10 4 3 5 3" xfId="18009"/>
    <cellStyle name="표준 10 4 3 5 3 2" xfId="18010"/>
    <cellStyle name="표준 10 4 3 5 3 2 2" xfId="18011"/>
    <cellStyle name="표준 10 4 3 5 3 3" xfId="18012"/>
    <cellStyle name="표준 10 4 3 5 4" xfId="18013"/>
    <cellStyle name="표준 10 4 3 5 4 2" xfId="18014"/>
    <cellStyle name="표준 10 4 3 5 5" xfId="18015"/>
    <cellStyle name="표준 10 4 3 6" xfId="18016"/>
    <cellStyle name="표준 10 4 3 6 2" xfId="18017"/>
    <cellStyle name="표준 10 4 3 6 2 2" xfId="18018"/>
    <cellStyle name="표준 10 4 3 6 2 2 2" xfId="18019"/>
    <cellStyle name="표준 10 4 3 6 2 3" xfId="18020"/>
    <cellStyle name="표준 10 4 3 6 3" xfId="18021"/>
    <cellStyle name="표준 10 4 3 6 3 2" xfId="18022"/>
    <cellStyle name="표준 10 4 3 6 4" xfId="18023"/>
    <cellStyle name="표준 10 4 3 7" xfId="18024"/>
    <cellStyle name="표준 10 4 3 7 2" xfId="18025"/>
    <cellStyle name="표준 10 4 3 7 2 2" xfId="18026"/>
    <cellStyle name="표준 10 4 3 7 3" xfId="18027"/>
    <cellStyle name="표준 10 4 3 8" xfId="18028"/>
    <cellStyle name="표준 10 4 3 8 2" xfId="18029"/>
    <cellStyle name="표준 10 4 3 9" xfId="18030"/>
    <cellStyle name="표준 10 4 4" xfId="18031"/>
    <cellStyle name="표준 10 4 4 2" xfId="18032"/>
    <cellStyle name="표준 10 4 4 2 2" xfId="18033"/>
    <cellStyle name="표준 10 4 4 2 2 2" xfId="18034"/>
    <cellStyle name="표준 10 4 4 2 2 2 2" xfId="18035"/>
    <cellStyle name="표준 10 4 4 2 2 2 2 2" xfId="18036"/>
    <cellStyle name="표준 10 4 4 2 2 2 2 2 2" xfId="18037"/>
    <cellStyle name="표준 10 4 4 2 2 2 2 3" xfId="18038"/>
    <cellStyle name="표준 10 4 4 2 2 2 3" xfId="18039"/>
    <cellStyle name="표준 10 4 4 2 2 2 3 2" xfId="18040"/>
    <cellStyle name="표준 10 4 4 2 2 2 4" xfId="18041"/>
    <cellStyle name="표준 10 4 4 2 2 3" xfId="18042"/>
    <cellStyle name="표준 10 4 4 2 2 3 2" xfId="18043"/>
    <cellStyle name="표준 10 4 4 2 2 3 2 2" xfId="18044"/>
    <cellStyle name="표준 10 4 4 2 2 3 3" xfId="18045"/>
    <cellStyle name="표준 10 4 4 2 2 4" xfId="18046"/>
    <cellStyle name="표준 10 4 4 2 2 4 2" xfId="18047"/>
    <cellStyle name="표준 10 4 4 2 2 5" xfId="18048"/>
    <cellStyle name="표준 10 4 4 2 3" xfId="18049"/>
    <cellStyle name="표준 10 4 4 2 3 2" xfId="18050"/>
    <cellStyle name="표준 10 4 4 2 3 2 2" xfId="18051"/>
    <cellStyle name="표준 10 4 4 2 3 2 2 2" xfId="18052"/>
    <cellStyle name="표준 10 4 4 2 3 2 3" xfId="18053"/>
    <cellStyle name="표준 10 4 4 2 3 3" xfId="18054"/>
    <cellStyle name="표준 10 4 4 2 3 3 2" xfId="18055"/>
    <cellStyle name="표준 10 4 4 2 3 4" xfId="18056"/>
    <cellStyle name="표준 10 4 4 2 4" xfId="18057"/>
    <cellStyle name="표준 10 4 4 2 4 2" xfId="18058"/>
    <cellStyle name="표준 10 4 4 2 4 2 2" xfId="18059"/>
    <cellStyle name="표준 10 4 4 2 4 3" xfId="18060"/>
    <cellStyle name="표준 10 4 4 2 5" xfId="18061"/>
    <cellStyle name="표준 10 4 4 2 5 2" xfId="18062"/>
    <cellStyle name="표준 10 4 4 2 6" xfId="18063"/>
    <cellStyle name="표준 10 4 4 3" xfId="18064"/>
    <cellStyle name="표준 10 4 4 3 2" xfId="18065"/>
    <cellStyle name="표준 10 4 4 3 2 2" xfId="18066"/>
    <cellStyle name="표준 10 4 4 3 2 2 2" xfId="18067"/>
    <cellStyle name="표준 10 4 4 3 2 2 2 2" xfId="18068"/>
    <cellStyle name="표준 10 4 4 3 2 2 3" xfId="18069"/>
    <cellStyle name="표준 10 4 4 3 2 3" xfId="18070"/>
    <cellStyle name="표준 10 4 4 3 2 3 2" xfId="18071"/>
    <cellStyle name="표준 10 4 4 3 2 4" xfId="18072"/>
    <cellStyle name="표준 10 4 4 3 3" xfId="18073"/>
    <cellStyle name="표준 10 4 4 3 3 2" xfId="18074"/>
    <cellStyle name="표준 10 4 4 3 3 2 2" xfId="18075"/>
    <cellStyle name="표준 10 4 4 3 3 3" xfId="18076"/>
    <cellStyle name="표준 10 4 4 3 4" xfId="18077"/>
    <cellStyle name="표준 10 4 4 3 4 2" xfId="18078"/>
    <cellStyle name="표준 10 4 4 3 5" xfId="18079"/>
    <cellStyle name="표준 10 4 4 4" xfId="18080"/>
    <cellStyle name="표준 10 4 4 4 2" xfId="18081"/>
    <cellStyle name="표준 10 4 4 4 2 2" xfId="18082"/>
    <cellStyle name="표준 10 4 4 4 2 2 2" xfId="18083"/>
    <cellStyle name="표준 10 4 4 4 2 3" xfId="18084"/>
    <cellStyle name="표준 10 4 4 4 3" xfId="18085"/>
    <cellStyle name="표준 10 4 4 4 3 2" xfId="18086"/>
    <cellStyle name="표준 10 4 4 4 4" xfId="18087"/>
    <cellStyle name="표준 10 4 4 5" xfId="18088"/>
    <cellStyle name="표준 10 4 4 5 2" xfId="18089"/>
    <cellStyle name="표준 10 4 4 5 2 2" xfId="18090"/>
    <cellStyle name="표준 10 4 4 5 3" xfId="18091"/>
    <cellStyle name="표준 10 4 4 6" xfId="18092"/>
    <cellStyle name="표준 10 4 4 6 2" xfId="18093"/>
    <cellStyle name="표준 10 4 4 7" xfId="18094"/>
    <cellStyle name="표준 10 4 5" xfId="18095"/>
    <cellStyle name="표준 10 4 6" xfId="18096"/>
    <cellStyle name="표준 10 4 6 2" xfId="18097"/>
    <cellStyle name="표준 10 4 6 2 2" xfId="18098"/>
    <cellStyle name="표준 10 4 6 2 2 2" xfId="18099"/>
    <cellStyle name="표준 10 4 6 2 2 2 2" xfId="18100"/>
    <cellStyle name="표준 10 4 6 2 2 2 2 2" xfId="18101"/>
    <cellStyle name="표준 10 4 6 2 2 2 3" xfId="18102"/>
    <cellStyle name="표준 10 4 6 2 2 3" xfId="18103"/>
    <cellStyle name="표준 10 4 6 2 2 3 2" xfId="18104"/>
    <cellStyle name="표준 10 4 6 2 2 4" xfId="18105"/>
    <cellStyle name="표준 10 4 6 2 3" xfId="18106"/>
    <cellStyle name="표준 10 4 6 2 3 2" xfId="18107"/>
    <cellStyle name="표준 10 4 6 2 3 2 2" xfId="18108"/>
    <cellStyle name="표준 10 4 6 2 3 3" xfId="18109"/>
    <cellStyle name="표준 10 4 6 2 4" xfId="18110"/>
    <cellStyle name="표준 10 4 6 2 4 2" xfId="18111"/>
    <cellStyle name="표준 10 4 6 2 5" xfId="18112"/>
    <cellStyle name="표준 10 4 6 3" xfId="18113"/>
    <cellStyle name="표준 10 4 6 3 2" xfId="18114"/>
    <cellStyle name="표준 10 4 6 3 2 2" xfId="18115"/>
    <cellStyle name="표준 10 4 6 3 2 2 2" xfId="18116"/>
    <cellStyle name="표준 10 4 6 3 2 3" xfId="18117"/>
    <cellStyle name="표준 10 4 6 3 3" xfId="18118"/>
    <cellStyle name="표준 10 4 6 3 3 2" xfId="18119"/>
    <cellStyle name="표준 10 4 6 3 4" xfId="18120"/>
    <cellStyle name="표준 10 4 6 4" xfId="18121"/>
    <cellStyle name="표준 10 4 6 4 2" xfId="18122"/>
    <cellStyle name="표준 10 4 6 4 2 2" xfId="18123"/>
    <cellStyle name="표준 10 4 6 4 3" xfId="18124"/>
    <cellStyle name="표준 10 4 6 5" xfId="18125"/>
    <cellStyle name="표준 10 4 6 5 2" xfId="18126"/>
    <cellStyle name="표준 10 4 6 6" xfId="18127"/>
    <cellStyle name="표준 10 4 7" xfId="18128"/>
    <cellStyle name="표준 10 4 7 2" xfId="18129"/>
    <cellStyle name="표준 10 4 7 2 2" xfId="18130"/>
    <cellStyle name="표준 10 4 7 2 2 2" xfId="18131"/>
    <cellStyle name="표준 10 4 7 2 2 2 2" xfId="18132"/>
    <cellStyle name="표준 10 4 7 2 2 3" xfId="18133"/>
    <cellStyle name="표준 10 4 7 2 3" xfId="18134"/>
    <cellStyle name="표준 10 4 7 2 3 2" xfId="18135"/>
    <cellStyle name="표준 10 4 7 2 4" xfId="18136"/>
    <cellStyle name="표준 10 4 7 3" xfId="18137"/>
    <cellStyle name="표준 10 4 7 3 2" xfId="18138"/>
    <cellStyle name="표준 10 4 7 3 2 2" xfId="18139"/>
    <cellStyle name="표준 10 4 7 3 3" xfId="18140"/>
    <cellStyle name="표준 10 4 7 4" xfId="18141"/>
    <cellStyle name="표준 10 4 7 4 2" xfId="18142"/>
    <cellStyle name="표준 10 4 7 5" xfId="18143"/>
    <cellStyle name="표준 10 4 8" xfId="18144"/>
    <cellStyle name="표준 10 4 8 2" xfId="18145"/>
    <cellStyle name="표준 10 4 8 2 2" xfId="18146"/>
    <cellStyle name="표준 10 4 8 2 2 2" xfId="18147"/>
    <cellStyle name="표준 10 4 8 2 3" xfId="18148"/>
    <cellStyle name="표준 10 4 8 3" xfId="18149"/>
    <cellStyle name="표준 10 4 8 3 2" xfId="18150"/>
    <cellStyle name="표준 10 4 8 4" xfId="18151"/>
    <cellStyle name="표준 10 4 9" xfId="18152"/>
    <cellStyle name="표준 10 4 9 2" xfId="18153"/>
    <cellStyle name="표준 10 4 9 2 2" xfId="18154"/>
    <cellStyle name="표준 10 4 9 3" xfId="18155"/>
    <cellStyle name="표준 10 5" xfId="18156"/>
    <cellStyle name="표준 10 5 2" xfId="18157"/>
    <cellStyle name="표준 10 6" xfId="18158"/>
    <cellStyle name="표준 10 6 10" xfId="18159"/>
    <cellStyle name="표준 10 6 2" xfId="18160"/>
    <cellStyle name="표준 10 6 2 2" xfId="18161"/>
    <cellStyle name="표준 10 6 2 2 2" xfId="18162"/>
    <cellStyle name="표준 10 6 2 2 2 2" xfId="18163"/>
    <cellStyle name="표준 10 6 2 2 2 2 2" xfId="18164"/>
    <cellStyle name="표준 10 6 2 2 2 2 2 2" xfId="18165"/>
    <cellStyle name="표준 10 6 2 2 2 2 2 2 2" xfId="18166"/>
    <cellStyle name="표준 10 6 2 2 2 2 2 2 2 2" xfId="18167"/>
    <cellStyle name="표준 10 6 2 2 2 2 2 2 3" xfId="18168"/>
    <cellStyle name="표준 10 6 2 2 2 2 2 3" xfId="18169"/>
    <cellStyle name="표준 10 6 2 2 2 2 2 3 2" xfId="18170"/>
    <cellStyle name="표준 10 6 2 2 2 2 2 4" xfId="18171"/>
    <cellStyle name="표준 10 6 2 2 2 2 3" xfId="18172"/>
    <cellStyle name="표준 10 6 2 2 2 2 3 2" xfId="18173"/>
    <cellStyle name="표준 10 6 2 2 2 2 3 2 2" xfId="18174"/>
    <cellStyle name="표준 10 6 2 2 2 2 3 3" xfId="18175"/>
    <cellStyle name="표준 10 6 2 2 2 2 4" xfId="18176"/>
    <cellStyle name="표준 10 6 2 2 2 2 4 2" xfId="18177"/>
    <cellStyle name="표준 10 6 2 2 2 2 5" xfId="18178"/>
    <cellStyle name="표준 10 6 2 2 2 3" xfId="18179"/>
    <cellStyle name="표준 10 6 2 2 2 3 2" xfId="18180"/>
    <cellStyle name="표준 10 6 2 2 2 3 2 2" xfId="18181"/>
    <cellStyle name="표준 10 6 2 2 2 3 2 2 2" xfId="18182"/>
    <cellStyle name="표준 10 6 2 2 2 3 2 3" xfId="18183"/>
    <cellStyle name="표준 10 6 2 2 2 3 3" xfId="18184"/>
    <cellStyle name="표준 10 6 2 2 2 3 3 2" xfId="18185"/>
    <cellStyle name="표준 10 6 2 2 2 3 4" xfId="18186"/>
    <cellStyle name="표준 10 6 2 2 2 4" xfId="18187"/>
    <cellStyle name="표준 10 6 2 2 2 4 2" xfId="18188"/>
    <cellStyle name="표준 10 6 2 2 2 4 2 2" xfId="18189"/>
    <cellStyle name="표준 10 6 2 2 2 4 3" xfId="18190"/>
    <cellStyle name="표준 10 6 2 2 2 5" xfId="18191"/>
    <cellStyle name="표준 10 6 2 2 2 5 2" xfId="18192"/>
    <cellStyle name="표준 10 6 2 2 2 6" xfId="18193"/>
    <cellStyle name="표준 10 6 2 2 3" xfId="18194"/>
    <cellStyle name="표준 10 6 2 2 3 2" xfId="18195"/>
    <cellStyle name="표준 10 6 2 2 3 2 2" xfId="18196"/>
    <cellStyle name="표준 10 6 2 2 3 2 2 2" xfId="18197"/>
    <cellStyle name="표준 10 6 2 2 3 2 2 2 2" xfId="18198"/>
    <cellStyle name="표준 10 6 2 2 3 2 2 3" xfId="18199"/>
    <cellStyle name="표준 10 6 2 2 3 2 3" xfId="18200"/>
    <cellStyle name="표준 10 6 2 2 3 2 3 2" xfId="18201"/>
    <cellStyle name="표준 10 6 2 2 3 2 4" xfId="18202"/>
    <cellStyle name="표준 10 6 2 2 3 3" xfId="18203"/>
    <cellStyle name="표준 10 6 2 2 3 3 2" xfId="18204"/>
    <cellStyle name="표준 10 6 2 2 3 3 2 2" xfId="18205"/>
    <cellStyle name="표준 10 6 2 2 3 3 3" xfId="18206"/>
    <cellStyle name="표준 10 6 2 2 3 4" xfId="18207"/>
    <cellStyle name="표준 10 6 2 2 3 4 2" xfId="18208"/>
    <cellStyle name="표준 10 6 2 2 3 5" xfId="18209"/>
    <cellStyle name="표준 10 6 2 2 4" xfId="18210"/>
    <cellStyle name="표준 10 6 2 2 4 2" xfId="18211"/>
    <cellStyle name="표준 10 6 2 2 4 2 2" xfId="18212"/>
    <cellStyle name="표준 10 6 2 2 4 2 2 2" xfId="18213"/>
    <cellStyle name="표준 10 6 2 2 4 2 3" xfId="18214"/>
    <cellStyle name="표준 10 6 2 2 4 3" xfId="18215"/>
    <cellStyle name="표준 10 6 2 2 4 3 2" xfId="18216"/>
    <cellStyle name="표준 10 6 2 2 4 4" xfId="18217"/>
    <cellStyle name="표준 10 6 2 2 5" xfId="18218"/>
    <cellStyle name="표준 10 6 2 2 5 2" xfId="18219"/>
    <cellStyle name="표준 10 6 2 2 5 2 2" xfId="18220"/>
    <cellStyle name="표준 10 6 2 2 5 3" xfId="18221"/>
    <cellStyle name="표준 10 6 2 2 6" xfId="18222"/>
    <cellStyle name="표준 10 6 2 2 6 2" xfId="18223"/>
    <cellStyle name="표준 10 6 2 2 7" xfId="18224"/>
    <cellStyle name="표준 10 6 2 3" xfId="18225"/>
    <cellStyle name="표준 10 6 2 4" xfId="18226"/>
    <cellStyle name="표준 10 6 2 4 2" xfId="18227"/>
    <cellStyle name="표준 10 6 2 4 2 2" xfId="18228"/>
    <cellStyle name="표준 10 6 2 4 2 2 2" xfId="18229"/>
    <cellStyle name="표준 10 6 2 4 2 2 2 2" xfId="18230"/>
    <cellStyle name="표준 10 6 2 4 2 2 2 2 2" xfId="18231"/>
    <cellStyle name="표준 10 6 2 4 2 2 2 3" xfId="18232"/>
    <cellStyle name="표준 10 6 2 4 2 2 3" xfId="18233"/>
    <cellStyle name="표준 10 6 2 4 2 2 3 2" xfId="18234"/>
    <cellStyle name="표준 10 6 2 4 2 2 4" xfId="18235"/>
    <cellStyle name="표준 10 6 2 4 2 3" xfId="18236"/>
    <cellStyle name="표준 10 6 2 4 2 3 2" xfId="18237"/>
    <cellStyle name="표준 10 6 2 4 2 3 2 2" xfId="18238"/>
    <cellStyle name="표준 10 6 2 4 2 3 3" xfId="18239"/>
    <cellStyle name="표준 10 6 2 4 2 4" xfId="18240"/>
    <cellStyle name="표준 10 6 2 4 2 4 2" xfId="18241"/>
    <cellStyle name="표준 10 6 2 4 2 5" xfId="18242"/>
    <cellStyle name="표준 10 6 2 4 3" xfId="18243"/>
    <cellStyle name="표준 10 6 2 4 3 2" xfId="18244"/>
    <cellStyle name="표준 10 6 2 4 3 2 2" xfId="18245"/>
    <cellStyle name="표준 10 6 2 4 3 2 2 2" xfId="18246"/>
    <cellStyle name="표준 10 6 2 4 3 2 3" xfId="18247"/>
    <cellStyle name="표준 10 6 2 4 3 3" xfId="18248"/>
    <cellStyle name="표준 10 6 2 4 3 3 2" xfId="18249"/>
    <cellStyle name="표준 10 6 2 4 3 4" xfId="18250"/>
    <cellStyle name="표준 10 6 2 4 4" xfId="18251"/>
    <cellStyle name="표준 10 6 2 4 4 2" xfId="18252"/>
    <cellStyle name="표준 10 6 2 4 4 2 2" xfId="18253"/>
    <cellStyle name="표준 10 6 2 4 4 3" xfId="18254"/>
    <cellStyle name="표준 10 6 2 4 5" xfId="18255"/>
    <cellStyle name="표준 10 6 2 4 5 2" xfId="18256"/>
    <cellStyle name="표준 10 6 2 4 6" xfId="18257"/>
    <cellStyle name="표준 10 6 2 5" xfId="18258"/>
    <cellStyle name="표준 10 6 2 5 2" xfId="18259"/>
    <cellStyle name="표준 10 6 2 5 2 2" xfId="18260"/>
    <cellStyle name="표준 10 6 2 5 2 2 2" xfId="18261"/>
    <cellStyle name="표준 10 6 2 5 2 2 2 2" xfId="18262"/>
    <cellStyle name="표준 10 6 2 5 2 2 3" xfId="18263"/>
    <cellStyle name="표준 10 6 2 5 2 3" xfId="18264"/>
    <cellStyle name="표준 10 6 2 5 2 3 2" xfId="18265"/>
    <cellStyle name="표준 10 6 2 5 2 4" xfId="18266"/>
    <cellStyle name="표준 10 6 2 5 3" xfId="18267"/>
    <cellStyle name="표준 10 6 2 5 3 2" xfId="18268"/>
    <cellStyle name="표준 10 6 2 5 3 2 2" xfId="18269"/>
    <cellStyle name="표준 10 6 2 5 3 3" xfId="18270"/>
    <cellStyle name="표준 10 6 2 5 4" xfId="18271"/>
    <cellStyle name="표준 10 6 2 5 4 2" xfId="18272"/>
    <cellStyle name="표준 10 6 2 5 5" xfId="18273"/>
    <cellStyle name="표준 10 6 2 6" xfId="18274"/>
    <cellStyle name="표준 10 6 2 6 2" xfId="18275"/>
    <cellStyle name="표준 10 6 2 6 2 2" xfId="18276"/>
    <cellStyle name="표준 10 6 2 6 2 2 2" xfId="18277"/>
    <cellStyle name="표준 10 6 2 6 2 3" xfId="18278"/>
    <cellStyle name="표준 10 6 2 6 3" xfId="18279"/>
    <cellStyle name="표준 10 6 2 6 3 2" xfId="18280"/>
    <cellStyle name="표준 10 6 2 6 4" xfId="18281"/>
    <cellStyle name="표준 10 6 2 7" xfId="18282"/>
    <cellStyle name="표준 10 6 2 7 2" xfId="18283"/>
    <cellStyle name="표준 10 6 2 7 2 2" xfId="18284"/>
    <cellStyle name="표준 10 6 2 7 3" xfId="18285"/>
    <cellStyle name="표준 10 6 2 8" xfId="18286"/>
    <cellStyle name="표준 10 6 2 8 2" xfId="18287"/>
    <cellStyle name="표준 10 6 2 9" xfId="18288"/>
    <cellStyle name="표준 10 6 3" xfId="18289"/>
    <cellStyle name="표준 10 6 3 2" xfId="18290"/>
    <cellStyle name="표준 10 6 3 2 2" xfId="18291"/>
    <cellStyle name="표준 10 6 3 2 2 2" xfId="18292"/>
    <cellStyle name="표준 10 6 3 2 2 2 2" xfId="18293"/>
    <cellStyle name="표준 10 6 3 2 2 2 2 2" xfId="18294"/>
    <cellStyle name="표준 10 6 3 2 2 2 2 2 2" xfId="18295"/>
    <cellStyle name="표준 10 6 3 2 2 2 2 3" xfId="18296"/>
    <cellStyle name="표준 10 6 3 2 2 2 3" xfId="18297"/>
    <cellStyle name="표준 10 6 3 2 2 2 3 2" xfId="18298"/>
    <cellStyle name="표준 10 6 3 2 2 2 4" xfId="18299"/>
    <cellStyle name="표준 10 6 3 2 2 3" xfId="18300"/>
    <cellStyle name="표준 10 6 3 2 2 3 2" xfId="18301"/>
    <cellStyle name="표준 10 6 3 2 2 3 2 2" xfId="18302"/>
    <cellStyle name="표준 10 6 3 2 2 3 3" xfId="18303"/>
    <cellStyle name="표준 10 6 3 2 2 4" xfId="18304"/>
    <cellStyle name="표준 10 6 3 2 2 4 2" xfId="18305"/>
    <cellStyle name="표준 10 6 3 2 2 5" xfId="18306"/>
    <cellStyle name="표준 10 6 3 2 3" xfId="18307"/>
    <cellStyle name="표준 10 6 3 2 3 2" xfId="18308"/>
    <cellStyle name="표준 10 6 3 2 3 2 2" xfId="18309"/>
    <cellStyle name="표준 10 6 3 2 3 2 2 2" xfId="18310"/>
    <cellStyle name="표준 10 6 3 2 3 2 3" xfId="18311"/>
    <cellStyle name="표준 10 6 3 2 3 3" xfId="18312"/>
    <cellStyle name="표준 10 6 3 2 3 3 2" xfId="18313"/>
    <cellStyle name="표준 10 6 3 2 3 4" xfId="18314"/>
    <cellStyle name="표준 10 6 3 2 4" xfId="18315"/>
    <cellStyle name="표준 10 6 3 2 4 2" xfId="18316"/>
    <cellStyle name="표준 10 6 3 2 4 2 2" xfId="18317"/>
    <cellStyle name="표준 10 6 3 2 4 3" xfId="18318"/>
    <cellStyle name="표준 10 6 3 2 5" xfId="18319"/>
    <cellStyle name="표준 10 6 3 2 5 2" xfId="18320"/>
    <cellStyle name="표준 10 6 3 2 6" xfId="18321"/>
    <cellStyle name="표준 10 6 3 3" xfId="18322"/>
    <cellStyle name="표준 10 6 3 3 2" xfId="18323"/>
    <cellStyle name="표준 10 6 3 3 2 2" xfId="18324"/>
    <cellStyle name="표준 10 6 3 3 2 2 2" xfId="18325"/>
    <cellStyle name="표준 10 6 3 3 2 2 2 2" xfId="18326"/>
    <cellStyle name="표준 10 6 3 3 2 2 3" xfId="18327"/>
    <cellStyle name="표준 10 6 3 3 2 3" xfId="18328"/>
    <cellStyle name="표준 10 6 3 3 2 3 2" xfId="18329"/>
    <cellStyle name="표준 10 6 3 3 2 4" xfId="18330"/>
    <cellStyle name="표준 10 6 3 3 3" xfId="18331"/>
    <cellStyle name="표준 10 6 3 3 3 2" xfId="18332"/>
    <cellStyle name="표준 10 6 3 3 3 2 2" xfId="18333"/>
    <cellStyle name="표준 10 6 3 3 3 3" xfId="18334"/>
    <cellStyle name="표준 10 6 3 3 4" xfId="18335"/>
    <cellStyle name="표준 10 6 3 3 4 2" xfId="18336"/>
    <cellStyle name="표준 10 6 3 3 5" xfId="18337"/>
    <cellStyle name="표준 10 6 3 4" xfId="18338"/>
    <cellStyle name="표준 10 6 3 4 2" xfId="18339"/>
    <cellStyle name="표준 10 6 3 4 2 2" xfId="18340"/>
    <cellStyle name="표준 10 6 3 4 2 2 2" xfId="18341"/>
    <cellStyle name="표준 10 6 3 4 2 3" xfId="18342"/>
    <cellStyle name="표준 10 6 3 4 3" xfId="18343"/>
    <cellStyle name="표준 10 6 3 4 3 2" xfId="18344"/>
    <cellStyle name="표준 10 6 3 4 4" xfId="18345"/>
    <cellStyle name="표준 10 6 3 5" xfId="18346"/>
    <cellStyle name="표준 10 6 3 5 2" xfId="18347"/>
    <cellStyle name="표준 10 6 3 5 2 2" xfId="18348"/>
    <cellStyle name="표준 10 6 3 5 3" xfId="18349"/>
    <cellStyle name="표준 10 6 3 6" xfId="18350"/>
    <cellStyle name="표준 10 6 3 6 2" xfId="18351"/>
    <cellStyle name="표준 10 6 3 7" xfId="18352"/>
    <cellStyle name="표준 10 6 4" xfId="18353"/>
    <cellStyle name="표준 10 6 5" xfId="18354"/>
    <cellStyle name="표준 10 6 5 2" xfId="18355"/>
    <cellStyle name="표준 10 6 5 2 2" xfId="18356"/>
    <cellStyle name="표준 10 6 5 2 2 2" xfId="18357"/>
    <cellStyle name="표준 10 6 5 2 2 2 2" xfId="18358"/>
    <cellStyle name="표준 10 6 5 2 2 2 2 2" xfId="18359"/>
    <cellStyle name="표준 10 6 5 2 2 2 3" xfId="18360"/>
    <cellStyle name="표준 10 6 5 2 2 3" xfId="18361"/>
    <cellStyle name="표준 10 6 5 2 2 3 2" xfId="18362"/>
    <cellStyle name="표준 10 6 5 2 2 4" xfId="18363"/>
    <cellStyle name="표준 10 6 5 2 3" xfId="18364"/>
    <cellStyle name="표준 10 6 5 2 3 2" xfId="18365"/>
    <cellStyle name="표준 10 6 5 2 3 2 2" xfId="18366"/>
    <cellStyle name="표준 10 6 5 2 3 3" xfId="18367"/>
    <cellStyle name="표준 10 6 5 2 4" xfId="18368"/>
    <cellStyle name="표준 10 6 5 2 4 2" xfId="18369"/>
    <cellStyle name="표준 10 6 5 2 5" xfId="18370"/>
    <cellStyle name="표준 10 6 5 3" xfId="18371"/>
    <cellStyle name="표준 10 6 5 3 2" xfId="18372"/>
    <cellStyle name="표준 10 6 5 3 2 2" xfId="18373"/>
    <cellStyle name="표준 10 6 5 3 2 2 2" xfId="18374"/>
    <cellStyle name="표준 10 6 5 3 2 3" xfId="18375"/>
    <cellStyle name="표준 10 6 5 3 3" xfId="18376"/>
    <cellStyle name="표준 10 6 5 3 3 2" xfId="18377"/>
    <cellStyle name="표준 10 6 5 3 4" xfId="18378"/>
    <cellStyle name="표준 10 6 5 4" xfId="18379"/>
    <cellStyle name="표준 10 6 5 4 2" xfId="18380"/>
    <cellStyle name="표준 10 6 5 4 2 2" xfId="18381"/>
    <cellStyle name="표준 10 6 5 4 3" xfId="18382"/>
    <cellStyle name="표준 10 6 5 5" xfId="18383"/>
    <cellStyle name="표준 10 6 5 5 2" xfId="18384"/>
    <cellStyle name="표준 10 6 5 6" xfId="18385"/>
    <cellStyle name="표준 10 6 6" xfId="18386"/>
    <cellStyle name="표준 10 6 6 2" xfId="18387"/>
    <cellStyle name="표준 10 6 6 2 2" xfId="18388"/>
    <cellStyle name="표준 10 6 6 2 2 2" xfId="18389"/>
    <cellStyle name="표준 10 6 6 2 2 2 2" xfId="18390"/>
    <cellStyle name="표준 10 6 6 2 2 3" xfId="18391"/>
    <cellStyle name="표준 10 6 6 2 3" xfId="18392"/>
    <cellStyle name="표준 10 6 6 2 3 2" xfId="18393"/>
    <cellStyle name="표준 10 6 6 2 4" xfId="18394"/>
    <cellStyle name="표준 10 6 6 3" xfId="18395"/>
    <cellStyle name="표준 10 6 6 3 2" xfId="18396"/>
    <cellStyle name="표준 10 6 6 3 2 2" xfId="18397"/>
    <cellStyle name="표준 10 6 6 3 3" xfId="18398"/>
    <cellStyle name="표준 10 6 6 4" xfId="18399"/>
    <cellStyle name="표준 10 6 6 4 2" xfId="18400"/>
    <cellStyle name="표준 10 6 6 5" xfId="18401"/>
    <cellStyle name="표준 10 6 7" xfId="18402"/>
    <cellStyle name="표준 10 6 7 2" xfId="18403"/>
    <cellStyle name="표준 10 6 7 2 2" xfId="18404"/>
    <cellStyle name="표준 10 6 7 2 2 2" xfId="18405"/>
    <cellStyle name="표준 10 6 7 2 3" xfId="18406"/>
    <cellStyle name="표준 10 6 7 3" xfId="18407"/>
    <cellStyle name="표준 10 6 7 3 2" xfId="18408"/>
    <cellStyle name="표준 10 6 7 4" xfId="18409"/>
    <cellStyle name="표준 10 6 8" xfId="18410"/>
    <cellStyle name="표준 10 6 8 2" xfId="18411"/>
    <cellStyle name="표준 10 6 8 2 2" xfId="18412"/>
    <cellStyle name="표준 10 6 8 3" xfId="18413"/>
    <cellStyle name="표준 10 6 9" xfId="18414"/>
    <cellStyle name="표준 10 6 9 2" xfId="18415"/>
    <cellStyle name="표준 10 7" xfId="18416"/>
    <cellStyle name="표준 10 7 2" xfId="18417"/>
    <cellStyle name="표준 10 7 2 2" xfId="18418"/>
    <cellStyle name="표준 10 7 2 2 2" xfId="18419"/>
    <cellStyle name="표준 10 7 2 2 2 2" xfId="18420"/>
    <cellStyle name="표준 10 7 2 2 2 2 2" xfId="18421"/>
    <cellStyle name="표준 10 7 2 2 2 2 2 2" xfId="18422"/>
    <cellStyle name="표준 10 7 2 2 2 2 2 2 2" xfId="18423"/>
    <cellStyle name="표준 10 7 2 2 2 2 2 3" xfId="18424"/>
    <cellStyle name="표준 10 7 2 2 2 2 3" xfId="18425"/>
    <cellStyle name="표준 10 7 2 2 2 2 3 2" xfId="18426"/>
    <cellStyle name="표준 10 7 2 2 2 2 4" xfId="18427"/>
    <cellStyle name="표준 10 7 2 2 2 3" xfId="18428"/>
    <cellStyle name="표준 10 7 2 2 2 3 2" xfId="18429"/>
    <cellStyle name="표준 10 7 2 2 2 3 2 2" xfId="18430"/>
    <cellStyle name="표준 10 7 2 2 2 3 3" xfId="18431"/>
    <cellStyle name="표준 10 7 2 2 2 4" xfId="18432"/>
    <cellStyle name="표준 10 7 2 2 2 4 2" xfId="18433"/>
    <cellStyle name="표준 10 7 2 2 2 5" xfId="18434"/>
    <cellStyle name="표준 10 7 2 2 3" xfId="18435"/>
    <cellStyle name="표준 10 7 2 2 3 2" xfId="18436"/>
    <cellStyle name="표준 10 7 2 2 3 2 2" xfId="18437"/>
    <cellStyle name="표준 10 7 2 2 3 2 2 2" xfId="18438"/>
    <cellStyle name="표준 10 7 2 2 3 2 3" xfId="18439"/>
    <cellStyle name="표준 10 7 2 2 3 3" xfId="18440"/>
    <cellStyle name="표준 10 7 2 2 3 3 2" xfId="18441"/>
    <cellStyle name="표준 10 7 2 2 3 4" xfId="18442"/>
    <cellStyle name="표준 10 7 2 2 4" xfId="18443"/>
    <cellStyle name="표준 10 7 2 2 4 2" xfId="18444"/>
    <cellStyle name="표준 10 7 2 2 4 2 2" xfId="18445"/>
    <cellStyle name="표준 10 7 2 2 4 3" xfId="18446"/>
    <cellStyle name="표준 10 7 2 2 5" xfId="18447"/>
    <cellStyle name="표준 10 7 2 2 5 2" xfId="18448"/>
    <cellStyle name="표준 10 7 2 2 6" xfId="18449"/>
    <cellStyle name="표준 10 7 2 3" xfId="18450"/>
    <cellStyle name="표준 10 7 2 3 2" xfId="18451"/>
    <cellStyle name="표준 10 7 2 3 2 2" xfId="18452"/>
    <cellStyle name="표준 10 7 2 3 2 2 2" xfId="18453"/>
    <cellStyle name="표준 10 7 2 3 2 2 2 2" xfId="18454"/>
    <cellStyle name="표준 10 7 2 3 2 2 3" xfId="18455"/>
    <cellStyle name="표준 10 7 2 3 2 3" xfId="18456"/>
    <cellStyle name="표준 10 7 2 3 2 3 2" xfId="18457"/>
    <cellStyle name="표준 10 7 2 3 2 4" xfId="18458"/>
    <cellStyle name="표준 10 7 2 3 3" xfId="18459"/>
    <cellStyle name="표준 10 7 2 3 3 2" xfId="18460"/>
    <cellStyle name="표준 10 7 2 3 3 2 2" xfId="18461"/>
    <cellStyle name="표준 10 7 2 3 3 3" xfId="18462"/>
    <cellStyle name="표준 10 7 2 3 4" xfId="18463"/>
    <cellStyle name="표준 10 7 2 3 4 2" xfId="18464"/>
    <cellStyle name="표준 10 7 2 3 5" xfId="18465"/>
    <cellStyle name="표준 10 7 2 4" xfId="18466"/>
    <cellStyle name="표준 10 7 2 4 2" xfId="18467"/>
    <cellStyle name="표준 10 7 2 4 2 2" xfId="18468"/>
    <cellStyle name="표준 10 7 2 4 2 2 2" xfId="18469"/>
    <cellStyle name="표준 10 7 2 4 2 3" xfId="18470"/>
    <cellStyle name="표준 10 7 2 4 3" xfId="18471"/>
    <cellStyle name="표준 10 7 2 4 3 2" xfId="18472"/>
    <cellStyle name="표준 10 7 2 4 4" xfId="18473"/>
    <cellStyle name="표준 10 7 2 5" xfId="18474"/>
    <cellStyle name="표준 10 7 2 5 2" xfId="18475"/>
    <cellStyle name="표준 10 7 2 5 2 2" xfId="18476"/>
    <cellStyle name="표준 10 7 2 5 3" xfId="18477"/>
    <cellStyle name="표준 10 7 2 6" xfId="18478"/>
    <cellStyle name="표준 10 7 2 6 2" xfId="18479"/>
    <cellStyle name="표준 10 7 2 7" xfId="18480"/>
    <cellStyle name="표준 10 7 3" xfId="18481"/>
    <cellStyle name="표준 10 7 4" xfId="18482"/>
    <cellStyle name="표준 10 7 4 2" xfId="18483"/>
    <cellStyle name="표준 10 7 4 2 2" xfId="18484"/>
    <cellStyle name="표준 10 7 4 2 2 2" xfId="18485"/>
    <cellStyle name="표준 10 7 4 2 2 2 2" xfId="18486"/>
    <cellStyle name="표준 10 7 4 2 2 2 2 2" xfId="18487"/>
    <cellStyle name="표준 10 7 4 2 2 2 3" xfId="18488"/>
    <cellStyle name="표준 10 7 4 2 2 3" xfId="18489"/>
    <cellStyle name="표준 10 7 4 2 2 3 2" xfId="18490"/>
    <cellStyle name="표준 10 7 4 2 2 4" xfId="18491"/>
    <cellStyle name="표준 10 7 4 2 3" xfId="18492"/>
    <cellStyle name="표준 10 7 4 2 3 2" xfId="18493"/>
    <cellStyle name="표준 10 7 4 2 3 2 2" xfId="18494"/>
    <cellStyle name="표준 10 7 4 2 3 3" xfId="18495"/>
    <cellStyle name="표준 10 7 4 2 4" xfId="18496"/>
    <cellStyle name="표준 10 7 4 2 4 2" xfId="18497"/>
    <cellStyle name="표준 10 7 4 2 5" xfId="18498"/>
    <cellStyle name="표준 10 7 4 3" xfId="18499"/>
    <cellStyle name="표준 10 7 4 3 2" xfId="18500"/>
    <cellStyle name="표준 10 7 4 3 2 2" xfId="18501"/>
    <cellStyle name="표준 10 7 4 3 2 2 2" xfId="18502"/>
    <cellStyle name="표준 10 7 4 3 2 3" xfId="18503"/>
    <cellStyle name="표준 10 7 4 3 3" xfId="18504"/>
    <cellStyle name="표준 10 7 4 3 3 2" xfId="18505"/>
    <cellStyle name="표준 10 7 4 3 4" xfId="18506"/>
    <cellStyle name="표준 10 7 4 4" xfId="18507"/>
    <cellStyle name="표준 10 7 4 4 2" xfId="18508"/>
    <cellStyle name="표준 10 7 4 4 2 2" xfId="18509"/>
    <cellStyle name="표준 10 7 4 4 3" xfId="18510"/>
    <cellStyle name="표준 10 7 4 5" xfId="18511"/>
    <cellStyle name="표준 10 7 4 5 2" xfId="18512"/>
    <cellStyle name="표준 10 7 4 6" xfId="18513"/>
    <cellStyle name="표준 10 7 5" xfId="18514"/>
    <cellStyle name="표준 10 7 5 2" xfId="18515"/>
    <cellStyle name="표준 10 7 5 2 2" xfId="18516"/>
    <cellStyle name="표준 10 7 5 2 2 2" xfId="18517"/>
    <cellStyle name="표준 10 7 5 2 2 2 2" xfId="18518"/>
    <cellStyle name="표준 10 7 5 2 2 3" xfId="18519"/>
    <cellStyle name="표준 10 7 5 2 3" xfId="18520"/>
    <cellStyle name="표준 10 7 5 2 3 2" xfId="18521"/>
    <cellStyle name="표준 10 7 5 2 4" xfId="18522"/>
    <cellStyle name="표준 10 7 5 3" xfId="18523"/>
    <cellStyle name="표준 10 7 5 3 2" xfId="18524"/>
    <cellStyle name="표준 10 7 5 3 2 2" xfId="18525"/>
    <cellStyle name="표준 10 7 5 3 3" xfId="18526"/>
    <cellStyle name="표준 10 7 5 4" xfId="18527"/>
    <cellStyle name="표준 10 7 5 4 2" xfId="18528"/>
    <cellStyle name="표준 10 7 5 5" xfId="18529"/>
    <cellStyle name="표준 10 7 6" xfId="18530"/>
    <cellStyle name="표준 10 7 6 2" xfId="18531"/>
    <cellStyle name="표준 10 7 6 2 2" xfId="18532"/>
    <cellStyle name="표준 10 7 6 2 2 2" xfId="18533"/>
    <cellStyle name="표준 10 7 6 2 3" xfId="18534"/>
    <cellStyle name="표준 10 7 6 3" xfId="18535"/>
    <cellStyle name="표준 10 7 6 3 2" xfId="18536"/>
    <cellStyle name="표준 10 7 6 4" xfId="18537"/>
    <cellStyle name="표준 10 7 7" xfId="18538"/>
    <cellStyle name="표준 10 7 7 2" xfId="18539"/>
    <cellStyle name="표준 10 7 7 2 2" xfId="18540"/>
    <cellStyle name="표준 10 7 7 3" xfId="18541"/>
    <cellStyle name="표준 10 7 8" xfId="18542"/>
    <cellStyle name="표준 10 7 8 2" xfId="18543"/>
    <cellStyle name="표준 10 7 9" xfId="18544"/>
    <cellStyle name="표준 10 8" xfId="18545"/>
    <cellStyle name="표준 10 8 2" xfId="18546"/>
    <cellStyle name="표준 10 8 2 2" xfId="18547"/>
    <cellStyle name="표준 10 8 2 2 2" xfId="18548"/>
    <cellStyle name="표준 10 8 2 2 2 2" xfId="18549"/>
    <cellStyle name="표준 10 8 2 2 2 2 2" xfId="18550"/>
    <cellStyle name="표준 10 8 2 2 2 2 2 2" xfId="18551"/>
    <cellStyle name="표준 10 8 2 2 2 2 3" xfId="18552"/>
    <cellStyle name="표준 10 8 2 2 2 3" xfId="18553"/>
    <cellStyle name="표준 10 8 2 2 2 3 2" xfId="18554"/>
    <cellStyle name="표준 10 8 2 2 2 4" xfId="18555"/>
    <cellStyle name="표준 10 8 2 2 3" xfId="18556"/>
    <cellStyle name="표준 10 8 2 2 3 2" xfId="18557"/>
    <cellStyle name="표준 10 8 2 2 3 2 2" xfId="18558"/>
    <cellStyle name="표준 10 8 2 2 3 3" xfId="18559"/>
    <cellStyle name="표준 10 8 2 2 4" xfId="18560"/>
    <cellStyle name="표준 10 8 2 2 4 2" xfId="18561"/>
    <cellStyle name="표준 10 8 2 2 5" xfId="18562"/>
    <cellStyle name="표준 10 8 2 3" xfId="18563"/>
    <cellStyle name="표준 10 8 2 3 2" xfId="18564"/>
    <cellStyle name="표준 10 8 2 3 2 2" xfId="18565"/>
    <cellStyle name="표준 10 8 2 3 2 2 2" xfId="18566"/>
    <cellStyle name="표준 10 8 2 3 2 3" xfId="18567"/>
    <cellStyle name="표준 10 8 2 3 3" xfId="18568"/>
    <cellStyle name="표준 10 8 2 3 3 2" xfId="18569"/>
    <cellStyle name="표준 10 8 2 3 4" xfId="18570"/>
    <cellStyle name="표준 10 8 2 4" xfId="18571"/>
    <cellStyle name="표준 10 8 2 4 2" xfId="18572"/>
    <cellStyle name="표준 10 8 2 4 2 2" xfId="18573"/>
    <cellStyle name="표준 10 8 2 4 3" xfId="18574"/>
    <cellStyle name="표준 10 8 2 5" xfId="18575"/>
    <cellStyle name="표준 10 8 2 5 2" xfId="18576"/>
    <cellStyle name="표준 10 8 2 6" xfId="18577"/>
    <cellStyle name="표준 10 8 3" xfId="18578"/>
    <cellStyle name="표준 10 8 3 2" xfId="18579"/>
    <cellStyle name="표준 10 8 3 2 2" xfId="18580"/>
    <cellStyle name="표준 10 8 3 2 2 2" xfId="18581"/>
    <cellStyle name="표준 10 8 3 2 2 2 2" xfId="18582"/>
    <cellStyle name="표준 10 8 3 2 2 3" xfId="18583"/>
    <cellStyle name="표준 10 8 3 2 3" xfId="18584"/>
    <cellStyle name="표준 10 8 3 2 3 2" xfId="18585"/>
    <cellStyle name="표준 10 8 3 2 4" xfId="18586"/>
    <cellStyle name="표준 10 8 3 3" xfId="18587"/>
    <cellStyle name="표준 10 8 3 3 2" xfId="18588"/>
    <cellStyle name="표준 10 8 3 3 2 2" xfId="18589"/>
    <cellStyle name="표준 10 8 3 3 3" xfId="18590"/>
    <cellStyle name="표준 10 8 3 4" xfId="18591"/>
    <cellStyle name="표준 10 8 3 4 2" xfId="18592"/>
    <cellStyle name="표준 10 8 3 5" xfId="18593"/>
    <cellStyle name="표준 10 8 4" xfId="18594"/>
    <cellStyle name="표준 10 8 4 2" xfId="18595"/>
    <cellStyle name="표준 10 8 4 2 2" xfId="18596"/>
    <cellStyle name="표준 10 8 4 2 2 2" xfId="18597"/>
    <cellStyle name="표준 10 8 4 2 3" xfId="18598"/>
    <cellStyle name="표준 10 8 4 3" xfId="18599"/>
    <cellStyle name="표준 10 8 4 3 2" xfId="18600"/>
    <cellStyle name="표준 10 8 4 4" xfId="18601"/>
    <cellStyle name="표준 10 8 5" xfId="18602"/>
    <cellStyle name="표준 10 8 5 2" xfId="18603"/>
    <cellStyle name="표준 10 8 5 2 2" xfId="18604"/>
    <cellStyle name="표준 10 8 5 3" xfId="18605"/>
    <cellStyle name="표준 10 8 6" xfId="18606"/>
    <cellStyle name="표준 10 8 6 2" xfId="18607"/>
    <cellStyle name="표준 10 8 7" xfId="18608"/>
    <cellStyle name="표준 10 9" xfId="18609"/>
    <cellStyle name="표준 11" xfId="18610"/>
    <cellStyle name="표준 11 10" xfId="18611"/>
    <cellStyle name="표준 11 10 2" xfId="18612"/>
    <cellStyle name="표준 11 10 2 2" xfId="18613"/>
    <cellStyle name="표준 11 10 2 2 2" xfId="18614"/>
    <cellStyle name="표준 11 10 2 2 2 2" xfId="18615"/>
    <cellStyle name="표준 11 10 2 2 3" xfId="18616"/>
    <cellStyle name="표준 11 10 2 3" xfId="18617"/>
    <cellStyle name="표준 11 10 2 3 2" xfId="18618"/>
    <cellStyle name="표준 11 10 2 4" xfId="18619"/>
    <cellStyle name="표준 11 10 3" xfId="18620"/>
    <cellStyle name="표준 11 10 3 2" xfId="18621"/>
    <cellStyle name="표준 11 10 3 2 2" xfId="18622"/>
    <cellStyle name="표준 11 10 3 3" xfId="18623"/>
    <cellStyle name="표준 11 10 4" xfId="18624"/>
    <cellStyle name="표준 11 10 4 2" xfId="18625"/>
    <cellStyle name="표준 11 10 5" xfId="18626"/>
    <cellStyle name="표준 11 11" xfId="18627"/>
    <cellStyle name="표준 11 11 2" xfId="18628"/>
    <cellStyle name="표준 11 11 2 2" xfId="18629"/>
    <cellStyle name="표준 11 11 2 2 2" xfId="18630"/>
    <cellStyle name="표준 11 11 2 3" xfId="18631"/>
    <cellStyle name="표준 11 11 3" xfId="18632"/>
    <cellStyle name="표준 11 11 3 2" xfId="18633"/>
    <cellStyle name="표준 11 11 4" xfId="18634"/>
    <cellStyle name="표준 11 12" xfId="18635"/>
    <cellStyle name="표준 11 12 2" xfId="18636"/>
    <cellStyle name="표준 11 12 2 2" xfId="18637"/>
    <cellStyle name="표준 11 12 3" xfId="18638"/>
    <cellStyle name="표준 11 13" xfId="18639"/>
    <cellStyle name="표준 11 13 2" xfId="18640"/>
    <cellStyle name="표준 11 14" xfId="18641"/>
    <cellStyle name="표준 11 2" xfId="18642"/>
    <cellStyle name="표준 11 2 10" xfId="18643"/>
    <cellStyle name="표준 11 2 10 2" xfId="18644"/>
    <cellStyle name="표준 11 2 10 2 2" xfId="18645"/>
    <cellStyle name="표준 11 2 10 2 2 2" xfId="18646"/>
    <cellStyle name="표준 11 2 10 2 3" xfId="18647"/>
    <cellStyle name="표준 11 2 10 3" xfId="18648"/>
    <cellStyle name="표준 11 2 10 3 2" xfId="18649"/>
    <cellStyle name="표준 11 2 10 4" xfId="18650"/>
    <cellStyle name="표준 11 2 11" xfId="18651"/>
    <cellStyle name="표준 11 2 11 2" xfId="18652"/>
    <cellStyle name="표준 11 2 11 2 2" xfId="18653"/>
    <cellStyle name="표준 11 2 11 3" xfId="18654"/>
    <cellStyle name="표준 11 2 12" xfId="18655"/>
    <cellStyle name="표준 11 2 12 2" xfId="18656"/>
    <cellStyle name="표준 11 2 13" xfId="18657"/>
    <cellStyle name="표준 11 2 2" xfId="18658"/>
    <cellStyle name="표준 11 2 2 10" xfId="18659"/>
    <cellStyle name="표준 11 2 2 10 2" xfId="18660"/>
    <cellStyle name="표준 11 2 2 11" xfId="18661"/>
    <cellStyle name="표준 11 2 2 2" xfId="18662"/>
    <cellStyle name="표준 11 2 2 2 10" xfId="18663"/>
    <cellStyle name="표준 11 2 2 2 2" xfId="18664"/>
    <cellStyle name="표준 11 2 2 2 2 2" xfId="18665"/>
    <cellStyle name="표준 11 2 2 2 2 2 2" xfId="18666"/>
    <cellStyle name="표준 11 2 2 2 2 2 2 2" xfId="18667"/>
    <cellStyle name="표준 11 2 2 2 2 2 2 2 2" xfId="18668"/>
    <cellStyle name="표준 11 2 2 2 2 2 2 2 2 2" xfId="18669"/>
    <cellStyle name="표준 11 2 2 2 2 2 2 2 2 2 2" xfId="18670"/>
    <cellStyle name="표준 11 2 2 2 2 2 2 2 2 2 2 2" xfId="18671"/>
    <cellStyle name="표준 11 2 2 2 2 2 2 2 2 2 3" xfId="18672"/>
    <cellStyle name="표준 11 2 2 2 2 2 2 2 2 3" xfId="18673"/>
    <cellStyle name="표준 11 2 2 2 2 2 2 2 2 3 2" xfId="18674"/>
    <cellStyle name="표준 11 2 2 2 2 2 2 2 2 4" xfId="18675"/>
    <cellStyle name="표준 11 2 2 2 2 2 2 2 3" xfId="18676"/>
    <cellStyle name="표준 11 2 2 2 2 2 2 2 3 2" xfId="18677"/>
    <cellStyle name="표준 11 2 2 2 2 2 2 2 3 2 2" xfId="18678"/>
    <cellStyle name="표준 11 2 2 2 2 2 2 2 3 3" xfId="18679"/>
    <cellStyle name="표준 11 2 2 2 2 2 2 2 4" xfId="18680"/>
    <cellStyle name="표준 11 2 2 2 2 2 2 2 4 2" xfId="18681"/>
    <cellStyle name="표준 11 2 2 2 2 2 2 2 5" xfId="18682"/>
    <cellStyle name="표준 11 2 2 2 2 2 2 3" xfId="18683"/>
    <cellStyle name="표준 11 2 2 2 2 2 2 3 2" xfId="18684"/>
    <cellStyle name="표준 11 2 2 2 2 2 2 3 2 2" xfId="18685"/>
    <cellStyle name="표준 11 2 2 2 2 2 2 3 2 2 2" xfId="18686"/>
    <cellStyle name="표준 11 2 2 2 2 2 2 3 2 3" xfId="18687"/>
    <cellStyle name="표준 11 2 2 2 2 2 2 3 3" xfId="18688"/>
    <cellStyle name="표준 11 2 2 2 2 2 2 3 3 2" xfId="18689"/>
    <cellStyle name="표준 11 2 2 2 2 2 2 3 4" xfId="18690"/>
    <cellStyle name="표준 11 2 2 2 2 2 2 4" xfId="18691"/>
    <cellStyle name="표준 11 2 2 2 2 2 2 4 2" xfId="18692"/>
    <cellStyle name="표준 11 2 2 2 2 2 2 4 2 2" xfId="18693"/>
    <cellStyle name="표준 11 2 2 2 2 2 2 4 3" xfId="18694"/>
    <cellStyle name="표준 11 2 2 2 2 2 2 5" xfId="18695"/>
    <cellStyle name="표준 11 2 2 2 2 2 2 5 2" xfId="18696"/>
    <cellStyle name="표준 11 2 2 2 2 2 2 6" xfId="18697"/>
    <cellStyle name="표준 11 2 2 2 2 2 3" xfId="18698"/>
    <cellStyle name="표준 11 2 2 2 2 2 3 2" xfId="18699"/>
    <cellStyle name="표준 11 2 2 2 2 2 3 2 2" xfId="18700"/>
    <cellStyle name="표준 11 2 2 2 2 2 3 2 2 2" xfId="18701"/>
    <cellStyle name="표준 11 2 2 2 2 2 3 2 2 2 2" xfId="18702"/>
    <cellStyle name="표준 11 2 2 2 2 2 3 2 2 3" xfId="18703"/>
    <cellStyle name="표준 11 2 2 2 2 2 3 2 3" xfId="18704"/>
    <cellStyle name="표준 11 2 2 2 2 2 3 2 3 2" xfId="18705"/>
    <cellStyle name="표준 11 2 2 2 2 2 3 2 4" xfId="18706"/>
    <cellStyle name="표준 11 2 2 2 2 2 3 3" xfId="18707"/>
    <cellStyle name="표준 11 2 2 2 2 2 3 3 2" xfId="18708"/>
    <cellStyle name="표준 11 2 2 2 2 2 3 3 2 2" xfId="18709"/>
    <cellStyle name="표준 11 2 2 2 2 2 3 3 3" xfId="18710"/>
    <cellStyle name="표준 11 2 2 2 2 2 3 4" xfId="18711"/>
    <cellStyle name="표준 11 2 2 2 2 2 3 4 2" xfId="18712"/>
    <cellStyle name="표준 11 2 2 2 2 2 3 5" xfId="18713"/>
    <cellStyle name="표준 11 2 2 2 2 2 4" xfId="18714"/>
    <cellStyle name="표준 11 2 2 2 2 2 4 2" xfId="18715"/>
    <cellStyle name="표준 11 2 2 2 2 2 4 2 2" xfId="18716"/>
    <cellStyle name="표준 11 2 2 2 2 2 4 2 2 2" xfId="18717"/>
    <cellStyle name="표준 11 2 2 2 2 2 4 2 3" xfId="18718"/>
    <cellStyle name="표준 11 2 2 2 2 2 4 3" xfId="18719"/>
    <cellStyle name="표준 11 2 2 2 2 2 4 3 2" xfId="18720"/>
    <cellStyle name="표준 11 2 2 2 2 2 4 4" xfId="18721"/>
    <cellStyle name="표준 11 2 2 2 2 2 5" xfId="18722"/>
    <cellStyle name="표준 11 2 2 2 2 2 5 2" xfId="18723"/>
    <cellStyle name="표준 11 2 2 2 2 2 5 2 2" xfId="18724"/>
    <cellStyle name="표준 11 2 2 2 2 2 5 3" xfId="18725"/>
    <cellStyle name="표준 11 2 2 2 2 2 6" xfId="18726"/>
    <cellStyle name="표준 11 2 2 2 2 2 6 2" xfId="18727"/>
    <cellStyle name="표준 11 2 2 2 2 2 7" xfId="18728"/>
    <cellStyle name="표준 11 2 2 2 2 3" xfId="18729"/>
    <cellStyle name="표준 11 2 2 2 2 4" xfId="18730"/>
    <cellStyle name="표준 11 2 2 2 2 4 2" xfId="18731"/>
    <cellStyle name="표준 11 2 2 2 2 4 2 2" xfId="18732"/>
    <cellStyle name="표준 11 2 2 2 2 4 2 2 2" xfId="18733"/>
    <cellStyle name="표준 11 2 2 2 2 4 2 2 2 2" xfId="18734"/>
    <cellStyle name="표준 11 2 2 2 2 4 2 2 2 2 2" xfId="18735"/>
    <cellStyle name="표준 11 2 2 2 2 4 2 2 2 3" xfId="18736"/>
    <cellStyle name="표준 11 2 2 2 2 4 2 2 3" xfId="18737"/>
    <cellStyle name="표준 11 2 2 2 2 4 2 2 3 2" xfId="18738"/>
    <cellStyle name="표준 11 2 2 2 2 4 2 2 4" xfId="18739"/>
    <cellStyle name="표준 11 2 2 2 2 4 2 3" xfId="18740"/>
    <cellStyle name="표준 11 2 2 2 2 4 2 3 2" xfId="18741"/>
    <cellStyle name="표준 11 2 2 2 2 4 2 3 2 2" xfId="18742"/>
    <cellStyle name="표준 11 2 2 2 2 4 2 3 3" xfId="18743"/>
    <cellStyle name="표준 11 2 2 2 2 4 2 4" xfId="18744"/>
    <cellStyle name="표준 11 2 2 2 2 4 2 4 2" xfId="18745"/>
    <cellStyle name="표준 11 2 2 2 2 4 2 5" xfId="18746"/>
    <cellStyle name="표준 11 2 2 2 2 4 3" xfId="18747"/>
    <cellStyle name="표준 11 2 2 2 2 4 3 2" xfId="18748"/>
    <cellStyle name="표준 11 2 2 2 2 4 3 2 2" xfId="18749"/>
    <cellStyle name="표준 11 2 2 2 2 4 3 2 2 2" xfId="18750"/>
    <cellStyle name="표준 11 2 2 2 2 4 3 2 3" xfId="18751"/>
    <cellStyle name="표준 11 2 2 2 2 4 3 3" xfId="18752"/>
    <cellStyle name="표준 11 2 2 2 2 4 3 3 2" xfId="18753"/>
    <cellStyle name="표준 11 2 2 2 2 4 3 4" xfId="18754"/>
    <cellStyle name="표준 11 2 2 2 2 4 4" xfId="18755"/>
    <cellStyle name="표준 11 2 2 2 2 4 4 2" xfId="18756"/>
    <cellStyle name="표준 11 2 2 2 2 4 4 2 2" xfId="18757"/>
    <cellStyle name="표준 11 2 2 2 2 4 4 3" xfId="18758"/>
    <cellStyle name="표준 11 2 2 2 2 4 5" xfId="18759"/>
    <cellStyle name="표준 11 2 2 2 2 4 5 2" xfId="18760"/>
    <cellStyle name="표준 11 2 2 2 2 4 6" xfId="18761"/>
    <cellStyle name="표준 11 2 2 2 2 5" xfId="18762"/>
    <cellStyle name="표준 11 2 2 2 2 5 2" xfId="18763"/>
    <cellStyle name="표준 11 2 2 2 2 5 2 2" xfId="18764"/>
    <cellStyle name="표준 11 2 2 2 2 5 2 2 2" xfId="18765"/>
    <cellStyle name="표준 11 2 2 2 2 5 2 2 2 2" xfId="18766"/>
    <cellStyle name="표준 11 2 2 2 2 5 2 2 3" xfId="18767"/>
    <cellStyle name="표준 11 2 2 2 2 5 2 3" xfId="18768"/>
    <cellStyle name="표준 11 2 2 2 2 5 2 3 2" xfId="18769"/>
    <cellStyle name="표준 11 2 2 2 2 5 2 4" xfId="18770"/>
    <cellStyle name="표준 11 2 2 2 2 5 3" xfId="18771"/>
    <cellStyle name="표준 11 2 2 2 2 5 3 2" xfId="18772"/>
    <cellStyle name="표준 11 2 2 2 2 5 3 2 2" xfId="18773"/>
    <cellStyle name="표준 11 2 2 2 2 5 3 3" xfId="18774"/>
    <cellStyle name="표준 11 2 2 2 2 5 4" xfId="18775"/>
    <cellStyle name="표준 11 2 2 2 2 5 4 2" xfId="18776"/>
    <cellStyle name="표준 11 2 2 2 2 5 5" xfId="18777"/>
    <cellStyle name="표준 11 2 2 2 2 6" xfId="18778"/>
    <cellStyle name="표준 11 2 2 2 2 6 2" xfId="18779"/>
    <cellStyle name="표준 11 2 2 2 2 6 2 2" xfId="18780"/>
    <cellStyle name="표준 11 2 2 2 2 6 2 2 2" xfId="18781"/>
    <cellStyle name="표준 11 2 2 2 2 6 2 3" xfId="18782"/>
    <cellStyle name="표준 11 2 2 2 2 6 3" xfId="18783"/>
    <cellStyle name="표준 11 2 2 2 2 6 3 2" xfId="18784"/>
    <cellStyle name="표준 11 2 2 2 2 6 4" xfId="18785"/>
    <cellStyle name="표준 11 2 2 2 2 7" xfId="18786"/>
    <cellStyle name="표준 11 2 2 2 2 7 2" xfId="18787"/>
    <cellStyle name="표준 11 2 2 2 2 7 2 2" xfId="18788"/>
    <cellStyle name="표준 11 2 2 2 2 7 3" xfId="18789"/>
    <cellStyle name="표준 11 2 2 2 2 8" xfId="18790"/>
    <cellStyle name="표준 11 2 2 2 2 8 2" xfId="18791"/>
    <cellStyle name="표준 11 2 2 2 2 9" xfId="18792"/>
    <cellStyle name="표준 11 2 2 2 3" xfId="18793"/>
    <cellStyle name="표준 11 2 2 2 3 2" xfId="18794"/>
    <cellStyle name="표준 11 2 2 2 3 2 2" xfId="18795"/>
    <cellStyle name="표준 11 2 2 2 3 2 2 2" xfId="18796"/>
    <cellStyle name="표준 11 2 2 2 3 2 2 2 2" xfId="18797"/>
    <cellStyle name="표준 11 2 2 2 3 2 2 2 2 2" xfId="18798"/>
    <cellStyle name="표준 11 2 2 2 3 2 2 2 2 2 2" xfId="18799"/>
    <cellStyle name="표준 11 2 2 2 3 2 2 2 2 3" xfId="18800"/>
    <cellStyle name="표준 11 2 2 2 3 2 2 2 3" xfId="18801"/>
    <cellStyle name="표준 11 2 2 2 3 2 2 2 3 2" xfId="18802"/>
    <cellStyle name="표준 11 2 2 2 3 2 2 2 4" xfId="18803"/>
    <cellStyle name="표준 11 2 2 2 3 2 2 3" xfId="18804"/>
    <cellStyle name="표준 11 2 2 2 3 2 2 3 2" xfId="18805"/>
    <cellStyle name="표준 11 2 2 2 3 2 2 3 2 2" xfId="18806"/>
    <cellStyle name="표준 11 2 2 2 3 2 2 3 3" xfId="18807"/>
    <cellStyle name="표준 11 2 2 2 3 2 2 4" xfId="18808"/>
    <cellStyle name="표준 11 2 2 2 3 2 2 4 2" xfId="18809"/>
    <cellStyle name="표준 11 2 2 2 3 2 2 5" xfId="18810"/>
    <cellStyle name="표준 11 2 2 2 3 2 3" xfId="18811"/>
    <cellStyle name="표준 11 2 2 2 3 2 3 2" xfId="18812"/>
    <cellStyle name="표준 11 2 2 2 3 2 3 2 2" xfId="18813"/>
    <cellStyle name="표준 11 2 2 2 3 2 3 2 2 2" xfId="18814"/>
    <cellStyle name="표준 11 2 2 2 3 2 3 2 3" xfId="18815"/>
    <cellStyle name="표준 11 2 2 2 3 2 3 3" xfId="18816"/>
    <cellStyle name="표준 11 2 2 2 3 2 3 3 2" xfId="18817"/>
    <cellStyle name="표준 11 2 2 2 3 2 3 4" xfId="18818"/>
    <cellStyle name="표준 11 2 2 2 3 2 4" xfId="18819"/>
    <cellStyle name="표준 11 2 2 2 3 2 4 2" xfId="18820"/>
    <cellStyle name="표준 11 2 2 2 3 2 4 2 2" xfId="18821"/>
    <cellStyle name="표준 11 2 2 2 3 2 4 3" xfId="18822"/>
    <cellStyle name="표준 11 2 2 2 3 2 5" xfId="18823"/>
    <cellStyle name="표준 11 2 2 2 3 2 5 2" xfId="18824"/>
    <cellStyle name="표준 11 2 2 2 3 2 6" xfId="18825"/>
    <cellStyle name="표준 11 2 2 2 3 3" xfId="18826"/>
    <cellStyle name="표준 11 2 2 2 3 3 2" xfId="18827"/>
    <cellStyle name="표준 11 2 2 2 3 3 2 2" xfId="18828"/>
    <cellStyle name="표준 11 2 2 2 3 3 2 2 2" xfId="18829"/>
    <cellStyle name="표준 11 2 2 2 3 3 2 2 2 2" xfId="18830"/>
    <cellStyle name="표준 11 2 2 2 3 3 2 2 3" xfId="18831"/>
    <cellStyle name="표준 11 2 2 2 3 3 2 3" xfId="18832"/>
    <cellStyle name="표준 11 2 2 2 3 3 2 3 2" xfId="18833"/>
    <cellStyle name="표준 11 2 2 2 3 3 2 4" xfId="18834"/>
    <cellStyle name="표준 11 2 2 2 3 3 3" xfId="18835"/>
    <cellStyle name="표준 11 2 2 2 3 3 3 2" xfId="18836"/>
    <cellStyle name="표준 11 2 2 2 3 3 3 2 2" xfId="18837"/>
    <cellStyle name="표준 11 2 2 2 3 3 3 3" xfId="18838"/>
    <cellStyle name="표준 11 2 2 2 3 3 4" xfId="18839"/>
    <cellStyle name="표준 11 2 2 2 3 3 4 2" xfId="18840"/>
    <cellStyle name="표준 11 2 2 2 3 3 5" xfId="18841"/>
    <cellStyle name="표준 11 2 2 2 3 4" xfId="18842"/>
    <cellStyle name="표준 11 2 2 2 3 4 2" xfId="18843"/>
    <cellStyle name="표준 11 2 2 2 3 4 2 2" xfId="18844"/>
    <cellStyle name="표준 11 2 2 2 3 4 2 2 2" xfId="18845"/>
    <cellStyle name="표준 11 2 2 2 3 4 2 3" xfId="18846"/>
    <cellStyle name="표준 11 2 2 2 3 4 3" xfId="18847"/>
    <cellStyle name="표준 11 2 2 2 3 4 3 2" xfId="18848"/>
    <cellStyle name="표준 11 2 2 2 3 4 4" xfId="18849"/>
    <cellStyle name="표준 11 2 2 2 3 5" xfId="18850"/>
    <cellStyle name="표준 11 2 2 2 3 5 2" xfId="18851"/>
    <cellStyle name="표준 11 2 2 2 3 5 2 2" xfId="18852"/>
    <cellStyle name="표준 11 2 2 2 3 5 3" xfId="18853"/>
    <cellStyle name="표준 11 2 2 2 3 6" xfId="18854"/>
    <cellStyle name="표준 11 2 2 2 3 6 2" xfId="18855"/>
    <cellStyle name="표준 11 2 2 2 3 7" xfId="18856"/>
    <cellStyle name="표준 11 2 2 2 4" xfId="18857"/>
    <cellStyle name="표준 11 2 2 2 5" xfId="18858"/>
    <cellStyle name="표준 11 2 2 2 5 2" xfId="18859"/>
    <cellStyle name="표준 11 2 2 2 5 2 2" xfId="18860"/>
    <cellStyle name="표준 11 2 2 2 5 2 2 2" xfId="18861"/>
    <cellStyle name="표준 11 2 2 2 5 2 2 2 2" xfId="18862"/>
    <cellStyle name="표준 11 2 2 2 5 2 2 2 2 2" xfId="18863"/>
    <cellStyle name="표준 11 2 2 2 5 2 2 2 3" xfId="18864"/>
    <cellStyle name="표준 11 2 2 2 5 2 2 3" xfId="18865"/>
    <cellStyle name="표준 11 2 2 2 5 2 2 3 2" xfId="18866"/>
    <cellStyle name="표준 11 2 2 2 5 2 2 4" xfId="18867"/>
    <cellStyle name="표준 11 2 2 2 5 2 3" xfId="18868"/>
    <cellStyle name="표준 11 2 2 2 5 2 3 2" xfId="18869"/>
    <cellStyle name="표준 11 2 2 2 5 2 3 2 2" xfId="18870"/>
    <cellStyle name="표준 11 2 2 2 5 2 3 3" xfId="18871"/>
    <cellStyle name="표준 11 2 2 2 5 2 4" xfId="18872"/>
    <cellStyle name="표준 11 2 2 2 5 2 4 2" xfId="18873"/>
    <cellStyle name="표준 11 2 2 2 5 2 5" xfId="18874"/>
    <cellStyle name="표준 11 2 2 2 5 3" xfId="18875"/>
    <cellStyle name="표준 11 2 2 2 5 3 2" xfId="18876"/>
    <cellStyle name="표준 11 2 2 2 5 3 2 2" xfId="18877"/>
    <cellStyle name="표준 11 2 2 2 5 3 2 2 2" xfId="18878"/>
    <cellStyle name="표준 11 2 2 2 5 3 2 3" xfId="18879"/>
    <cellStyle name="표준 11 2 2 2 5 3 3" xfId="18880"/>
    <cellStyle name="표준 11 2 2 2 5 3 3 2" xfId="18881"/>
    <cellStyle name="표준 11 2 2 2 5 3 4" xfId="18882"/>
    <cellStyle name="표준 11 2 2 2 5 4" xfId="18883"/>
    <cellStyle name="표준 11 2 2 2 5 4 2" xfId="18884"/>
    <cellStyle name="표준 11 2 2 2 5 4 2 2" xfId="18885"/>
    <cellStyle name="표준 11 2 2 2 5 4 3" xfId="18886"/>
    <cellStyle name="표준 11 2 2 2 5 5" xfId="18887"/>
    <cellStyle name="표준 11 2 2 2 5 5 2" xfId="18888"/>
    <cellStyle name="표준 11 2 2 2 5 6" xfId="18889"/>
    <cellStyle name="표준 11 2 2 2 6" xfId="18890"/>
    <cellStyle name="표준 11 2 2 2 6 2" xfId="18891"/>
    <cellStyle name="표준 11 2 2 2 6 2 2" xfId="18892"/>
    <cellStyle name="표준 11 2 2 2 6 2 2 2" xfId="18893"/>
    <cellStyle name="표준 11 2 2 2 6 2 2 2 2" xfId="18894"/>
    <cellStyle name="표준 11 2 2 2 6 2 2 3" xfId="18895"/>
    <cellStyle name="표준 11 2 2 2 6 2 3" xfId="18896"/>
    <cellStyle name="표준 11 2 2 2 6 2 3 2" xfId="18897"/>
    <cellStyle name="표준 11 2 2 2 6 2 4" xfId="18898"/>
    <cellStyle name="표준 11 2 2 2 6 3" xfId="18899"/>
    <cellStyle name="표준 11 2 2 2 6 3 2" xfId="18900"/>
    <cellStyle name="표준 11 2 2 2 6 3 2 2" xfId="18901"/>
    <cellStyle name="표준 11 2 2 2 6 3 3" xfId="18902"/>
    <cellStyle name="표준 11 2 2 2 6 4" xfId="18903"/>
    <cellStyle name="표준 11 2 2 2 6 4 2" xfId="18904"/>
    <cellStyle name="표준 11 2 2 2 6 5" xfId="18905"/>
    <cellStyle name="표준 11 2 2 2 7" xfId="18906"/>
    <cellStyle name="표준 11 2 2 2 7 2" xfId="18907"/>
    <cellStyle name="표준 11 2 2 2 7 2 2" xfId="18908"/>
    <cellStyle name="표준 11 2 2 2 7 2 2 2" xfId="18909"/>
    <cellStyle name="표준 11 2 2 2 7 2 3" xfId="18910"/>
    <cellStyle name="표준 11 2 2 2 7 3" xfId="18911"/>
    <cellStyle name="표준 11 2 2 2 7 3 2" xfId="18912"/>
    <cellStyle name="표준 11 2 2 2 7 4" xfId="18913"/>
    <cellStyle name="표준 11 2 2 2 8" xfId="18914"/>
    <cellStyle name="표준 11 2 2 2 8 2" xfId="18915"/>
    <cellStyle name="표준 11 2 2 2 8 2 2" xfId="18916"/>
    <cellStyle name="표준 11 2 2 2 8 3" xfId="18917"/>
    <cellStyle name="표준 11 2 2 2 9" xfId="18918"/>
    <cellStyle name="표준 11 2 2 2 9 2" xfId="18919"/>
    <cellStyle name="표준 11 2 2 3" xfId="18920"/>
    <cellStyle name="표준 11 2 2 3 2" xfId="18921"/>
    <cellStyle name="표준 11 2 2 3 2 2" xfId="18922"/>
    <cellStyle name="표준 11 2 2 3 2 2 2" xfId="18923"/>
    <cellStyle name="표준 11 2 2 3 2 2 2 2" xfId="18924"/>
    <cellStyle name="표준 11 2 2 3 2 2 2 2 2" xfId="18925"/>
    <cellStyle name="표준 11 2 2 3 2 2 2 2 2 2" xfId="18926"/>
    <cellStyle name="표준 11 2 2 3 2 2 2 2 2 2 2" xfId="18927"/>
    <cellStyle name="표준 11 2 2 3 2 2 2 2 2 3" xfId="18928"/>
    <cellStyle name="표준 11 2 2 3 2 2 2 2 3" xfId="18929"/>
    <cellStyle name="표준 11 2 2 3 2 2 2 2 3 2" xfId="18930"/>
    <cellStyle name="표준 11 2 2 3 2 2 2 2 4" xfId="18931"/>
    <cellStyle name="표준 11 2 2 3 2 2 2 3" xfId="18932"/>
    <cellStyle name="표준 11 2 2 3 2 2 2 3 2" xfId="18933"/>
    <cellStyle name="표준 11 2 2 3 2 2 2 3 2 2" xfId="18934"/>
    <cellStyle name="표준 11 2 2 3 2 2 2 3 3" xfId="18935"/>
    <cellStyle name="표준 11 2 2 3 2 2 2 4" xfId="18936"/>
    <cellStyle name="표준 11 2 2 3 2 2 2 4 2" xfId="18937"/>
    <cellStyle name="표준 11 2 2 3 2 2 2 5" xfId="18938"/>
    <cellStyle name="표준 11 2 2 3 2 2 3" xfId="18939"/>
    <cellStyle name="표준 11 2 2 3 2 2 3 2" xfId="18940"/>
    <cellStyle name="표준 11 2 2 3 2 2 3 2 2" xfId="18941"/>
    <cellStyle name="표준 11 2 2 3 2 2 3 2 2 2" xfId="18942"/>
    <cellStyle name="표준 11 2 2 3 2 2 3 2 3" xfId="18943"/>
    <cellStyle name="표준 11 2 2 3 2 2 3 3" xfId="18944"/>
    <cellStyle name="표준 11 2 2 3 2 2 3 3 2" xfId="18945"/>
    <cellStyle name="표준 11 2 2 3 2 2 3 4" xfId="18946"/>
    <cellStyle name="표준 11 2 2 3 2 2 4" xfId="18947"/>
    <cellStyle name="표준 11 2 2 3 2 2 4 2" xfId="18948"/>
    <cellStyle name="표준 11 2 2 3 2 2 4 2 2" xfId="18949"/>
    <cellStyle name="표준 11 2 2 3 2 2 4 3" xfId="18950"/>
    <cellStyle name="표준 11 2 2 3 2 2 5" xfId="18951"/>
    <cellStyle name="표준 11 2 2 3 2 2 5 2" xfId="18952"/>
    <cellStyle name="표준 11 2 2 3 2 2 6" xfId="18953"/>
    <cellStyle name="표준 11 2 2 3 2 3" xfId="18954"/>
    <cellStyle name="표준 11 2 2 3 2 3 2" xfId="18955"/>
    <cellStyle name="표준 11 2 2 3 2 3 2 2" xfId="18956"/>
    <cellStyle name="표준 11 2 2 3 2 3 2 2 2" xfId="18957"/>
    <cellStyle name="표준 11 2 2 3 2 3 2 2 2 2" xfId="18958"/>
    <cellStyle name="표준 11 2 2 3 2 3 2 2 3" xfId="18959"/>
    <cellStyle name="표준 11 2 2 3 2 3 2 3" xfId="18960"/>
    <cellStyle name="표준 11 2 2 3 2 3 2 3 2" xfId="18961"/>
    <cellStyle name="표준 11 2 2 3 2 3 2 4" xfId="18962"/>
    <cellStyle name="표준 11 2 2 3 2 3 3" xfId="18963"/>
    <cellStyle name="표준 11 2 2 3 2 3 3 2" xfId="18964"/>
    <cellStyle name="표준 11 2 2 3 2 3 3 2 2" xfId="18965"/>
    <cellStyle name="표준 11 2 2 3 2 3 3 3" xfId="18966"/>
    <cellStyle name="표준 11 2 2 3 2 3 4" xfId="18967"/>
    <cellStyle name="표준 11 2 2 3 2 3 4 2" xfId="18968"/>
    <cellStyle name="표준 11 2 2 3 2 3 5" xfId="18969"/>
    <cellStyle name="표준 11 2 2 3 2 4" xfId="18970"/>
    <cellStyle name="표준 11 2 2 3 2 4 2" xfId="18971"/>
    <cellStyle name="표준 11 2 2 3 2 4 2 2" xfId="18972"/>
    <cellStyle name="표준 11 2 2 3 2 4 2 2 2" xfId="18973"/>
    <cellStyle name="표준 11 2 2 3 2 4 2 3" xfId="18974"/>
    <cellStyle name="표준 11 2 2 3 2 4 3" xfId="18975"/>
    <cellStyle name="표준 11 2 2 3 2 4 3 2" xfId="18976"/>
    <cellStyle name="표준 11 2 2 3 2 4 4" xfId="18977"/>
    <cellStyle name="표준 11 2 2 3 2 5" xfId="18978"/>
    <cellStyle name="표준 11 2 2 3 2 5 2" xfId="18979"/>
    <cellStyle name="표준 11 2 2 3 2 5 2 2" xfId="18980"/>
    <cellStyle name="표준 11 2 2 3 2 5 3" xfId="18981"/>
    <cellStyle name="표준 11 2 2 3 2 6" xfId="18982"/>
    <cellStyle name="표준 11 2 2 3 2 6 2" xfId="18983"/>
    <cellStyle name="표준 11 2 2 3 2 7" xfId="18984"/>
    <cellStyle name="표준 11 2 2 3 3" xfId="18985"/>
    <cellStyle name="표준 11 2 2 3 4" xfId="18986"/>
    <cellStyle name="표준 11 2 2 3 4 2" xfId="18987"/>
    <cellStyle name="표준 11 2 2 3 4 2 2" xfId="18988"/>
    <cellStyle name="표준 11 2 2 3 4 2 2 2" xfId="18989"/>
    <cellStyle name="표준 11 2 2 3 4 2 2 2 2" xfId="18990"/>
    <cellStyle name="표준 11 2 2 3 4 2 2 2 2 2" xfId="18991"/>
    <cellStyle name="표준 11 2 2 3 4 2 2 2 3" xfId="18992"/>
    <cellStyle name="표준 11 2 2 3 4 2 2 3" xfId="18993"/>
    <cellStyle name="표준 11 2 2 3 4 2 2 3 2" xfId="18994"/>
    <cellStyle name="표준 11 2 2 3 4 2 2 4" xfId="18995"/>
    <cellStyle name="표준 11 2 2 3 4 2 3" xfId="18996"/>
    <cellStyle name="표준 11 2 2 3 4 2 3 2" xfId="18997"/>
    <cellStyle name="표준 11 2 2 3 4 2 3 2 2" xfId="18998"/>
    <cellStyle name="표준 11 2 2 3 4 2 3 3" xfId="18999"/>
    <cellStyle name="표준 11 2 2 3 4 2 4" xfId="19000"/>
    <cellStyle name="표준 11 2 2 3 4 2 4 2" xfId="19001"/>
    <cellStyle name="표준 11 2 2 3 4 2 5" xfId="19002"/>
    <cellStyle name="표준 11 2 2 3 4 3" xfId="19003"/>
    <cellStyle name="표준 11 2 2 3 4 3 2" xfId="19004"/>
    <cellStyle name="표준 11 2 2 3 4 3 2 2" xfId="19005"/>
    <cellStyle name="표준 11 2 2 3 4 3 2 2 2" xfId="19006"/>
    <cellStyle name="표준 11 2 2 3 4 3 2 3" xfId="19007"/>
    <cellStyle name="표준 11 2 2 3 4 3 3" xfId="19008"/>
    <cellStyle name="표준 11 2 2 3 4 3 3 2" xfId="19009"/>
    <cellStyle name="표준 11 2 2 3 4 3 4" xfId="19010"/>
    <cellStyle name="표준 11 2 2 3 4 4" xfId="19011"/>
    <cellStyle name="표준 11 2 2 3 4 4 2" xfId="19012"/>
    <cellStyle name="표준 11 2 2 3 4 4 2 2" xfId="19013"/>
    <cellStyle name="표준 11 2 2 3 4 4 3" xfId="19014"/>
    <cellStyle name="표준 11 2 2 3 4 5" xfId="19015"/>
    <cellStyle name="표준 11 2 2 3 4 5 2" xfId="19016"/>
    <cellStyle name="표준 11 2 2 3 4 6" xfId="19017"/>
    <cellStyle name="표준 11 2 2 3 5" xfId="19018"/>
    <cellStyle name="표준 11 2 2 3 5 2" xfId="19019"/>
    <cellStyle name="표준 11 2 2 3 5 2 2" xfId="19020"/>
    <cellStyle name="표준 11 2 2 3 5 2 2 2" xfId="19021"/>
    <cellStyle name="표준 11 2 2 3 5 2 2 2 2" xfId="19022"/>
    <cellStyle name="표준 11 2 2 3 5 2 2 3" xfId="19023"/>
    <cellStyle name="표준 11 2 2 3 5 2 3" xfId="19024"/>
    <cellStyle name="표준 11 2 2 3 5 2 3 2" xfId="19025"/>
    <cellStyle name="표준 11 2 2 3 5 2 4" xfId="19026"/>
    <cellStyle name="표준 11 2 2 3 5 3" xfId="19027"/>
    <cellStyle name="표준 11 2 2 3 5 3 2" xfId="19028"/>
    <cellStyle name="표준 11 2 2 3 5 3 2 2" xfId="19029"/>
    <cellStyle name="표준 11 2 2 3 5 3 3" xfId="19030"/>
    <cellStyle name="표준 11 2 2 3 5 4" xfId="19031"/>
    <cellStyle name="표준 11 2 2 3 5 4 2" xfId="19032"/>
    <cellStyle name="표준 11 2 2 3 5 5" xfId="19033"/>
    <cellStyle name="표준 11 2 2 3 6" xfId="19034"/>
    <cellStyle name="표준 11 2 2 3 6 2" xfId="19035"/>
    <cellStyle name="표준 11 2 2 3 6 2 2" xfId="19036"/>
    <cellStyle name="표준 11 2 2 3 6 2 2 2" xfId="19037"/>
    <cellStyle name="표준 11 2 2 3 6 2 3" xfId="19038"/>
    <cellStyle name="표준 11 2 2 3 6 3" xfId="19039"/>
    <cellStyle name="표준 11 2 2 3 6 3 2" xfId="19040"/>
    <cellStyle name="표준 11 2 2 3 6 4" xfId="19041"/>
    <cellStyle name="표준 11 2 2 3 7" xfId="19042"/>
    <cellStyle name="표준 11 2 2 3 7 2" xfId="19043"/>
    <cellStyle name="표준 11 2 2 3 7 2 2" xfId="19044"/>
    <cellStyle name="표준 11 2 2 3 7 3" xfId="19045"/>
    <cellStyle name="표준 11 2 2 3 8" xfId="19046"/>
    <cellStyle name="표준 11 2 2 3 8 2" xfId="19047"/>
    <cellStyle name="표준 11 2 2 3 9" xfId="19048"/>
    <cellStyle name="표준 11 2 2 4" xfId="19049"/>
    <cellStyle name="표준 11 2 2 4 2" xfId="19050"/>
    <cellStyle name="표준 11 2 2 4 2 2" xfId="19051"/>
    <cellStyle name="표준 11 2 2 4 2 2 2" xfId="19052"/>
    <cellStyle name="표준 11 2 2 4 2 2 2 2" xfId="19053"/>
    <cellStyle name="표준 11 2 2 4 2 2 2 2 2" xfId="19054"/>
    <cellStyle name="표준 11 2 2 4 2 2 2 2 2 2" xfId="19055"/>
    <cellStyle name="표준 11 2 2 4 2 2 2 2 3" xfId="19056"/>
    <cellStyle name="표준 11 2 2 4 2 2 2 3" xfId="19057"/>
    <cellStyle name="표준 11 2 2 4 2 2 2 3 2" xfId="19058"/>
    <cellStyle name="표준 11 2 2 4 2 2 2 4" xfId="19059"/>
    <cellStyle name="표준 11 2 2 4 2 2 3" xfId="19060"/>
    <cellStyle name="표준 11 2 2 4 2 2 3 2" xfId="19061"/>
    <cellStyle name="표준 11 2 2 4 2 2 3 2 2" xfId="19062"/>
    <cellStyle name="표준 11 2 2 4 2 2 3 3" xfId="19063"/>
    <cellStyle name="표준 11 2 2 4 2 2 4" xfId="19064"/>
    <cellStyle name="표준 11 2 2 4 2 2 4 2" xfId="19065"/>
    <cellStyle name="표준 11 2 2 4 2 2 5" xfId="19066"/>
    <cellStyle name="표준 11 2 2 4 2 3" xfId="19067"/>
    <cellStyle name="표준 11 2 2 4 2 3 2" xfId="19068"/>
    <cellStyle name="표준 11 2 2 4 2 3 2 2" xfId="19069"/>
    <cellStyle name="표준 11 2 2 4 2 3 2 2 2" xfId="19070"/>
    <cellStyle name="표준 11 2 2 4 2 3 2 3" xfId="19071"/>
    <cellStyle name="표준 11 2 2 4 2 3 3" xfId="19072"/>
    <cellStyle name="표준 11 2 2 4 2 3 3 2" xfId="19073"/>
    <cellStyle name="표준 11 2 2 4 2 3 4" xfId="19074"/>
    <cellStyle name="표준 11 2 2 4 2 4" xfId="19075"/>
    <cellStyle name="표준 11 2 2 4 2 4 2" xfId="19076"/>
    <cellStyle name="표준 11 2 2 4 2 4 2 2" xfId="19077"/>
    <cellStyle name="표준 11 2 2 4 2 4 3" xfId="19078"/>
    <cellStyle name="표준 11 2 2 4 2 5" xfId="19079"/>
    <cellStyle name="표준 11 2 2 4 2 5 2" xfId="19080"/>
    <cellStyle name="표준 11 2 2 4 2 6" xfId="19081"/>
    <cellStyle name="표준 11 2 2 4 3" xfId="19082"/>
    <cellStyle name="표준 11 2 2 4 3 2" xfId="19083"/>
    <cellStyle name="표준 11 2 2 4 3 2 2" xfId="19084"/>
    <cellStyle name="표준 11 2 2 4 3 2 2 2" xfId="19085"/>
    <cellStyle name="표준 11 2 2 4 3 2 2 2 2" xfId="19086"/>
    <cellStyle name="표준 11 2 2 4 3 2 2 3" xfId="19087"/>
    <cellStyle name="표준 11 2 2 4 3 2 3" xfId="19088"/>
    <cellStyle name="표준 11 2 2 4 3 2 3 2" xfId="19089"/>
    <cellStyle name="표준 11 2 2 4 3 2 4" xfId="19090"/>
    <cellStyle name="표준 11 2 2 4 3 3" xfId="19091"/>
    <cellStyle name="표준 11 2 2 4 3 3 2" xfId="19092"/>
    <cellStyle name="표준 11 2 2 4 3 3 2 2" xfId="19093"/>
    <cellStyle name="표준 11 2 2 4 3 3 3" xfId="19094"/>
    <cellStyle name="표준 11 2 2 4 3 4" xfId="19095"/>
    <cellStyle name="표준 11 2 2 4 3 4 2" xfId="19096"/>
    <cellStyle name="표준 11 2 2 4 3 5" xfId="19097"/>
    <cellStyle name="표준 11 2 2 4 4" xfId="19098"/>
    <cellStyle name="표준 11 2 2 4 4 2" xfId="19099"/>
    <cellStyle name="표준 11 2 2 4 4 2 2" xfId="19100"/>
    <cellStyle name="표준 11 2 2 4 4 2 2 2" xfId="19101"/>
    <cellStyle name="표준 11 2 2 4 4 2 3" xfId="19102"/>
    <cellStyle name="표준 11 2 2 4 4 3" xfId="19103"/>
    <cellStyle name="표준 11 2 2 4 4 3 2" xfId="19104"/>
    <cellStyle name="표준 11 2 2 4 4 4" xfId="19105"/>
    <cellStyle name="표준 11 2 2 4 5" xfId="19106"/>
    <cellStyle name="표준 11 2 2 4 5 2" xfId="19107"/>
    <cellStyle name="표준 11 2 2 4 5 2 2" xfId="19108"/>
    <cellStyle name="표준 11 2 2 4 5 3" xfId="19109"/>
    <cellStyle name="표준 11 2 2 4 6" xfId="19110"/>
    <cellStyle name="표준 11 2 2 4 6 2" xfId="19111"/>
    <cellStyle name="표준 11 2 2 4 7" xfId="19112"/>
    <cellStyle name="표준 11 2 2 5" xfId="19113"/>
    <cellStyle name="표준 11 2 2 6" xfId="19114"/>
    <cellStyle name="표준 11 2 2 6 2" xfId="19115"/>
    <cellStyle name="표준 11 2 2 6 2 2" xfId="19116"/>
    <cellStyle name="표준 11 2 2 6 2 2 2" xfId="19117"/>
    <cellStyle name="표준 11 2 2 6 2 2 2 2" xfId="19118"/>
    <cellStyle name="표준 11 2 2 6 2 2 2 2 2" xfId="19119"/>
    <cellStyle name="표준 11 2 2 6 2 2 2 3" xfId="19120"/>
    <cellStyle name="표준 11 2 2 6 2 2 3" xfId="19121"/>
    <cellStyle name="표준 11 2 2 6 2 2 3 2" xfId="19122"/>
    <cellStyle name="표준 11 2 2 6 2 2 4" xfId="19123"/>
    <cellStyle name="표준 11 2 2 6 2 3" xfId="19124"/>
    <cellStyle name="표준 11 2 2 6 2 3 2" xfId="19125"/>
    <cellStyle name="표준 11 2 2 6 2 3 2 2" xfId="19126"/>
    <cellStyle name="표준 11 2 2 6 2 3 3" xfId="19127"/>
    <cellStyle name="표준 11 2 2 6 2 4" xfId="19128"/>
    <cellStyle name="표준 11 2 2 6 2 4 2" xfId="19129"/>
    <cellStyle name="표준 11 2 2 6 2 5" xfId="19130"/>
    <cellStyle name="표준 11 2 2 6 3" xfId="19131"/>
    <cellStyle name="표준 11 2 2 6 3 2" xfId="19132"/>
    <cellStyle name="표준 11 2 2 6 3 2 2" xfId="19133"/>
    <cellStyle name="표준 11 2 2 6 3 2 2 2" xfId="19134"/>
    <cellStyle name="표준 11 2 2 6 3 2 3" xfId="19135"/>
    <cellStyle name="표준 11 2 2 6 3 3" xfId="19136"/>
    <cellStyle name="표준 11 2 2 6 3 3 2" xfId="19137"/>
    <cellStyle name="표준 11 2 2 6 3 4" xfId="19138"/>
    <cellStyle name="표준 11 2 2 6 4" xfId="19139"/>
    <cellStyle name="표준 11 2 2 6 4 2" xfId="19140"/>
    <cellStyle name="표준 11 2 2 6 4 2 2" xfId="19141"/>
    <cellStyle name="표준 11 2 2 6 4 3" xfId="19142"/>
    <cellStyle name="표준 11 2 2 6 5" xfId="19143"/>
    <cellStyle name="표준 11 2 2 6 5 2" xfId="19144"/>
    <cellStyle name="표준 11 2 2 6 6" xfId="19145"/>
    <cellStyle name="표준 11 2 2 7" xfId="19146"/>
    <cellStyle name="표준 11 2 2 7 2" xfId="19147"/>
    <cellStyle name="표준 11 2 2 7 2 2" xfId="19148"/>
    <cellStyle name="표준 11 2 2 7 2 2 2" xfId="19149"/>
    <cellStyle name="표준 11 2 2 7 2 2 2 2" xfId="19150"/>
    <cellStyle name="표준 11 2 2 7 2 2 3" xfId="19151"/>
    <cellStyle name="표준 11 2 2 7 2 3" xfId="19152"/>
    <cellStyle name="표준 11 2 2 7 2 3 2" xfId="19153"/>
    <cellStyle name="표준 11 2 2 7 2 4" xfId="19154"/>
    <cellStyle name="표준 11 2 2 7 3" xfId="19155"/>
    <cellStyle name="표준 11 2 2 7 3 2" xfId="19156"/>
    <cellStyle name="표준 11 2 2 7 3 2 2" xfId="19157"/>
    <cellStyle name="표준 11 2 2 7 3 3" xfId="19158"/>
    <cellStyle name="표준 11 2 2 7 4" xfId="19159"/>
    <cellStyle name="표준 11 2 2 7 4 2" xfId="19160"/>
    <cellStyle name="표준 11 2 2 7 5" xfId="19161"/>
    <cellStyle name="표준 11 2 2 8" xfId="19162"/>
    <cellStyle name="표준 11 2 2 8 2" xfId="19163"/>
    <cellStyle name="표준 11 2 2 8 2 2" xfId="19164"/>
    <cellStyle name="표준 11 2 2 8 2 2 2" xfId="19165"/>
    <cellStyle name="표준 11 2 2 8 2 3" xfId="19166"/>
    <cellStyle name="표준 11 2 2 8 3" xfId="19167"/>
    <cellStyle name="표준 11 2 2 8 3 2" xfId="19168"/>
    <cellStyle name="표준 11 2 2 8 4" xfId="19169"/>
    <cellStyle name="표준 11 2 2 9" xfId="19170"/>
    <cellStyle name="표준 11 2 2 9 2" xfId="19171"/>
    <cellStyle name="표준 11 2 2 9 2 2" xfId="19172"/>
    <cellStyle name="표준 11 2 2 9 3" xfId="19173"/>
    <cellStyle name="표준 11 2 3" xfId="19174"/>
    <cellStyle name="표준 11 2 3 2" xfId="19175"/>
    <cellStyle name="표준 11 2 4" xfId="19176"/>
    <cellStyle name="표준 11 2 4 10" xfId="19177"/>
    <cellStyle name="표준 11 2 4 2" xfId="19178"/>
    <cellStyle name="표준 11 2 4 2 2" xfId="19179"/>
    <cellStyle name="표준 11 2 4 2 2 2" xfId="19180"/>
    <cellStyle name="표준 11 2 4 2 2 2 2" xfId="19181"/>
    <cellStyle name="표준 11 2 4 2 2 2 2 2" xfId="19182"/>
    <cellStyle name="표준 11 2 4 2 2 2 2 2 2" xfId="19183"/>
    <cellStyle name="표준 11 2 4 2 2 2 2 2 2 2" xfId="19184"/>
    <cellStyle name="표준 11 2 4 2 2 2 2 2 2 2 2" xfId="19185"/>
    <cellStyle name="표준 11 2 4 2 2 2 2 2 2 3" xfId="19186"/>
    <cellStyle name="표준 11 2 4 2 2 2 2 2 3" xfId="19187"/>
    <cellStyle name="표준 11 2 4 2 2 2 2 2 3 2" xfId="19188"/>
    <cellStyle name="표준 11 2 4 2 2 2 2 2 4" xfId="19189"/>
    <cellStyle name="표준 11 2 4 2 2 2 2 3" xfId="19190"/>
    <cellStyle name="표준 11 2 4 2 2 2 2 3 2" xfId="19191"/>
    <cellStyle name="표준 11 2 4 2 2 2 2 3 2 2" xfId="19192"/>
    <cellStyle name="표준 11 2 4 2 2 2 2 3 3" xfId="19193"/>
    <cellStyle name="표준 11 2 4 2 2 2 2 4" xfId="19194"/>
    <cellStyle name="표준 11 2 4 2 2 2 2 4 2" xfId="19195"/>
    <cellStyle name="표준 11 2 4 2 2 2 2 5" xfId="19196"/>
    <cellStyle name="표준 11 2 4 2 2 2 3" xfId="19197"/>
    <cellStyle name="표준 11 2 4 2 2 2 3 2" xfId="19198"/>
    <cellStyle name="표준 11 2 4 2 2 2 3 2 2" xfId="19199"/>
    <cellStyle name="표준 11 2 4 2 2 2 3 2 2 2" xfId="19200"/>
    <cellStyle name="표준 11 2 4 2 2 2 3 2 3" xfId="19201"/>
    <cellStyle name="표준 11 2 4 2 2 2 3 3" xfId="19202"/>
    <cellStyle name="표준 11 2 4 2 2 2 3 3 2" xfId="19203"/>
    <cellStyle name="표준 11 2 4 2 2 2 3 4" xfId="19204"/>
    <cellStyle name="표준 11 2 4 2 2 2 4" xfId="19205"/>
    <cellStyle name="표준 11 2 4 2 2 2 4 2" xfId="19206"/>
    <cellStyle name="표준 11 2 4 2 2 2 4 2 2" xfId="19207"/>
    <cellStyle name="표준 11 2 4 2 2 2 4 3" xfId="19208"/>
    <cellStyle name="표준 11 2 4 2 2 2 5" xfId="19209"/>
    <cellStyle name="표준 11 2 4 2 2 2 5 2" xfId="19210"/>
    <cellStyle name="표준 11 2 4 2 2 2 6" xfId="19211"/>
    <cellStyle name="표준 11 2 4 2 2 3" xfId="19212"/>
    <cellStyle name="표준 11 2 4 2 2 3 2" xfId="19213"/>
    <cellStyle name="표준 11 2 4 2 2 3 2 2" xfId="19214"/>
    <cellStyle name="표준 11 2 4 2 2 3 2 2 2" xfId="19215"/>
    <cellStyle name="표준 11 2 4 2 2 3 2 2 2 2" xfId="19216"/>
    <cellStyle name="표준 11 2 4 2 2 3 2 2 3" xfId="19217"/>
    <cellStyle name="표준 11 2 4 2 2 3 2 3" xfId="19218"/>
    <cellStyle name="표준 11 2 4 2 2 3 2 3 2" xfId="19219"/>
    <cellStyle name="표준 11 2 4 2 2 3 2 4" xfId="19220"/>
    <cellStyle name="표준 11 2 4 2 2 3 3" xfId="19221"/>
    <cellStyle name="표준 11 2 4 2 2 3 3 2" xfId="19222"/>
    <cellStyle name="표준 11 2 4 2 2 3 3 2 2" xfId="19223"/>
    <cellStyle name="표준 11 2 4 2 2 3 3 3" xfId="19224"/>
    <cellStyle name="표준 11 2 4 2 2 3 4" xfId="19225"/>
    <cellStyle name="표준 11 2 4 2 2 3 4 2" xfId="19226"/>
    <cellStyle name="표준 11 2 4 2 2 3 5" xfId="19227"/>
    <cellStyle name="표준 11 2 4 2 2 4" xfId="19228"/>
    <cellStyle name="표준 11 2 4 2 2 4 2" xfId="19229"/>
    <cellStyle name="표준 11 2 4 2 2 4 2 2" xfId="19230"/>
    <cellStyle name="표준 11 2 4 2 2 4 2 2 2" xfId="19231"/>
    <cellStyle name="표준 11 2 4 2 2 4 2 3" xfId="19232"/>
    <cellStyle name="표준 11 2 4 2 2 4 3" xfId="19233"/>
    <cellStyle name="표준 11 2 4 2 2 4 3 2" xfId="19234"/>
    <cellStyle name="표준 11 2 4 2 2 4 4" xfId="19235"/>
    <cellStyle name="표준 11 2 4 2 2 5" xfId="19236"/>
    <cellStyle name="표준 11 2 4 2 2 5 2" xfId="19237"/>
    <cellStyle name="표준 11 2 4 2 2 5 2 2" xfId="19238"/>
    <cellStyle name="표준 11 2 4 2 2 5 3" xfId="19239"/>
    <cellStyle name="표준 11 2 4 2 2 6" xfId="19240"/>
    <cellStyle name="표준 11 2 4 2 2 6 2" xfId="19241"/>
    <cellStyle name="표준 11 2 4 2 2 7" xfId="19242"/>
    <cellStyle name="표준 11 2 4 2 3" xfId="19243"/>
    <cellStyle name="표준 11 2 4 2 4" xfId="19244"/>
    <cellStyle name="표준 11 2 4 2 4 2" xfId="19245"/>
    <cellStyle name="표준 11 2 4 2 4 2 2" xfId="19246"/>
    <cellStyle name="표준 11 2 4 2 4 2 2 2" xfId="19247"/>
    <cellStyle name="표준 11 2 4 2 4 2 2 2 2" xfId="19248"/>
    <cellStyle name="표준 11 2 4 2 4 2 2 2 2 2" xfId="19249"/>
    <cellStyle name="표준 11 2 4 2 4 2 2 2 3" xfId="19250"/>
    <cellStyle name="표준 11 2 4 2 4 2 2 3" xfId="19251"/>
    <cellStyle name="표준 11 2 4 2 4 2 2 3 2" xfId="19252"/>
    <cellStyle name="표준 11 2 4 2 4 2 2 4" xfId="19253"/>
    <cellStyle name="표준 11 2 4 2 4 2 3" xfId="19254"/>
    <cellStyle name="표준 11 2 4 2 4 2 3 2" xfId="19255"/>
    <cellStyle name="표준 11 2 4 2 4 2 3 2 2" xfId="19256"/>
    <cellStyle name="표준 11 2 4 2 4 2 3 3" xfId="19257"/>
    <cellStyle name="표준 11 2 4 2 4 2 4" xfId="19258"/>
    <cellStyle name="표준 11 2 4 2 4 2 4 2" xfId="19259"/>
    <cellStyle name="표준 11 2 4 2 4 2 5" xfId="19260"/>
    <cellStyle name="표준 11 2 4 2 4 3" xfId="19261"/>
    <cellStyle name="표준 11 2 4 2 4 3 2" xfId="19262"/>
    <cellStyle name="표준 11 2 4 2 4 3 2 2" xfId="19263"/>
    <cellStyle name="표준 11 2 4 2 4 3 2 2 2" xfId="19264"/>
    <cellStyle name="표준 11 2 4 2 4 3 2 3" xfId="19265"/>
    <cellStyle name="표준 11 2 4 2 4 3 3" xfId="19266"/>
    <cellStyle name="표준 11 2 4 2 4 3 3 2" xfId="19267"/>
    <cellStyle name="표준 11 2 4 2 4 3 4" xfId="19268"/>
    <cellStyle name="표준 11 2 4 2 4 4" xfId="19269"/>
    <cellStyle name="표준 11 2 4 2 4 4 2" xfId="19270"/>
    <cellStyle name="표준 11 2 4 2 4 4 2 2" xfId="19271"/>
    <cellStyle name="표준 11 2 4 2 4 4 3" xfId="19272"/>
    <cellStyle name="표준 11 2 4 2 4 5" xfId="19273"/>
    <cellStyle name="표준 11 2 4 2 4 5 2" xfId="19274"/>
    <cellStyle name="표준 11 2 4 2 4 6" xfId="19275"/>
    <cellStyle name="표준 11 2 4 2 5" xfId="19276"/>
    <cellStyle name="표준 11 2 4 2 5 2" xfId="19277"/>
    <cellStyle name="표준 11 2 4 2 5 2 2" xfId="19278"/>
    <cellStyle name="표준 11 2 4 2 5 2 2 2" xfId="19279"/>
    <cellStyle name="표준 11 2 4 2 5 2 2 2 2" xfId="19280"/>
    <cellStyle name="표준 11 2 4 2 5 2 2 3" xfId="19281"/>
    <cellStyle name="표준 11 2 4 2 5 2 3" xfId="19282"/>
    <cellStyle name="표준 11 2 4 2 5 2 3 2" xfId="19283"/>
    <cellStyle name="표준 11 2 4 2 5 2 4" xfId="19284"/>
    <cellStyle name="표준 11 2 4 2 5 3" xfId="19285"/>
    <cellStyle name="표준 11 2 4 2 5 3 2" xfId="19286"/>
    <cellStyle name="표준 11 2 4 2 5 3 2 2" xfId="19287"/>
    <cellStyle name="표준 11 2 4 2 5 3 3" xfId="19288"/>
    <cellStyle name="표준 11 2 4 2 5 4" xfId="19289"/>
    <cellStyle name="표준 11 2 4 2 5 4 2" xfId="19290"/>
    <cellStyle name="표준 11 2 4 2 5 5" xfId="19291"/>
    <cellStyle name="표준 11 2 4 2 6" xfId="19292"/>
    <cellStyle name="표준 11 2 4 2 6 2" xfId="19293"/>
    <cellStyle name="표준 11 2 4 2 6 2 2" xfId="19294"/>
    <cellStyle name="표준 11 2 4 2 6 2 2 2" xfId="19295"/>
    <cellStyle name="표준 11 2 4 2 6 2 3" xfId="19296"/>
    <cellStyle name="표준 11 2 4 2 6 3" xfId="19297"/>
    <cellStyle name="표준 11 2 4 2 6 3 2" xfId="19298"/>
    <cellStyle name="표준 11 2 4 2 6 4" xfId="19299"/>
    <cellStyle name="표준 11 2 4 2 7" xfId="19300"/>
    <cellStyle name="표준 11 2 4 2 7 2" xfId="19301"/>
    <cellStyle name="표준 11 2 4 2 7 2 2" xfId="19302"/>
    <cellStyle name="표준 11 2 4 2 7 3" xfId="19303"/>
    <cellStyle name="표준 11 2 4 2 8" xfId="19304"/>
    <cellStyle name="표준 11 2 4 2 8 2" xfId="19305"/>
    <cellStyle name="표준 11 2 4 2 9" xfId="19306"/>
    <cellStyle name="표준 11 2 4 3" xfId="19307"/>
    <cellStyle name="표준 11 2 4 3 2" xfId="19308"/>
    <cellStyle name="표준 11 2 4 3 2 2" xfId="19309"/>
    <cellStyle name="표준 11 2 4 3 2 2 2" xfId="19310"/>
    <cellStyle name="표준 11 2 4 3 2 2 2 2" xfId="19311"/>
    <cellStyle name="표준 11 2 4 3 2 2 2 2 2" xfId="19312"/>
    <cellStyle name="표준 11 2 4 3 2 2 2 2 2 2" xfId="19313"/>
    <cellStyle name="표준 11 2 4 3 2 2 2 2 3" xfId="19314"/>
    <cellStyle name="표준 11 2 4 3 2 2 2 3" xfId="19315"/>
    <cellStyle name="표준 11 2 4 3 2 2 2 3 2" xfId="19316"/>
    <cellStyle name="표준 11 2 4 3 2 2 2 4" xfId="19317"/>
    <cellStyle name="표준 11 2 4 3 2 2 3" xfId="19318"/>
    <cellStyle name="표준 11 2 4 3 2 2 3 2" xfId="19319"/>
    <cellStyle name="표준 11 2 4 3 2 2 3 2 2" xfId="19320"/>
    <cellStyle name="표준 11 2 4 3 2 2 3 3" xfId="19321"/>
    <cellStyle name="표준 11 2 4 3 2 2 4" xfId="19322"/>
    <cellStyle name="표준 11 2 4 3 2 2 4 2" xfId="19323"/>
    <cellStyle name="표준 11 2 4 3 2 2 5" xfId="19324"/>
    <cellStyle name="표준 11 2 4 3 2 3" xfId="19325"/>
    <cellStyle name="표준 11 2 4 3 2 3 2" xfId="19326"/>
    <cellStyle name="표준 11 2 4 3 2 3 2 2" xfId="19327"/>
    <cellStyle name="표준 11 2 4 3 2 3 2 2 2" xfId="19328"/>
    <cellStyle name="표준 11 2 4 3 2 3 2 3" xfId="19329"/>
    <cellStyle name="표준 11 2 4 3 2 3 3" xfId="19330"/>
    <cellStyle name="표준 11 2 4 3 2 3 3 2" xfId="19331"/>
    <cellStyle name="표준 11 2 4 3 2 3 4" xfId="19332"/>
    <cellStyle name="표준 11 2 4 3 2 4" xfId="19333"/>
    <cellStyle name="표준 11 2 4 3 2 4 2" xfId="19334"/>
    <cellStyle name="표준 11 2 4 3 2 4 2 2" xfId="19335"/>
    <cellStyle name="표준 11 2 4 3 2 4 3" xfId="19336"/>
    <cellStyle name="표준 11 2 4 3 2 5" xfId="19337"/>
    <cellStyle name="표준 11 2 4 3 2 5 2" xfId="19338"/>
    <cellStyle name="표준 11 2 4 3 2 6" xfId="19339"/>
    <cellStyle name="표준 11 2 4 3 3" xfId="19340"/>
    <cellStyle name="표준 11 2 4 3 3 2" xfId="19341"/>
    <cellStyle name="표준 11 2 4 3 3 2 2" xfId="19342"/>
    <cellStyle name="표준 11 2 4 3 3 2 2 2" xfId="19343"/>
    <cellStyle name="표준 11 2 4 3 3 2 2 2 2" xfId="19344"/>
    <cellStyle name="표준 11 2 4 3 3 2 2 3" xfId="19345"/>
    <cellStyle name="표준 11 2 4 3 3 2 3" xfId="19346"/>
    <cellStyle name="표준 11 2 4 3 3 2 3 2" xfId="19347"/>
    <cellStyle name="표준 11 2 4 3 3 2 4" xfId="19348"/>
    <cellStyle name="표준 11 2 4 3 3 3" xfId="19349"/>
    <cellStyle name="표준 11 2 4 3 3 3 2" xfId="19350"/>
    <cellStyle name="표준 11 2 4 3 3 3 2 2" xfId="19351"/>
    <cellStyle name="표준 11 2 4 3 3 3 3" xfId="19352"/>
    <cellStyle name="표준 11 2 4 3 3 4" xfId="19353"/>
    <cellStyle name="표준 11 2 4 3 3 4 2" xfId="19354"/>
    <cellStyle name="표준 11 2 4 3 3 5" xfId="19355"/>
    <cellStyle name="표준 11 2 4 3 4" xfId="19356"/>
    <cellStyle name="표준 11 2 4 3 4 2" xfId="19357"/>
    <cellStyle name="표준 11 2 4 3 4 2 2" xfId="19358"/>
    <cellStyle name="표준 11 2 4 3 4 2 2 2" xfId="19359"/>
    <cellStyle name="표준 11 2 4 3 4 2 3" xfId="19360"/>
    <cellStyle name="표준 11 2 4 3 4 3" xfId="19361"/>
    <cellStyle name="표준 11 2 4 3 4 3 2" xfId="19362"/>
    <cellStyle name="표준 11 2 4 3 4 4" xfId="19363"/>
    <cellStyle name="표준 11 2 4 3 5" xfId="19364"/>
    <cellStyle name="표준 11 2 4 3 5 2" xfId="19365"/>
    <cellStyle name="표준 11 2 4 3 5 2 2" xfId="19366"/>
    <cellStyle name="표준 11 2 4 3 5 3" xfId="19367"/>
    <cellStyle name="표준 11 2 4 3 6" xfId="19368"/>
    <cellStyle name="표준 11 2 4 3 6 2" xfId="19369"/>
    <cellStyle name="표준 11 2 4 3 7" xfId="19370"/>
    <cellStyle name="표준 11 2 4 4" xfId="19371"/>
    <cellStyle name="표준 11 2 4 5" xfId="19372"/>
    <cellStyle name="표준 11 2 4 5 2" xfId="19373"/>
    <cellStyle name="표준 11 2 4 5 2 2" xfId="19374"/>
    <cellStyle name="표준 11 2 4 5 2 2 2" xfId="19375"/>
    <cellStyle name="표준 11 2 4 5 2 2 2 2" xfId="19376"/>
    <cellStyle name="표준 11 2 4 5 2 2 2 2 2" xfId="19377"/>
    <cellStyle name="표준 11 2 4 5 2 2 2 3" xfId="19378"/>
    <cellStyle name="표준 11 2 4 5 2 2 3" xfId="19379"/>
    <cellStyle name="표준 11 2 4 5 2 2 3 2" xfId="19380"/>
    <cellStyle name="표준 11 2 4 5 2 2 4" xfId="19381"/>
    <cellStyle name="표준 11 2 4 5 2 3" xfId="19382"/>
    <cellStyle name="표준 11 2 4 5 2 3 2" xfId="19383"/>
    <cellStyle name="표준 11 2 4 5 2 3 2 2" xfId="19384"/>
    <cellStyle name="표준 11 2 4 5 2 3 3" xfId="19385"/>
    <cellStyle name="표준 11 2 4 5 2 4" xfId="19386"/>
    <cellStyle name="표준 11 2 4 5 2 4 2" xfId="19387"/>
    <cellStyle name="표준 11 2 4 5 2 5" xfId="19388"/>
    <cellStyle name="표준 11 2 4 5 3" xfId="19389"/>
    <cellStyle name="표준 11 2 4 5 3 2" xfId="19390"/>
    <cellStyle name="표준 11 2 4 5 3 2 2" xfId="19391"/>
    <cellStyle name="표준 11 2 4 5 3 2 2 2" xfId="19392"/>
    <cellStyle name="표준 11 2 4 5 3 2 3" xfId="19393"/>
    <cellStyle name="표준 11 2 4 5 3 3" xfId="19394"/>
    <cellStyle name="표준 11 2 4 5 3 3 2" xfId="19395"/>
    <cellStyle name="표준 11 2 4 5 3 4" xfId="19396"/>
    <cellStyle name="표준 11 2 4 5 4" xfId="19397"/>
    <cellStyle name="표준 11 2 4 5 4 2" xfId="19398"/>
    <cellStyle name="표준 11 2 4 5 4 2 2" xfId="19399"/>
    <cellStyle name="표준 11 2 4 5 4 3" xfId="19400"/>
    <cellStyle name="표준 11 2 4 5 5" xfId="19401"/>
    <cellStyle name="표준 11 2 4 5 5 2" xfId="19402"/>
    <cellStyle name="표준 11 2 4 5 6" xfId="19403"/>
    <cellStyle name="표준 11 2 4 6" xfId="19404"/>
    <cellStyle name="표준 11 2 4 6 2" xfId="19405"/>
    <cellStyle name="표준 11 2 4 6 2 2" xfId="19406"/>
    <cellStyle name="표준 11 2 4 6 2 2 2" xfId="19407"/>
    <cellStyle name="표준 11 2 4 6 2 2 2 2" xfId="19408"/>
    <cellStyle name="표준 11 2 4 6 2 2 3" xfId="19409"/>
    <cellStyle name="표준 11 2 4 6 2 3" xfId="19410"/>
    <cellStyle name="표준 11 2 4 6 2 3 2" xfId="19411"/>
    <cellStyle name="표준 11 2 4 6 2 4" xfId="19412"/>
    <cellStyle name="표준 11 2 4 6 3" xfId="19413"/>
    <cellStyle name="표준 11 2 4 6 3 2" xfId="19414"/>
    <cellStyle name="표준 11 2 4 6 3 2 2" xfId="19415"/>
    <cellStyle name="표준 11 2 4 6 3 3" xfId="19416"/>
    <cellStyle name="표준 11 2 4 6 4" xfId="19417"/>
    <cellStyle name="표준 11 2 4 6 4 2" xfId="19418"/>
    <cellStyle name="표준 11 2 4 6 5" xfId="19419"/>
    <cellStyle name="표준 11 2 4 7" xfId="19420"/>
    <cellStyle name="표준 11 2 4 7 2" xfId="19421"/>
    <cellStyle name="표준 11 2 4 7 2 2" xfId="19422"/>
    <cellStyle name="표준 11 2 4 7 2 2 2" xfId="19423"/>
    <cellStyle name="표준 11 2 4 7 2 3" xfId="19424"/>
    <cellStyle name="표준 11 2 4 7 3" xfId="19425"/>
    <cellStyle name="표준 11 2 4 7 3 2" xfId="19426"/>
    <cellStyle name="표준 11 2 4 7 4" xfId="19427"/>
    <cellStyle name="표준 11 2 4 8" xfId="19428"/>
    <cellStyle name="표준 11 2 4 8 2" xfId="19429"/>
    <cellStyle name="표준 11 2 4 8 2 2" xfId="19430"/>
    <cellStyle name="표준 11 2 4 8 3" xfId="19431"/>
    <cellStyle name="표준 11 2 4 9" xfId="19432"/>
    <cellStyle name="표준 11 2 4 9 2" xfId="19433"/>
    <cellStyle name="표준 11 2 5" xfId="19434"/>
    <cellStyle name="표준 11 2 5 2" xfId="19435"/>
    <cellStyle name="표준 11 2 5 2 2" xfId="19436"/>
    <cellStyle name="표준 11 2 5 2 2 2" xfId="19437"/>
    <cellStyle name="표준 11 2 5 2 2 2 2" xfId="19438"/>
    <cellStyle name="표준 11 2 5 2 2 2 2 2" xfId="19439"/>
    <cellStyle name="표준 11 2 5 2 2 2 2 2 2" xfId="19440"/>
    <cellStyle name="표준 11 2 5 2 2 2 2 2 2 2" xfId="19441"/>
    <cellStyle name="표준 11 2 5 2 2 2 2 2 3" xfId="19442"/>
    <cellStyle name="표준 11 2 5 2 2 2 2 3" xfId="19443"/>
    <cellStyle name="표준 11 2 5 2 2 2 2 3 2" xfId="19444"/>
    <cellStyle name="표준 11 2 5 2 2 2 2 4" xfId="19445"/>
    <cellStyle name="표준 11 2 5 2 2 2 3" xfId="19446"/>
    <cellStyle name="표준 11 2 5 2 2 2 3 2" xfId="19447"/>
    <cellStyle name="표준 11 2 5 2 2 2 3 2 2" xfId="19448"/>
    <cellStyle name="표준 11 2 5 2 2 2 3 3" xfId="19449"/>
    <cellStyle name="표준 11 2 5 2 2 2 4" xfId="19450"/>
    <cellStyle name="표준 11 2 5 2 2 2 4 2" xfId="19451"/>
    <cellStyle name="표준 11 2 5 2 2 2 5" xfId="19452"/>
    <cellStyle name="표준 11 2 5 2 2 3" xfId="19453"/>
    <cellStyle name="표준 11 2 5 2 2 3 2" xfId="19454"/>
    <cellStyle name="표준 11 2 5 2 2 3 2 2" xfId="19455"/>
    <cellStyle name="표준 11 2 5 2 2 3 2 2 2" xfId="19456"/>
    <cellStyle name="표준 11 2 5 2 2 3 2 3" xfId="19457"/>
    <cellStyle name="표준 11 2 5 2 2 3 3" xfId="19458"/>
    <cellStyle name="표준 11 2 5 2 2 3 3 2" xfId="19459"/>
    <cellStyle name="표준 11 2 5 2 2 3 4" xfId="19460"/>
    <cellStyle name="표준 11 2 5 2 2 4" xfId="19461"/>
    <cellStyle name="표준 11 2 5 2 2 4 2" xfId="19462"/>
    <cellStyle name="표준 11 2 5 2 2 4 2 2" xfId="19463"/>
    <cellStyle name="표준 11 2 5 2 2 4 3" xfId="19464"/>
    <cellStyle name="표준 11 2 5 2 2 5" xfId="19465"/>
    <cellStyle name="표준 11 2 5 2 2 5 2" xfId="19466"/>
    <cellStyle name="표준 11 2 5 2 2 6" xfId="19467"/>
    <cellStyle name="표준 11 2 5 2 3" xfId="19468"/>
    <cellStyle name="표준 11 2 5 2 3 2" xfId="19469"/>
    <cellStyle name="표준 11 2 5 2 3 2 2" xfId="19470"/>
    <cellStyle name="표준 11 2 5 2 3 2 2 2" xfId="19471"/>
    <cellStyle name="표준 11 2 5 2 3 2 2 2 2" xfId="19472"/>
    <cellStyle name="표준 11 2 5 2 3 2 2 3" xfId="19473"/>
    <cellStyle name="표준 11 2 5 2 3 2 3" xfId="19474"/>
    <cellStyle name="표준 11 2 5 2 3 2 3 2" xfId="19475"/>
    <cellStyle name="표준 11 2 5 2 3 2 4" xfId="19476"/>
    <cellStyle name="표준 11 2 5 2 3 3" xfId="19477"/>
    <cellStyle name="표준 11 2 5 2 3 3 2" xfId="19478"/>
    <cellStyle name="표준 11 2 5 2 3 3 2 2" xfId="19479"/>
    <cellStyle name="표준 11 2 5 2 3 3 3" xfId="19480"/>
    <cellStyle name="표준 11 2 5 2 3 4" xfId="19481"/>
    <cellStyle name="표준 11 2 5 2 3 4 2" xfId="19482"/>
    <cellStyle name="표준 11 2 5 2 3 5" xfId="19483"/>
    <cellStyle name="표준 11 2 5 2 4" xfId="19484"/>
    <cellStyle name="표준 11 2 5 2 4 2" xfId="19485"/>
    <cellStyle name="표준 11 2 5 2 4 2 2" xfId="19486"/>
    <cellStyle name="표준 11 2 5 2 4 2 2 2" xfId="19487"/>
    <cellStyle name="표준 11 2 5 2 4 2 3" xfId="19488"/>
    <cellStyle name="표준 11 2 5 2 4 3" xfId="19489"/>
    <cellStyle name="표준 11 2 5 2 4 3 2" xfId="19490"/>
    <cellStyle name="표준 11 2 5 2 4 4" xfId="19491"/>
    <cellStyle name="표준 11 2 5 2 5" xfId="19492"/>
    <cellStyle name="표준 11 2 5 2 5 2" xfId="19493"/>
    <cellStyle name="표준 11 2 5 2 5 2 2" xfId="19494"/>
    <cellStyle name="표준 11 2 5 2 5 3" xfId="19495"/>
    <cellStyle name="표준 11 2 5 2 6" xfId="19496"/>
    <cellStyle name="표준 11 2 5 2 6 2" xfId="19497"/>
    <cellStyle name="표준 11 2 5 2 7" xfId="19498"/>
    <cellStyle name="표준 11 2 5 3" xfId="19499"/>
    <cellStyle name="표준 11 2 5 4" xfId="19500"/>
    <cellStyle name="표준 11 2 5 4 2" xfId="19501"/>
    <cellStyle name="표준 11 2 5 4 2 2" xfId="19502"/>
    <cellStyle name="표준 11 2 5 4 2 2 2" xfId="19503"/>
    <cellStyle name="표준 11 2 5 4 2 2 2 2" xfId="19504"/>
    <cellStyle name="표준 11 2 5 4 2 2 2 2 2" xfId="19505"/>
    <cellStyle name="표준 11 2 5 4 2 2 2 3" xfId="19506"/>
    <cellStyle name="표준 11 2 5 4 2 2 3" xfId="19507"/>
    <cellStyle name="표준 11 2 5 4 2 2 3 2" xfId="19508"/>
    <cellStyle name="표준 11 2 5 4 2 2 4" xfId="19509"/>
    <cellStyle name="표준 11 2 5 4 2 3" xfId="19510"/>
    <cellStyle name="표준 11 2 5 4 2 3 2" xfId="19511"/>
    <cellStyle name="표준 11 2 5 4 2 3 2 2" xfId="19512"/>
    <cellStyle name="표준 11 2 5 4 2 3 3" xfId="19513"/>
    <cellStyle name="표준 11 2 5 4 2 4" xfId="19514"/>
    <cellStyle name="표준 11 2 5 4 2 4 2" xfId="19515"/>
    <cellStyle name="표준 11 2 5 4 2 5" xfId="19516"/>
    <cellStyle name="표준 11 2 5 4 3" xfId="19517"/>
    <cellStyle name="표준 11 2 5 4 3 2" xfId="19518"/>
    <cellStyle name="표준 11 2 5 4 3 2 2" xfId="19519"/>
    <cellStyle name="표준 11 2 5 4 3 2 2 2" xfId="19520"/>
    <cellStyle name="표준 11 2 5 4 3 2 3" xfId="19521"/>
    <cellStyle name="표준 11 2 5 4 3 3" xfId="19522"/>
    <cellStyle name="표준 11 2 5 4 3 3 2" xfId="19523"/>
    <cellStyle name="표준 11 2 5 4 3 4" xfId="19524"/>
    <cellStyle name="표준 11 2 5 4 4" xfId="19525"/>
    <cellStyle name="표준 11 2 5 4 4 2" xfId="19526"/>
    <cellStyle name="표준 11 2 5 4 4 2 2" xfId="19527"/>
    <cellStyle name="표준 11 2 5 4 4 3" xfId="19528"/>
    <cellStyle name="표준 11 2 5 4 5" xfId="19529"/>
    <cellStyle name="표준 11 2 5 4 5 2" xfId="19530"/>
    <cellStyle name="표준 11 2 5 4 6" xfId="19531"/>
    <cellStyle name="표준 11 2 5 5" xfId="19532"/>
    <cellStyle name="표준 11 2 5 5 2" xfId="19533"/>
    <cellStyle name="표준 11 2 5 5 2 2" xfId="19534"/>
    <cellStyle name="표준 11 2 5 5 2 2 2" xfId="19535"/>
    <cellStyle name="표준 11 2 5 5 2 2 2 2" xfId="19536"/>
    <cellStyle name="표준 11 2 5 5 2 2 3" xfId="19537"/>
    <cellStyle name="표준 11 2 5 5 2 3" xfId="19538"/>
    <cellStyle name="표준 11 2 5 5 2 3 2" xfId="19539"/>
    <cellStyle name="표준 11 2 5 5 2 4" xfId="19540"/>
    <cellStyle name="표준 11 2 5 5 3" xfId="19541"/>
    <cellStyle name="표준 11 2 5 5 3 2" xfId="19542"/>
    <cellStyle name="표준 11 2 5 5 3 2 2" xfId="19543"/>
    <cellStyle name="표준 11 2 5 5 3 3" xfId="19544"/>
    <cellStyle name="표준 11 2 5 5 4" xfId="19545"/>
    <cellStyle name="표준 11 2 5 5 4 2" xfId="19546"/>
    <cellStyle name="표준 11 2 5 5 5" xfId="19547"/>
    <cellStyle name="표준 11 2 5 6" xfId="19548"/>
    <cellStyle name="표준 11 2 5 6 2" xfId="19549"/>
    <cellStyle name="표준 11 2 5 6 2 2" xfId="19550"/>
    <cellStyle name="표준 11 2 5 6 2 2 2" xfId="19551"/>
    <cellStyle name="표준 11 2 5 6 2 3" xfId="19552"/>
    <cellStyle name="표준 11 2 5 6 3" xfId="19553"/>
    <cellStyle name="표준 11 2 5 6 3 2" xfId="19554"/>
    <cellStyle name="표준 11 2 5 6 4" xfId="19555"/>
    <cellStyle name="표준 11 2 5 7" xfId="19556"/>
    <cellStyle name="표준 11 2 5 7 2" xfId="19557"/>
    <cellStyle name="표준 11 2 5 7 2 2" xfId="19558"/>
    <cellStyle name="표준 11 2 5 7 3" xfId="19559"/>
    <cellStyle name="표준 11 2 5 8" xfId="19560"/>
    <cellStyle name="표준 11 2 5 8 2" xfId="19561"/>
    <cellStyle name="표준 11 2 5 9" xfId="19562"/>
    <cellStyle name="표준 11 2 6" xfId="19563"/>
    <cellStyle name="표준 11 2 6 2" xfId="19564"/>
    <cellStyle name="표준 11 2 6 2 2" xfId="19565"/>
    <cellStyle name="표준 11 2 6 2 2 2" xfId="19566"/>
    <cellStyle name="표준 11 2 6 2 2 2 2" xfId="19567"/>
    <cellStyle name="표준 11 2 6 2 2 2 2 2" xfId="19568"/>
    <cellStyle name="표준 11 2 6 2 2 2 2 2 2" xfId="19569"/>
    <cellStyle name="표준 11 2 6 2 2 2 2 3" xfId="19570"/>
    <cellStyle name="표준 11 2 6 2 2 2 3" xfId="19571"/>
    <cellStyle name="표준 11 2 6 2 2 2 3 2" xfId="19572"/>
    <cellStyle name="표준 11 2 6 2 2 2 4" xfId="19573"/>
    <cellStyle name="표준 11 2 6 2 2 3" xfId="19574"/>
    <cellStyle name="표준 11 2 6 2 2 3 2" xfId="19575"/>
    <cellStyle name="표준 11 2 6 2 2 3 2 2" xfId="19576"/>
    <cellStyle name="표준 11 2 6 2 2 3 3" xfId="19577"/>
    <cellStyle name="표준 11 2 6 2 2 4" xfId="19578"/>
    <cellStyle name="표준 11 2 6 2 2 4 2" xfId="19579"/>
    <cellStyle name="표준 11 2 6 2 2 5" xfId="19580"/>
    <cellStyle name="표준 11 2 6 2 3" xfId="19581"/>
    <cellStyle name="표준 11 2 6 2 3 2" xfId="19582"/>
    <cellStyle name="표준 11 2 6 2 3 2 2" xfId="19583"/>
    <cellStyle name="표준 11 2 6 2 3 2 2 2" xfId="19584"/>
    <cellStyle name="표준 11 2 6 2 3 2 3" xfId="19585"/>
    <cellStyle name="표준 11 2 6 2 3 3" xfId="19586"/>
    <cellStyle name="표준 11 2 6 2 3 3 2" xfId="19587"/>
    <cellStyle name="표준 11 2 6 2 3 4" xfId="19588"/>
    <cellStyle name="표준 11 2 6 2 4" xfId="19589"/>
    <cellStyle name="표준 11 2 6 2 4 2" xfId="19590"/>
    <cellStyle name="표준 11 2 6 2 4 2 2" xfId="19591"/>
    <cellStyle name="표준 11 2 6 2 4 3" xfId="19592"/>
    <cellStyle name="표준 11 2 6 2 5" xfId="19593"/>
    <cellStyle name="표준 11 2 6 2 5 2" xfId="19594"/>
    <cellStyle name="표준 11 2 6 2 6" xfId="19595"/>
    <cellStyle name="표준 11 2 6 3" xfId="19596"/>
    <cellStyle name="표준 11 2 6 3 2" xfId="19597"/>
    <cellStyle name="표준 11 2 6 3 2 2" xfId="19598"/>
    <cellStyle name="표준 11 2 6 3 2 2 2" xfId="19599"/>
    <cellStyle name="표준 11 2 6 3 2 2 2 2" xfId="19600"/>
    <cellStyle name="표준 11 2 6 3 2 2 3" xfId="19601"/>
    <cellStyle name="표준 11 2 6 3 2 3" xfId="19602"/>
    <cellStyle name="표준 11 2 6 3 2 3 2" xfId="19603"/>
    <cellStyle name="표준 11 2 6 3 2 4" xfId="19604"/>
    <cellStyle name="표준 11 2 6 3 3" xfId="19605"/>
    <cellStyle name="표준 11 2 6 3 3 2" xfId="19606"/>
    <cellStyle name="표준 11 2 6 3 3 2 2" xfId="19607"/>
    <cellStyle name="표준 11 2 6 3 3 3" xfId="19608"/>
    <cellStyle name="표준 11 2 6 3 4" xfId="19609"/>
    <cellStyle name="표준 11 2 6 3 4 2" xfId="19610"/>
    <cellStyle name="표준 11 2 6 3 5" xfId="19611"/>
    <cellStyle name="표준 11 2 6 4" xfId="19612"/>
    <cellStyle name="표준 11 2 6 4 2" xfId="19613"/>
    <cellStyle name="표준 11 2 6 4 2 2" xfId="19614"/>
    <cellStyle name="표준 11 2 6 4 2 2 2" xfId="19615"/>
    <cellStyle name="표준 11 2 6 4 2 3" xfId="19616"/>
    <cellStyle name="표준 11 2 6 4 3" xfId="19617"/>
    <cellStyle name="표준 11 2 6 4 3 2" xfId="19618"/>
    <cellStyle name="표준 11 2 6 4 4" xfId="19619"/>
    <cellStyle name="표준 11 2 6 5" xfId="19620"/>
    <cellStyle name="표준 11 2 6 5 2" xfId="19621"/>
    <cellStyle name="표준 11 2 6 5 2 2" xfId="19622"/>
    <cellStyle name="표준 11 2 6 5 3" xfId="19623"/>
    <cellStyle name="표준 11 2 6 6" xfId="19624"/>
    <cellStyle name="표준 11 2 6 6 2" xfId="19625"/>
    <cellStyle name="표준 11 2 6 7" xfId="19626"/>
    <cellStyle name="표준 11 2 7" xfId="19627"/>
    <cellStyle name="표준 11 2 8" xfId="19628"/>
    <cellStyle name="표준 11 2 8 2" xfId="19629"/>
    <cellStyle name="표준 11 2 8 2 2" xfId="19630"/>
    <cellStyle name="표준 11 2 8 2 2 2" xfId="19631"/>
    <cellStyle name="표준 11 2 8 2 2 2 2" xfId="19632"/>
    <cellStyle name="표준 11 2 8 2 2 2 2 2" xfId="19633"/>
    <cellStyle name="표준 11 2 8 2 2 2 3" xfId="19634"/>
    <cellStyle name="표준 11 2 8 2 2 3" xfId="19635"/>
    <cellStyle name="표준 11 2 8 2 2 3 2" xfId="19636"/>
    <cellStyle name="표준 11 2 8 2 2 4" xfId="19637"/>
    <cellStyle name="표준 11 2 8 2 3" xfId="19638"/>
    <cellStyle name="표준 11 2 8 2 3 2" xfId="19639"/>
    <cellStyle name="표준 11 2 8 2 3 2 2" xfId="19640"/>
    <cellStyle name="표준 11 2 8 2 3 3" xfId="19641"/>
    <cellStyle name="표준 11 2 8 2 4" xfId="19642"/>
    <cellStyle name="표준 11 2 8 2 4 2" xfId="19643"/>
    <cellStyle name="표준 11 2 8 2 5" xfId="19644"/>
    <cellStyle name="표준 11 2 8 3" xfId="19645"/>
    <cellStyle name="표준 11 2 8 3 2" xfId="19646"/>
    <cellStyle name="표준 11 2 8 3 2 2" xfId="19647"/>
    <cellStyle name="표준 11 2 8 3 2 2 2" xfId="19648"/>
    <cellStyle name="표준 11 2 8 3 2 3" xfId="19649"/>
    <cellStyle name="표준 11 2 8 3 3" xfId="19650"/>
    <cellStyle name="표준 11 2 8 3 3 2" xfId="19651"/>
    <cellStyle name="표준 11 2 8 3 4" xfId="19652"/>
    <cellStyle name="표준 11 2 8 4" xfId="19653"/>
    <cellStyle name="표준 11 2 8 4 2" xfId="19654"/>
    <cellStyle name="표준 11 2 8 4 2 2" xfId="19655"/>
    <cellStyle name="표준 11 2 8 4 3" xfId="19656"/>
    <cellStyle name="표준 11 2 8 5" xfId="19657"/>
    <cellStyle name="표준 11 2 8 5 2" xfId="19658"/>
    <cellStyle name="표준 11 2 8 6" xfId="19659"/>
    <cellStyle name="표준 11 2 9" xfId="19660"/>
    <cellStyle name="표준 11 2 9 2" xfId="19661"/>
    <cellStyle name="표준 11 2 9 2 2" xfId="19662"/>
    <cellStyle name="표준 11 2 9 2 2 2" xfId="19663"/>
    <cellStyle name="표준 11 2 9 2 2 2 2" xfId="19664"/>
    <cellStyle name="표준 11 2 9 2 2 3" xfId="19665"/>
    <cellStyle name="표준 11 2 9 2 3" xfId="19666"/>
    <cellStyle name="표준 11 2 9 2 3 2" xfId="19667"/>
    <cellStyle name="표준 11 2 9 2 4" xfId="19668"/>
    <cellStyle name="표준 11 2 9 3" xfId="19669"/>
    <cellStyle name="표준 11 2 9 3 2" xfId="19670"/>
    <cellStyle name="표준 11 2 9 3 2 2" xfId="19671"/>
    <cellStyle name="표준 11 2 9 3 3" xfId="19672"/>
    <cellStyle name="표준 11 2 9 4" xfId="19673"/>
    <cellStyle name="표준 11 2 9 4 2" xfId="19674"/>
    <cellStyle name="표준 11 2 9 5" xfId="19675"/>
    <cellStyle name="표준 11 3" xfId="19676"/>
    <cellStyle name="표준 11 3 10" xfId="19677"/>
    <cellStyle name="표준 11 3 10 2" xfId="19678"/>
    <cellStyle name="표준 11 3 11" xfId="19679"/>
    <cellStyle name="표준 11 3 2" xfId="19680"/>
    <cellStyle name="표준 11 3 2 10" xfId="19681"/>
    <cellStyle name="표준 11 3 2 2" xfId="19682"/>
    <cellStyle name="표준 11 3 2 2 2" xfId="19683"/>
    <cellStyle name="표준 11 3 2 2 2 2" xfId="19684"/>
    <cellStyle name="표준 11 3 2 2 2 2 2" xfId="19685"/>
    <cellStyle name="표준 11 3 2 2 2 2 2 2" xfId="19686"/>
    <cellStyle name="표준 11 3 2 2 2 2 2 2 2" xfId="19687"/>
    <cellStyle name="표준 11 3 2 2 2 2 2 2 2 2" xfId="19688"/>
    <cellStyle name="표준 11 3 2 2 2 2 2 2 2 2 2" xfId="19689"/>
    <cellStyle name="표준 11 3 2 2 2 2 2 2 2 3" xfId="19690"/>
    <cellStyle name="표준 11 3 2 2 2 2 2 2 3" xfId="19691"/>
    <cellStyle name="표준 11 3 2 2 2 2 2 2 3 2" xfId="19692"/>
    <cellStyle name="표준 11 3 2 2 2 2 2 2 4" xfId="19693"/>
    <cellStyle name="표준 11 3 2 2 2 2 2 3" xfId="19694"/>
    <cellStyle name="표준 11 3 2 2 2 2 2 3 2" xfId="19695"/>
    <cellStyle name="표준 11 3 2 2 2 2 2 3 2 2" xfId="19696"/>
    <cellStyle name="표준 11 3 2 2 2 2 2 3 3" xfId="19697"/>
    <cellStyle name="표준 11 3 2 2 2 2 2 4" xfId="19698"/>
    <cellStyle name="표준 11 3 2 2 2 2 2 4 2" xfId="19699"/>
    <cellStyle name="표준 11 3 2 2 2 2 2 5" xfId="19700"/>
    <cellStyle name="표준 11 3 2 2 2 2 3" xfId="19701"/>
    <cellStyle name="표준 11 3 2 2 2 2 3 2" xfId="19702"/>
    <cellStyle name="표준 11 3 2 2 2 2 3 2 2" xfId="19703"/>
    <cellStyle name="표준 11 3 2 2 2 2 3 2 2 2" xfId="19704"/>
    <cellStyle name="표준 11 3 2 2 2 2 3 2 3" xfId="19705"/>
    <cellStyle name="표준 11 3 2 2 2 2 3 3" xfId="19706"/>
    <cellStyle name="표준 11 3 2 2 2 2 3 3 2" xfId="19707"/>
    <cellStyle name="표준 11 3 2 2 2 2 3 4" xfId="19708"/>
    <cellStyle name="표준 11 3 2 2 2 2 4" xfId="19709"/>
    <cellStyle name="표준 11 3 2 2 2 2 4 2" xfId="19710"/>
    <cellStyle name="표준 11 3 2 2 2 2 4 2 2" xfId="19711"/>
    <cellStyle name="표준 11 3 2 2 2 2 4 3" xfId="19712"/>
    <cellStyle name="표준 11 3 2 2 2 2 5" xfId="19713"/>
    <cellStyle name="표준 11 3 2 2 2 2 5 2" xfId="19714"/>
    <cellStyle name="표준 11 3 2 2 2 2 6" xfId="19715"/>
    <cellStyle name="표준 11 3 2 2 2 3" xfId="19716"/>
    <cellStyle name="표준 11 3 2 2 2 3 2" xfId="19717"/>
    <cellStyle name="표준 11 3 2 2 2 3 2 2" xfId="19718"/>
    <cellStyle name="표준 11 3 2 2 2 3 2 2 2" xfId="19719"/>
    <cellStyle name="표준 11 3 2 2 2 3 2 2 2 2" xfId="19720"/>
    <cellStyle name="표준 11 3 2 2 2 3 2 2 3" xfId="19721"/>
    <cellStyle name="표준 11 3 2 2 2 3 2 3" xfId="19722"/>
    <cellStyle name="표준 11 3 2 2 2 3 2 3 2" xfId="19723"/>
    <cellStyle name="표준 11 3 2 2 2 3 2 4" xfId="19724"/>
    <cellStyle name="표준 11 3 2 2 2 3 3" xfId="19725"/>
    <cellStyle name="표준 11 3 2 2 2 3 3 2" xfId="19726"/>
    <cellStyle name="표준 11 3 2 2 2 3 3 2 2" xfId="19727"/>
    <cellStyle name="표준 11 3 2 2 2 3 3 3" xfId="19728"/>
    <cellStyle name="표준 11 3 2 2 2 3 4" xfId="19729"/>
    <cellStyle name="표준 11 3 2 2 2 3 4 2" xfId="19730"/>
    <cellStyle name="표준 11 3 2 2 2 3 5" xfId="19731"/>
    <cellStyle name="표준 11 3 2 2 2 4" xfId="19732"/>
    <cellStyle name="표준 11 3 2 2 2 4 2" xfId="19733"/>
    <cellStyle name="표준 11 3 2 2 2 4 2 2" xfId="19734"/>
    <cellStyle name="표준 11 3 2 2 2 4 2 2 2" xfId="19735"/>
    <cellStyle name="표준 11 3 2 2 2 4 2 3" xfId="19736"/>
    <cellStyle name="표준 11 3 2 2 2 4 3" xfId="19737"/>
    <cellStyle name="표준 11 3 2 2 2 4 3 2" xfId="19738"/>
    <cellStyle name="표준 11 3 2 2 2 4 4" xfId="19739"/>
    <cellStyle name="표준 11 3 2 2 2 5" xfId="19740"/>
    <cellStyle name="표준 11 3 2 2 2 5 2" xfId="19741"/>
    <cellStyle name="표준 11 3 2 2 2 5 2 2" xfId="19742"/>
    <cellStyle name="표준 11 3 2 2 2 5 3" xfId="19743"/>
    <cellStyle name="표준 11 3 2 2 2 6" xfId="19744"/>
    <cellStyle name="표준 11 3 2 2 2 6 2" xfId="19745"/>
    <cellStyle name="표준 11 3 2 2 2 7" xfId="19746"/>
    <cellStyle name="표준 11 3 2 2 3" xfId="19747"/>
    <cellStyle name="표준 11 3 2 2 4" xfId="19748"/>
    <cellStyle name="표준 11 3 2 2 4 2" xfId="19749"/>
    <cellStyle name="표준 11 3 2 2 4 2 2" xfId="19750"/>
    <cellStyle name="표준 11 3 2 2 4 2 2 2" xfId="19751"/>
    <cellStyle name="표준 11 3 2 2 4 2 2 2 2" xfId="19752"/>
    <cellStyle name="표준 11 3 2 2 4 2 2 2 2 2" xfId="19753"/>
    <cellStyle name="표준 11 3 2 2 4 2 2 2 3" xfId="19754"/>
    <cellStyle name="표준 11 3 2 2 4 2 2 3" xfId="19755"/>
    <cellStyle name="표준 11 3 2 2 4 2 2 3 2" xfId="19756"/>
    <cellStyle name="표준 11 3 2 2 4 2 2 4" xfId="19757"/>
    <cellStyle name="표준 11 3 2 2 4 2 3" xfId="19758"/>
    <cellStyle name="표준 11 3 2 2 4 2 3 2" xfId="19759"/>
    <cellStyle name="표준 11 3 2 2 4 2 3 2 2" xfId="19760"/>
    <cellStyle name="표준 11 3 2 2 4 2 3 3" xfId="19761"/>
    <cellStyle name="표준 11 3 2 2 4 2 4" xfId="19762"/>
    <cellStyle name="표준 11 3 2 2 4 2 4 2" xfId="19763"/>
    <cellStyle name="표준 11 3 2 2 4 2 5" xfId="19764"/>
    <cellStyle name="표준 11 3 2 2 4 3" xfId="19765"/>
    <cellStyle name="표준 11 3 2 2 4 3 2" xfId="19766"/>
    <cellStyle name="표준 11 3 2 2 4 3 2 2" xfId="19767"/>
    <cellStyle name="표준 11 3 2 2 4 3 2 2 2" xfId="19768"/>
    <cellStyle name="표준 11 3 2 2 4 3 2 3" xfId="19769"/>
    <cellStyle name="표준 11 3 2 2 4 3 3" xfId="19770"/>
    <cellStyle name="표준 11 3 2 2 4 3 3 2" xfId="19771"/>
    <cellStyle name="표준 11 3 2 2 4 3 4" xfId="19772"/>
    <cellStyle name="표준 11 3 2 2 4 4" xfId="19773"/>
    <cellStyle name="표준 11 3 2 2 4 4 2" xfId="19774"/>
    <cellStyle name="표준 11 3 2 2 4 4 2 2" xfId="19775"/>
    <cellStyle name="표준 11 3 2 2 4 4 3" xfId="19776"/>
    <cellStyle name="표준 11 3 2 2 4 5" xfId="19777"/>
    <cellStyle name="표준 11 3 2 2 4 5 2" xfId="19778"/>
    <cellStyle name="표준 11 3 2 2 4 6" xfId="19779"/>
    <cellStyle name="표준 11 3 2 2 5" xfId="19780"/>
    <cellStyle name="표준 11 3 2 2 5 2" xfId="19781"/>
    <cellStyle name="표준 11 3 2 2 5 2 2" xfId="19782"/>
    <cellStyle name="표준 11 3 2 2 5 2 2 2" xfId="19783"/>
    <cellStyle name="표준 11 3 2 2 5 2 2 2 2" xfId="19784"/>
    <cellStyle name="표준 11 3 2 2 5 2 2 3" xfId="19785"/>
    <cellStyle name="표준 11 3 2 2 5 2 3" xfId="19786"/>
    <cellStyle name="표준 11 3 2 2 5 2 3 2" xfId="19787"/>
    <cellStyle name="표준 11 3 2 2 5 2 4" xfId="19788"/>
    <cellStyle name="표준 11 3 2 2 5 3" xfId="19789"/>
    <cellStyle name="표준 11 3 2 2 5 3 2" xfId="19790"/>
    <cellStyle name="표준 11 3 2 2 5 3 2 2" xfId="19791"/>
    <cellStyle name="표준 11 3 2 2 5 3 3" xfId="19792"/>
    <cellStyle name="표준 11 3 2 2 5 4" xfId="19793"/>
    <cellStyle name="표준 11 3 2 2 5 4 2" xfId="19794"/>
    <cellStyle name="표준 11 3 2 2 5 5" xfId="19795"/>
    <cellStyle name="표준 11 3 2 2 6" xfId="19796"/>
    <cellStyle name="표준 11 3 2 2 6 2" xfId="19797"/>
    <cellStyle name="표준 11 3 2 2 6 2 2" xfId="19798"/>
    <cellStyle name="표준 11 3 2 2 6 2 2 2" xfId="19799"/>
    <cellStyle name="표준 11 3 2 2 6 2 3" xfId="19800"/>
    <cellStyle name="표준 11 3 2 2 6 3" xfId="19801"/>
    <cellStyle name="표준 11 3 2 2 6 3 2" xfId="19802"/>
    <cellStyle name="표준 11 3 2 2 6 4" xfId="19803"/>
    <cellStyle name="표준 11 3 2 2 7" xfId="19804"/>
    <cellStyle name="표준 11 3 2 2 7 2" xfId="19805"/>
    <cellStyle name="표준 11 3 2 2 7 2 2" xfId="19806"/>
    <cellStyle name="표준 11 3 2 2 7 3" xfId="19807"/>
    <cellStyle name="표준 11 3 2 2 8" xfId="19808"/>
    <cellStyle name="표준 11 3 2 2 8 2" xfId="19809"/>
    <cellStyle name="표준 11 3 2 2 9" xfId="19810"/>
    <cellStyle name="표준 11 3 2 3" xfId="19811"/>
    <cellStyle name="표준 11 3 2 3 2" xfId="19812"/>
    <cellStyle name="표준 11 3 2 3 2 2" xfId="19813"/>
    <cellStyle name="표준 11 3 2 3 2 2 2" xfId="19814"/>
    <cellStyle name="표준 11 3 2 3 2 2 2 2" xfId="19815"/>
    <cellStyle name="표준 11 3 2 3 2 2 2 2 2" xfId="19816"/>
    <cellStyle name="표준 11 3 2 3 2 2 2 2 2 2" xfId="19817"/>
    <cellStyle name="표준 11 3 2 3 2 2 2 2 3" xfId="19818"/>
    <cellStyle name="표준 11 3 2 3 2 2 2 3" xfId="19819"/>
    <cellStyle name="표준 11 3 2 3 2 2 2 3 2" xfId="19820"/>
    <cellStyle name="표준 11 3 2 3 2 2 2 4" xfId="19821"/>
    <cellStyle name="표준 11 3 2 3 2 2 3" xfId="19822"/>
    <cellStyle name="표준 11 3 2 3 2 2 3 2" xfId="19823"/>
    <cellStyle name="표준 11 3 2 3 2 2 3 2 2" xfId="19824"/>
    <cellStyle name="표준 11 3 2 3 2 2 3 3" xfId="19825"/>
    <cellStyle name="표준 11 3 2 3 2 2 4" xfId="19826"/>
    <cellStyle name="표준 11 3 2 3 2 2 4 2" xfId="19827"/>
    <cellStyle name="표준 11 3 2 3 2 2 5" xfId="19828"/>
    <cellStyle name="표준 11 3 2 3 2 3" xfId="19829"/>
    <cellStyle name="표준 11 3 2 3 2 3 2" xfId="19830"/>
    <cellStyle name="표준 11 3 2 3 2 3 2 2" xfId="19831"/>
    <cellStyle name="표준 11 3 2 3 2 3 2 2 2" xfId="19832"/>
    <cellStyle name="표준 11 3 2 3 2 3 2 3" xfId="19833"/>
    <cellStyle name="표준 11 3 2 3 2 3 3" xfId="19834"/>
    <cellStyle name="표준 11 3 2 3 2 3 3 2" xfId="19835"/>
    <cellStyle name="표준 11 3 2 3 2 3 4" xfId="19836"/>
    <cellStyle name="표준 11 3 2 3 2 4" xfId="19837"/>
    <cellStyle name="표준 11 3 2 3 2 4 2" xfId="19838"/>
    <cellStyle name="표준 11 3 2 3 2 4 2 2" xfId="19839"/>
    <cellStyle name="표준 11 3 2 3 2 4 3" xfId="19840"/>
    <cellStyle name="표준 11 3 2 3 2 5" xfId="19841"/>
    <cellStyle name="표준 11 3 2 3 2 5 2" xfId="19842"/>
    <cellStyle name="표준 11 3 2 3 2 6" xfId="19843"/>
    <cellStyle name="표준 11 3 2 3 3" xfId="19844"/>
    <cellStyle name="표준 11 3 2 3 3 2" xfId="19845"/>
    <cellStyle name="표준 11 3 2 3 3 2 2" xfId="19846"/>
    <cellStyle name="표준 11 3 2 3 3 2 2 2" xfId="19847"/>
    <cellStyle name="표준 11 3 2 3 3 2 2 2 2" xfId="19848"/>
    <cellStyle name="표준 11 3 2 3 3 2 2 3" xfId="19849"/>
    <cellStyle name="표준 11 3 2 3 3 2 3" xfId="19850"/>
    <cellStyle name="표준 11 3 2 3 3 2 3 2" xfId="19851"/>
    <cellStyle name="표준 11 3 2 3 3 2 4" xfId="19852"/>
    <cellStyle name="표준 11 3 2 3 3 3" xfId="19853"/>
    <cellStyle name="표준 11 3 2 3 3 3 2" xfId="19854"/>
    <cellStyle name="표준 11 3 2 3 3 3 2 2" xfId="19855"/>
    <cellStyle name="표준 11 3 2 3 3 3 3" xfId="19856"/>
    <cellStyle name="표준 11 3 2 3 3 4" xfId="19857"/>
    <cellStyle name="표준 11 3 2 3 3 4 2" xfId="19858"/>
    <cellStyle name="표준 11 3 2 3 3 5" xfId="19859"/>
    <cellStyle name="표준 11 3 2 3 4" xfId="19860"/>
    <cellStyle name="표준 11 3 2 3 4 2" xfId="19861"/>
    <cellStyle name="표준 11 3 2 3 4 2 2" xfId="19862"/>
    <cellStyle name="표준 11 3 2 3 4 2 2 2" xfId="19863"/>
    <cellStyle name="표준 11 3 2 3 4 2 3" xfId="19864"/>
    <cellStyle name="표준 11 3 2 3 4 3" xfId="19865"/>
    <cellStyle name="표준 11 3 2 3 4 3 2" xfId="19866"/>
    <cellStyle name="표준 11 3 2 3 4 4" xfId="19867"/>
    <cellStyle name="표준 11 3 2 3 5" xfId="19868"/>
    <cellStyle name="표준 11 3 2 3 5 2" xfId="19869"/>
    <cellStyle name="표준 11 3 2 3 5 2 2" xfId="19870"/>
    <cellStyle name="표준 11 3 2 3 5 3" xfId="19871"/>
    <cellStyle name="표준 11 3 2 3 6" xfId="19872"/>
    <cellStyle name="표준 11 3 2 3 6 2" xfId="19873"/>
    <cellStyle name="표준 11 3 2 3 7" xfId="19874"/>
    <cellStyle name="표준 11 3 2 4" xfId="19875"/>
    <cellStyle name="표준 11 3 2 5" xfId="19876"/>
    <cellStyle name="표준 11 3 2 5 2" xfId="19877"/>
    <cellStyle name="표준 11 3 2 5 2 2" xfId="19878"/>
    <cellStyle name="표준 11 3 2 5 2 2 2" xfId="19879"/>
    <cellStyle name="표준 11 3 2 5 2 2 2 2" xfId="19880"/>
    <cellStyle name="표준 11 3 2 5 2 2 2 2 2" xfId="19881"/>
    <cellStyle name="표준 11 3 2 5 2 2 2 3" xfId="19882"/>
    <cellStyle name="표준 11 3 2 5 2 2 3" xfId="19883"/>
    <cellStyle name="표준 11 3 2 5 2 2 3 2" xfId="19884"/>
    <cellStyle name="표준 11 3 2 5 2 2 4" xfId="19885"/>
    <cellStyle name="표준 11 3 2 5 2 3" xfId="19886"/>
    <cellStyle name="표준 11 3 2 5 2 3 2" xfId="19887"/>
    <cellStyle name="표준 11 3 2 5 2 3 2 2" xfId="19888"/>
    <cellStyle name="표준 11 3 2 5 2 3 3" xfId="19889"/>
    <cellStyle name="표준 11 3 2 5 2 4" xfId="19890"/>
    <cellStyle name="표준 11 3 2 5 2 4 2" xfId="19891"/>
    <cellStyle name="표준 11 3 2 5 2 5" xfId="19892"/>
    <cellStyle name="표준 11 3 2 5 3" xfId="19893"/>
    <cellStyle name="표준 11 3 2 5 3 2" xfId="19894"/>
    <cellStyle name="표준 11 3 2 5 3 2 2" xfId="19895"/>
    <cellStyle name="표준 11 3 2 5 3 2 2 2" xfId="19896"/>
    <cellStyle name="표준 11 3 2 5 3 2 3" xfId="19897"/>
    <cellStyle name="표준 11 3 2 5 3 3" xfId="19898"/>
    <cellStyle name="표준 11 3 2 5 3 3 2" xfId="19899"/>
    <cellStyle name="표준 11 3 2 5 3 4" xfId="19900"/>
    <cellStyle name="표준 11 3 2 5 4" xfId="19901"/>
    <cellStyle name="표준 11 3 2 5 4 2" xfId="19902"/>
    <cellStyle name="표준 11 3 2 5 4 2 2" xfId="19903"/>
    <cellStyle name="표준 11 3 2 5 4 3" xfId="19904"/>
    <cellStyle name="표준 11 3 2 5 5" xfId="19905"/>
    <cellStyle name="표준 11 3 2 5 5 2" xfId="19906"/>
    <cellStyle name="표준 11 3 2 5 6" xfId="19907"/>
    <cellStyle name="표준 11 3 2 6" xfId="19908"/>
    <cellStyle name="표준 11 3 2 6 2" xfId="19909"/>
    <cellStyle name="표준 11 3 2 6 2 2" xfId="19910"/>
    <cellStyle name="표준 11 3 2 6 2 2 2" xfId="19911"/>
    <cellStyle name="표준 11 3 2 6 2 2 2 2" xfId="19912"/>
    <cellStyle name="표준 11 3 2 6 2 2 3" xfId="19913"/>
    <cellStyle name="표준 11 3 2 6 2 3" xfId="19914"/>
    <cellStyle name="표준 11 3 2 6 2 3 2" xfId="19915"/>
    <cellStyle name="표준 11 3 2 6 2 4" xfId="19916"/>
    <cellStyle name="표준 11 3 2 6 3" xfId="19917"/>
    <cellStyle name="표준 11 3 2 6 3 2" xfId="19918"/>
    <cellStyle name="표준 11 3 2 6 3 2 2" xfId="19919"/>
    <cellStyle name="표준 11 3 2 6 3 3" xfId="19920"/>
    <cellStyle name="표준 11 3 2 6 4" xfId="19921"/>
    <cellStyle name="표준 11 3 2 6 4 2" xfId="19922"/>
    <cellStyle name="표준 11 3 2 6 5" xfId="19923"/>
    <cellStyle name="표준 11 3 2 7" xfId="19924"/>
    <cellStyle name="표준 11 3 2 7 2" xfId="19925"/>
    <cellStyle name="표준 11 3 2 7 2 2" xfId="19926"/>
    <cellStyle name="표준 11 3 2 7 2 2 2" xfId="19927"/>
    <cellStyle name="표준 11 3 2 7 2 3" xfId="19928"/>
    <cellStyle name="표준 11 3 2 7 3" xfId="19929"/>
    <cellStyle name="표준 11 3 2 7 3 2" xfId="19930"/>
    <cellStyle name="표준 11 3 2 7 4" xfId="19931"/>
    <cellStyle name="표준 11 3 2 8" xfId="19932"/>
    <cellStyle name="표준 11 3 2 8 2" xfId="19933"/>
    <cellStyle name="표준 11 3 2 8 2 2" xfId="19934"/>
    <cellStyle name="표준 11 3 2 8 3" xfId="19935"/>
    <cellStyle name="표준 11 3 2 9" xfId="19936"/>
    <cellStyle name="표준 11 3 2 9 2" xfId="19937"/>
    <cellStyle name="표준 11 3 3" xfId="19938"/>
    <cellStyle name="표준 11 3 3 2" xfId="19939"/>
    <cellStyle name="표준 11 3 3 2 2" xfId="19940"/>
    <cellStyle name="표준 11 3 3 2 2 2" xfId="19941"/>
    <cellStyle name="표준 11 3 3 2 2 2 2" xfId="19942"/>
    <cellStyle name="표준 11 3 3 2 2 2 2 2" xfId="19943"/>
    <cellStyle name="표준 11 3 3 2 2 2 2 2 2" xfId="19944"/>
    <cellStyle name="표준 11 3 3 2 2 2 2 2 2 2" xfId="19945"/>
    <cellStyle name="표준 11 3 3 2 2 2 2 2 3" xfId="19946"/>
    <cellStyle name="표준 11 3 3 2 2 2 2 3" xfId="19947"/>
    <cellStyle name="표준 11 3 3 2 2 2 2 3 2" xfId="19948"/>
    <cellStyle name="표준 11 3 3 2 2 2 2 4" xfId="19949"/>
    <cellStyle name="표준 11 3 3 2 2 2 3" xfId="19950"/>
    <cellStyle name="표준 11 3 3 2 2 2 3 2" xfId="19951"/>
    <cellStyle name="표준 11 3 3 2 2 2 3 2 2" xfId="19952"/>
    <cellStyle name="표준 11 3 3 2 2 2 3 3" xfId="19953"/>
    <cellStyle name="표준 11 3 3 2 2 2 4" xfId="19954"/>
    <cellStyle name="표준 11 3 3 2 2 2 4 2" xfId="19955"/>
    <cellStyle name="표준 11 3 3 2 2 2 5" xfId="19956"/>
    <cellStyle name="표준 11 3 3 2 2 3" xfId="19957"/>
    <cellStyle name="표준 11 3 3 2 2 3 2" xfId="19958"/>
    <cellStyle name="표준 11 3 3 2 2 3 2 2" xfId="19959"/>
    <cellStyle name="표준 11 3 3 2 2 3 2 2 2" xfId="19960"/>
    <cellStyle name="표준 11 3 3 2 2 3 2 3" xfId="19961"/>
    <cellStyle name="표준 11 3 3 2 2 3 3" xfId="19962"/>
    <cellStyle name="표준 11 3 3 2 2 3 3 2" xfId="19963"/>
    <cellStyle name="표준 11 3 3 2 2 3 4" xfId="19964"/>
    <cellStyle name="표준 11 3 3 2 2 4" xfId="19965"/>
    <cellStyle name="표준 11 3 3 2 2 4 2" xfId="19966"/>
    <cellStyle name="표준 11 3 3 2 2 4 2 2" xfId="19967"/>
    <cellStyle name="표준 11 3 3 2 2 4 3" xfId="19968"/>
    <cellStyle name="표준 11 3 3 2 2 5" xfId="19969"/>
    <cellStyle name="표준 11 3 3 2 2 5 2" xfId="19970"/>
    <cellStyle name="표준 11 3 3 2 2 6" xfId="19971"/>
    <cellStyle name="표준 11 3 3 2 3" xfId="19972"/>
    <cellStyle name="표준 11 3 3 2 3 2" xfId="19973"/>
    <cellStyle name="표준 11 3 3 2 3 2 2" xfId="19974"/>
    <cellStyle name="표준 11 3 3 2 3 2 2 2" xfId="19975"/>
    <cellStyle name="표준 11 3 3 2 3 2 2 2 2" xfId="19976"/>
    <cellStyle name="표준 11 3 3 2 3 2 2 3" xfId="19977"/>
    <cellStyle name="표준 11 3 3 2 3 2 3" xfId="19978"/>
    <cellStyle name="표준 11 3 3 2 3 2 3 2" xfId="19979"/>
    <cellStyle name="표준 11 3 3 2 3 2 4" xfId="19980"/>
    <cellStyle name="표준 11 3 3 2 3 3" xfId="19981"/>
    <cellStyle name="표준 11 3 3 2 3 3 2" xfId="19982"/>
    <cellStyle name="표준 11 3 3 2 3 3 2 2" xfId="19983"/>
    <cellStyle name="표준 11 3 3 2 3 3 3" xfId="19984"/>
    <cellStyle name="표준 11 3 3 2 3 4" xfId="19985"/>
    <cellStyle name="표준 11 3 3 2 3 4 2" xfId="19986"/>
    <cellStyle name="표준 11 3 3 2 3 5" xfId="19987"/>
    <cellStyle name="표준 11 3 3 2 4" xfId="19988"/>
    <cellStyle name="표준 11 3 3 2 4 2" xfId="19989"/>
    <cellStyle name="표준 11 3 3 2 4 2 2" xfId="19990"/>
    <cellStyle name="표준 11 3 3 2 4 2 2 2" xfId="19991"/>
    <cellStyle name="표준 11 3 3 2 4 2 3" xfId="19992"/>
    <cellStyle name="표준 11 3 3 2 4 3" xfId="19993"/>
    <cellStyle name="표준 11 3 3 2 4 3 2" xfId="19994"/>
    <cellStyle name="표준 11 3 3 2 4 4" xfId="19995"/>
    <cellStyle name="표준 11 3 3 2 5" xfId="19996"/>
    <cellStyle name="표준 11 3 3 2 5 2" xfId="19997"/>
    <cellStyle name="표준 11 3 3 2 5 2 2" xfId="19998"/>
    <cellStyle name="표준 11 3 3 2 5 3" xfId="19999"/>
    <cellStyle name="표준 11 3 3 2 6" xfId="20000"/>
    <cellStyle name="표준 11 3 3 2 6 2" xfId="20001"/>
    <cellStyle name="표준 11 3 3 2 7" xfId="20002"/>
    <cellStyle name="표준 11 3 3 3" xfId="20003"/>
    <cellStyle name="표준 11 3 3 4" xfId="20004"/>
    <cellStyle name="표준 11 3 3 4 2" xfId="20005"/>
    <cellStyle name="표준 11 3 3 4 2 2" xfId="20006"/>
    <cellStyle name="표준 11 3 3 4 2 2 2" xfId="20007"/>
    <cellStyle name="표준 11 3 3 4 2 2 2 2" xfId="20008"/>
    <cellStyle name="표준 11 3 3 4 2 2 2 2 2" xfId="20009"/>
    <cellStyle name="표준 11 3 3 4 2 2 2 3" xfId="20010"/>
    <cellStyle name="표준 11 3 3 4 2 2 3" xfId="20011"/>
    <cellStyle name="표준 11 3 3 4 2 2 3 2" xfId="20012"/>
    <cellStyle name="표준 11 3 3 4 2 2 4" xfId="20013"/>
    <cellStyle name="표준 11 3 3 4 2 3" xfId="20014"/>
    <cellStyle name="표준 11 3 3 4 2 3 2" xfId="20015"/>
    <cellStyle name="표준 11 3 3 4 2 3 2 2" xfId="20016"/>
    <cellStyle name="표준 11 3 3 4 2 3 3" xfId="20017"/>
    <cellStyle name="표준 11 3 3 4 2 4" xfId="20018"/>
    <cellStyle name="표준 11 3 3 4 2 4 2" xfId="20019"/>
    <cellStyle name="표준 11 3 3 4 2 5" xfId="20020"/>
    <cellStyle name="표준 11 3 3 4 3" xfId="20021"/>
    <cellStyle name="표준 11 3 3 4 3 2" xfId="20022"/>
    <cellStyle name="표준 11 3 3 4 3 2 2" xfId="20023"/>
    <cellStyle name="표준 11 3 3 4 3 2 2 2" xfId="20024"/>
    <cellStyle name="표준 11 3 3 4 3 2 3" xfId="20025"/>
    <cellStyle name="표준 11 3 3 4 3 3" xfId="20026"/>
    <cellStyle name="표준 11 3 3 4 3 3 2" xfId="20027"/>
    <cellStyle name="표준 11 3 3 4 3 4" xfId="20028"/>
    <cellStyle name="표준 11 3 3 4 4" xfId="20029"/>
    <cellStyle name="표준 11 3 3 4 4 2" xfId="20030"/>
    <cellStyle name="표준 11 3 3 4 4 2 2" xfId="20031"/>
    <cellStyle name="표준 11 3 3 4 4 3" xfId="20032"/>
    <cellStyle name="표준 11 3 3 4 5" xfId="20033"/>
    <cellStyle name="표준 11 3 3 4 5 2" xfId="20034"/>
    <cellStyle name="표준 11 3 3 4 6" xfId="20035"/>
    <cellStyle name="표준 11 3 3 5" xfId="20036"/>
    <cellStyle name="표준 11 3 3 5 2" xfId="20037"/>
    <cellStyle name="표준 11 3 3 5 2 2" xfId="20038"/>
    <cellStyle name="표준 11 3 3 5 2 2 2" xfId="20039"/>
    <cellStyle name="표준 11 3 3 5 2 2 2 2" xfId="20040"/>
    <cellStyle name="표준 11 3 3 5 2 2 3" xfId="20041"/>
    <cellStyle name="표준 11 3 3 5 2 3" xfId="20042"/>
    <cellStyle name="표준 11 3 3 5 2 3 2" xfId="20043"/>
    <cellStyle name="표준 11 3 3 5 2 4" xfId="20044"/>
    <cellStyle name="표준 11 3 3 5 3" xfId="20045"/>
    <cellStyle name="표준 11 3 3 5 3 2" xfId="20046"/>
    <cellStyle name="표준 11 3 3 5 3 2 2" xfId="20047"/>
    <cellStyle name="표준 11 3 3 5 3 3" xfId="20048"/>
    <cellStyle name="표준 11 3 3 5 4" xfId="20049"/>
    <cellStyle name="표준 11 3 3 5 4 2" xfId="20050"/>
    <cellStyle name="표준 11 3 3 5 5" xfId="20051"/>
    <cellStyle name="표준 11 3 3 6" xfId="20052"/>
    <cellStyle name="표준 11 3 3 6 2" xfId="20053"/>
    <cellStyle name="표준 11 3 3 6 2 2" xfId="20054"/>
    <cellStyle name="표준 11 3 3 6 2 2 2" xfId="20055"/>
    <cellStyle name="표준 11 3 3 6 2 3" xfId="20056"/>
    <cellStyle name="표준 11 3 3 6 3" xfId="20057"/>
    <cellStyle name="표준 11 3 3 6 3 2" xfId="20058"/>
    <cellStyle name="표준 11 3 3 6 4" xfId="20059"/>
    <cellStyle name="표준 11 3 3 7" xfId="20060"/>
    <cellStyle name="표준 11 3 3 7 2" xfId="20061"/>
    <cellStyle name="표준 11 3 3 7 2 2" xfId="20062"/>
    <cellStyle name="표준 11 3 3 7 3" xfId="20063"/>
    <cellStyle name="표준 11 3 3 8" xfId="20064"/>
    <cellStyle name="표준 11 3 3 8 2" xfId="20065"/>
    <cellStyle name="표준 11 3 3 9" xfId="20066"/>
    <cellStyle name="표준 11 3 4" xfId="20067"/>
    <cellStyle name="표준 11 3 4 2" xfId="20068"/>
    <cellStyle name="표준 11 3 4 2 2" xfId="20069"/>
    <cellStyle name="표준 11 3 4 2 2 2" xfId="20070"/>
    <cellStyle name="표준 11 3 4 2 2 2 2" xfId="20071"/>
    <cellStyle name="표준 11 3 4 2 2 2 2 2" xfId="20072"/>
    <cellStyle name="표준 11 3 4 2 2 2 2 2 2" xfId="20073"/>
    <cellStyle name="표준 11 3 4 2 2 2 2 3" xfId="20074"/>
    <cellStyle name="표준 11 3 4 2 2 2 3" xfId="20075"/>
    <cellStyle name="표준 11 3 4 2 2 2 3 2" xfId="20076"/>
    <cellStyle name="표준 11 3 4 2 2 2 4" xfId="20077"/>
    <cellStyle name="표준 11 3 4 2 2 3" xfId="20078"/>
    <cellStyle name="표준 11 3 4 2 2 3 2" xfId="20079"/>
    <cellStyle name="표준 11 3 4 2 2 3 2 2" xfId="20080"/>
    <cellStyle name="표준 11 3 4 2 2 3 3" xfId="20081"/>
    <cellStyle name="표준 11 3 4 2 2 4" xfId="20082"/>
    <cellStyle name="표준 11 3 4 2 2 4 2" xfId="20083"/>
    <cellStyle name="표준 11 3 4 2 2 5" xfId="20084"/>
    <cellStyle name="표준 11 3 4 2 3" xfId="20085"/>
    <cellStyle name="표준 11 3 4 2 3 2" xfId="20086"/>
    <cellStyle name="표준 11 3 4 2 3 2 2" xfId="20087"/>
    <cellStyle name="표준 11 3 4 2 3 2 2 2" xfId="20088"/>
    <cellStyle name="표준 11 3 4 2 3 2 3" xfId="20089"/>
    <cellStyle name="표준 11 3 4 2 3 3" xfId="20090"/>
    <cellStyle name="표준 11 3 4 2 3 3 2" xfId="20091"/>
    <cellStyle name="표준 11 3 4 2 3 4" xfId="20092"/>
    <cellStyle name="표준 11 3 4 2 4" xfId="20093"/>
    <cellStyle name="표준 11 3 4 2 4 2" xfId="20094"/>
    <cellStyle name="표준 11 3 4 2 4 2 2" xfId="20095"/>
    <cellStyle name="표준 11 3 4 2 4 3" xfId="20096"/>
    <cellStyle name="표준 11 3 4 2 5" xfId="20097"/>
    <cellStyle name="표준 11 3 4 2 5 2" xfId="20098"/>
    <cellStyle name="표준 11 3 4 2 6" xfId="20099"/>
    <cellStyle name="표준 11 3 4 3" xfId="20100"/>
    <cellStyle name="표준 11 3 4 3 2" xfId="20101"/>
    <cellStyle name="표준 11 3 4 3 2 2" xfId="20102"/>
    <cellStyle name="표준 11 3 4 3 2 2 2" xfId="20103"/>
    <cellStyle name="표준 11 3 4 3 2 2 2 2" xfId="20104"/>
    <cellStyle name="표준 11 3 4 3 2 2 3" xfId="20105"/>
    <cellStyle name="표준 11 3 4 3 2 3" xfId="20106"/>
    <cellStyle name="표준 11 3 4 3 2 3 2" xfId="20107"/>
    <cellStyle name="표준 11 3 4 3 2 4" xfId="20108"/>
    <cellStyle name="표준 11 3 4 3 3" xfId="20109"/>
    <cellStyle name="표준 11 3 4 3 3 2" xfId="20110"/>
    <cellStyle name="표준 11 3 4 3 3 2 2" xfId="20111"/>
    <cellStyle name="표준 11 3 4 3 3 3" xfId="20112"/>
    <cellStyle name="표준 11 3 4 3 4" xfId="20113"/>
    <cellStyle name="표준 11 3 4 3 4 2" xfId="20114"/>
    <cellStyle name="표준 11 3 4 3 5" xfId="20115"/>
    <cellStyle name="표준 11 3 4 4" xfId="20116"/>
    <cellStyle name="표준 11 3 4 4 2" xfId="20117"/>
    <cellStyle name="표준 11 3 4 4 2 2" xfId="20118"/>
    <cellStyle name="표준 11 3 4 4 2 2 2" xfId="20119"/>
    <cellStyle name="표준 11 3 4 4 2 3" xfId="20120"/>
    <cellStyle name="표준 11 3 4 4 3" xfId="20121"/>
    <cellStyle name="표준 11 3 4 4 3 2" xfId="20122"/>
    <cellStyle name="표준 11 3 4 4 4" xfId="20123"/>
    <cellStyle name="표준 11 3 4 5" xfId="20124"/>
    <cellStyle name="표준 11 3 4 5 2" xfId="20125"/>
    <cellStyle name="표준 11 3 4 5 2 2" xfId="20126"/>
    <cellStyle name="표준 11 3 4 5 3" xfId="20127"/>
    <cellStyle name="표준 11 3 4 6" xfId="20128"/>
    <cellStyle name="표준 11 3 4 6 2" xfId="20129"/>
    <cellStyle name="표준 11 3 4 7" xfId="20130"/>
    <cellStyle name="표준 11 3 5" xfId="20131"/>
    <cellStyle name="표준 11 3 6" xfId="20132"/>
    <cellStyle name="표준 11 3 6 2" xfId="20133"/>
    <cellStyle name="표준 11 3 6 2 2" xfId="20134"/>
    <cellStyle name="표준 11 3 6 2 2 2" xfId="20135"/>
    <cellStyle name="표준 11 3 6 2 2 2 2" xfId="20136"/>
    <cellStyle name="표준 11 3 6 2 2 2 2 2" xfId="20137"/>
    <cellStyle name="표준 11 3 6 2 2 2 3" xfId="20138"/>
    <cellStyle name="표준 11 3 6 2 2 3" xfId="20139"/>
    <cellStyle name="표준 11 3 6 2 2 3 2" xfId="20140"/>
    <cellStyle name="표준 11 3 6 2 2 4" xfId="20141"/>
    <cellStyle name="표준 11 3 6 2 3" xfId="20142"/>
    <cellStyle name="표준 11 3 6 2 3 2" xfId="20143"/>
    <cellStyle name="표준 11 3 6 2 3 2 2" xfId="20144"/>
    <cellStyle name="표준 11 3 6 2 3 3" xfId="20145"/>
    <cellStyle name="표준 11 3 6 2 4" xfId="20146"/>
    <cellStyle name="표준 11 3 6 2 4 2" xfId="20147"/>
    <cellStyle name="표준 11 3 6 2 5" xfId="20148"/>
    <cellStyle name="표준 11 3 6 3" xfId="20149"/>
    <cellStyle name="표준 11 3 6 3 2" xfId="20150"/>
    <cellStyle name="표준 11 3 6 3 2 2" xfId="20151"/>
    <cellStyle name="표준 11 3 6 3 2 2 2" xfId="20152"/>
    <cellStyle name="표준 11 3 6 3 2 3" xfId="20153"/>
    <cellStyle name="표준 11 3 6 3 3" xfId="20154"/>
    <cellStyle name="표준 11 3 6 3 3 2" xfId="20155"/>
    <cellStyle name="표준 11 3 6 3 4" xfId="20156"/>
    <cellStyle name="표준 11 3 6 4" xfId="20157"/>
    <cellStyle name="표준 11 3 6 4 2" xfId="20158"/>
    <cellStyle name="표준 11 3 6 4 2 2" xfId="20159"/>
    <cellStyle name="표준 11 3 6 4 3" xfId="20160"/>
    <cellStyle name="표준 11 3 6 5" xfId="20161"/>
    <cellStyle name="표준 11 3 6 5 2" xfId="20162"/>
    <cellStyle name="표준 11 3 6 6" xfId="20163"/>
    <cellStyle name="표준 11 3 7" xfId="20164"/>
    <cellStyle name="표준 11 3 7 2" xfId="20165"/>
    <cellStyle name="표준 11 3 7 2 2" xfId="20166"/>
    <cellStyle name="표준 11 3 7 2 2 2" xfId="20167"/>
    <cellStyle name="표준 11 3 7 2 2 2 2" xfId="20168"/>
    <cellStyle name="표준 11 3 7 2 2 3" xfId="20169"/>
    <cellStyle name="표준 11 3 7 2 3" xfId="20170"/>
    <cellStyle name="표준 11 3 7 2 3 2" xfId="20171"/>
    <cellStyle name="표준 11 3 7 2 4" xfId="20172"/>
    <cellStyle name="표준 11 3 7 3" xfId="20173"/>
    <cellStyle name="표준 11 3 7 3 2" xfId="20174"/>
    <cellStyle name="표준 11 3 7 3 2 2" xfId="20175"/>
    <cellStyle name="표준 11 3 7 3 3" xfId="20176"/>
    <cellStyle name="표준 11 3 7 4" xfId="20177"/>
    <cellStyle name="표준 11 3 7 4 2" xfId="20178"/>
    <cellStyle name="표준 11 3 7 5" xfId="20179"/>
    <cellStyle name="표준 11 3 8" xfId="20180"/>
    <cellStyle name="표준 11 3 8 2" xfId="20181"/>
    <cellStyle name="표준 11 3 8 2 2" xfId="20182"/>
    <cellStyle name="표준 11 3 8 2 2 2" xfId="20183"/>
    <cellStyle name="표준 11 3 8 2 3" xfId="20184"/>
    <cellStyle name="표준 11 3 8 3" xfId="20185"/>
    <cellStyle name="표준 11 3 8 3 2" xfId="20186"/>
    <cellStyle name="표준 11 3 8 4" xfId="20187"/>
    <cellStyle name="표준 11 3 9" xfId="20188"/>
    <cellStyle name="표준 11 3 9 2" xfId="20189"/>
    <cellStyle name="표준 11 3 9 2 2" xfId="20190"/>
    <cellStyle name="표준 11 3 9 3" xfId="20191"/>
    <cellStyle name="표준 11 4" xfId="20192"/>
    <cellStyle name="표준 11 4 2" xfId="20193"/>
    <cellStyle name="표준 11 5" xfId="20194"/>
    <cellStyle name="표준 11 5 10" xfId="20195"/>
    <cellStyle name="표준 11 5 2" xfId="20196"/>
    <cellStyle name="표준 11 5 2 2" xfId="20197"/>
    <cellStyle name="표준 11 5 2 2 2" xfId="20198"/>
    <cellStyle name="표준 11 5 2 2 2 2" xfId="20199"/>
    <cellStyle name="표준 11 5 2 2 2 2 2" xfId="20200"/>
    <cellStyle name="표준 11 5 2 2 2 2 2 2" xfId="20201"/>
    <cellStyle name="표준 11 5 2 2 2 2 2 2 2" xfId="20202"/>
    <cellStyle name="표준 11 5 2 2 2 2 2 2 2 2" xfId="20203"/>
    <cellStyle name="표준 11 5 2 2 2 2 2 2 3" xfId="20204"/>
    <cellStyle name="표준 11 5 2 2 2 2 2 3" xfId="20205"/>
    <cellStyle name="표준 11 5 2 2 2 2 2 3 2" xfId="20206"/>
    <cellStyle name="표준 11 5 2 2 2 2 2 4" xfId="20207"/>
    <cellStyle name="표준 11 5 2 2 2 2 3" xfId="20208"/>
    <cellStyle name="표준 11 5 2 2 2 2 3 2" xfId="20209"/>
    <cellStyle name="표준 11 5 2 2 2 2 3 2 2" xfId="20210"/>
    <cellStyle name="표준 11 5 2 2 2 2 3 3" xfId="20211"/>
    <cellStyle name="표준 11 5 2 2 2 2 4" xfId="20212"/>
    <cellStyle name="표준 11 5 2 2 2 2 4 2" xfId="20213"/>
    <cellStyle name="표준 11 5 2 2 2 2 5" xfId="20214"/>
    <cellStyle name="표준 11 5 2 2 2 3" xfId="20215"/>
    <cellStyle name="표준 11 5 2 2 2 3 2" xfId="20216"/>
    <cellStyle name="표준 11 5 2 2 2 3 2 2" xfId="20217"/>
    <cellStyle name="표준 11 5 2 2 2 3 2 2 2" xfId="20218"/>
    <cellStyle name="표준 11 5 2 2 2 3 2 3" xfId="20219"/>
    <cellStyle name="표준 11 5 2 2 2 3 3" xfId="20220"/>
    <cellStyle name="표준 11 5 2 2 2 3 3 2" xfId="20221"/>
    <cellStyle name="표준 11 5 2 2 2 3 4" xfId="20222"/>
    <cellStyle name="표준 11 5 2 2 2 4" xfId="20223"/>
    <cellStyle name="표준 11 5 2 2 2 4 2" xfId="20224"/>
    <cellStyle name="표준 11 5 2 2 2 4 2 2" xfId="20225"/>
    <cellStyle name="표준 11 5 2 2 2 4 3" xfId="20226"/>
    <cellStyle name="표준 11 5 2 2 2 5" xfId="20227"/>
    <cellStyle name="표준 11 5 2 2 2 5 2" xfId="20228"/>
    <cellStyle name="표준 11 5 2 2 2 6" xfId="20229"/>
    <cellStyle name="표준 11 5 2 2 3" xfId="20230"/>
    <cellStyle name="표준 11 5 2 2 3 2" xfId="20231"/>
    <cellStyle name="표준 11 5 2 2 3 2 2" xfId="20232"/>
    <cellStyle name="표준 11 5 2 2 3 2 2 2" xfId="20233"/>
    <cellStyle name="표준 11 5 2 2 3 2 2 2 2" xfId="20234"/>
    <cellStyle name="표준 11 5 2 2 3 2 2 3" xfId="20235"/>
    <cellStyle name="표준 11 5 2 2 3 2 3" xfId="20236"/>
    <cellStyle name="표준 11 5 2 2 3 2 3 2" xfId="20237"/>
    <cellStyle name="표준 11 5 2 2 3 2 4" xfId="20238"/>
    <cellStyle name="표준 11 5 2 2 3 3" xfId="20239"/>
    <cellStyle name="표준 11 5 2 2 3 3 2" xfId="20240"/>
    <cellStyle name="표준 11 5 2 2 3 3 2 2" xfId="20241"/>
    <cellStyle name="표준 11 5 2 2 3 3 3" xfId="20242"/>
    <cellStyle name="표준 11 5 2 2 3 4" xfId="20243"/>
    <cellStyle name="표준 11 5 2 2 3 4 2" xfId="20244"/>
    <cellStyle name="표준 11 5 2 2 3 5" xfId="20245"/>
    <cellStyle name="표준 11 5 2 2 4" xfId="20246"/>
    <cellStyle name="표준 11 5 2 2 4 2" xfId="20247"/>
    <cellStyle name="표준 11 5 2 2 4 2 2" xfId="20248"/>
    <cellStyle name="표준 11 5 2 2 4 2 2 2" xfId="20249"/>
    <cellStyle name="표준 11 5 2 2 4 2 3" xfId="20250"/>
    <cellStyle name="표준 11 5 2 2 4 3" xfId="20251"/>
    <cellStyle name="표준 11 5 2 2 4 3 2" xfId="20252"/>
    <cellStyle name="표준 11 5 2 2 4 4" xfId="20253"/>
    <cellStyle name="표준 11 5 2 2 5" xfId="20254"/>
    <cellStyle name="표준 11 5 2 2 5 2" xfId="20255"/>
    <cellStyle name="표준 11 5 2 2 5 2 2" xfId="20256"/>
    <cellStyle name="표준 11 5 2 2 5 3" xfId="20257"/>
    <cellStyle name="표준 11 5 2 2 6" xfId="20258"/>
    <cellStyle name="표준 11 5 2 2 6 2" xfId="20259"/>
    <cellStyle name="표준 11 5 2 2 7" xfId="20260"/>
    <cellStyle name="표준 11 5 2 3" xfId="20261"/>
    <cellStyle name="표준 11 5 2 4" xfId="20262"/>
    <cellStyle name="표준 11 5 2 4 2" xfId="20263"/>
    <cellStyle name="표준 11 5 2 4 2 2" xfId="20264"/>
    <cellStyle name="표준 11 5 2 4 2 2 2" xfId="20265"/>
    <cellStyle name="표준 11 5 2 4 2 2 2 2" xfId="20266"/>
    <cellStyle name="표준 11 5 2 4 2 2 2 2 2" xfId="20267"/>
    <cellStyle name="표준 11 5 2 4 2 2 2 3" xfId="20268"/>
    <cellStyle name="표준 11 5 2 4 2 2 3" xfId="20269"/>
    <cellStyle name="표준 11 5 2 4 2 2 3 2" xfId="20270"/>
    <cellStyle name="표준 11 5 2 4 2 2 4" xfId="20271"/>
    <cellStyle name="표준 11 5 2 4 2 3" xfId="20272"/>
    <cellStyle name="표준 11 5 2 4 2 3 2" xfId="20273"/>
    <cellStyle name="표준 11 5 2 4 2 3 2 2" xfId="20274"/>
    <cellStyle name="표준 11 5 2 4 2 3 3" xfId="20275"/>
    <cellStyle name="표준 11 5 2 4 2 4" xfId="20276"/>
    <cellStyle name="표준 11 5 2 4 2 4 2" xfId="20277"/>
    <cellStyle name="표준 11 5 2 4 2 5" xfId="20278"/>
    <cellStyle name="표준 11 5 2 4 3" xfId="20279"/>
    <cellStyle name="표준 11 5 2 4 3 2" xfId="20280"/>
    <cellStyle name="표준 11 5 2 4 3 2 2" xfId="20281"/>
    <cellStyle name="표준 11 5 2 4 3 2 2 2" xfId="20282"/>
    <cellStyle name="표준 11 5 2 4 3 2 3" xfId="20283"/>
    <cellStyle name="표준 11 5 2 4 3 3" xfId="20284"/>
    <cellStyle name="표준 11 5 2 4 3 3 2" xfId="20285"/>
    <cellStyle name="표준 11 5 2 4 3 4" xfId="20286"/>
    <cellStyle name="표준 11 5 2 4 4" xfId="20287"/>
    <cellStyle name="표준 11 5 2 4 4 2" xfId="20288"/>
    <cellStyle name="표준 11 5 2 4 4 2 2" xfId="20289"/>
    <cellStyle name="표준 11 5 2 4 4 3" xfId="20290"/>
    <cellStyle name="표준 11 5 2 4 5" xfId="20291"/>
    <cellStyle name="표준 11 5 2 4 5 2" xfId="20292"/>
    <cellStyle name="표준 11 5 2 4 6" xfId="20293"/>
    <cellStyle name="표준 11 5 2 5" xfId="20294"/>
    <cellStyle name="표준 11 5 2 5 2" xfId="20295"/>
    <cellStyle name="표준 11 5 2 5 2 2" xfId="20296"/>
    <cellStyle name="표준 11 5 2 5 2 2 2" xfId="20297"/>
    <cellStyle name="표준 11 5 2 5 2 2 2 2" xfId="20298"/>
    <cellStyle name="표준 11 5 2 5 2 2 3" xfId="20299"/>
    <cellStyle name="표준 11 5 2 5 2 3" xfId="20300"/>
    <cellStyle name="표준 11 5 2 5 2 3 2" xfId="20301"/>
    <cellStyle name="표준 11 5 2 5 2 4" xfId="20302"/>
    <cellStyle name="표준 11 5 2 5 3" xfId="20303"/>
    <cellStyle name="표준 11 5 2 5 3 2" xfId="20304"/>
    <cellStyle name="표준 11 5 2 5 3 2 2" xfId="20305"/>
    <cellStyle name="표준 11 5 2 5 3 3" xfId="20306"/>
    <cellStyle name="표준 11 5 2 5 4" xfId="20307"/>
    <cellStyle name="표준 11 5 2 5 4 2" xfId="20308"/>
    <cellStyle name="표준 11 5 2 5 5" xfId="20309"/>
    <cellStyle name="표준 11 5 2 6" xfId="20310"/>
    <cellStyle name="표준 11 5 2 6 2" xfId="20311"/>
    <cellStyle name="표준 11 5 2 6 2 2" xfId="20312"/>
    <cellStyle name="표준 11 5 2 6 2 2 2" xfId="20313"/>
    <cellStyle name="표준 11 5 2 6 2 3" xfId="20314"/>
    <cellStyle name="표준 11 5 2 6 3" xfId="20315"/>
    <cellStyle name="표준 11 5 2 6 3 2" xfId="20316"/>
    <cellStyle name="표준 11 5 2 6 4" xfId="20317"/>
    <cellStyle name="표준 11 5 2 7" xfId="20318"/>
    <cellStyle name="표준 11 5 2 7 2" xfId="20319"/>
    <cellStyle name="표준 11 5 2 7 2 2" xfId="20320"/>
    <cellStyle name="표준 11 5 2 7 3" xfId="20321"/>
    <cellStyle name="표준 11 5 2 8" xfId="20322"/>
    <cellStyle name="표준 11 5 2 8 2" xfId="20323"/>
    <cellStyle name="표준 11 5 2 9" xfId="20324"/>
    <cellStyle name="표준 11 5 3" xfId="20325"/>
    <cellStyle name="표준 11 5 3 2" xfId="20326"/>
    <cellStyle name="표준 11 5 3 2 2" xfId="20327"/>
    <cellStyle name="표준 11 5 3 2 2 2" xfId="20328"/>
    <cellStyle name="표준 11 5 3 2 2 2 2" xfId="20329"/>
    <cellStyle name="표준 11 5 3 2 2 2 2 2" xfId="20330"/>
    <cellStyle name="표준 11 5 3 2 2 2 2 2 2" xfId="20331"/>
    <cellStyle name="표준 11 5 3 2 2 2 2 3" xfId="20332"/>
    <cellStyle name="표준 11 5 3 2 2 2 3" xfId="20333"/>
    <cellStyle name="표준 11 5 3 2 2 2 3 2" xfId="20334"/>
    <cellStyle name="표준 11 5 3 2 2 2 4" xfId="20335"/>
    <cellStyle name="표준 11 5 3 2 2 3" xfId="20336"/>
    <cellStyle name="표준 11 5 3 2 2 3 2" xfId="20337"/>
    <cellStyle name="표준 11 5 3 2 2 3 2 2" xfId="20338"/>
    <cellStyle name="표준 11 5 3 2 2 3 3" xfId="20339"/>
    <cellStyle name="표준 11 5 3 2 2 4" xfId="20340"/>
    <cellStyle name="표준 11 5 3 2 2 4 2" xfId="20341"/>
    <cellStyle name="표준 11 5 3 2 2 5" xfId="20342"/>
    <cellStyle name="표준 11 5 3 2 3" xfId="20343"/>
    <cellStyle name="표준 11 5 3 2 3 2" xfId="20344"/>
    <cellStyle name="표준 11 5 3 2 3 2 2" xfId="20345"/>
    <cellStyle name="표준 11 5 3 2 3 2 2 2" xfId="20346"/>
    <cellStyle name="표준 11 5 3 2 3 2 3" xfId="20347"/>
    <cellStyle name="표준 11 5 3 2 3 3" xfId="20348"/>
    <cellStyle name="표준 11 5 3 2 3 3 2" xfId="20349"/>
    <cellStyle name="표준 11 5 3 2 3 4" xfId="20350"/>
    <cellStyle name="표준 11 5 3 2 4" xfId="20351"/>
    <cellStyle name="표준 11 5 3 2 4 2" xfId="20352"/>
    <cellStyle name="표준 11 5 3 2 4 2 2" xfId="20353"/>
    <cellStyle name="표준 11 5 3 2 4 3" xfId="20354"/>
    <cellStyle name="표준 11 5 3 2 5" xfId="20355"/>
    <cellStyle name="표준 11 5 3 2 5 2" xfId="20356"/>
    <cellStyle name="표준 11 5 3 2 6" xfId="20357"/>
    <cellStyle name="표준 11 5 3 3" xfId="20358"/>
    <cellStyle name="표준 11 5 3 3 2" xfId="20359"/>
    <cellStyle name="표준 11 5 3 3 2 2" xfId="20360"/>
    <cellStyle name="표준 11 5 3 3 2 2 2" xfId="20361"/>
    <cellStyle name="표준 11 5 3 3 2 2 2 2" xfId="20362"/>
    <cellStyle name="표준 11 5 3 3 2 2 3" xfId="20363"/>
    <cellStyle name="표준 11 5 3 3 2 3" xfId="20364"/>
    <cellStyle name="표준 11 5 3 3 2 3 2" xfId="20365"/>
    <cellStyle name="표준 11 5 3 3 2 4" xfId="20366"/>
    <cellStyle name="표준 11 5 3 3 3" xfId="20367"/>
    <cellStyle name="표준 11 5 3 3 3 2" xfId="20368"/>
    <cellStyle name="표준 11 5 3 3 3 2 2" xfId="20369"/>
    <cellStyle name="표준 11 5 3 3 3 3" xfId="20370"/>
    <cellStyle name="표준 11 5 3 3 4" xfId="20371"/>
    <cellStyle name="표준 11 5 3 3 4 2" xfId="20372"/>
    <cellStyle name="표준 11 5 3 3 5" xfId="20373"/>
    <cellStyle name="표준 11 5 3 4" xfId="20374"/>
    <cellStyle name="표준 11 5 3 4 2" xfId="20375"/>
    <cellStyle name="표준 11 5 3 4 2 2" xfId="20376"/>
    <cellStyle name="표준 11 5 3 4 2 2 2" xfId="20377"/>
    <cellStyle name="표준 11 5 3 4 2 3" xfId="20378"/>
    <cellStyle name="표준 11 5 3 4 3" xfId="20379"/>
    <cellStyle name="표준 11 5 3 4 3 2" xfId="20380"/>
    <cellStyle name="표준 11 5 3 4 4" xfId="20381"/>
    <cellStyle name="표준 11 5 3 5" xfId="20382"/>
    <cellStyle name="표준 11 5 3 5 2" xfId="20383"/>
    <cellStyle name="표준 11 5 3 5 2 2" xfId="20384"/>
    <cellStyle name="표준 11 5 3 5 3" xfId="20385"/>
    <cellStyle name="표준 11 5 3 6" xfId="20386"/>
    <cellStyle name="표준 11 5 3 6 2" xfId="20387"/>
    <cellStyle name="표준 11 5 3 7" xfId="20388"/>
    <cellStyle name="표준 11 5 4" xfId="20389"/>
    <cellStyle name="표준 11 5 5" xfId="20390"/>
    <cellStyle name="표준 11 5 5 2" xfId="20391"/>
    <cellStyle name="표준 11 5 5 2 2" xfId="20392"/>
    <cellStyle name="표준 11 5 5 2 2 2" xfId="20393"/>
    <cellStyle name="표준 11 5 5 2 2 2 2" xfId="20394"/>
    <cellStyle name="표준 11 5 5 2 2 2 2 2" xfId="20395"/>
    <cellStyle name="표준 11 5 5 2 2 2 3" xfId="20396"/>
    <cellStyle name="표준 11 5 5 2 2 3" xfId="20397"/>
    <cellStyle name="표준 11 5 5 2 2 3 2" xfId="20398"/>
    <cellStyle name="표준 11 5 5 2 2 4" xfId="20399"/>
    <cellStyle name="표준 11 5 5 2 3" xfId="20400"/>
    <cellStyle name="표준 11 5 5 2 3 2" xfId="20401"/>
    <cellStyle name="표준 11 5 5 2 3 2 2" xfId="20402"/>
    <cellStyle name="표준 11 5 5 2 3 3" xfId="20403"/>
    <cellStyle name="표준 11 5 5 2 4" xfId="20404"/>
    <cellStyle name="표준 11 5 5 2 4 2" xfId="20405"/>
    <cellStyle name="표준 11 5 5 2 5" xfId="20406"/>
    <cellStyle name="표준 11 5 5 3" xfId="20407"/>
    <cellStyle name="표준 11 5 5 3 2" xfId="20408"/>
    <cellStyle name="표준 11 5 5 3 2 2" xfId="20409"/>
    <cellStyle name="표준 11 5 5 3 2 2 2" xfId="20410"/>
    <cellStyle name="표준 11 5 5 3 2 3" xfId="20411"/>
    <cellStyle name="표준 11 5 5 3 3" xfId="20412"/>
    <cellStyle name="표준 11 5 5 3 3 2" xfId="20413"/>
    <cellStyle name="표준 11 5 5 3 4" xfId="20414"/>
    <cellStyle name="표준 11 5 5 4" xfId="20415"/>
    <cellStyle name="표준 11 5 5 4 2" xfId="20416"/>
    <cellStyle name="표준 11 5 5 4 2 2" xfId="20417"/>
    <cellStyle name="표준 11 5 5 4 3" xfId="20418"/>
    <cellStyle name="표준 11 5 5 5" xfId="20419"/>
    <cellStyle name="표준 11 5 5 5 2" xfId="20420"/>
    <cellStyle name="표준 11 5 5 6" xfId="20421"/>
    <cellStyle name="표준 11 5 6" xfId="20422"/>
    <cellStyle name="표준 11 5 6 2" xfId="20423"/>
    <cellStyle name="표준 11 5 6 2 2" xfId="20424"/>
    <cellStyle name="표준 11 5 6 2 2 2" xfId="20425"/>
    <cellStyle name="표준 11 5 6 2 2 2 2" xfId="20426"/>
    <cellStyle name="표준 11 5 6 2 2 3" xfId="20427"/>
    <cellStyle name="표준 11 5 6 2 3" xfId="20428"/>
    <cellStyle name="표준 11 5 6 2 3 2" xfId="20429"/>
    <cellStyle name="표준 11 5 6 2 4" xfId="20430"/>
    <cellStyle name="표준 11 5 6 3" xfId="20431"/>
    <cellStyle name="표준 11 5 6 3 2" xfId="20432"/>
    <cellStyle name="표준 11 5 6 3 2 2" xfId="20433"/>
    <cellStyle name="표준 11 5 6 3 3" xfId="20434"/>
    <cellStyle name="표준 11 5 6 4" xfId="20435"/>
    <cellStyle name="표준 11 5 6 4 2" xfId="20436"/>
    <cellStyle name="표준 11 5 6 5" xfId="20437"/>
    <cellStyle name="표준 11 5 7" xfId="20438"/>
    <cellStyle name="표준 11 5 7 2" xfId="20439"/>
    <cellStyle name="표준 11 5 7 2 2" xfId="20440"/>
    <cellStyle name="표준 11 5 7 2 2 2" xfId="20441"/>
    <cellStyle name="표준 11 5 7 2 3" xfId="20442"/>
    <cellStyle name="표준 11 5 7 3" xfId="20443"/>
    <cellStyle name="표준 11 5 7 3 2" xfId="20444"/>
    <cellStyle name="표준 11 5 7 4" xfId="20445"/>
    <cellStyle name="표준 11 5 8" xfId="20446"/>
    <cellStyle name="표준 11 5 8 2" xfId="20447"/>
    <cellStyle name="표준 11 5 8 2 2" xfId="20448"/>
    <cellStyle name="표준 11 5 8 3" xfId="20449"/>
    <cellStyle name="표준 11 5 9" xfId="20450"/>
    <cellStyle name="표준 11 5 9 2" xfId="20451"/>
    <cellStyle name="표준 11 6" xfId="20452"/>
    <cellStyle name="표준 11 6 2" xfId="20453"/>
    <cellStyle name="표준 11 6 2 2" xfId="20454"/>
    <cellStyle name="표준 11 6 2 2 2" xfId="20455"/>
    <cellStyle name="표준 11 6 2 2 2 2" xfId="20456"/>
    <cellStyle name="표준 11 6 2 2 2 2 2" xfId="20457"/>
    <cellStyle name="표준 11 6 2 2 2 2 2 2" xfId="20458"/>
    <cellStyle name="표준 11 6 2 2 2 2 2 2 2" xfId="20459"/>
    <cellStyle name="표준 11 6 2 2 2 2 2 3" xfId="20460"/>
    <cellStyle name="표준 11 6 2 2 2 2 3" xfId="20461"/>
    <cellStyle name="표준 11 6 2 2 2 2 3 2" xfId="20462"/>
    <cellStyle name="표준 11 6 2 2 2 2 4" xfId="20463"/>
    <cellStyle name="표준 11 6 2 2 2 3" xfId="20464"/>
    <cellStyle name="표준 11 6 2 2 2 3 2" xfId="20465"/>
    <cellStyle name="표준 11 6 2 2 2 3 2 2" xfId="20466"/>
    <cellStyle name="표준 11 6 2 2 2 3 3" xfId="20467"/>
    <cellStyle name="표준 11 6 2 2 2 4" xfId="20468"/>
    <cellStyle name="표준 11 6 2 2 2 4 2" xfId="20469"/>
    <cellStyle name="표준 11 6 2 2 2 5" xfId="20470"/>
    <cellStyle name="표준 11 6 2 2 3" xfId="20471"/>
    <cellStyle name="표준 11 6 2 2 3 2" xfId="20472"/>
    <cellStyle name="표준 11 6 2 2 3 2 2" xfId="20473"/>
    <cellStyle name="표준 11 6 2 2 3 2 2 2" xfId="20474"/>
    <cellStyle name="표준 11 6 2 2 3 2 3" xfId="20475"/>
    <cellStyle name="표준 11 6 2 2 3 3" xfId="20476"/>
    <cellStyle name="표준 11 6 2 2 3 3 2" xfId="20477"/>
    <cellStyle name="표준 11 6 2 2 3 4" xfId="20478"/>
    <cellStyle name="표준 11 6 2 2 4" xfId="20479"/>
    <cellStyle name="표준 11 6 2 2 4 2" xfId="20480"/>
    <cellStyle name="표준 11 6 2 2 4 2 2" xfId="20481"/>
    <cellStyle name="표준 11 6 2 2 4 3" xfId="20482"/>
    <cellStyle name="표준 11 6 2 2 5" xfId="20483"/>
    <cellStyle name="표준 11 6 2 2 5 2" xfId="20484"/>
    <cellStyle name="표준 11 6 2 2 6" xfId="20485"/>
    <cellStyle name="표준 11 6 2 3" xfId="20486"/>
    <cellStyle name="표준 11 6 2 3 2" xfId="20487"/>
    <cellStyle name="표준 11 6 2 3 2 2" xfId="20488"/>
    <cellStyle name="표준 11 6 2 3 2 2 2" xfId="20489"/>
    <cellStyle name="표준 11 6 2 3 2 2 2 2" xfId="20490"/>
    <cellStyle name="표준 11 6 2 3 2 2 3" xfId="20491"/>
    <cellStyle name="표준 11 6 2 3 2 3" xfId="20492"/>
    <cellStyle name="표준 11 6 2 3 2 3 2" xfId="20493"/>
    <cellStyle name="표준 11 6 2 3 2 4" xfId="20494"/>
    <cellStyle name="표준 11 6 2 3 3" xfId="20495"/>
    <cellStyle name="표준 11 6 2 3 3 2" xfId="20496"/>
    <cellStyle name="표준 11 6 2 3 3 2 2" xfId="20497"/>
    <cellStyle name="표준 11 6 2 3 3 3" xfId="20498"/>
    <cellStyle name="표준 11 6 2 3 4" xfId="20499"/>
    <cellStyle name="표준 11 6 2 3 4 2" xfId="20500"/>
    <cellStyle name="표준 11 6 2 3 5" xfId="20501"/>
    <cellStyle name="표준 11 6 2 4" xfId="20502"/>
    <cellStyle name="표준 11 6 2 4 2" xfId="20503"/>
    <cellStyle name="표준 11 6 2 4 2 2" xfId="20504"/>
    <cellStyle name="표준 11 6 2 4 2 2 2" xfId="20505"/>
    <cellStyle name="표준 11 6 2 4 2 3" xfId="20506"/>
    <cellStyle name="표준 11 6 2 4 3" xfId="20507"/>
    <cellStyle name="표준 11 6 2 4 3 2" xfId="20508"/>
    <cellStyle name="표준 11 6 2 4 4" xfId="20509"/>
    <cellStyle name="표준 11 6 2 5" xfId="20510"/>
    <cellStyle name="표준 11 6 2 5 2" xfId="20511"/>
    <cellStyle name="표준 11 6 2 5 2 2" xfId="20512"/>
    <cellStyle name="표준 11 6 2 5 3" xfId="20513"/>
    <cellStyle name="표준 11 6 2 6" xfId="20514"/>
    <cellStyle name="표준 11 6 2 6 2" xfId="20515"/>
    <cellStyle name="표준 11 6 2 7" xfId="20516"/>
    <cellStyle name="표준 11 6 3" xfId="20517"/>
    <cellStyle name="표준 11 6 4" xfId="20518"/>
    <cellStyle name="표준 11 6 4 2" xfId="20519"/>
    <cellStyle name="표준 11 6 4 2 2" xfId="20520"/>
    <cellStyle name="표준 11 6 4 2 2 2" xfId="20521"/>
    <cellStyle name="표준 11 6 4 2 2 2 2" xfId="20522"/>
    <cellStyle name="표준 11 6 4 2 2 2 2 2" xfId="20523"/>
    <cellStyle name="표준 11 6 4 2 2 2 3" xfId="20524"/>
    <cellStyle name="표준 11 6 4 2 2 3" xfId="20525"/>
    <cellStyle name="표준 11 6 4 2 2 3 2" xfId="20526"/>
    <cellStyle name="표준 11 6 4 2 2 4" xfId="20527"/>
    <cellStyle name="표준 11 6 4 2 3" xfId="20528"/>
    <cellStyle name="표준 11 6 4 2 3 2" xfId="20529"/>
    <cellStyle name="표준 11 6 4 2 3 2 2" xfId="20530"/>
    <cellStyle name="표준 11 6 4 2 3 3" xfId="20531"/>
    <cellStyle name="표준 11 6 4 2 4" xfId="20532"/>
    <cellStyle name="표준 11 6 4 2 4 2" xfId="20533"/>
    <cellStyle name="표준 11 6 4 2 5" xfId="20534"/>
    <cellStyle name="표준 11 6 4 3" xfId="20535"/>
    <cellStyle name="표준 11 6 4 3 2" xfId="20536"/>
    <cellStyle name="표준 11 6 4 3 2 2" xfId="20537"/>
    <cellStyle name="표준 11 6 4 3 2 2 2" xfId="20538"/>
    <cellStyle name="표준 11 6 4 3 2 3" xfId="20539"/>
    <cellStyle name="표준 11 6 4 3 3" xfId="20540"/>
    <cellStyle name="표준 11 6 4 3 3 2" xfId="20541"/>
    <cellStyle name="표준 11 6 4 3 4" xfId="20542"/>
    <cellStyle name="표준 11 6 4 4" xfId="20543"/>
    <cellStyle name="표준 11 6 4 4 2" xfId="20544"/>
    <cellStyle name="표준 11 6 4 4 2 2" xfId="20545"/>
    <cellStyle name="표준 11 6 4 4 3" xfId="20546"/>
    <cellStyle name="표준 11 6 4 5" xfId="20547"/>
    <cellStyle name="표준 11 6 4 5 2" xfId="20548"/>
    <cellStyle name="표준 11 6 4 6" xfId="20549"/>
    <cellStyle name="표준 11 6 5" xfId="20550"/>
    <cellStyle name="표준 11 6 5 2" xfId="20551"/>
    <cellStyle name="표준 11 6 5 2 2" xfId="20552"/>
    <cellStyle name="표준 11 6 5 2 2 2" xfId="20553"/>
    <cellStyle name="표준 11 6 5 2 2 2 2" xfId="20554"/>
    <cellStyle name="표준 11 6 5 2 2 3" xfId="20555"/>
    <cellStyle name="표준 11 6 5 2 3" xfId="20556"/>
    <cellStyle name="표준 11 6 5 2 3 2" xfId="20557"/>
    <cellStyle name="표준 11 6 5 2 4" xfId="20558"/>
    <cellStyle name="표준 11 6 5 3" xfId="20559"/>
    <cellStyle name="표준 11 6 5 3 2" xfId="20560"/>
    <cellStyle name="표준 11 6 5 3 2 2" xfId="20561"/>
    <cellStyle name="표준 11 6 5 3 3" xfId="20562"/>
    <cellStyle name="표준 11 6 5 4" xfId="20563"/>
    <cellStyle name="표준 11 6 5 4 2" xfId="20564"/>
    <cellStyle name="표준 11 6 5 5" xfId="20565"/>
    <cellStyle name="표준 11 6 6" xfId="20566"/>
    <cellStyle name="표준 11 6 6 2" xfId="20567"/>
    <cellStyle name="표준 11 6 6 2 2" xfId="20568"/>
    <cellStyle name="표준 11 6 6 2 2 2" xfId="20569"/>
    <cellStyle name="표준 11 6 6 2 3" xfId="20570"/>
    <cellStyle name="표준 11 6 6 3" xfId="20571"/>
    <cellStyle name="표준 11 6 6 3 2" xfId="20572"/>
    <cellStyle name="표준 11 6 6 4" xfId="20573"/>
    <cellStyle name="표준 11 6 7" xfId="20574"/>
    <cellStyle name="표준 11 6 7 2" xfId="20575"/>
    <cellStyle name="표준 11 6 7 2 2" xfId="20576"/>
    <cellStyle name="표준 11 6 7 3" xfId="20577"/>
    <cellStyle name="표준 11 6 8" xfId="20578"/>
    <cellStyle name="표준 11 6 8 2" xfId="20579"/>
    <cellStyle name="표준 11 6 9" xfId="20580"/>
    <cellStyle name="표준 11 7" xfId="20581"/>
    <cellStyle name="표준 11 7 2" xfId="20582"/>
    <cellStyle name="표준 11 7 2 2" xfId="20583"/>
    <cellStyle name="표준 11 7 2 2 2" xfId="20584"/>
    <cellStyle name="표준 11 7 2 2 2 2" xfId="20585"/>
    <cellStyle name="표준 11 7 2 2 2 2 2" xfId="20586"/>
    <cellStyle name="표준 11 7 2 2 2 2 2 2" xfId="20587"/>
    <cellStyle name="표준 11 7 2 2 2 2 3" xfId="20588"/>
    <cellStyle name="표준 11 7 2 2 2 3" xfId="20589"/>
    <cellStyle name="표준 11 7 2 2 2 3 2" xfId="20590"/>
    <cellStyle name="표준 11 7 2 2 2 4" xfId="20591"/>
    <cellStyle name="표준 11 7 2 2 3" xfId="20592"/>
    <cellStyle name="표준 11 7 2 2 3 2" xfId="20593"/>
    <cellStyle name="표준 11 7 2 2 3 2 2" xfId="20594"/>
    <cellStyle name="표준 11 7 2 2 3 3" xfId="20595"/>
    <cellStyle name="표준 11 7 2 2 4" xfId="20596"/>
    <cellStyle name="표준 11 7 2 2 4 2" xfId="20597"/>
    <cellStyle name="표준 11 7 2 2 5" xfId="20598"/>
    <cellStyle name="표준 11 7 2 3" xfId="20599"/>
    <cellStyle name="표준 11 7 2 3 2" xfId="20600"/>
    <cellStyle name="표준 11 7 2 3 2 2" xfId="20601"/>
    <cellStyle name="표준 11 7 2 3 2 2 2" xfId="20602"/>
    <cellStyle name="표준 11 7 2 3 2 3" xfId="20603"/>
    <cellStyle name="표준 11 7 2 3 3" xfId="20604"/>
    <cellStyle name="표준 11 7 2 3 3 2" xfId="20605"/>
    <cellStyle name="표준 11 7 2 3 4" xfId="20606"/>
    <cellStyle name="표준 11 7 2 4" xfId="20607"/>
    <cellStyle name="표준 11 7 2 4 2" xfId="20608"/>
    <cellStyle name="표준 11 7 2 4 2 2" xfId="20609"/>
    <cellStyle name="표준 11 7 2 4 3" xfId="20610"/>
    <cellStyle name="표준 11 7 2 5" xfId="20611"/>
    <cellStyle name="표준 11 7 2 5 2" xfId="20612"/>
    <cellStyle name="표준 11 7 2 6" xfId="20613"/>
    <cellStyle name="표준 11 7 3" xfId="20614"/>
    <cellStyle name="표준 11 7 3 2" xfId="20615"/>
    <cellStyle name="표준 11 7 3 2 2" xfId="20616"/>
    <cellStyle name="표준 11 7 3 2 2 2" xfId="20617"/>
    <cellStyle name="표준 11 7 3 2 2 2 2" xfId="20618"/>
    <cellStyle name="표준 11 7 3 2 2 3" xfId="20619"/>
    <cellStyle name="표준 11 7 3 2 3" xfId="20620"/>
    <cellStyle name="표준 11 7 3 2 3 2" xfId="20621"/>
    <cellStyle name="표준 11 7 3 2 4" xfId="20622"/>
    <cellStyle name="표준 11 7 3 3" xfId="20623"/>
    <cellStyle name="표준 11 7 3 3 2" xfId="20624"/>
    <cellStyle name="표준 11 7 3 3 2 2" xfId="20625"/>
    <cellStyle name="표준 11 7 3 3 3" xfId="20626"/>
    <cellStyle name="표준 11 7 3 4" xfId="20627"/>
    <cellStyle name="표준 11 7 3 4 2" xfId="20628"/>
    <cellStyle name="표준 11 7 3 5" xfId="20629"/>
    <cellStyle name="표준 11 7 4" xfId="20630"/>
    <cellStyle name="표준 11 7 4 2" xfId="20631"/>
    <cellStyle name="표준 11 7 4 2 2" xfId="20632"/>
    <cellStyle name="표준 11 7 4 2 2 2" xfId="20633"/>
    <cellStyle name="표준 11 7 4 2 3" xfId="20634"/>
    <cellStyle name="표준 11 7 4 3" xfId="20635"/>
    <cellStyle name="표준 11 7 4 3 2" xfId="20636"/>
    <cellStyle name="표준 11 7 4 4" xfId="20637"/>
    <cellStyle name="표준 11 7 5" xfId="20638"/>
    <cellStyle name="표준 11 7 5 2" xfId="20639"/>
    <cellStyle name="표준 11 7 5 2 2" xfId="20640"/>
    <cellStyle name="표준 11 7 5 3" xfId="20641"/>
    <cellStyle name="표준 11 7 6" xfId="20642"/>
    <cellStyle name="표준 11 7 6 2" xfId="20643"/>
    <cellStyle name="표준 11 7 7" xfId="20644"/>
    <cellStyle name="표준 11 8" xfId="20645"/>
    <cellStyle name="표준 11 9" xfId="20646"/>
    <cellStyle name="표준 11 9 2" xfId="20647"/>
    <cellStyle name="표준 11 9 2 2" xfId="20648"/>
    <cellStyle name="표준 11 9 2 2 2" xfId="20649"/>
    <cellStyle name="표준 11 9 2 2 2 2" xfId="20650"/>
    <cellStyle name="표준 11 9 2 2 2 2 2" xfId="20651"/>
    <cellStyle name="표준 11 9 2 2 2 3" xfId="20652"/>
    <cellStyle name="표준 11 9 2 2 3" xfId="20653"/>
    <cellStyle name="표준 11 9 2 2 3 2" xfId="20654"/>
    <cellStyle name="표준 11 9 2 2 4" xfId="20655"/>
    <cellStyle name="표준 11 9 2 3" xfId="20656"/>
    <cellStyle name="표준 11 9 2 3 2" xfId="20657"/>
    <cellStyle name="표준 11 9 2 3 2 2" xfId="20658"/>
    <cellStyle name="표준 11 9 2 3 3" xfId="20659"/>
    <cellStyle name="표준 11 9 2 4" xfId="20660"/>
    <cellStyle name="표준 11 9 2 4 2" xfId="20661"/>
    <cellStyle name="표준 11 9 2 5" xfId="20662"/>
    <cellStyle name="표준 11 9 3" xfId="20663"/>
    <cellStyle name="표준 11 9 3 2" xfId="20664"/>
    <cellStyle name="표준 11 9 3 2 2" xfId="20665"/>
    <cellStyle name="표준 11 9 3 2 2 2" xfId="20666"/>
    <cellStyle name="표준 11 9 3 2 3" xfId="20667"/>
    <cellStyle name="표준 11 9 3 3" xfId="20668"/>
    <cellStyle name="표준 11 9 3 3 2" xfId="20669"/>
    <cellStyle name="표준 11 9 3 4" xfId="20670"/>
    <cellStyle name="표준 11 9 4" xfId="20671"/>
    <cellStyle name="표준 11 9 4 2" xfId="20672"/>
    <cellStyle name="표준 11 9 4 2 2" xfId="20673"/>
    <cellStyle name="표준 11 9 4 3" xfId="20674"/>
    <cellStyle name="표준 11 9 5" xfId="20675"/>
    <cellStyle name="표준 11 9 5 2" xfId="20676"/>
    <cellStyle name="표준 11 9 6" xfId="20677"/>
    <cellStyle name="표준 12" xfId="20678"/>
    <cellStyle name="표준 12 10" xfId="20679"/>
    <cellStyle name="표준 12 10 2" xfId="20680"/>
    <cellStyle name="표준 12 11" xfId="20681"/>
    <cellStyle name="표준 12 2" xfId="20682"/>
    <cellStyle name="표준 12 2 10" xfId="20683"/>
    <cellStyle name="표준 12 2 2" xfId="20684"/>
    <cellStyle name="표준 12 2 2 2" xfId="20685"/>
    <cellStyle name="표준 12 2 2 2 2" xfId="20686"/>
    <cellStyle name="표준 12 2 2 2 2 2" xfId="20687"/>
    <cellStyle name="표준 12 2 2 2 2 2 2" xfId="20688"/>
    <cellStyle name="표준 12 2 2 2 2 2 2 2" xfId="20689"/>
    <cellStyle name="표준 12 2 2 2 2 2 2 2 2" xfId="20690"/>
    <cellStyle name="표준 12 2 2 2 2 2 2 2 2 2" xfId="20691"/>
    <cellStyle name="표준 12 2 2 2 2 2 2 2 3" xfId="20692"/>
    <cellStyle name="표준 12 2 2 2 2 2 2 3" xfId="20693"/>
    <cellStyle name="표준 12 2 2 2 2 2 2 3 2" xfId="20694"/>
    <cellStyle name="표준 12 2 2 2 2 2 2 4" xfId="20695"/>
    <cellStyle name="표준 12 2 2 2 2 2 3" xfId="20696"/>
    <cellStyle name="표준 12 2 2 2 2 2 3 2" xfId="20697"/>
    <cellStyle name="표준 12 2 2 2 2 2 3 2 2" xfId="20698"/>
    <cellStyle name="표준 12 2 2 2 2 2 3 3" xfId="20699"/>
    <cellStyle name="표준 12 2 2 2 2 2 4" xfId="20700"/>
    <cellStyle name="표준 12 2 2 2 2 2 4 2" xfId="20701"/>
    <cellStyle name="표준 12 2 2 2 2 2 5" xfId="20702"/>
    <cellStyle name="표준 12 2 2 2 2 3" xfId="20703"/>
    <cellStyle name="표준 12 2 2 2 2 3 2" xfId="20704"/>
    <cellStyle name="표준 12 2 2 2 2 3 2 2" xfId="20705"/>
    <cellStyle name="표준 12 2 2 2 2 3 2 2 2" xfId="20706"/>
    <cellStyle name="표준 12 2 2 2 2 3 2 3" xfId="20707"/>
    <cellStyle name="표준 12 2 2 2 2 3 3" xfId="20708"/>
    <cellStyle name="표준 12 2 2 2 2 3 3 2" xfId="20709"/>
    <cellStyle name="표준 12 2 2 2 2 3 4" xfId="20710"/>
    <cellStyle name="표준 12 2 2 2 2 4" xfId="20711"/>
    <cellStyle name="표준 12 2 2 2 2 4 2" xfId="20712"/>
    <cellStyle name="표준 12 2 2 2 2 4 2 2" xfId="20713"/>
    <cellStyle name="표준 12 2 2 2 2 4 3" xfId="20714"/>
    <cellStyle name="표준 12 2 2 2 2 5" xfId="20715"/>
    <cellStyle name="표준 12 2 2 2 2 5 2" xfId="20716"/>
    <cellStyle name="표준 12 2 2 2 2 6" xfId="20717"/>
    <cellStyle name="표준 12 2 2 2 3" xfId="20718"/>
    <cellStyle name="표준 12 2 2 2 3 2" xfId="20719"/>
    <cellStyle name="표준 12 2 2 2 3 2 2" xfId="20720"/>
    <cellStyle name="표준 12 2 2 2 3 2 2 2" xfId="20721"/>
    <cellStyle name="표준 12 2 2 2 3 2 2 2 2" xfId="20722"/>
    <cellStyle name="표준 12 2 2 2 3 2 2 3" xfId="20723"/>
    <cellStyle name="표준 12 2 2 2 3 2 3" xfId="20724"/>
    <cellStyle name="표준 12 2 2 2 3 2 3 2" xfId="20725"/>
    <cellStyle name="표준 12 2 2 2 3 2 4" xfId="20726"/>
    <cellStyle name="표준 12 2 2 2 3 3" xfId="20727"/>
    <cellStyle name="표준 12 2 2 2 3 3 2" xfId="20728"/>
    <cellStyle name="표준 12 2 2 2 3 3 2 2" xfId="20729"/>
    <cellStyle name="표준 12 2 2 2 3 3 3" xfId="20730"/>
    <cellStyle name="표준 12 2 2 2 3 4" xfId="20731"/>
    <cellStyle name="표준 12 2 2 2 3 4 2" xfId="20732"/>
    <cellStyle name="표준 12 2 2 2 3 5" xfId="20733"/>
    <cellStyle name="표준 12 2 2 2 4" xfId="20734"/>
    <cellStyle name="표준 12 2 2 2 4 2" xfId="20735"/>
    <cellStyle name="표준 12 2 2 2 4 2 2" xfId="20736"/>
    <cellStyle name="표준 12 2 2 2 4 2 2 2" xfId="20737"/>
    <cellStyle name="표준 12 2 2 2 4 2 3" xfId="20738"/>
    <cellStyle name="표준 12 2 2 2 4 3" xfId="20739"/>
    <cellStyle name="표준 12 2 2 2 4 3 2" xfId="20740"/>
    <cellStyle name="표준 12 2 2 2 4 4" xfId="20741"/>
    <cellStyle name="표준 12 2 2 2 5" xfId="20742"/>
    <cellStyle name="표준 12 2 2 2 5 2" xfId="20743"/>
    <cellStyle name="표준 12 2 2 2 5 2 2" xfId="20744"/>
    <cellStyle name="표준 12 2 2 2 5 3" xfId="20745"/>
    <cellStyle name="표준 12 2 2 2 6" xfId="20746"/>
    <cellStyle name="표준 12 2 2 2 6 2" xfId="20747"/>
    <cellStyle name="표준 12 2 2 2 7" xfId="20748"/>
    <cellStyle name="표준 12 2 2 3" xfId="20749"/>
    <cellStyle name="표준 12 2 2 4" xfId="20750"/>
    <cellStyle name="표준 12 2 2 4 2" xfId="20751"/>
    <cellStyle name="표준 12 2 2 4 2 2" xfId="20752"/>
    <cellStyle name="표준 12 2 2 4 2 2 2" xfId="20753"/>
    <cellStyle name="표준 12 2 2 4 2 2 2 2" xfId="20754"/>
    <cellStyle name="표준 12 2 2 4 2 2 2 2 2" xfId="20755"/>
    <cellStyle name="표준 12 2 2 4 2 2 2 3" xfId="20756"/>
    <cellStyle name="표준 12 2 2 4 2 2 3" xfId="20757"/>
    <cellStyle name="표준 12 2 2 4 2 2 3 2" xfId="20758"/>
    <cellStyle name="표준 12 2 2 4 2 2 4" xfId="20759"/>
    <cellStyle name="표준 12 2 2 4 2 3" xfId="20760"/>
    <cellStyle name="표준 12 2 2 4 2 3 2" xfId="20761"/>
    <cellStyle name="표준 12 2 2 4 2 3 2 2" xfId="20762"/>
    <cellStyle name="표준 12 2 2 4 2 3 3" xfId="20763"/>
    <cellStyle name="표준 12 2 2 4 2 4" xfId="20764"/>
    <cellStyle name="표준 12 2 2 4 2 4 2" xfId="20765"/>
    <cellStyle name="표준 12 2 2 4 2 5" xfId="20766"/>
    <cellStyle name="표준 12 2 2 4 3" xfId="20767"/>
    <cellStyle name="표준 12 2 2 4 3 2" xfId="20768"/>
    <cellStyle name="표준 12 2 2 4 3 2 2" xfId="20769"/>
    <cellStyle name="표준 12 2 2 4 3 2 2 2" xfId="20770"/>
    <cellStyle name="표준 12 2 2 4 3 2 3" xfId="20771"/>
    <cellStyle name="표준 12 2 2 4 3 3" xfId="20772"/>
    <cellStyle name="표준 12 2 2 4 3 3 2" xfId="20773"/>
    <cellStyle name="표준 12 2 2 4 3 4" xfId="20774"/>
    <cellStyle name="표준 12 2 2 4 4" xfId="20775"/>
    <cellStyle name="표준 12 2 2 4 4 2" xfId="20776"/>
    <cellStyle name="표준 12 2 2 4 4 2 2" xfId="20777"/>
    <cellStyle name="표준 12 2 2 4 4 3" xfId="20778"/>
    <cellStyle name="표준 12 2 2 4 5" xfId="20779"/>
    <cellStyle name="표준 12 2 2 4 5 2" xfId="20780"/>
    <cellStyle name="표준 12 2 2 4 6" xfId="20781"/>
    <cellStyle name="표준 12 2 2 5" xfId="20782"/>
    <cellStyle name="표준 12 2 2 5 2" xfId="20783"/>
    <cellStyle name="표준 12 2 2 5 2 2" xfId="20784"/>
    <cellStyle name="표준 12 2 2 5 2 2 2" xfId="20785"/>
    <cellStyle name="표준 12 2 2 5 2 2 2 2" xfId="20786"/>
    <cellStyle name="표준 12 2 2 5 2 2 3" xfId="20787"/>
    <cellStyle name="표준 12 2 2 5 2 3" xfId="20788"/>
    <cellStyle name="표준 12 2 2 5 2 3 2" xfId="20789"/>
    <cellStyle name="표준 12 2 2 5 2 4" xfId="20790"/>
    <cellStyle name="표준 12 2 2 5 3" xfId="20791"/>
    <cellStyle name="표준 12 2 2 5 3 2" xfId="20792"/>
    <cellStyle name="표준 12 2 2 5 3 2 2" xfId="20793"/>
    <cellStyle name="표준 12 2 2 5 3 3" xfId="20794"/>
    <cellStyle name="표준 12 2 2 5 4" xfId="20795"/>
    <cellStyle name="표준 12 2 2 5 4 2" xfId="20796"/>
    <cellStyle name="표준 12 2 2 5 5" xfId="20797"/>
    <cellStyle name="표준 12 2 2 6" xfId="20798"/>
    <cellStyle name="표준 12 2 2 6 2" xfId="20799"/>
    <cellStyle name="표준 12 2 2 6 2 2" xfId="20800"/>
    <cellStyle name="표준 12 2 2 6 2 2 2" xfId="20801"/>
    <cellStyle name="표준 12 2 2 6 2 3" xfId="20802"/>
    <cellStyle name="표준 12 2 2 6 3" xfId="20803"/>
    <cellStyle name="표준 12 2 2 6 3 2" xfId="20804"/>
    <cellStyle name="표준 12 2 2 6 4" xfId="20805"/>
    <cellStyle name="표준 12 2 2 7" xfId="20806"/>
    <cellStyle name="표준 12 2 2 7 2" xfId="20807"/>
    <cellStyle name="표준 12 2 2 7 2 2" xfId="20808"/>
    <cellStyle name="표준 12 2 2 7 3" xfId="20809"/>
    <cellStyle name="표준 12 2 2 8" xfId="20810"/>
    <cellStyle name="표준 12 2 2 8 2" xfId="20811"/>
    <cellStyle name="표준 12 2 2 9" xfId="20812"/>
    <cellStyle name="표준 12 2 3" xfId="20813"/>
    <cellStyle name="표준 12 2 3 2" xfId="20814"/>
    <cellStyle name="표준 12 2 3 2 2" xfId="20815"/>
    <cellStyle name="표준 12 2 3 2 2 2" xfId="20816"/>
    <cellStyle name="표준 12 2 3 2 2 2 2" xfId="20817"/>
    <cellStyle name="표준 12 2 3 2 2 2 2 2" xfId="20818"/>
    <cellStyle name="표준 12 2 3 2 2 2 2 2 2" xfId="20819"/>
    <cellStyle name="표준 12 2 3 2 2 2 2 3" xfId="20820"/>
    <cellStyle name="표준 12 2 3 2 2 2 3" xfId="20821"/>
    <cellStyle name="표준 12 2 3 2 2 2 3 2" xfId="20822"/>
    <cellStyle name="표준 12 2 3 2 2 2 4" xfId="20823"/>
    <cellStyle name="표준 12 2 3 2 2 3" xfId="20824"/>
    <cellStyle name="표준 12 2 3 2 2 3 2" xfId="20825"/>
    <cellStyle name="표준 12 2 3 2 2 3 2 2" xfId="20826"/>
    <cellStyle name="표준 12 2 3 2 2 3 3" xfId="20827"/>
    <cellStyle name="표준 12 2 3 2 2 4" xfId="20828"/>
    <cellStyle name="표준 12 2 3 2 2 4 2" xfId="20829"/>
    <cellStyle name="표준 12 2 3 2 2 5" xfId="20830"/>
    <cellStyle name="표준 12 2 3 2 3" xfId="20831"/>
    <cellStyle name="표준 12 2 3 2 3 2" xfId="20832"/>
    <cellStyle name="표준 12 2 3 2 3 2 2" xfId="20833"/>
    <cellStyle name="표준 12 2 3 2 3 2 2 2" xfId="20834"/>
    <cellStyle name="표준 12 2 3 2 3 2 3" xfId="20835"/>
    <cellStyle name="표준 12 2 3 2 3 3" xfId="20836"/>
    <cellStyle name="표준 12 2 3 2 3 3 2" xfId="20837"/>
    <cellStyle name="표준 12 2 3 2 3 4" xfId="20838"/>
    <cellStyle name="표준 12 2 3 2 4" xfId="20839"/>
    <cellStyle name="표준 12 2 3 2 4 2" xfId="20840"/>
    <cellStyle name="표준 12 2 3 2 4 2 2" xfId="20841"/>
    <cellStyle name="표준 12 2 3 2 4 3" xfId="20842"/>
    <cellStyle name="표준 12 2 3 2 5" xfId="20843"/>
    <cellStyle name="표준 12 2 3 2 5 2" xfId="20844"/>
    <cellStyle name="표준 12 2 3 2 6" xfId="20845"/>
    <cellStyle name="표준 12 2 3 3" xfId="20846"/>
    <cellStyle name="표준 12 2 3 3 2" xfId="20847"/>
    <cellStyle name="표준 12 2 3 3 2 2" xfId="20848"/>
    <cellStyle name="표준 12 2 3 3 2 2 2" xfId="20849"/>
    <cellStyle name="표준 12 2 3 3 2 2 2 2" xfId="20850"/>
    <cellStyle name="표준 12 2 3 3 2 2 3" xfId="20851"/>
    <cellStyle name="표준 12 2 3 3 2 3" xfId="20852"/>
    <cellStyle name="표준 12 2 3 3 2 3 2" xfId="20853"/>
    <cellStyle name="표준 12 2 3 3 2 4" xfId="20854"/>
    <cellStyle name="표준 12 2 3 3 3" xfId="20855"/>
    <cellStyle name="표준 12 2 3 3 3 2" xfId="20856"/>
    <cellStyle name="표준 12 2 3 3 3 2 2" xfId="20857"/>
    <cellStyle name="표준 12 2 3 3 3 3" xfId="20858"/>
    <cellStyle name="표준 12 2 3 3 4" xfId="20859"/>
    <cellStyle name="표준 12 2 3 3 4 2" xfId="20860"/>
    <cellStyle name="표준 12 2 3 3 5" xfId="20861"/>
    <cellStyle name="표준 12 2 3 4" xfId="20862"/>
    <cellStyle name="표준 12 2 3 4 2" xfId="20863"/>
    <cellStyle name="표준 12 2 3 4 2 2" xfId="20864"/>
    <cellStyle name="표준 12 2 3 4 2 2 2" xfId="20865"/>
    <cellStyle name="표준 12 2 3 4 2 3" xfId="20866"/>
    <cellStyle name="표준 12 2 3 4 3" xfId="20867"/>
    <cellStyle name="표준 12 2 3 4 3 2" xfId="20868"/>
    <cellStyle name="표준 12 2 3 4 4" xfId="20869"/>
    <cellStyle name="표준 12 2 3 5" xfId="20870"/>
    <cellStyle name="표준 12 2 3 5 2" xfId="20871"/>
    <cellStyle name="표준 12 2 3 5 2 2" xfId="20872"/>
    <cellStyle name="표준 12 2 3 5 3" xfId="20873"/>
    <cellStyle name="표준 12 2 3 6" xfId="20874"/>
    <cellStyle name="표준 12 2 3 6 2" xfId="20875"/>
    <cellStyle name="표준 12 2 3 7" xfId="20876"/>
    <cellStyle name="표준 12 2 4" xfId="20877"/>
    <cellStyle name="표준 12 2 5" xfId="20878"/>
    <cellStyle name="표준 12 2 5 2" xfId="20879"/>
    <cellStyle name="표준 12 2 5 2 2" xfId="20880"/>
    <cellStyle name="표준 12 2 5 2 2 2" xfId="20881"/>
    <cellStyle name="표준 12 2 5 2 2 2 2" xfId="20882"/>
    <cellStyle name="표준 12 2 5 2 2 2 2 2" xfId="20883"/>
    <cellStyle name="표준 12 2 5 2 2 2 3" xfId="20884"/>
    <cellStyle name="표준 12 2 5 2 2 3" xfId="20885"/>
    <cellStyle name="표준 12 2 5 2 2 3 2" xfId="20886"/>
    <cellStyle name="표준 12 2 5 2 2 4" xfId="20887"/>
    <cellStyle name="표준 12 2 5 2 3" xfId="20888"/>
    <cellStyle name="표준 12 2 5 2 3 2" xfId="20889"/>
    <cellStyle name="표준 12 2 5 2 3 2 2" xfId="20890"/>
    <cellStyle name="표준 12 2 5 2 3 3" xfId="20891"/>
    <cellStyle name="표준 12 2 5 2 4" xfId="20892"/>
    <cellStyle name="표준 12 2 5 2 4 2" xfId="20893"/>
    <cellStyle name="표준 12 2 5 2 5" xfId="20894"/>
    <cellStyle name="표준 12 2 5 3" xfId="20895"/>
    <cellStyle name="표준 12 2 5 3 2" xfId="20896"/>
    <cellStyle name="표준 12 2 5 3 2 2" xfId="20897"/>
    <cellStyle name="표준 12 2 5 3 2 2 2" xfId="20898"/>
    <cellStyle name="표준 12 2 5 3 2 3" xfId="20899"/>
    <cellStyle name="표준 12 2 5 3 3" xfId="20900"/>
    <cellStyle name="표준 12 2 5 3 3 2" xfId="20901"/>
    <cellStyle name="표준 12 2 5 3 4" xfId="20902"/>
    <cellStyle name="표준 12 2 5 4" xfId="20903"/>
    <cellStyle name="표준 12 2 5 4 2" xfId="20904"/>
    <cellStyle name="표준 12 2 5 4 2 2" xfId="20905"/>
    <cellStyle name="표준 12 2 5 4 3" xfId="20906"/>
    <cellStyle name="표준 12 2 5 5" xfId="20907"/>
    <cellStyle name="표준 12 2 5 5 2" xfId="20908"/>
    <cellStyle name="표준 12 2 5 6" xfId="20909"/>
    <cellStyle name="표준 12 2 6" xfId="20910"/>
    <cellStyle name="표준 12 2 6 2" xfId="20911"/>
    <cellStyle name="표준 12 2 6 2 2" xfId="20912"/>
    <cellStyle name="표준 12 2 6 2 2 2" xfId="20913"/>
    <cellStyle name="표준 12 2 6 2 2 2 2" xfId="20914"/>
    <cellStyle name="표준 12 2 6 2 2 3" xfId="20915"/>
    <cellStyle name="표준 12 2 6 2 3" xfId="20916"/>
    <cellStyle name="표준 12 2 6 2 3 2" xfId="20917"/>
    <cellStyle name="표준 12 2 6 2 4" xfId="20918"/>
    <cellStyle name="표준 12 2 6 3" xfId="20919"/>
    <cellStyle name="표준 12 2 6 3 2" xfId="20920"/>
    <cellStyle name="표준 12 2 6 3 2 2" xfId="20921"/>
    <cellStyle name="표준 12 2 6 3 3" xfId="20922"/>
    <cellStyle name="표준 12 2 6 4" xfId="20923"/>
    <cellStyle name="표준 12 2 6 4 2" xfId="20924"/>
    <cellStyle name="표준 12 2 6 5" xfId="20925"/>
    <cellStyle name="표준 12 2 7" xfId="20926"/>
    <cellStyle name="표준 12 2 7 2" xfId="20927"/>
    <cellStyle name="표준 12 2 7 2 2" xfId="20928"/>
    <cellStyle name="표준 12 2 7 2 2 2" xfId="20929"/>
    <cellStyle name="표준 12 2 7 2 3" xfId="20930"/>
    <cellStyle name="표준 12 2 7 3" xfId="20931"/>
    <cellStyle name="표준 12 2 7 3 2" xfId="20932"/>
    <cellStyle name="표준 12 2 7 4" xfId="20933"/>
    <cellStyle name="표준 12 2 8" xfId="20934"/>
    <cellStyle name="표준 12 2 8 2" xfId="20935"/>
    <cellStyle name="표준 12 2 8 2 2" xfId="20936"/>
    <cellStyle name="표준 12 2 8 3" xfId="20937"/>
    <cellStyle name="표준 12 2 9" xfId="20938"/>
    <cellStyle name="표준 12 2 9 2" xfId="20939"/>
    <cellStyle name="표준 12 3" xfId="20940"/>
    <cellStyle name="표준 12 3 2" xfId="20941"/>
    <cellStyle name="표준 12 3 2 2" xfId="20942"/>
    <cellStyle name="표준 12 3 2 2 2" xfId="20943"/>
    <cellStyle name="표준 12 3 2 2 2 2" xfId="20944"/>
    <cellStyle name="표준 12 3 2 2 2 2 2" xfId="20945"/>
    <cellStyle name="표준 12 3 2 2 2 2 2 2" xfId="20946"/>
    <cellStyle name="표준 12 3 2 2 2 2 2 2 2" xfId="20947"/>
    <cellStyle name="표준 12 3 2 2 2 2 2 3" xfId="20948"/>
    <cellStyle name="표준 12 3 2 2 2 2 3" xfId="20949"/>
    <cellStyle name="표준 12 3 2 2 2 2 3 2" xfId="20950"/>
    <cellStyle name="표준 12 3 2 2 2 2 4" xfId="20951"/>
    <cellStyle name="표준 12 3 2 2 2 3" xfId="20952"/>
    <cellStyle name="표준 12 3 2 2 2 3 2" xfId="20953"/>
    <cellStyle name="표준 12 3 2 2 2 3 2 2" xfId="20954"/>
    <cellStyle name="표준 12 3 2 2 2 3 3" xfId="20955"/>
    <cellStyle name="표준 12 3 2 2 2 4" xfId="20956"/>
    <cellStyle name="표준 12 3 2 2 2 4 2" xfId="20957"/>
    <cellStyle name="표준 12 3 2 2 2 5" xfId="20958"/>
    <cellStyle name="표준 12 3 2 2 3" xfId="20959"/>
    <cellStyle name="표준 12 3 2 2 3 2" xfId="20960"/>
    <cellStyle name="표준 12 3 2 2 3 2 2" xfId="20961"/>
    <cellStyle name="표준 12 3 2 2 3 2 2 2" xfId="20962"/>
    <cellStyle name="표준 12 3 2 2 3 2 3" xfId="20963"/>
    <cellStyle name="표준 12 3 2 2 3 3" xfId="20964"/>
    <cellStyle name="표준 12 3 2 2 3 3 2" xfId="20965"/>
    <cellStyle name="표준 12 3 2 2 3 4" xfId="20966"/>
    <cellStyle name="표준 12 3 2 2 4" xfId="20967"/>
    <cellStyle name="표준 12 3 2 2 4 2" xfId="20968"/>
    <cellStyle name="표준 12 3 2 2 4 2 2" xfId="20969"/>
    <cellStyle name="표준 12 3 2 2 4 3" xfId="20970"/>
    <cellStyle name="표준 12 3 2 2 5" xfId="20971"/>
    <cellStyle name="표준 12 3 2 2 5 2" xfId="20972"/>
    <cellStyle name="표준 12 3 2 2 6" xfId="20973"/>
    <cellStyle name="표준 12 3 2 3" xfId="20974"/>
    <cellStyle name="표준 12 3 2 3 2" xfId="20975"/>
    <cellStyle name="표준 12 3 2 3 2 2" xfId="20976"/>
    <cellStyle name="표준 12 3 2 3 2 2 2" xfId="20977"/>
    <cellStyle name="표준 12 3 2 3 2 2 2 2" xfId="20978"/>
    <cellStyle name="표준 12 3 2 3 2 2 3" xfId="20979"/>
    <cellStyle name="표준 12 3 2 3 2 3" xfId="20980"/>
    <cellStyle name="표준 12 3 2 3 2 3 2" xfId="20981"/>
    <cellStyle name="표준 12 3 2 3 2 4" xfId="20982"/>
    <cellStyle name="표준 12 3 2 3 3" xfId="20983"/>
    <cellStyle name="표준 12 3 2 3 3 2" xfId="20984"/>
    <cellStyle name="표준 12 3 2 3 3 2 2" xfId="20985"/>
    <cellStyle name="표준 12 3 2 3 3 3" xfId="20986"/>
    <cellStyle name="표준 12 3 2 3 4" xfId="20987"/>
    <cellStyle name="표준 12 3 2 3 4 2" xfId="20988"/>
    <cellStyle name="표준 12 3 2 3 5" xfId="20989"/>
    <cellStyle name="표준 12 3 2 4" xfId="20990"/>
    <cellStyle name="표준 12 3 2 4 2" xfId="20991"/>
    <cellStyle name="표준 12 3 2 4 2 2" xfId="20992"/>
    <cellStyle name="표준 12 3 2 4 2 2 2" xfId="20993"/>
    <cellStyle name="표준 12 3 2 4 2 3" xfId="20994"/>
    <cellStyle name="표준 12 3 2 4 3" xfId="20995"/>
    <cellStyle name="표준 12 3 2 4 3 2" xfId="20996"/>
    <cellStyle name="표준 12 3 2 4 4" xfId="20997"/>
    <cellStyle name="표준 12 3 2 5" xfId="20998"/>
    <cellStyle name="표준 12 3 2 5 2" xfId="20999"/>
    <cellStyle name="표준 12 3 2 5 2 2" xfId="21000"/>
    <cellStyle name="표준 12 3 2 5 3" xfId="21001"/>
    <cellStyle name="표준 12 3 2 6" xfId="21002"/>
    <cellStyle name="표준 12 3 2 6 2" xfId="21003"/>
    <cellStyle name="표준 12 3 2 7" xfId="21004"/>
    <cellStyle name="표준 12 3 3" xfId="21005"/>
    <cellStyle name="표준 12 3 4" xfId="21006"/>
    <cellStyle name="표준 12 3 4 2" xfId="21007"/>
    <cellStyle name="표준 12 3 4 2 2" xfId="21008"/>
    <cellStyle name="표준 12 3 4 2 2 2" xfId="21009"/>
    <cellStyle name="표준 12 3 4 2 2 2 2" xfId="21010"/>
    <cellStyle name="표준 12 3 4 2 2 2 2 2" xfId="21011"/>
    <cellStyle name="표준 12 3 4 2 2 2 3" xfId="21012"/>
    <cellStyle name="표준 12 3 4 2 2 3" xfId="21013"/>
    <cellStyle name="표준 12 3 4 2 2 3 2" xfId="21014"/>
    <cellStyle name="표준 12 3 4 2 2 4" xfId="21015"/>
    <cellStyle name="표준 12 3 4 2 3" xfId="21016"/>
    <cellStyle name="표준 12 3 4 2 3 2" xfId="21017"/>
    <cellStyle name="표준 12 3 4 2 3 2 2" xfId="21018"/>
    <cellStyle name="표준 12 3 4 2 3 3" xfId="21019"/>
    <cellStyle name="표준 12 3 4 2 4" xfId="21020"/>
    <cellStyle name="표준 12 3 4 2 4 2" xfId="21021"/>
    <cellStyle name="표준 12 3 4 2 5" xfId="21022"/>
    <cellStyle name="표준 12 3 4 3" xfId="21023"/>
    <cellStyle name="표준 12 3 4 3 2" xfId="21024"/>
    <cellStyle name="표준 12 3 4 3 2 2" xfId="21025"/>
    <cellStyle name="표준 12 3 4 3 2 2 2" xfId="21026"/>
    <cellStyle name="표준 12 3 4 3 2 3" xfId="21027"/>
    <cellStyle name="표준 12 3 4 3 3" xfId="21028"/>
    <cellStyle name="표준 12 3 4 3 3 2" xfId="21029"/>
    <cellStyle name="표준 12 3 4 3 4" xfId="21030"/>
    <cellStyle name="표준 12 3 4 4" xfId="21031"/>
    <cellStyle name="표준 12 3 4 4 2" xfId="21032"/>
    <cellStyle name="표준 12 3 4 4 2 2" xfId="21033"/>
    <cellStyle name="표준 12 3 4 4 3" xfId="21034"/>
    <cellStyle name="표준 12 3 4 5" xfId="21035"/>
    <cellStyle name="표준 12 3 4 5 2" xfId="21036"/>
    <cellStyle name="표준 12 3 4 6" xfId="21037"/>
    <cellStyle name="표준 12 3 5" xfId="21038"/>
    <cellStyle name="표준 12 3 5 2" xfId="21039"/>
    <cellStyle name="표준 12 3 5 2 2" xfId="21040"/>
    <cellStyle name="표준 12 3 5 2 2 2" xfId="21041"/>
    <cellStyle name="표준 12 3 5 2 2 2 2" xfId="21042"/>
    <cellStyle name="표준 12 3 5 2 2 3" xfId="21043"/>
    <cellStyle name="표준 12 3 5 2 3" xfId="21044"/>
    <cellStyle name="표준 12 3 5 2 3 2" xfId="21045"/>
    <cellStyle name="표준 12 3 5 2 4" xfId="21046"/>
    <cellStyle name="표준 12 3 5 3" xfId="21047"/>
    <cellStyle name="표준 12 3 5 3 2" xfId="21048"/>
    <cellStyle name="표준 12 3 5 3 2 2" xfId="21049"/>
    <cellStyle name="표준 12 3 5 3 3" xfId="21050"/>
    <cellStyle name="표준 12 3 5 4" xfId="21051"/>
    <cellStyle name="표준 12 3 5 4 2" xfId="21052"/>
    <cellStyle name="표준 12 3 5 5" xfId="21053"/>
    <cellStyle name="표준 12 3 6" xfId="21054"/>
    <cellStyle name="표준 12 3 6 2" xfId="21055"/>
    <cellStyle name="표준 12 3 6 2 2" xfId="21056"/>
    <cellStyle name="표준 12 3 6 2 2 2" xfId="21057"/>
    <cellStyle name="표준 12 3 6 2 3" xfId="21058"/>
    <cellStyle name="표준 12 3 6 3" xfId="21059"/>
    <cellStyle name="표준 12 3 6 3 2" xfId="21060"/>
    <cellStyle name="표준 12 3 6 4" xfId="21061"/>
    <cellStyle name="표준 12 3 7" xfId="21062"/>
    <cellStyle name="표준 12 3 7 2" xfId="21063"/>
    <cellStyle name="표준 12 3 7 2 2" xfId="21064"/>
    <cellStyle name="표준 12 3 7 3" xfId="21065"/>
    <cellStyle name="표준 12 3 8" xfId="21066"/>
    <cellStyle name="표준 12 3 8 2" xfId="21067"/>
    <cellStyle name="표준 12 3 9" xfId="21068"/>
    <cellStyle name="표준 12 4" xfId="21069"/>
    <cellStyle name="표준 12 4 2" xfId="21070"/>
    <cellStyle name="표준 12 4 2 2" xfId="21071"/>
    <cellStyle name="표준 12 4 2 2 2" xfId="21072"/>
    <cellStyle name="표준 12 4 2 2 2 2" xfId="21073"/>
    <cellStyle name="표준 12 4 2 2 2 2 2" xfId="21074"/>
    <cellStyle name="표준 12 4 2 2 2 2 2 2" xfId="21075"/>
    <cellStyle name="표준 12 4 2 2 2 2 3" xfId="21076"/>
    <cellStyle name="표준 12 4 2 2 2 3" xfId="21077"/>
    <cellStyle name="표준 12 4 2 2 2 3 2" xfId="21078"/>
    <cellStyle name="표준 12 4 2 2 2 4" xfId="21079"/>
    <cellStyle name="표준 12 4 2 2 3" xfId="21080"/>
    <cellStyle name="표준 12 4 2 2 3 2" xfId="21081"/>
    <cellStyle name="표준 12 4 2 2 3 2 2" xfId="21082"/>
    <cellStyle name="표준 12 4 2 2 3 3" xfId="21083"/>
    <cellStyle name="표준 12 4 2 2 4" xfId="21084"/>
    <cellStyle name="표준 12 4 2 2 4 2" xfId="21085"/>
    <cellStyle name="표준 12 4 2 2 5" xfId="21086"/>
    <cellStyle name="표준 12 4 2 3" xfId="21087"/>
    <cellStyle name="표준 12 4 2 3 2" xfId="21088"/>
    <cellStyle name="표준 12 4 2 3 2 2" xfId="21089"/>
    <cellStyle name="표준 12 4 2 3 2 2 2" xfId="21090"/>
    <cellStyle name="표준 12 4 2 3 2 3" xfId="21091"/>
    <cellStyle name="표준 12 4 2 3 3" xfId="21092"/>
    <cellStyle name="표준 12 4 2 3 3 2" xfId="21093"/>
    <cellStyle name="표준 12 4 2 3 4" xfId="21094"/>
    <cellStyle name="표준 12 4 2 4" xfId="21095"/>
    <cellStyle name="표준 12 4 2 4 2" xfId="21096"/>
    <cellStyle name="표준 12 4 2 4 2 2" xfId="21097"/>
    <cellStyle name="표준 12 4 2 4 3" xfId="21098"/>
    <cellStyle name="표준 12 4 2 5" xfId="21099"/>
    <cellStyle name="표준 12 4 2 5 2" xfId="21100"/>
    <cellStyle name="표준 12 4 2 6" xfId="21101"/>
    <cellStyle name="표준 12 4 3" xfId="21102"/>
    <cellStyle name="표준 12 4 3 2" xfId="21103"/>
    <cellStyle name="표준 12 4 3 2 2" xfId="21104"/>
    <cellStyle name="표준 12 4 3 2 2 2" xfId="21105"/>
    <cellStyle name="표준 12 4 3 2 2 2 2" xfId="21106"/>
    <cellStyle name="표준 12 4 3 2 2 3" xfId="21107"/>
    <cellStyle name="표준 12 4 3 2 3" xfId="21108"/>
    <cellStyle name="표준 12 4 3 2 3 2" xfId="21109"/>
    <cellStyle name="표준 12 4 3 2 4" xfId="21110"/>
    <cellStyle name="표준 12 4 3 3" xfId="21111"/>
    <cellStyle name="표준 12 4 3 3 2" xfId="21112"/>
    <cellStyle name="표준 12 4 3 3 2 2" xfId="21113"/>
    <cellStyle name="표준 12 4 3 3 3" xfId="21114"/>
    <cellStyle name="표준 12 4 3 4" xfId="21115"/>
    <cellStyle name="표준 12 4 3 4 2" xfId="21116"/>
    <cellStyle name="표준 12 4 3 5" xfId="21117"/>
    <cellStyle name="표준 12 4 4" xfId="21118"/>
    <cellStyle name="표준 12 4 4 2" xfId="21119"/>
    <cellStyle name="표준 12 4 4 2 2" xfId="21120"/>
    <cellStyle name="표준 12 4 4 2 2 2" xfId="21121"/>
    <cellStyle name="표준 12 4 4 2 3" xfId="21122"/>
    <cellStyle name="표준 12 4 4 3" xfId="21123"/>
    <cellStyle name="표준 12 4 4 3 2" xfId="21124"/>
    <cellStyle name="표준 12 4 4 4" xfId="21125"/>
    <cellStyle name="표준 12 4 5" xfId="21126"/>
    <cellStyle name="표준 12 4 5 2" xfId="21127"/>
    <cellStyle name="표준 12 4 5 2 2" xfId="21128"/>
    <cellStyle name="표준 12 4 5 3" xfId="21129"/>
    <cellStyle name="표준 12 4 6" xfId="21130"/>
    <cellStyle name="표준 12 4 6 2" xfId="21131"/>
    <cellStyle name="표준 12 4 7" xfId="21132"/>
    <cellStyle name="표준 12 5" xfId="21133"/>
    <cellStyle name="표준 12 6" xfId="21134"/>
    <cellStyle name="표준 12 6 2" xfId="21135"/>
    <cellStyle name="표준 12 6 2 2" xfId="21136"/>
    <cellStyle name="표준 12 6 2 2 2" xfId="21137"/>
    <cellStyle name="표준 12 6 2 2 2 2" xfId="21138"/>
    <cellStyle name="표준 12 6 2 2 2 2 2" xfId="21139"/>
    <cellStyle name="표준 12 6 2 2 2 3" xfId="21140"/>
    <cellStyle name="표준 12 6 2 2 3" xfId="21141"/>
    <cellStyle name="표준 12 6 2 2 3 2" xfId="21142"/>
    <cellStyle name="표준 12 6 2 2 4" xfId="21143"/>
    <cellStyle name="표준 12 6 2 3" xfId="21144"/>
    <cellStyle name="표준 12 6 2 3 2" xfId="21145"/>
    <cellStyle name="표준 12 6 2 3 2 2" xfId="21146"/>
    <cellStyle name="표준 12 6 2 3 3" xfId="21147"/>
    <cellStyle name="표준 12 6 2 4" xfId="21148"/>
    <cellStyle name="표준 12 6 2 4 2" xfId="21149"/>
    <cellStyle name="표준 12 6 2 5" xfId="21150"/>
    <cellStyle name="표준 12 6 3" xfId="21151"/>
    <cellStyle name="표준 12 6 3 2" xfId="21152"/>
    <cellStyle name="표준 12 6 3 2 2" xfId="21153"/>
    <cellStyle name="표준 12 6 3 2 2 2" xfId="21154"/>
    <cellStyle name="표준 12 6 3 2 3" xfId="21155"/>
    <cellStyle name="표준 12 6 3 3" xfId="21156"/>
    <cellStyle name="표준 12 6 3 3 2" xfId="21157"/>
    <cellStyle name="표준 12 6 3 4" xfId="21158"/>
    <cellStyle name="표준 12 6 4" xfId="21159"/>
    <cellStyle name="표준 12 6 4 2" xfId="21160"/>
    <cellStyle name="표준 12 6 4 2 2" xfId="21161"/>
    <cellStyle name="표준 12 6 4 3" xfId="21162"/>
    <cellStyle name="표준 12 6 5" xfId="21163"/>
    <cellStyle name="표준 12 6 5 2" xfId="21164"/>
    <cellStyle name="표준 12 6 6" xfId="21165"/>
    <cellStyle name="표준 12 7" xfId="21166"/>
    <cellStyle name="표준 12 7 2" xfId="21167"/>
    <cellStyle name="표준 12 7 2 2" xfId="21168"/>
    <cellStyle name="표준 12 7 2 2 2" xfId="21169"/>
    <cellStyle name="표준 12 7 2 2 2 2" xfId="21170"/>
    <cellStyle name="표준 12 7 2 2 3" xfId="21171"/>
    <cellStyle name="표준 12 7 2 3" xfId="21172"/>
    <cellStyle name="표준 12 7 2 3 2" xfId="21173"/>
    <cellStyle name="표준 12 7 2 4" xfId="21174"/>
    <cellStyle name="표준 12 7 3" xfId="21175"/>
    <cellStyle name="표준 12 7 3 2" xfId="21176"/>
    <cellStyle name="표준 12 7 3 2 2" xfId="21177"/>
    <cellStyle name="표준 12 7 3 3" xfId="21178"/>
    <cellStyle name="표준 12 7 4" xfId="21179"/>
    <cellStyle name="표준 12 7 4 2" xfId="21180"/>
    <cellStyle name="표준 12 7 5" xfId="21181"/>
    <cellStyle name="표준 12 8" xfId="21182"/>
    <cellStyle name="표준 12 8 2" xfId="21183"/>
    <cellStyle name="표준 12 8 2 2" xfId="21184"/>
    <cellStyle name="표준 12 8 2 2 2" xfId="21185"/>
    <cellStyle name="표준 12 8 2 3" xfId="21186"/>
    <cellStyle name="표준 12 8 3" xfId="21187"/>
    <cellStyle name="표준 12 8 3 2" xfId="21188"/>
    <cellStyle name="표준 12 8 4" xfId="21189"/>
    <cellStyle name="표준 12 9" xfId="21190"/>
    <cellStyle name="표준 12 9 2" xfId="21191"/>
    <cellStyle name="표준 12 9 2 2" xfId="21192"/>
    <cellStyle name="표준 12 9 3" xfId="21193"/>
    <cellStyle name="표준 13" xfId="21194"/>
    <cellStyle name="표준 13 10" xfId="21195"/>
    <cellStyle name="표준 13 2" xfId="21196"/>
    <cellStyle name="표준 13 2 2" xfId="21197"/>
    <cellStyle name="표준 13 2 2 2" xfId="21198"/>
    <cellStyle name="표준 13 2 2 2 2" xfId="21199"/>
    <cellStyle name="표준 13 2 2 2 2 2" xfId="21200"/>
    <cellStyle name="표준 13 2 2 2 2 2 2" xfId="21201"/>
    <cellStyle name="표준 13 2 2 2 2 2 2 2" xfId="21202"/>
    <cellStyle name="표준 13 2 2 2 2 2 2 2 2" xfId="21203"/>
    <cellStyle name="표준 13 2 2 2 2 2 2 3" xfId="21204"/>
    <cellStyle name="표준 13 2 2 2 2 2 3" xfId="21205"/>
    <cellStyle name="표준 13 2 2 2 2 2 3 2" xfId="21206"/>
    <cellStyle name="표준 13 2 2 2 2 2 4" xfId="21207"/>
    <cellStyle name="표준 13 2 2 2 2 3" xfId="21208"/>
    <cellStyle name="표준 13 2 2 2 2 3 2" xfId="21209"/>
    <cellStyle name="표준 13 2 2 2 2 3 2 2" xfId="21210"/>
    <cellStyle name="표준 13 2 2 2 2 3 3" xfId="21211"/>
    <cellStyle name="표준 13 2 2 2 2 4" xfId="21212"/>
    <cellStyle name="표준 13 2 2 2 2 4 2" xfId="21213"/>
    <cellStyle name="표준 13 2 2 2 2 5" xfId="21214"/>
    <cellStyle name="표준 13 2 2 2 3" xfId="21215"/>
    <cellStyle name="표준 13 2 2 2 3 2" xfId="21216"/>
    <cellStyle name="표준 13 2 2 2 3 2 2" xfId="21217"/>
    <cellStyle name="표준 13 2 2 2 3 2 2 2" xfId="21218"/>
    <cellStyle name="표준 13 2 2 2 3 2 3" xfId="21219"/>
    <cellStyle name="표준 13 2 2 2 3 3" xfId="21220"/>
    <cellStyle name="표준 13 2 2 2 3 3 2" xfId="21221"/>
    <cellStyle name="표준 13 2 2 2 3 4" xfId="21222"/>
    <cellStyle name="표준 13 2 2 2 4" xfId="21223"/>
    <cellStyle name="표준 13 2 2 2 4 2" xfId="21224"/>
    <cellStyle name="표준 13 2 2 2 4 2 2" xfId="21225"/>
    <cellStyle name="표준 13 2 2 2 4 3" xfId="21226"/>
    <cellStyle name="표준 13 2 2 2 5" xfId="21227"/>
    <cellStyle name="표준 13 2 2 2 5 2" xfId="21228"/>
    <cellStyle name="표준 13 2 2 2 6" xfId="21229"/>
    <cellStyle name="표준 13 2 2 3" xfId="21230"/>
    <cellStyle name="표준 13 2 2 3 2" xfId="21231"/>
    <cellStyle name="표준 13 2 2 3 2 2" xfId="21232"/>
    <cellStyle name="표준 13 2 2 3 2 2 2" xfId="21233"/>
    <cellStyle name="표준 13 2 2 3 2 2 2 2" xfId="21234"/>
    <cellStyle name="표준 13 2 2 3 2 2 3" xfId="21235"/>
    <cellStyle name="표준 13 2 2 3 2 3" xfId="21236"/>
    <cellStyle name="표준 13 2 2 3 2 3 2" xfId="21237"/>
    <cellStyle name="표준 13 2 2 3 2 4" xfId="21238"/>
    <cellStyle name="표준 13 2 2 3 3" xfId="21239"/>
    <cellStyle name="표준 13 2 2 3 3 2" xfId="21240"/>
    <cellStyle name="표준 13 2 2 3 3 2 2" xfId="21241"/>
    <cellStyle name="표준 13 2 2 3 3 3" xfId="21242"/>
    <cellStyle name="표준 13 2 2 3 4" xfId="21243"/>
    <cellStyle name="표준 13 2 2 3 4 2" xfId="21244"/>
    <cellStyle name="표준 13 2 2 3 5" xfId="21245"/>
    <cellStyle name="표준 13 2 2 4" xfId="21246"/>
    <cellStyle name="표준 13 2 2 4 2" xfId="21247"/>
    <cellStyle name="표준 13 2 2 4 2 2" xfId="21248"/>
    <cellStyle name="표준 13 2 2 4 2 2 2" xfId="21249"/>
    <cellStyle name="표준 13 2 2 4 2 3" xfId="21250"/>
    <cellStyle name="표준 13 2 2 4 3" xfId="21251"/>
    <cellStyle name="표준 13 2 2 4 3 2" xfId="21252"/>
    <cellStyle name="표준 13 2 2 4 4" xfId="21253"/>
    <cellStyle name="표준 13 2 2 5" xfId="21254"/>
    <cellStyle name="표준 13 2 2 5 2" xfId="21255"/>
    <cellStyle name="표준 13 2 2 5 2 2" xfId="21256"/>
    <cellStyle name="표준 13 2 2 5 3" xfId="21257"/>
    <cellStyle name="표준 13 2 2 6" xfId="21258"/>
    <cellStyle name="표준 13 2 2 6 2" xfId="21259"/>
    <cellStyle name="표준 13 2 2 7" xfId="21260"/>
    <cellStyle name="표준 13 2 3" xfId="21261"/>
    <cellStyle name="표준 13 2 4" xfId="21262"/>
    <cellStyle name="표준 13 2 4 2" xfId="21263"/>
    <cellStyle name="표준 13 2 4 2 2" xfId="21264"/>
    <cellStyle name="표준 13 2 4 2 2 2" xfId="21265"/>
    <cellStyle name="표준 13 2 4 2 2 2 2" xfId="21266"/>
    <cellStyle name="표준 13 2 4 2 2 2 2 2" xfId="21267"/>
    <cellStyle name="표준 13 2 4 2 2 2 3" xfId="21268"/>
    <cellStyle name="표준 13 2 4 2 2 3" xfId="21269"/>
    <cellStyle name="표준 13 2 4 2 2 3 2" xfId="21270"/>
    <cellStyle name="표준 13 2 4 2 2 4" xfId="21271"/>
    <cellStyle name="표준 13 2 4 2 3" xfId="21272"/>
    <cellStyle name="표준 13 2 4 2 3 2" xfId="21273"/>
    <cellStyle name="표준 13 2 4 2 3 2 2" xfId="21274"/>
    <cellStyle name="표준 13 2 4 2 3 3" xfId="21275"/>
    <cellStyle name="표준 13 2 4 2 4" xfId="21276"/>
    <cellStyle name="표준 13 2 4 2 4 2" xfId="21277"/>
    <cellStyle name="표준 13 2 4 2 5" xfId="21278"/>
    <cellStyle name="표준 13 2 4 3" xfId="21279"/>
    <cellStyle name="표준 13 2 4 3 2" xfId="21280"/>
    <cellStyle name="표준 13 2 4 3 2 2" xfId="21281"/>
    <cellStyle name="표준 13 2 4 3 2 2 2" xfId="21282"/>
    <cellStyle name="표준 13 2 4 3 2 3" xfId="21283"/>
    <cellStyle name="표준 13 2 4 3 3" xfId="21284"/>
    <cellStyle name="표준 13 2 4 3 3 2" xfId="21285"/>
    <cellStyle name="표준 13 2 4 3 4" xfId="21286"/>
    <cellStyle name="표준 13 2 4 4" xfId="21287"/>
    <cellStyle name="표준 13 2 4 4 2" xfId="21288"/>
    <cellStyle name="표준 13 2 4 4 2 2" xfId="21289"/>
    <cellStyle name="표준 13 2 4 4 3" xfId="21290"/>
    <cellStyle name="표준 13 2 4 5" xfId="21291"/>
    <cellStyle name="표준 13 2 4 5 2" xfId="21292"/>
    <cellStyle name="표준 13 2 4 6" xfId="21293"/>
    <cellStyle name="표준 13 2 5" xfId="21294"/>
    <cellStyle name="표준 13 2 5 2" xfId="21295"/>
    <cellStyle name="표준 13 2 5 2 2" xfId="21296"/>
    <cellStyle name="표준 13 2 5 2 2 2" xfId="21297"/>
    <cellStyle name="표준 13 2 5 2 2 2 2" xfId="21298"/>
    <cellStyle name="표준 13 2 5 2 2 3" xfId="21299"/>
    <cellStyle name="표준 13 2 5 2 3" xfId="21300"/>
    <cellStyle name="표준 13 2 5 2 3 2" xfId="21301"/>
    <cellStyle name="표준 13 2 5 2 4" xfId="21302"/>
    <cellStyle name="표준 13 2 5 3" xfId="21303"/>
    <cellStyle name="표준 13 2 5 3 2" xfId="21304"/>
    <cellStyle name="표준 13 2 5 3 2 2" xfId="21305"/>
    <cellStyle name="표준 13 2 5 3 3" xfId="21306"/>
    <cellStyle name="표준 13 2 5 4" xfId="21307"/>
    <cellStyle name="표준 13 2 5 4 2" xfId="21308"/>
    <cellStyle name="표준 13 2 5 5" xfId="21309"/>
    <cellStyle name="표준 13 2 6" xfId="21310"/>
    <cellStyle name="표준 13 2 6 2" xfId="21311"/>
    <cellStyle name="표준 13 2 6 2 2" xfId="21312"/>
    <cellStyle name="표준 13 2 6 2 2 2" xfId="21313"/>
    <cellStyle name="표준 13 2 6 2 3" xfId="21314"/>
    <cellStyle name="표준 13 2 6 3" xfId="21315"/>
    <cellStyle name="표준 13 2 6 3 2" xfId="21316"/>
    <cellStyle name="표준 13 2 6 4" xfId="21317"/>
    <cellStyle name="표준 13 2 7" xfId="21318"/>
    <cellStyle name="표준 13 2 7 2" xfId="21319"/>
    <cellStyle name="표준 13 2 7 2 2" xfId="21320"/>
    <cellStyle name="표준 13 2 7 3" xfId="21321"/>
    <cellStyle name="표준 13 2 8" xfId="21322"/>
    <cellStyle name="표준 13 2 8 2" xfId="21323"/>
    <cellStyle name="표준 13 2 9" xfId="21324"/>
    <cellStyle name="표준 13 3" xfId="21325"/>
    <cellStyle name="표준 13 3 2" xfId="21326"/>
    <cellStyle name="표준 13 3 2 2" xfId="21327"/>
    <cellStyle name="표준 13 3 2 2 2" xfId="21328"/>
    <cellStyle name="표준 13 3 2 2 2 2" xfId="21329"/>
    <cellStyle name="표준 13 3 2 2 2 2 2" xfId="21330"/>
    <cellStyle name="표준 13 3 2 2 2 2 2 2" xfId="21331"/>
    <cellStyle name="표준 13 3 2 2 2 2 3" xfId="21332"/>
    <cellStyle name="표준 13 3 2 2 2 3" xfId="21333"/>
    <cellStyle name="표준 13 3 2 2 2 3 2" xfId="21334"/>
    <cellStyle name="표준 13 3 2 2 2 4" xfId="21335"/>
    <cellStyle name="표준 13 3 2 2 3" xfId="21336"/>
    <cellStyle name="표준 13 3 2 2 3 2" xfId="21337"/>
    <cellStyle name="표준 13 3 2 2 3 2 2" xfId="21338"/>
    <cellStyle name="표준 13 3 2 2 3 3" xfId="21339"/>
    <cellStyle name="표준 13 3 2 2 4" xfId="21340"/>
    <cellStyle name="표준 13 3 2 2 4 2" xfId="21341"/>
    <cellStyle name="표준 13 3 2 2 5" xfId="21342"/>
    <cellStyle name="표준 13 3 2 3" xfId="21343"/>
    <cellStyle name="표준 13 3 2 3 2" xfId="21344"/>
    <cellStyle name="표준 13 3 2 3 2 2" xfId="21345"/>
    <cellStyle name="표준 13 3 2 3 2 2 2" xfId="21346"/>
    <cellStyle name="표준 13 3 2 3 2 3" xfId="21347"/>
    <cellStyle name="표준 13 3 2 3 3" xfId="21348"/>
    <cellStyle name="표준 13 3 2 3 3 2" xfId="21349"/>
    <cellStyle name="표준 13 3 2 3 4" xfId="21350"/>
    <cellStyle name="표준 13 3 2 4" xfId="21351"/>
    <cellStyle name="표준 13 3 2 4 2" xfId="21352"/>
    <cellStyle name="표준 13 3 2 4 2 2" xfId="21353"/>
    <cellStyle name="표준 13 3 2 4 3" xfId="21354"/>
    <cellStyle name="표준 13 3 2 5" xfId="21355"/>
    <cellStyle name="표준 13 3 2 5 2" xfId="21356"/>
    <cellStyle name="표준 13 3 2 6" xfId="21357"/>
    <cellStyle name="표준 13 3 3" xfId="21358"/>
    <cellStyle name="표준 13 3 3 2" xfId="21359"/>
    <cellStyle name="표준 13 3 3 2 2" xfId="21360"/>
    <cellStyle name="표준 13 3 3 2 2 2" xfId="21361"/>
    <cellStyle name="표준 13 3 3 2 2 2 2" xfId="21362"/>
    <cellStyle name="표준 13 3 3 2 2 3" xfId="21363"/>
    <cellStyle name="표준 13 3 3 2 3" xfId="21364"/>
    <cellStyle name="표준 13 3 3 2 3 2" xfId="21365"/>
    <cellStyle name="표준 13 3 3 2 4" xfId="21366"/>
    <cellStyle name="표준 13 3 3 3" xfId="21367"/>
    <cellStyle name="표준 13 3 3 3 2" xfId="21368"/>
    <cellStyle name="표준 13 3 3 3 2 2" xfId="21369"/>
    <cellStyle name="표준 13 3 3 3 3" xfId="21370"/>
    <cellStyle name="표준 13 3 3 4" xfId="21371"/>
    <cellStyle name="표준 13 3 3 4 2" xfId="21372"/>
    <cellStyle name="표준 13 3 3 5" xfId="21373"/>
    <cellStyle name="표준 13 3 4" xfId="21374"/>
    <cellStyle name="표준 13 3 4 2" xfId="21375"/>
    <cellStyle name="표준 13 3 4 2 2" xfId="21376"/>
    <cellStyle name="표준 13 3 4 2 2 2" xfId="21377"/>
    <cellStyle name="표준 13 3 4 2 3" xfId="21378"/>
    <cellStyle name="표준 13 3 4 3" xfId="21379"/>
    <cellStyle name="표준 13 3 4 3 2" xfId="21380"/>
    <cellStyle name="표준 13 3 4 4" xfId="21381"/>
    <cellStyle name="표준 13 3 5" xfId="21382"/>
    <cellStyle name="표준 13 3 5 2" xfId="21383"/>
    <cellStyle name="표준 13 3 5 2 2" xfId="21384"/>
    <cellStyle name="표준 13 3 5 3" xfId="21385"/>
    <cellStyle name="표준 13 3 6" xfId="21386"/>
    <cellStyle name="표준 13 3 6 2" xfId="21387"/>
    <cellStyle name="표준 13 3 7" xfId="21388"/>
    <cellStyle name="표준 13 4" xfId="21389"/>
    <cellStyle name="표준 13 5" xfId="21390"/>
    <cellStyle name="표준 13 5 2" xfId="21391"/>
    <cellStyle name="표준 13 5 2 2" xfId="21392"/>
    <cellStyle name="표준 13 5 2 2 2" xfId="21393"/>
    <cellStyle name="표준 13 5 2 2 2 2" xfId="21394"/>
    <cellStyle name="표준 13 5 2 2 2 2 2" xfId="21395"/>
    <cellStyle name="표준 13 5 2 2 2 3" xfId="21396"/>
    <cellStyle name="표준 13 5 2 2 3" xfId="21397"/>
    <cellStyle name="표준 13 5 2 2 3 2" xfId="21398"/>
    <cellStyle name="표준 13 5 2 2 4" xfId="21399"/>
    <cellStyle name="표준 13 5 2 3" xfId="21400"/>
    <cellStyle name="표준 13 5 2 3 2" xfId="21401"/>
    <cellStyle name="표준 13 5 2 3 2 2" xfId="21402"/>
    <cellStyle name="표준 13 5 2 3 3" xfId="21403"/>
    <cellStyle name="표준 13 5 2 4" xfId="21404"/>
    <cellStyle name="표준 13 5 2 4 2" xfId="21405"/>
    <cellStyle name="표준 13 5 2 5" xfId="21406"/>
    <cellStyle name="표준 13 5 3" xfId="21407"/>
    <cellStyle name="표준 13 5 3 2" xfId="21408"/>
    <cellStyle name="표준 13 5 3 2 2" xfId="21409"/>
    <cellStyle name="표준 13 5 3 2 2 2" xfId="21410"/>
    <cellStyle name="표준 13 5 3 2 3" xfId="21411"/>
    <cellStyle name="표준 13 5 3 3" xfId="21412"/>
    <cellStyle name="표준 13 5 3 3 2" xfId="21413"/>
    <cellStyle name="표준 13 5 3 4" xfId="21414"/>
    <cellStyle name="표준 13 5 4" xfId="21415"/>
    <cellStyle name="표준 13 5 4 2" xfId="21416"/>
    <cellStyle name="표준 13 5 4 2 2" xfId="21417"/>
    <cellStyle name="표준 13 5 4 3" xfId="21418"/>
    <cellStyle name="표준 13 5 5" xfId="21419"/>
    <cellStyle name="표준 13 5 5 2" xfId="21420"/>
    <cellStyle name="표준 13 5 6" xfId="21421"/>
    <cellStyle name="표준 13 6" xfId="21422"/>
    <cellStyle name="표준 13 6 2" xfId="21423"/>
    <cellStyle name="표준 13 6 2 2" xfId="21424"/>
    <cellStyle name="표준 13 6 2 2 2" xfId="21425"/>
    <cellStyle name="표준 13 6 2 2 2 2" xfId="21426"/>
    <cellStyle name="표준 13 6 2 2 3" xfId="21427"/>
    <cellStyle name="표준 13 6 2 3" xfId="21428"/>
    <cellStyle name="표준 13 6 2 3 2" xfId="21429"/>
    <cellStyle name="표준 13 6 2 4" xfId="21430"/>
    <cellStyle name="표준 13 6 3" xfId="21431"/>
    <cellStyle name="표준 13 6 3 2" xfId="21432"/>
    <cellStyle name="표준 13 6 3 2 2" xfId="21433"/>
    <cellStyle name="표준 13 6 3 3" xfId="21434"/>
    <cellStyle name="표준 13 6 4" xfId="21435"/>
    <cellStyle name="표준 13 6 4 2" xfId="21436"/>
    <cellStyle name="표준 13 6 5" xfId="21437"/>
    <cellStyle name="표준 13 7" xfId="21438"/>
    <cellStyle name="표준 13 7 2" xfId="21439"/>
    <cellStyle name="표준 13 7 2 2" xfId="21440"/>
    <cellStyle name="표준 13 7 2 2 2" xfId="21441"/>
    <cellStyle name="표준 13 7 2 3" xfId="21442"/>
    <cellStyle name="표준 13 7 3" xfId="21443"/>
    <cellStyle name="표준 13 7 3 2" xfId="21444"/>
    <cellStyle name="표준 13 7 4" xfId="21445"/>
    <cellStyle name="표준 13 8" xfId="21446"/>
    <cellStyle name="표준 13 8 2" xfId="21447"/>
    <cellStyle name="표준 13 8 2 2" xfId="21448"/>
    <cellStyle name="표준 13 8 3" xfId="21449"/>
    <cellStyle name="표준 13 9" xfId="21450"/>
    <cellStyle name="표준 13 9 2" xfId="21451"/>
    <cellStyle name="표준 14" xfId="21452"/>
    <cellStyle name="표준 14 2" xfId="21453"/>
    <cellStyle name="표준 14 2 2" xfId="21454"/>
    <cellStyle name="표준 14 2 2 2" xfId="21455"/>
    <cellStyle name="표준 14 2 2 2 2" xfId="21456"/>
    <cellStyle name="표준 14 2 2 2 2 2" xfId="21457"/>
    <cellStyle name="표준 14 2 2 2 2 2 2" xfId="21458"/>
    <cellStyle name="표준 14 2 2 2 2 2 2 2" xfId="21459"/>
    <cellStyle name="표준 14 2 2 2 2 2 3" xfId="21460"/>
    <cellStyle name="표준 14 2 2 2 2 3" xfId="21461"/>
    <cellStyle name="표준 14 2 2 2 2 3 2" xfId="21462"/>
    <cellStyle name="표준 14 2 2 2 2 4" xfId="21463"/>
    <cellStyle name="표준 14 2 2 2 3" xfId="21464"/>
    <cellStyle name="표준 14 2 2 2 3 2" xfId="21465"/>
    <cellStyle name="표준 14 2 2 2 3 2 2" xfId="21466"/>
    <cellStyle name="표준 14 2 2 2 3 3" xfId="21467"/>
    <cellStyle name="표준 14 2 2 2 4" xfId="21468"/>
    <cellStyle name="표준 14 2 2 2 4 2" xfId="21469"/>
    <cellStyle name="표준 14 2 2 2 5" xfId="21470"/>
    <cellStyle name="표준 14 2 2 3" xfId="21471"/>
    <cellStyle name="표준 14 2 2 3 2" xfId="21472"/>
    <cellStyle name="표준 14 2 2 3 2 2" xfId="21473"/>
    <cellStyle name="표준 14 2 2 3 2 2 2" xfId="21474"/>
    <cellStyle name="표준 14 2 2 3 2 3" xfId="21475"/>
    <cellStyle name="표준 14 2 2 3 3" xfId="21476"/>
    <cellStyle name="표준 14 2 2 3 3 2" xfId="21477"/>
    <cellStyle name="표준 14 2 2 3 4" xfId="21478"/>
    <cellStyle name="표준 14 2 2 4" xfId="21479"/>
    <cellStyle name="표준 14 2 2 4 2" xfId="21480"/>
    <cellStyle name="표준 14 2 2 4 2 2" xfId="21481"/>
    <cellStyle name="표준 14 2 2 4 3" xfId="21482"/>
    <cellStyle name="표준 14 2 2 5" xfId="21483"/>
    <cellStyle name="표준 14 2 2 5 2" xfId="21484"/>
    <cellStyle name="표준 14 2 2 6" xfId="21485"/>
    <cellStyle name="표준 14 2 3" xfId="21486"/>
    <cellStyle name="표준 14 2 3 2" xfId="21487"/>
    <cellStyle name="표준 14 2 3 2 2" xfId="21488"/>
    <cellStyle name="표준 14 2 3 2 2 2" xfId="21489"/>
    <cellStyle name="표준 14 2 3 2 2 2 2" xfId="21490"/>
    <cellStyle name="표준 14 2 3 2 2 3" xfId="21491"/>
    <cellStyle name="표준 14 2 3 2 3" xfId="21492"/>
    <cellStyle name="표준 14 2 3 2 3 2" xfId="21493"/>
    <cellStyle name="표준 14 2 3 2 4" xfId="21494"/>
    <cellStyle name="표준 14 2 3 3" xfId="21495"/>
    <cellStyle name="표준 14 2 3 3 2" xfId="21496"/>
    <cellStyle name="표준 14 2 3 3 2 2" xfId="21497"/>
    <cellStyle name="표준 14 2 3 3 3" xfId="21498"/>
    <cellStyle name="표준 14 2 3 4" xfId="21499"/>
    <cellStyle name="표준 14 2 3 4 2" xfId="21500"/>
    <cellStyle name="표준 14 2 3 5" xfId="21501"/>
    <cellStyle name="표준 14 2 4" xfId="21502"/>
    <cellStyle name="표준 14 2 4 2" xfId="21503"/>
    <cellStyle name="표준 14 2 4 2 2" xfId="21504"/>
    <cellStyle name="표준 14 2 4 2 2 2" xfId="21505"/>
    <cellStyle name="표준 14 2 4 2 3" xfId="21506"/>
    <cellStyle name="표준 14 2 4 3" xfId="21507"/>
    <cellStyle name="표준 14 2 4 3 2" xfId="21508"/>
    <cellStyle name="표준 14 2 4 4" xfId="21509"/>
    <cellStyle name="표준 14 2 5" xfId="21510"/>
    <cellStyle name="표준 14 2 5 2" xfId="21511"/>
    <cellStyle name="표준 14 2 5 2 2" xfId="21512"/>
    <cellStyle name="표준 14 2 5 3" xfId="21513"/>
    <cellStyle name="표준 14 2 6" xfId="21514"/>
    <cellStyle name="표준 14 2 6 2" xfId="21515"/>
    <cellStyle name="표준 14 2 7" xfId="21516"/>
    <cellStyle name="표준 14 3" xfId="21517"/>
    <cellStyle name="표준 14 4" xfId="21518"/>
    <cellStyle name="표준 14 4 2" xfId="21519"/>
    <cellStyle name="표준 14 4 2 2" xfId="21520"/>
    <cellStyle name="표준 14 4 2 2 2" xfId="21521"/>
    <cellStyle name="표준 14 4 2 2 2 2" xfId="21522"/>
    <cellStyle name="표준 14 4 2 2 2 2 2" xfId="21523"/>
    <cellStyle name="표준 14 4 2 2 2 3" xfId="21524"/>
    <cellStyle name="표준 14 4 2 2 3" xfId="21525"/>
    <cellStyle name="표준 14 4 2 2 3 2" xfId="21526"/>
    <cellStyle name="표준 14 4 2 2 4" xfId="21527"/>
    <cellStyle name="표준 14 4 2 3" xfId="21528"/>
    <cellStyle name="표준 14 4 2 3 2" xfId="21529"/>
    <cellStyle name="표준 14 4 2 3 2 2" xfId="21530"/>
    <cellStyle name="표준 14 4 2 3 3" xfId="21531"/>
    <cellStyle name="표준 14 4 2 4" xfId="21532"/>
    <cellStyle name="표준 14 4 2 4 2" xfId="21533"/>
    <cellStyle name="표준 14 4 2 5" xfId="21534"/>
    <cellStyle name="표준 14 4 3" xfId="21535"/>
    <cellStyle name="표준 14 4 3 2" xfId="21536"/>
    <cellStyle name="표준 14 4 3 2 2" xfId="21537"/>
    <cellStyle name="표준 14 4 3 2 2 2" xfId="21538"/>
    <cellStyle name="표준 14 4 3 2 3" xfId="21539"/>
    <cellStyle name="표준 14 4 3 3" xfId="21540"/>
    <cellStyle name="표준 14 4 3 3 2" xfId="21541"/>
    <cellStyle name="표준 14 4 3 4" xfId="21542"/>
    <cellStyle name="표준 14 4 4" xfId="21543"/>
    <cellStyle name="표준 14 4 4 2" xfId="21544"/>
    <cellStyle name="표준 14 4 4 2 2" xfId="21545"/>
    <cellStyle name="표준 14 4 4 3" xfId="21546"/>
    <cellStyle name="표준 14 4 5" xfId="21547"/>
    <cellStyle name="표준 14 4 5 2" xfId="21548"/>
    <cellStyle name="표준 14 4 6" xfId="21549"/>
    <cellStyle name="표준 14 5" xfId="21550"/>
    <cellStyle name="표준 14 5 2" xfId="21551"/>
    <cellStyle name="표준 14 5 2 2" xfId="21552"/>
    <cellStyle name="표준 14 5 2 2 2" xfId="21553"/>
    <cellStyle name="표준 14 5 2 2 2 2" xfId="21554"/>
    <cellStyle name="표준 14 5 2 2 3" xfId="21555"/>
    <cellStyle name="표준 14 5 2 3" xfId="21556"/>
    <cellStyle name="표준 14 5 2 3 2" xfId="21557"/>
    <cellStyle name="표준 14 5 2 4" xfId="21558"/>
    <cellStyle name="표준 14 5 3" xfId="21559"/>
    <cellStyle name="표준 14 5 3 2" xfId="21560"/>
    <cellStyle name="표준 14 5 3 2 2" xfId="21561"/>
    <cellStyle name="표준 14 5 3 3" xfId="21562"/>
    <cellStyle name="표준 14 5 4" xfId="21563"/>
    <cellStyle name="표준 14 5 4 2" xfId="21564"/>
    <cellStyle name="표준 14 5 5" xfId="21565"/>
    <cellStyle name="표준 14 6" xfId="21566"/>
    <cellStyle name="표준 14 6 2" xfId="21567"/>
    <cellStyle name="표준 14 6 2 2" xfId="21568"/>
    <cellStyle name="표준 14 6 2 2 2" xfId="21569"/>
    <cellStyle name="표준 14 6 2 3" xfId="21570"/>
    <cellStyle name="표준 14 6 3" xfId="21571"/>
    <cellStyle name="표준 14 6 3 2" xfId="21572"/>
    <cellStyle name="표준 14 6 4" xfId="21573"/>
    <cellStyle name="표준 14 7" xfId="21574"/>
    <cellStyle name="표준 14 7 2" xfId="21575"/>
    <cellStyle name="표준 14 7 2 2" xfId="21576"/>
    <cellStyle name="표준 14 7 3" xfId="21577"/>
    <cellStyle name="표준 14 8" xfId="21578"/>
    <cellStyle name="표준 14 8 2" xfId="21579"/>
    <cellStyle name="표준 14 9" xfId="21580"/>
    <cellStyle name="표준 15" xfId="21581"/>
    <cellStyle name="표준 16" xfId="21582"/>
    <cellStyle name="표준 17" xfId="21583"/>
    <cellStyle name="표준 17 2" xfId="21584"/>
    <cellStyle name="표준 17 2 2" xfId="21585"/>
    <cellStyle name="표준 17 2 2 2" xfId="21586"/>
    <cellStyle name="표준 17 2 2 2 2" xfId="21587"/>
    <cellStyle name="표준 17 2 2 2 2 2" xfId="21588"/>
    <cellStyle name="표준 17 2 2 2 3" xfId="21589"/>
    <cellStyle name="표준 17 2 2 3" xfId="21590"/>
    <cellStyle name="표준 17 2 2 3 2" xfId="21591"/>
    <cellStyle name="표준 17 2 2 4" xfId="21592"/>
    <cellStyle name="표준 17 2 3" xfId="21593"/>
    <cellStyle name="표준 17 2 3 2" xfId="21594"/>
    <cellStyle name="표준 17 2 3 2 2" xfId="21595"/>
    <cellStyle name="표준 17 2 3 3" xfId="21596"/>
    <cellStyle name="표준 17 2 4" xfId="21597"/>
    <cellStyle name="표준 17 2 4 2" xfId="21598"/>
    <cellStyle name="표준 17 2 5" xfId="21599"/>
    <cellStyle name="표준 17 3" xfId="21600"/>
    <cellStyle name="표준 17 3 2" xfId="21601"/>
    <cellStyle name="표준 17 3 2 2" xfId="21602"/>
    <cellStyle name="표준 17 3 2 2 2" xfId="21603"/>
    <cellStyle name="표준 17 3 2 3" xfId="21604"/>
    <cellStyle name="표준 17 3 3" xfId="21605"/>
    <cellStyle name="표준 17 3 3 2" xfId="21606"/>
    <cellStyle name="표준 17 3 4" xfId="21607"/>
    <cellStyle name="표준 17 4" xfId="21608"/>
    <cellStyle name="표준 17 4 2" xfId="21609"/>
    <cellStyle name="표준 17 4 2 2" xfId="21610"/>
    <cellStyle name="표준 17 4 3" xfId="21611"/>
    <cellStyle name="표준 17 5" xfId="21612"/>
    <cellStyle name="표준 17 5 2" xfId="21613"/>
    <cellStyle name="표준 17 6" xfId="21614"/>
    <cellStyle name="표준 18" xfId="21615"/>
    <cellStyle name="표준 18 2" xfId="21616"/>
    <cellStyle name="표준 18 2 2" xfId="21617"/>
    <cellStyle name="표준 18 2 2 2" xfId="21618"/>
    <cellStyle name="표준 18 2 2 2 2" xfId="21619"/>
    <cellStyle name="표준 18 2 2 3" xfId="21620"/>
    <cellStyle name="표준 18 2 3" xfId="21621"/>
    <cellStyle name="표준 18 2 3 2" xfId="21622"/>
    <cellStyle name="표준 18 2 4" xfId="21623"/>
    <cellStyle name="표준 18 3" xfId="21624"/>
    <cellStyle name="표준 18 3 2" xfId="21625"/>
    <cellStyle name="표준 18 3 2 2" xfId="21626"/>
    <cellStyle name="표준 18 3 3" xfId="21627"/>
    <cellStyle name="표준 18 4" xfId="21628"/>
    <cellStyle name="표준 18 4 2" xfId="21629"/>
    <cellStyle name="표준 18 5" xfId="21630"/>
    <cellStyle name="표준 19" xfId="21631"/>
    <cellStyle name="표준 19 2" xfId="21632"/>
    <cellStyle name="표준 19 2 2" xfId="21633"/>
    <cellStyle name="표준 19 2 2 2" xfId="21634"/>
    <cellStyle name="표준 19 2 2 2 2" xfId="21635"/>
    <cellStyle name="표준 19 2 2 3" xfId="21636"/>
    <cellStyle name="표준 19 2 3" xfId="21637"/>
    <cellStyle name="표준 19 2 3 2" xfId="21638"/>
    <cellStyle name="표준 19 2 4" xfId="21639"/>
    <cellStyle name="표준 19 3" xfId="21640"/>
    <cellStyle name="표준 19 3 2" xfId="21641"/>
    <cellStyle name="표준 19 3 2 2" xfId="21642"/>
    <cellStyle name="표준 19 3 3" xfId="21643"/>
    <cellStyle name="표준 19 4" xfId="21644"/>
    <cellStyle name="표준 19 4 2" xfId="21645"/>
    <cellStyle name="표준 19 5" xfId="21646"/>
    <cellStyle name="표준 2" xfId="12"/>
    <cellStyle name="표준 2 2" xfId="21647"/>
    <cellStyle name="표준 2 3" xfId="29935"/>
    <cellStyle name="표준 2_(항만)실시설계_투입인력수산정(단위물량 가중치)_100810_수정" xfId="2"/>
    <cellStyle name="표준 2_(항만)실시설계_투입인력수산정(단위물량 가중치)_100810_수정_Xl0000046" xfId="5"/>
    <cellStyle name="표준 2_(항만)실시설계_투입인력수산정(단위물량 가중치)_100810_수정_Xl0000054" xfId="3"/>
    <cellStyle name="표준 20" xfId="21648"/>
    <cellStyle name="표준 20 2" xfId="21649"/>
    <cellStyle name="표준 20 2 2" xfId="21650"/>
    <cellStyle name="표준 20 3" xfId="21651"/>
    <cellStyle name="표준 21" xfId="21652"/>
    <cellStyle name="표준 21 2" xfId="21653"/>
    <cellStyle name="표준 22" xfId="21654"/>
    <cellStyle name="표준 3" xfId="13"/>
    <cellStyle name="표준 4" xfId="4"/>
    <cellStyle name="표준 4 2" xfId="21655"/>
    <cellStyle name="표준 5" xfId="14"/>
    <cellStyle name="표준 6" xfId="21656"/>
    <cellStyle name="표준 6 2" xfId="21657"/>
    <cellStyle name="표준 7" xfId="21658"/>
    <cellStyle name="표준 7 2" xfId="21659"/>
    <cellStyle name="표준 7 2 2" xfId="21660"/>
    <cellStyle name="표준 7 3" xfId="21661"/>
    <cellStyle name="표준 8" xfId="21662"/>
    <cellStyle name="표준 8 10" xfId="21663"/>
    <cellStyle name="표준 8 10 2" xfId="21664"/>
    <cellStyle name="표준 8 10 2 2" xfId="21665"/>
    <cellStyle name="표준 8 10 2 2 2" xfId="21666"/>
    <cellStyle name="표준 8 10 2 2 2 2" xfId="21667"/>
    <cellStyle name="표준 8 10 2 2 2 2 2" xfId="21668"/>
    <cellStyle name="표준 8 10 2 2 2 3" xfId="21669"/>
    <cellStyle name="표준 8 10 2 2 3" xfId="21670"/>
    <cellStyle name="표준 8 10 2 2 3 2" xfId="21671"/>
    <cellStyle name="표준 8 10 2 2 4" xfId="21672"/>
    <cellStyle name="표준 8 10 2 3" xfId="21673"/>
    <cellStyle name="표준 8 10 2 3 2" xfId="21674"/>
    <cellStyle name="표준 8 10 2 3 2 2" xfId="21675"/>
    <cellStyle name="표준 8 10 2 3 3" xfId="21676"/>
    <cellStyle name="표준 8 10 2 4" xfId="21677"/>
    <cellStyle name="표준 8 10 2 4 2" xfId="21678"/>
    <cellStyle name="표준 8 10 2 5" xfId="21679"/>
    <cellStyle name="표준 8 10 3" xfId="21680"/>
    <cellStyle name="표준 8 10 3 2" xfId="21681"/>
    <cellStyle name="표준 8 10 3 2 2" xfId="21682"/>
    <cellStyle name="표준 8 10 3 2 2 2" xfId="21683"/>
    <cellStyle name="표준 8 10 3 2 3" xfId="21684"/>
    <cellStyle name="표준 8 10 3 3" xfId="21685"/>
    <cellStyle name="표준 8 10 3 3 2" xfId="21686"/>
    <cellStyle name="표준 8 10 3 4" xfId="21687"/>
    <cellStyle name="표준 8 10 4" xfId="21688"/>
    <cellStyle name="표준 8 10 4 2" xfId="21689"/>
    <cellStyle name="표준 8 10 4 2 2" xfId="21690"/>
    <cellStyle name="표준 8 10 4 3" xfId="21691"/>
    <cellStyle name="표준 8 10 5" xfId="21692"/>
    <cellStyle name="표준 8 10 5 2" xfId="21693"/>
    <cellStyle name="표준 8 10 6" xfId="21694"/>
    <cellStyle name="표준 8 11" xfId="21695"/>
    <cellStyle name="표준 8 11 2" xfId="21696"/>
    <cellStyle name="표준 8 11 2 2" xfId="21697"/>
    <cellStyle name="표준 8 11 2 2 2" xfId="21698"/>
    <cellStyle name="표준 8 11 2 2 2 2" xfId="21699"/>
    <cellStyle name="표준 8 11 2 2 3" xfId="21700"/>
    <cellStyle name="표준 8 11 2 3" xfId="21701"/>
    <cellStyle name="표준 8 11 2 3 2" xfId="21702"/>
    <cellStyle name="표준 8 11 2 4" xfId="21703"/>
    <cellStyle name="표준 8 11 3" xfId="21704"/>
    <cellStyle name="표준 8 11 3 2" xfId="21705"/>
    <cellStyle name="표준 8 11 3 2 2" xfId="21706"/>
    <cellStyle name="표준 8 11 3 3" xfId="21707"/>
    <cellStyle name="표준 8 11 4" xfId="21708"/>
    <cellStyle name="표준 8 11 4 2" xfId="21709"/>
    <cellStyle name="표준 8 11 5" xfId="21710"/>
    <cellStyle name="표준 8 12" xfId="21711"/>
    <cellStyle name="표준 8 12 2" xfId="21712"/>
    <cellStyle name="표준 8 12 2 2" xfId="21713"/>
    <cellStyle name="표준 8 12 2 2 2" xfId="21714"/>
    <cellStyle name="표준 8 12 2 3" xfId="21715"/>
    <cellStyle name="표준 8 12 3" xfId="21716"/>
    <cellStyle name="표준 8 12 3 2" xfId="21717"/>
    <cellStyle name="표준 8 12 4" xfId="21718"/>
    <cellStyle name="표준 8 13" xfId="21719"/>
    <cellStyle name="표준 8 13 2" xfId="21720"/>
    <cellStyle name="표준 8 13 2 2" xfId="21721"/>
    <cellStyle name="표준 8 13 3" xfId="21722"/>
    <cellStyle name="표준 8 14" xfId="21723"/>
    <cellStyle name="표준 8 14 2" xfId="21724"/>
    <cellStyle name="표준 8 15" xfId="21725"/>
    <cellStyle name="표준 8 2" xfId="21726"/>
    <cellStyle name="표준 8 2 10" xfId="21727"/>
    <cellStyle name="표준 8 2 10 2" xfId="21728"/>
    <cellStyle name="표준 8 2 10 2 2" xfId="21729"/>
    <cellStyle name="표준 8 2 10 2 2 2" xfId="21730"/>
    <cellStyle name="표준 8 2 10 2 2 2 2" xfId="21731"/>
    <cellStyle name="표준 8 2 10 2 2 3" xfId="21732"/>
    <cellStyle name="표준 8 2 10 2 3" xfId="21733"/>
    <cellStyle name="표준 8 2 10 2 3 2" xfId="21734"/>
    <cellStyle name="표준 8 2 10 2 4" xfId="21735"/>
    <cellStyle name="표준 8 2 10 3" xfId="21736"/>
    <cellStyle name="표준 8 2 10 3 2" xfId="21737"/>
    <cellStyle name="표준 8 2 10 3 2 2" xfId="21738"/>
    <cellStyle name="표준 8 2 10 3 3" xfId="21739"/>
    <cellStyle name="표준 8 2 10 4" xfId="21740"/>
    <cellStyle name="표준 8 2 10 4 2" xfId="21741"/>
    <cellStyle name="표준 8 2 10 5" xfId="21742"/>
    <cellStyle name="표준 8 2 11" xfId="21743"/>
    <cellStyle name="표준 8 2 11 2" xfId="21744"/>
    <cellStyle name="표준 8 2 11 2 2" xfId="21745"/>
    <cellStyle name="표준 8 2 11 2 2 2" xfId="21746"/>
    <cellStyle name="표준 8 2 11 2 3" xfId="21747"/>
    <cellStyle name="표준 8 2 11 3" xfId="21748"/>
    <cellStyle name="표준 8 2 11 3 2" xfId="21749"/>
    <cellStyle name="표준 8 2 11 4" xfId="21750"/>
    <cellStyle name="표준 8 2 12" xfId="21751"/>
    <cellStyle name="표준 8 2 12 2" xfId="21752"/>
    <cellStyle name="표준 8 2 12 2 2" xfId="21753"/>
    <cellStyle name="표준 8 2 12 3" xfId="21754"/>
    <cellStyle name="표준 8 2 13" xfId="21755"/>
    <cellStyle name="표준 8 2 13 2" xfId="21756"/>
    <cellStyle name="표준 8 2 14" xfId="21757"/>
    <cellStyle name="표준 8 2 2" xfId="21758"/>
    <cellStyle name="표준 8 2 2 10" xfId="21759"/>
    <cellStyle name="표준 8 2 2 10 2" xfId="21760"/>
    <cellStyle name="표준 8 2 2 10 2 2" xfId="21761"/>
    <cellStyle name="표준 8 2 2 10 2 2 2" xfId="21762"/>
    <cellStyle name="표준 8 2 2 10 2 3" xfId="21763"/>
    <cellStyle name="표준 8 2 2 10 3" xfId="21764"/>
    <cellStyle name="표준 8 2 2 10 3 2" xfId="21765"/>
    <cellStyle name="표준 8 2 2 10 4" xfId="21766"/>
    <cellStyle name="표준 8 2 2 11" xfId="21767"/>
    <cellStyle name="표준 8 2 2 11 2" xfId="21768"/>
    <cellStyle name="표준 8 2 2 11 2 2" xfId="21769"/>
    <cellStyle name="표준 8 2 2 11 3" xfId="21770"/>
    <cellStyle name="표준 8 2 2 12" xfId="21771"/>
    <cellStyle name="표준 8 2 2 12 2" xfId="21772"/>
    <cellStyle name="표준 8 2 2 13" xfId="21773"/>
    <cellStyle name="표준 8 2 2 2" xfId="21774"/>
    <cellStyle name="표준 8 2 2 2 10" xfId="21775"/>
    <cellStyle name="표준 8 2 2 2 10 2" xfId="21776"/>
    <cellStyle name="표준 8 2 2 2 11" xfId="21777"/>
    <cellStyle name="표준 8 2 2 2 2" xfId="21778"/>
    <cellStyle name="표준 8 2 2 2 2 10" xfId="21779"/>
    <cellStyle name="표준 8 2 2 2 2 2" xfId="21780"/>
    <cellStyle name="표준 8 2 2 2 2 2 2" xfId="21781"/>
    <cellStyle name="표준 8 2 2 2 2 2 2 2" xfId="21782"/>
    <cellStyle name="표준 8 2 2 2 2 2 2 2 2" xfId="21783"/>
    <cellStyle name="표준 8 2 2 2 2 2 2 2 2 2" xfId="21784"/>
    <cellStyle name="표준 8 2 2 2 2 2 2 2 2 2 2" xfId="21785"/>
    <cellStyle name="표준 8 2 2 2 2 2 2 2 2 2 2 2" xfId="21786"/>
    <cellStyle name="표준 8 2 2 2 2 2 2 2 2 2 2 2 2" xfId="21787"/>
    <cellStyle name="표준 8 2 2 2 2 2 2 2 2 2 2 3" xfId="21788"/>
    <cellStyle name="표준 8 2 2 2 2 2 2 2 2 2 3" xfId="21789"/>
    <cellStyle name="표준 8 2 2 2 2 2 2 2 2 2 3 2" xfId="21790"/>
    <cellStyle name="표준 8 2 2 2 2 2 2 2 2 2 4" xfId="21791"/>
    <cellStyle name="표준 8 2 2 2 2 2 2 2 2 3" xfId="21792"/>
    <cellStyle name="표준 8 2 2 2 2 2 2 2 2 3 2" xfId="21793"/>
    <cellStyle name="표준 8 2 2 2 2 2 2 2 2 3 2 2" xfId="21794"/>
    <cellStyle name="표준 8 2 2 2 2 2 2 2 2 3 3" xfId="21795"/>
    <cellStyle name="표준 8 2 2 2 2 2 2 2 2 4" xfId="21796"/>
    <cellStyle name="표준 8 2 2 2 2 2 2 2 2 4 2" xfId="21797"/>
    <cellStyle name="표준 8 2 2 2 2 2 2 2 2 5" xfId="21798"/>
    <cellStyle name="표준 8 2 2 2 2 2 2 2 3" xfId="21799"/>
    <cellStyle name="표준 8 2 2 2 2 2 2 2 3 2" xfId="21800"/>
    <cellStyle name="표준 8 2 2 2 2 2 2 2 3 2 2" xfId="21801"/>
    <cellStyle name="표준 8 2 2 2 2 2 2 2 3 2 2 2" xfId="21802"/>
    <cellStyle name="표준 8 2 2 2 2 2 2 2 3 2 3" xfId="21803"/>
    <cellStyle name="표준 8 2 2 2 2 2 2 2 3 3" xfId="21804"/>
    <cellStyle name="표준 8 2 2 2 2 2 2 2 3 3 2" xfId="21805"/>
    <cellStyle name="표준 8 2 2 2 2 2 2 2 3 4" xfId="21806"/>
    <cellStyle name="표준 8 2 2 2 2 2 2 2 4" xfId="21807"/>
    <cellStyle name="표준 8 2 2 2 2 2 2 2 4 2" xfId="21808"/>
    <cellStyle name="표준 8 2 2 2 2 2 2 2 4 2 2" xfId="21809"/>
    <cellStyle name="표준 8 2 2 2 2 2 2 2 4 3" xfId="21810"/>
    <cellStyle name="표준 8 2 2 2 2 2 2 2 5" xfId="21811"/>
    <cellStyle name="표준 8 2 2 2 2 2 2 2 5 2" xfId="21812"/>
    <cellStyle name="표준 8 2 2 2 2 2 2 2 6" xfId="21813"/>
    <cellStyle name="표준 8 2 2 2 2 2 2 3" xfId="21814"/>
    <cellStyle name="표준 8 2 2 2 2 2 2 3 2" xfId="21815"/>
    <cellStyle name="표준 8 2 2 2 2 2 2 3 2 2" xfId="21816"/>
    <cellStyle name="표준 8 2 2 2 2 2 2 3 2 2 2" xfId="21817"/>
    <cellStyle name="표준 8 2 2 2 2 2 2 3 2 2 2 2" xfId="21818"/>
    <cellStyle name="표준 8 2 2 2 2 2 2 3 2 2 3" xfId="21819"/>
    <cellStyle name="표준 8 2 2 2 2 2 2 3 2 3" xfId="21820"/>
    <cellStyle name="표준 8 2 2 2 2 2 2 3 2 3 2" xfId="21821"/>
    <cellStyle name="표준 8 2 2 2 2 2 2 3 2 4" xfId="21822"/>
    <cellStyle name="표준 8 2 2 2 2 2 2 3 3" xfId="21823"/>
    <cellStyle name="표준 8 2 2 2 2 2 2 3 3 2" xfId="21824"/>
    <cellStyle name="표준 8 2 2 2 2 2 2 3 3 2 2" xfId="21825"/>
    <cellStyle name="표준 8 2 2 2 2 2 2 3 3 3" xfId="21826"/>
    <cellStyle name="표준 8 2 2 2 2 2 2 3 4" xfId="21827"/>
    <cellStyle name="표준 8 2 2 2 2 2 2 3 4 2" xfId="21828"/>
    <cellStyle name="표준 8 2 2 2 2 2 2 3 5" xfId="21829"/>
    <cellStyle name="표준 8 2 2 2 2 2 2 4" xfId="21830"/>
    <cellStyle name="표준 8 2 2 2 2 2 2 4 2" xfId="21831"/>
    <cellStyle name="표준 8 2 2 2 2 2 2 4 2 2" xfId="21832"/>
    <cellStyle name="표준 8 2 2 2 2 2 2 4 2 2 2" xfId="21833"/>
    <cellStyle name="표준 8 2 2 2 2 2 2 4 2 3" xfId="21834"/>
    <cellStyle name="표준 8 2 2 2 2 2 2 4 3" xfId="21835"/>
    <cellStyle name="표준 8 2 2 2 2 2 2 4 3 2" xfId="21836"/>
    <cellStyle name="표준 8 2 2 2 2 2 2 4 4" xfId="21837"/>
    <cellStyle name="표준 8 2 2 2 2 2 2 5" xfId="21838"/>
    <cellStyle name="표준 8 2 2 2 2 2 2 5 2" xfId="21839"/>
    <cellStyle name="표준 8 2 2 2 2 2 2 5 2 2" xfId="21840"/>
    <cellStyle name="표준 8 2 2 2 2 2 2 5 3" xfId="21841"/>
    <cellStyle name="표준 8 2 2 2 2 2 2 6" xfId="21842"/>
    <cellStyle name="표준 8 2 2 2 2 2 2 6 2" xfId="21843"/>
    <cellStyle name="표준 8 2 2 2 2 2 2 7" xfId="21844"/>
    <cellStyle name="표준 8 2 2 2 2 2 3" xfId="21845"/>
    <cellStyle name="표준 8 2 2 2 2 2 4" xfId="21846"/>
    <cellStyle name="표준 8 2 2 2 2 2 4 2" xfId="21847"/>
    <cellStyle name="표준 8 2 2 2 2 2 4 2 2" xfId="21848"/>
    <cellStyle name="표준 8 2 2 2 2 2 4 2 2 2" xfId="21849"/>
    <cellStyle name="표준 8 2 2 2 2 2 4 2 2 2 2" xfId="21850"/>
    <cellStyle name="표준 8 2 2 2 2 2 4 2 2 2 2 2" xfId="21851"/>
    <cellStyle name="표준 8 2 2 2 2 2 4 2 2 2 3" xfId="21852"/>
    <cellStyle name="표준 8 2 2 2 2 2 4 2 2 3" xfId="21853"/>
    <cellStyle name="표준 8 2 2 2 2 2 4 2 2 3 2" xfId="21854"/>
    <cellStyle name="표준 8 2 2 2 2 2 4 2 2 4" xfId="21855"/>
    <cellStyle name="표준 8 2 2 2 2 2 4 2 3" xfId="21856"/>
    <cellStyle name="표준 8 2 2 2 2 2 4 2 3 2" xfId="21857"/>
    <cellStyle name="표준 8 2 2 2 2 2 4 2 3 2 2" xfId="21858"/>
    <cellStyle name="표준 8 2 2 2 2 2 4 2 3 3" xfId="21859"/>
    <cellStyle name="표준 8 2 2 2 2 2 4 2 4" xfId="21860"/>
    <cellStyle name="표준 8 2 2 2 2 2 4 2 4 2" xfId="21861"/>
    <cellStyle name="표준 8 2 2 2 2 2 4 2 5" xfId="21862"/>
    <cellStyle name="표준 8 2 2 2 2 2 4 3" xfId="21863"/>
    <cellStyle name="표준 8 2 2 2 2 2 4 3 2" xfId="21864"/>
    <cellStyle name="표준 8 2 2 2 2 2 4 3 2 2" xfId="21865"/>
    <cellStyle name="표준 8 2 2 2 2 2 4 3 2 2 2" xfId="21866"/>
    <cellStyle name="표준 8 2 2 2 2 2 4 3 2 3" xfId="21867"/>
    <cellStyle name="표준 8 2 2 2 2 2 4 3 3" xfId="21868"/>
    <cellStyle name="표준 8 2 2 2 2 2 4 3 3 2" xfId="21869"/>
    <cellStyle name="표준 8 2 2 2 2 2 4 3 4" xfId="21870"/>
    <cellStyle name="표준 8 2 2 2 2 2 4 4" xfId="21871"/>
    <cellStyle name="표준 8 2 2 2 2 2 4 4 2" xfId="21872"/>
    <cellStyle name="표준 8 2 2 2 2 2 4 4 2 2" xfId="21873"/>
    <cellStyle name="표준 8 2 2 2 2 2 4 4 3" xfId="21874"/>
    <cellStyle name="표준 8 2 2 2 2 2 4 5" xfId="21875"/>
    <cellStyle name="표준 8 2 2 2 2 2 4 5 2" xfId="21876"/>
    <cellStyle name="표준 8 2 2 2 2 2 4 6" xfId="21877"/>
    <cellStyle name="표준 8 2 2 2 2 2 5" xfId="21878"/>
    <cellStyle name="표준 8 2 2 2 2 2 5 2" xfId="21879"/>
    <cellStyle name="표준 8 2 2 2 2 2 5 2 2" xfId="21880"/>
    <cellStyle name="표준 8 2 2 2 2 2 5 2 2 2" xfId="21881"/>
    <cellStyle name="표준 8 2 2 2 2 2 5 2 2 2 2" xfId="21882"/>
    <cellStyle name="표준 8 2 2 2 2 2 5 2 2 3" xfId="21883"/>
    <cellStyle name="표준 8 2 2 2 2 2 5 2 3" xfId="21884"/>
    <cellStyle name="표준 8 2 2 2 2 2 5 2 3 2" xfId="21885"/>
    <cellStyle name="표준 8 2 2 2 2 2 5 2 4" xfId="21886"/>
    <cellStyle name="표준 8 2 2 2 2 2 5 3" xfId="21887"/>
    <cellStyle name="표준 8 2 2 2 2 2 5 3 2" xfId="21888"/>
    <cellStyle name="표준 8 2 2 2 2 2 5 3 2 2" xfId="21889"/>
    <cellStyle name="표준 8 2 2 2 2 2 5 3 3" xfId="21890"/>
    <cellStyle name="표준 8 2 2 2 2 2 5 4" xfId="21891"/>
    <cellStyle name="표준 8 2 2 2 2 2 5 4 2" xfId="21892"/>
    <cellStyle name="표준 8 2 2 2 2 2 5 5" xfId="21893"/>
    <cellStyle name="표준 8 2 2 2 2 2 6" xfId="21894"/>
    <cellStyle name="표준 8 2 2 2 2 2 6 2" xfId="21895"/>
    <cellStyle name="표준 8 2 2 2 2 2 6 2 2" xfId="21896"/>
    <cellStyle name="표준 8 2 2 2 2 2 6 2 2 2" xfId="21897"/>
    <cellStyle name="표준 8 2 2 2 2 2 6 2 3" xfId="21898"/>
    <cellStyle name="표준 8 2 2 2 2 2 6 3" xfId="21899"/>
    <cellStyle name="표준 8 2 2 2 2 2 6 3 2" xfId="21900"/>
    <cellStyle name="표준 8 2 2 2 2 2 6 4" xfId="21901"/>
    <cellStyle name="표준 8 2 2 2 2 2 7" xfId="21902"/>
    <cellStyle name="표준 8 2 2 2 2 2 7 2" xfId="21903"/>
    <cellStyle name="표준 8 2 2 2 2 2 7 2 2" xfId="21904"/>
    <cellStyle name="표준 8 2 2 2 2 2 7 3" xfId="21905"/>
    <cellStyle name="표준 8 2 2 2 2 2 8" xfId="21906"/>
    <cellStyle name="표준 8 2 2 2 2 2 8 2" xfId="21907"/>
    <cellStyle name="표준 8 2 2 2 2 2 9" xfId="21908"/>
    <cellStyle name="표준 8 2 2 2 2 3" xfId="21909"/>
    <cellStyle name="표준 8 2 2 2 2 3 2" xfId="21910"/>
    <cellStyle name="표준 8 2 2 2 2 3 2 2" xfId="21911"/>
    <cellStyle name="표준 8 2 2 2 2 3 2 2 2" xfId="21912"/>
    <cellStyle name="표준 8 2 2 2 2 3 2 2 2 2" xfId="21913"/>
    <cellStyle name="표준 8 2 2 2 2 3 2 2 2 2 2" xfId="21914"/>
    <cellStyle name="표준 8 2 2 2 2 3 2 2 2 2 2 2" xfId="21915"/>
    <cellStyle name="표준 8 2 2 2 2 3 2 2 2 2 3" xfId="21916"/>
    <cellStyle name="표준 8 2 2 2 2 3 2 2 2 3" xfId="21917"/>
    <cellStyle name="표준 8 2 2 2 2 3 2 2 2 3 2" xfId="21918"/>
    <cellStyle name="표준 8 2 2 2 2 3 2 2 2 4" xfId="21919"/>
    <cellStyle name="표준 8 2 2 2 2 3 2 2 3" xfId="21920"/>
    <cellStyle name="표준 8 2 2 2 2 3 2 2 3 2" xfId="21921"/>
    <cellStyle name="표준 8 2 2 2 2 3 2 2 3 2 2" xfId="21922"/>
    <cellStyle name="표준 8 2 2 2 2 3 2 2 3 3" xfId="21923"/>
    <cellStyle name="표준 8 2 2 2 2 3 2 2 4" xfId="21924"/>
    <cellStyle name="표준 8 2 2 2 2 3 2 2 4 2" xfId="21925"/>
    <cellStyle name="표준 8 2 2 2 2 3 2 2 5" xfId="21926"/>
    <cellStyle name="표준 8 2 2 2 2 3 2 3" xfId="21927"/>
    <cellStyle name="표준 8 2 2 2 2 3 2 3 2" xfId="21928"/>
    <cellStyle name="표준 8 2 2 2 2 3 2 3 2 2" xfId="21929"/>
    <cellStyle name="표준 8 2 2 2 2 3 2 3 2 2 2" xfId="21930"/>
    <cellStyle name="표준 8 2 2 2 2 3 2 3 2 3" xfId="21931"/>
    <cellStyle name="표준 8 2 2 2 2 3 2 3 3" xfId="21932"/>
    <cellStyle name="표준 8 2 2 2 2 3 2 3 3 2" xfId="21933"/>
    <cellStyle name="표준 8 2 2 2 2 3 2 3 4" xfId="21934"/>
    <cellStyle name="표준 8 2 2 2 2 3 2 4" xfId="21935"/>
    <cellStyle name="표준 8 2 2 2 2 3 2 4 2" xfId="21936"/>
    <cellStyle name="표준 8 2 2 2 2 3 2 4 2 2" xfId="21937"/>
    <cellStyle name="표준 8 2 2 2 2 3 2 4 3" xfId="21938"/>
    <cellStyle name="표준 8 2 2 2 2 3 2 5" xfId="21939"/>
    <cellStyle name="표준 8 2 2 2 2 3 2 5 2" xfId="21940"/>
    <cellStyle name="표준 8 2 2 2 2 3 2 6" xfId="21941"/>
    <cellStyle name="표준 8 2 2 2 2 3 3" xfId="21942"/>
    <cellStyle name="표준 8 2 2 2 2 3 3 2" xfId="21943"/>
    <cellStyle name="표준 8 2 2 2 2 3 3 2 2" xfId="21944"/>
    <cellStyle name="표준 8 2 2 2 2 3 3 2 2 2" xfId="21945"/>
    <cellStyle name="표준 8 2 2 2 2 3 3 2 2 2 2" xfId="21946"/>
    <cellStyle name="표준 8 2 2 2 2 3 3 2 2 3" xfId="21947"/>
    <cellStyle name="표준 8 2 2 2 2 3 3 2 3" xfId="21948"/>
    <cellStyle name="표준 8 2 2 2 2 3 3 2 3 2" xfId="21949"/>
    <cellStyle name="표준 8 2 2 2 2 3 3 2 4" xfId="21950"/>
    <cellStyle name="표준 8 2 2 2 2 3 3 3" xfId="21951"/>
    <cellStyle name="표준 8 2 2 2 2 3 3 3 2" xfId="21952"/>
    <cellStyle name="표준 8 2 2 2 2 3 3 3 2 2" xfId="21953"/>
    <cellStyle name="표준 8 2 2 2 2 3 3 3 3" xfId="21954"/>
    <cellStyle name="표준 8 2 2 2 2 3 3 4" xfId="21955"/>
    <cellStyle name="표준 8 2 2 2 2 3 3 4 2" xfId="21956"/>
    <cellStyle name="표준 8 2 2 2 2 3 3 5" xfId="21957"/>
    <cellStyle name="표준 8 2 2 2 2 3 4" xfId="21958"/>
    <cellStyle name="표준 8 2 2 2 2 3 4 2" xfId="21959"/>
    <cellStyle name="표준 8 2 2 2 2 3 4 2 2" xfId="21960"/>
    <cellStyle name="표준 8 2 2 2 2 3 4 2 2 2" xfId="21961"/>
    <cellStyle name="표준 8 2 2 2 2 3 4 2 3" xfId="21962"/>
    <cellStyle name="표준 8 2 2 2 2 3 4 3" xfId="21963"/>
    <cellStyle name="표준 8 2 2 2 2 3 4 3 2" xfId="21964"/>
    <cellStyle name="표준 8 2 2 2 2 3 4 4" xfId="21965"/>
    <cellStyle name="표준 8 2 2 2 2 3 5" xfId="21966"/>
    <cellStyle name="표준 8 2 2 2 2 3 5 2" xfId="21967"/>
    <cellStyle name="표준 8 2 2 2 2 3 5 2 2" xfId="21968"/>
    <cellStyle name="표준 8 2 2 2 2 3 5 3" xfId="21969"/>
    <cellStyle name="표준 8 2 2 2 2 3 6" xfId="21970"/>
    <cellStyle name="표준 8 2 2 2 2 3 6 2" xfId="21971"/>
    <cellStyle name="표준 8 2 2 2 2 3 7" xfId="21972"/>
    <cellStyle name="표준 8 2 2 2 2 4" xfId="21973"/>
    <cellStyle name="표준 8 2 2 2 2 5" xfId="21974"/>
    <cellStyle name="표준 8 2 2 2 2 5 2" xfId="21975"/>
    <cellStyle name="표준 8 2 2 2 2 5 2 2" xfId="21976"/>
    <cellStyle name="표준 8 2 2 2 2 5 2 2 2" xfId="21977"/>
    <cellStyle name="표준 8 2 2 2 2 5 2 2 2 2" xfId="21978"/>
    <cellStyle name="표준 8 2 2 2 2 5 2 2 2 2 2" xfId="21979"/>
    <cellStyle name="표준 8 2 2 2 2 5 2 2 2 3" xfId="21980"/>
    <cellStyle name="표준 8 2 2 2 2 5 2 2 3" xfId="21981"/>
    <cellStyle name="표준 8 2 2 2 2 5 2 2 3 2" xfId="21982"/>
    <cellStyle name="표준 8 2 2 2 2 5 2 2 4" xfId="21983"/>
    <cellStyle name="표준 8 2 2 2 2 5 2 3" xfId="21984"/>
    <cellStyle name="표준 8 2 2 2 2 5 2 3 2" xfId="21985"/>
    <cellStyle name="표준 8 2 2 2 2 5 2 3 2 2" xfId="21986"/>
    <cellStyle name="표준 8 2 2 2 2 5 2 3 3" xfId="21987"/>
    <cellStyle name="표준 8 2 2 2 2 5 2 4" xfId="21988"/>
    <cellStyle name="표준 8 2 2 2 2 5 2 4 2" xfId="21989"/>
    <cellStyle name="표준 8 2 2 2 2 5 2 5" xfId="21990"/>
    <cellStyle name="표준 8 2 2 2 2 5 3" xfId="21991"/>
    <cellStyle name="표준 8 2 2 2 2 5 3 2" xfId="21992"/>
    <cellStyle name="표준 8 2 2 2 2 5 3 2 2" xfId="21993"/>
    <cellStyle name="표준 8 2 2 2 2 5 3 2 2 2" xfId="21994"/>
    <cellStyle name="표준 8 2 2 2 2 5 3 2 3" xfId="21995"/>
    <cellStyle name="표준 8 2 2 2 2 5 3 3" xfId="21996"/>
    <cellStyle name="표준 8 2 2 2 2 5 3 3 2" xfId="21997"/>
    <cellStyle name="표준 8 2 2 2 2 5 3 4" xfId="21998"/>
    <cellStyle name="표준 8 2 2 2 2 5 4" xfId="21999"/>
    <cellStyle name="표준 8 2 2 2 2 5 4 2" xfId="22000"/>
    <cellStyle name="표준 8 2 2 2 2 5 4 2 2" xfId="22001"/>
    <cellStyle name="표준 8 2 2 2 2 5 4 3" xfId="22002"/>
    <cellStyle name="표준 8 2 2 2 2 5 5" xfId="22003"/>
    <cellStyle name="표준 8 2 2 2 2 5 5 2" xfId="22004"/>
    <cellStyle name="표준 8 2 2 2 2 5 6" xfId="22005"/>
    <cellStyle name="표준 8 2 2 2 2 6" xfId="22006"/>
    <cellStyle name="표준 8 2 2 2 2 6 2" xfId="22007"/>
    <cellStyle name="표준 8 2 2 2 2 6 2 2" xfId="22008"/>
    <cellStyle name="표준 8 2 2 2 2 6 2 2 2" xfId="22009"/>
    <cellStyle name="표준 8 2 2 2 2 6 2 2 2 2" xfId="22010"/>
    <cellStyle name="표준 8 2 2 2 2 6 2 2 3" xfId="22011"/>
    <cellStyle name="표준 8 2 2 2 2 6 2 3" xfId="22012"/>
    <cellStyle name="표준 8 2 2 2 2 6 2 3 2" xfId="22013"/>
    <cellStyle name="표준 8 2 2 2 2 6 2 4" xfId="22014"/>
    <cellStyle name="표준 8 2 2 2 2 6 3" xfId="22015"/>
    <cellStyle name="표준 8 2 2 2 2 6 3 2" xfId="22016"/>
    <cellStyle name="표준 8 2 2 2 2 6 3 2 2" xfId="22017"/>
    <cellStyle name="표준 8 2 2 2 2 6 3 3" xfId="22018"/>
    <cellStyle name="표준 8 2 2 2 2 6 4" xfId="22019"/>
    <cellStyle name="표준 8 2 2 2 2 6 4 2" xfId="22020"/>
    <cellStyle name="표준 8 2 2 2 2 6 5" xfId="22021"/>
    <cellStyle name="표준 8 2 2 2 2 7" xfId="22022"/>
    <cellStyle name="표준 8 2 2 2 2 7 2" xfId="22023"/>
    <cellStyle name="표준 8 2 2 2 2 7 2 2" xfId="22024"/>
    <cellStyle name="표준 8 2 2 2 2 7 2 2 2" xfId="22025"/>
    <cellStyle name="표준 8 2 2 2 2 7 2 3" xfId="22026"/>
    <cellStyle name="표준 8 2 2 2 2 7 3" xfId="22027"/>
    <cellStyle name="표준 8 2 2 2 2 7 3 2" xfId="22028"/>
    <cellStyle name="표준 8 2 2 2 2 7 4" xfId="22029"/>
    <cellStyle name="표준 8 2 2 2 2 8" xfId="22030"/>
    <cellStyle name="표준 8 2 2 2 2 8 2" xfId="22031"/>
    <cellStyle name="표준 8 2 2 2 2 8 2 2" xfId="22032"/>
    <cellStyle name="표준 8 2 2 2 2 8 3" xfId="22033"/>
    <cellStyle name="표준 8 2 2 2 2 9" xfId="22034"/>
    <cellStyle name="표준 8 2 2 2 2 9 2" xfId="22035"/>
    <cellStyle name="표준 8 2 2 2 3" xfId="22036"/>
    <cellStyle name="표준 8 2 2 2 3 2" xfId="22037"/>
    <cellStyle name="표준 8 2 2 2 3 2 2" xfId="22038"/>
    <cellStyle name="표준 8 2 2 2 3 2 2 2" xfId="22039"/>
    <cellStyle name="표준 8 2 2 2 3 2 2 2 2" xfId="22040"/>
    <cellStyle name="표준 8 2 2 2 3 2 2 2 2 2" xfId="22041"/>
    <cellStyle name="표준 8 2 2 2 3 2 2 2 2 2 2" xfId="22042"/>
    <cellStyle name="표준 8 2 2 2 3 2 2 2 2 2 2 2" xfId="22043"/>
    <cellStyle name="표준 8 2 2 2 3 2 2 2 2 2 3" xfId="22044"/>
    <cellStyle name="표준 8 2 2 2 3 2 2 2 2 3" xfId="22045"/>
    <cellStyle name="표준 8 2 2 2 3 2 2 2 2 3 2" xfId="22046"/>
    <cellStyle name="표준 8 2 2 2 3 2 2 2 2 4" xfId="22047"/>
    <cellStyle name="표준 8 2 2 2 3 2 2 2 3" xfId="22048"/>
    <cellStyle name="표준 8 2 2 2 3 2 2 2 3 2" xfId="22049"/>
    <cellStyle name="표준 8 2 2 2 3 2 2 2 3 2 2" xfId="22050"/>
    <cellStyle name="표준 8 2 2 2 3 2 2 2 3 3" xfId="22051"/>
    <cellStyle name="표준 8 2 2 2 3 2 2 2 4" xfId="22052"/>
    <cellStyle name="표준 8 2 2 2 3 2 2 2 4 2" xfId="22053"/>
    <cellStyle name="표준 8 2 2 2 3 2 2 2 5" xfId="22054"/>
    <cellStyle name="표준 8 2 2 2 3 2 2 3" xfId="22055"/>
    <cellStyle name="표준 8 2 2 2 3 2 2 3 2" xfId="22056"/>
    <cellStyle name="표준 8 2 2 2 3 2 2 3 2 2" xfId="22057"/>
    <cellStyle name="표준 8 2 2 2 3 2 2 3 2 2 2" xfId="22058"/>
    <cellStyle name="표준 8 2 2 2 3 2 2 3 2 3" xfId="22059"/>
    <cellStyle name="표준 8 2 2 2 3 2 2 3 3" xfId="22060"/>
    <cellStyle name="표준 8 2 2 2 3 2 2 3 3 2" xfId="22061"/>
    <cellStyle name="표준 8 2 2 2 3 2 2 3 4" xfId="22062"/>
    <cellStyle name="표준 8 2 2 2 3 2 2 4" xfId="22063"/>
    <cellStyle name="표준 8 2 2 2 3 2 2 4 2" xfId="22064"/>
    <cellStyle name="표준 8 2 2 2 3 2 2 4 2 2" xfId="22065"/>
    <cellStyle name="표준 8 2 2 2 3 2 2 4 3" xfId="22066"/>
    <cellStyle name="표준 8 2 2 2 3 2 2 5" xfId="22067"/>
    <cellStyle name="표준 8 2 2 2 3 2 2 5 2" xfId="22068"/>
    <cellStyle name="표준 8 2 2 2 3 2 2 6" xfId="22069"/>
    <cellStyle name="표준 8 2 2 2 3 2 3" xfId="22070"/>
    <cellStyle name="표준 8 2 2 2 3 2 3 2" xfId="22071"/>
    <cellStyle name="표준 8 2 2 2 3 2 3 2 2" xfId="22072"/>
    <cellStyle name="표준 8 2 2 2 3 2 3 2 2 2" xfId="22073"/>
    <cellStyle name="표준 8 2 2 2 3 2 3 2 2 2 2" xfId="22074"/>
    <cellStyle name="표준 8 2 2 2 3 2 3 2 2 3" xfId="22075"/>
    <cellStyle name="표준 8 2 2 2 3 2 3 2 3" xfId="22076"/>
    <cellStyle name="표준 8 2 2 2 3 2 3 2 3 2" xfId="22077"/>
    <cellStyle name="표준 8 2 2 2 3 2 3 2 4" xfId="22078"/>
    <cellStyle name="표준 8 2 2 2 3 2 3 3" xfId="22079"/>
    <cellStyle name="표준 8 2 2 2 3 2 3 3 2" xfId="22080"/>
    <cellStyle name="표준 8 2 2 2 3 2 3 3 2 2" xfId="22081"/>
    <cellStyle name="표준 8 2 2 2 3 2 3 3 3" xfId="22082"/>
    <cellStyle name="표준 8 2 2 2 3 2 3 4" xfId="22083"/>
    <cellStyle name="표준 8 2 2 2 3 2 3 4 2" xfId="22084"/>
    <cellStyle name="표준 8 2 2 2 3 2 3 5" xfId="22085"/>
    <cellStyle name="표준 8 2 2 2 3 2 4" xfId="22086"/>
    <cellStyle name="표준 8 2 2 2 3 2 4 2" xfId="22087"/>
    <cellStyle name="표준 8 2 2 2 3 2 4 2 2" xfId="22088"/>
    <cellStyle name="표준 8 2 2 2 3 2 4 2 2 2" xfId="22089"/>
    <cellStyle name="표준 8 2 2 2 3 2 4 2 3" xfId="22090"/>
    <cellStyle name="표준 8 2 2 2 3 2 4 3" xfId="22091"/>
    <cellStyle name="표준 8 2 2 2 3 2 4 3 2" xfId="22092"/>
    <cellStyle name="표준 8 2 2 2 3 2 4 4" xfId="22093"/>
    <cellStyle name="표준 8 2 2 2 3 2 5" xfId="22094"/>
    <cellStyle name="표준 8 2 2 2 3 2 5 2" xfId="22095"/>
    <cellStyle name="표준 8 2 2 2 3 2 5 2 2" xfId="22096"/>
    <cellStyle name="표준 8 2 2 2 3 2 5 3" xfId="22097"/>
    <cellStyle name="표준 8 2 2 2 3 2 6" xfId="22098"/>
    <cellStyle name="표준 8 2 2 2 3 2 6 2" xfId="22099"/>
    <cellStyle name="표준 8 2 2 2 3 2 7" xfId="22100"/>
    <cellStyle name="표준 8 2 2 2 3 3" xfId="22101"/>
    <cellStyle name="표준 8 2 2 2 3 4" xfId="22102"/>
    <cellStyle name="표준 8 2 2 2 3 4 2" xfId="22103"/>
    <cellStyle name="표준 8 2 2 2 3 4 2 2" xfId="22104"/>
    <cellStyle name="표준 8 2 2 2 3 4 2 2 2" xfId="22105"/>
    <cellStyle name="표준 8 2 2 2 3 4 2 2 2 2" xfId="22106"/>
    <cellStyle name="표준 8 2 2 2 3 4 2 2 2 2 2" xfId="22107"/>
    <cellStyle name="표준 8 2 2 2 3 4 2 2 2 3" xfId="22108"/>
    <cellStyle name="표준 8 2 2 2 3 4 2 2 3" xfId="22109"/>
    <cellStyle name="표준 8 2 2 2 3 4 2 2 3 2" xfId="22110"/>
    <cellStyle name="표준 8 2 2 2 3 4 2 2 4" xfId="22111"/>
    <cellStyle name="표준 8 2 2 2 3 4 2 3" xfId="22112"/>
    <cellStyle name="표준 8 2 2 2 3 4 2 3 2" xfId="22113"/>
    <cellStyle name="표준 8 2 2 2 3 4 2 3 2 2" xfId="22114"/>
    <cellStyle name="표준 8 2 2 2 3 4 2 3 3" xfId="22115"/>
    <cellStyle name="표준 8 2 2 2 3 4 2 4" xfId="22116"/>
    <cellStyle name="표준 8 2 2 2 3 4 2 4 2" xfId="22117"/>
    <cellStyle name="표준 8 2 2 2 3 4 2 5" xfId="22118"/>
    <cellStyle name="표준 8 2 2 2 3 4 3" xfId="22119"/>
    <cellStyle name="표준 8 2 2 2 3 4 3 2" xfId="22120"/>
    <cellStyle name="표준 8 2 2 2 3 4 3 2 2" xfId="22121"/>
    <cellStyle name="표준 8 2 2 2 3 4 3 2 2 2" xfId="22122"/>
    <cellStyle name="표준 8 2 2 2 3 4 3 2 3" xfId="22123"/>
    <cellStyle name="표준 8 2 2 2 3 4 3 3" xfId="22124"/>
    <cellStyle name="표준 8 2 2 2 3 4 3 3 2" xfId="22125"/>
    <cellStyle name="표준 8 2 2 2 3 4 3 4" xfId="22126"/>
    <cellStyle name="표준 8 2 2 2 3 4 4" xfId="22127"/>
    <cellStyle name="표준 8 2 2 2 3 4 4 2" xfId="22128"/>
    <cellStyle name="표준 8 2 2 2 3 4 4 2 2" xfId="22129"/>
    <cellStyle name="표준 8 2 2 2 3 4 4 3" xfId="22130"/>
    <cellStyle name="표준 8 2 2 2 3 4 5" xfId="22131"/>
    <cellStyle name="표준 8 2 2 2 3 4 5 2" xfId="22132"/>
    <cellStyle name="표준 8 2 2 2 3 4 6" xfId="22133"/>
    <cellStyle name="표준 8 2 2 2 3 5" xfId="22134"/>
    <cellStyle name="표준 8 2 2 2 3 5 2" xfId="22135"/>
    <cellStyle name="표준 8 2 2 2 3 5 2 2" xfId="22136"/>
    <cellStyle name="표준 8 2 2 2 3 5 2 2 2" xfId="22137"/>
    <cellStyle name="표준 8 2 2 2 3 5 2 2 2 2" xfId="22138"/>
    <cellStyle name="표준 8 2 2 2 3 5 2 2 3" xfId="22139"/>
    <cellStyle name="표준 8 2 2 2 3 5 2 3" xfId="22140"/>
    <cellStyle name="표준 8 2 2 2 3 5 2 3 2" xfId="22141"/>
    <cellStyle name="표준 8 2 2 2 3 5 2 4" xfId="22142"/>
    <cellStyle name="표준 8 2 2 2 3 5 3" xfId="22143"/>
    <cellStyle name="표준 8 2 2 2 3 5 3 2" xfId="22144"/>
    <cellStyle name="표준 8 2 2 2 3 5 3 2 2" xfId="22145"/>
    <cellStyle name="표준 8 2 2 2 3 5 3 3" xfId="22146"/>
    <cellStyle name="표준 8 2 2 2 3 5 4" xfId="22147"/>
    <cellStyle name="표준 8 2 2 2 3 5 4 2" xfId="22148"/>
    <cellStyle name="표준 8 2 2 2 3 5 5" xfId="22149"/>
    <cellStyle name="표준 8 2 2 2 3 6" xfId="22150"/>
    <cellStyle name="표준 8 2 2 2 3 6 2" xfId="22151"/>
    <cellStyle name="표준 8 2 2 2 3 6 2 2" xfId="22152"/>
    <cellStyle name="표준 8 2 2 2 3 6 2 2 2" xfId="22153"/>
    <cellStyle name="표준 8 2 2 2 3 6 2 3" xfId="22154"/>
    <cellStyle name="표준 8 2 2 2 3 6 3" xfId="22155"/>
    <cellStyle name="표준 8 2 2 2 3 6 3 2" xfId="22156"/>
    <cellStyle name="표준 8 2 2 2 3 6 4" xfId="22157"/>
    <cellStyle name="표준 8 2 2 2 3 7" xfId="22158"/>
    <cellStyle name="표준 8 2 2 2 3 7 2" xfId="22159"/>
    <cellStyle name="표준 8 2 2 2 3 7 2 2" xfId="22160"/>
    <cellStyle name="표준 8 2 2 2 3 7 3" xfId="22161"/>
    <cellStyle name="표준 8 2 2 2 3 8" xfId="22162"/>
    <cellStyle name="표준 8 2 2 2 3 8 2" xfId="22163"/>
    <cellStyle name="표준 8 2 2 2 3 9" xfId="22164"/>
    <cellStyle name="표준 8 2 2 2 4" xfId="22165"/>
    <cellStyle name="표준 8 2 2 2 4 2" xfId="22166"/>
    <cellStyle name="표준 8 2 2 2 4 2 2" xfId="22167"/>
    <cellStyle name="표준 8 2 2 2 4 2 2 2" xfId="22168"/>
    <cellStyle name="표준 8 2 2 2 4 2 2 2 2" xfId="22169"/>
    <cellStyle name="표준 8 2 2 2 4 2 2 2 2 2" xfId="22170"/>
    <cellStyle name="표준 8 2 2 2 4 2 2 2 2 2 2" xfId="22171"/>
    <cellStyle name="표준 8 2 2 2 4 2 2 2 2 3" xfId="22172"/>
    <cellStyle name="표준 8 2 2 2 4 2 2 2 3" xfId="22173"/>
    <cellStyle name="표준 8 2 2 2 4 2 2 2 3 2" xfId="22174"/>
    <cellStyle name="표준 8 2 2 2 4 2 2 2 4" xfId="22175"/>
    <cellStyle name="표준 8 2 2 2 4 2 2 3" xfId="22176"/>
    <cellStyle name="표준 8 2 2 2 4 2 2 3 2" xfId="22177"/>
    <cellStyle name="표준 8 2 2 2 4 2 2 3 2 2" xfId="22178"/>
    <cellStyle name="표준 8 2 2 2 4 2 2 3 3" xfId="22179"/>
    <cellStyle name="표준 8 2 2 2 4 2 2 4" xfId="22180"/>
    <cellStyle name="표준 8 2 2 2 4 2 2 4 2" xfId="22181"/>
    <cellStyle name="표준 8 2 2 2 4 2 2 5" xfId="22182"/>
    <cellStyle name="표준 8 2 2 2 4 2 3" xfId="22183"/>
    <cellStyle name="표준 8 2 2 2 4 2 3 2" xfId="22184"/>
    <cellStyle name="표준 8 2 2 2 4 2 3 2 2" xfId="22185"/>
    <cellStyle name="표준 8 2 2 2 4 2 3 2 2 2" xfId="22186"/>
    <cellStyle name="표준 8 2 2 2 4 2 3 2 3" xfId="22187"/>
    <cellStyle name="표준 8 2 2 2 4 2 3 3" xfId="22188"/>
    <cellStyle name="표준 8 2 2 2 4 2 3 3 2" xfId="22189"/>
    <cellStyle name="표준 8 2 2 2 4 2 3 4" xfId="22190"/>
    <cellStyle name="표준 8 2 2 2 4 2 4" xfId="22191"/>
    <cellStyle name="표준 8 2 2 2 4 2 4 2" xfId="22192"/>
    <cellStyle name="표준 8 2 2 2 4 2 4 2 2" xfId="22193"/>
    <cellStyle name="표준 8 2 2 2 4 2 4 3" xfId="22194"/>
    <cellStyle name="표준 8 2 2 2 4 2 5" xfId="22195"/>
    <cellStyle name="표준 8 2 2 2 4 2 5 2" xfId="22196"/>
    <cellStyle name="표준 8 2 2 2 4 2 6" xfId="22197"/>
    <cellStyle name="표준 8 2 2 2 4 3" xfId="22198"/>
    <cellStyle name="표준 8 2 2 2 4 3 2" xfId="22199"/>
    <cellStyle name="표준 8 2 2 2 4 3 2 2" xfId="22200"/>
    <cellStyle name="표준 8 2 2 2 4 3 2 2 2" xfId="22201"/>
    <cellStyle name="표준 8 2 2 2 4 3 2 2 2 2" xfId="22202"/>
    <cellStyle name="표준 8 2 2 2 4 3 2 2 3" xfId="22203"/>
    <cellStyle name="표준 8 2 2 2 4 3 2 3" xfId="22204"/>
    <cellStyle name="표준 8 2 2 2 4 3 2 3 2" xfId="22205"/>
    <cellStyle name="표준 8 2 2 2 4 3 2 4" xfId="22206"/>
    <cellStyle name="표준 8 2 2 2 4 3 3" xfId="22207"/>
    <cellStyle name="표준 8 2 2 2 4 3 3 2" xfId="22208"/>
    <cellStyle name="표준 8 2 2 2 4 3 3 2 2" xfId="22209"/>
    <cellStyle name="표준 8 2 2 2 4 3 3 3" xfId="22210"/>
    <cellStyle name="표준 8 2 2 2 4 3 4" xfId="22211"/>
    <cellStyle name="표준 8 2 2 2 4 3 4 2" xfId="22212"/>
    <cellStyle name="표준 8 2 2 2 4 3 5" xfId="22213"/>
    <cellStyle name="표준 8 2 2 2 4 4" xfId="22214"/>
    <cellStyle name="표준 8 2 2 2 4 4 2" xfId="22215"/>
    <cellStyle name="표준 8 2 2 2 4 4 2 2" xfId="22216"/>
    <cellStyle name="표준 8 2 2 2 4 4 2 2 2" xfId="22217"/>
    <cellStyle name="표준 8 2 2 2 4 4 2 3" xfId="22218"/>
    <cellStyle name="표준 8 2 2 2 4 4 3" xfId="22219"/>
    <cellStyle name="표준 8 2 2 2 4 4 3 2" xfId="22220"/>
    <cellStyle name="표준 8 2 2 2 4 4 4" xfId="22221"/>
    <cellStyle name="표준 8 2 2 2 4 5" xfId="22222"/>
    <cellStyle name="표준 8 2 2 2 4 5 2" xfId="22223"/>
    <cellStyle name="표준 8 2 2 2 4 5 2 2" xfId="22224"/>
    <cellStyle name="표준 8 2 2 2 4 5 3" xfId="22225"/>
    <cellStyle name="표준 8 2 2 2 4 6" xfId="22226"/>
    <cellStyle name="표준 8 2 2 2 4 6 2" xfId="22227"/>
    <cellStyle name="표준 8 2 2 2 4 7" xfId="22228"/>
    <cellStyle name="표준 8 2 2 2 5" xfId="22229"/>
    <cellStyle name="표준 8 2 2 2 6" xfId="22230"/>
    <cellStyle name="표준 8 2 2 2 6 2" xfId="22231"/>
    <cellStyle name="표준 8 2 2 2 6 2 2" xfId="22232"/>
    <cellStyle name="표준 8 2 2 2 6 2 2 2" xfId="22233"/>
    <cellStyle name="표준 8 2 2 2 6 2 2 2 2" xfId="22234"/>
    <cellStyle name="표준 8 2 2 2 6 2 2 2 2 2" xfId="22235"/>
    <cellStyle name="표준 8 2 2 2 6 2 2 2 3" xfId="22236"/>
    <cellStyle name="표준 8 2 2 2 6 2 2 3" xfId="22237"/>
    <cellStyle name="표준 8 2 2 2 6 2 2 3 2" xfId="22238"/>
    <cellStyle name="표준 8 2 2 2 6 2 2 4" xfId="22239"/>
    <cellStyle name="표준 8 2 2 2 6 2 3" xfId="22240"/>
    <cellStyle name="표준 8 2 2 2 6 2 3 2" xfId="22241"/>
    <cellStyle name="표준 8 2 2 2 6 2 3 2 2" xfId="22242"/>
    <cellStyle name="표준 8 2 2 2 6 2 3 3" xfId="22243"/>
    <cellStyle name="표준 8 2 2 2 6 2 4" xfId="22244"/>
    <cellStyle name="표준 8 2 2 2 6 2 4 2" xfId="22245"/>
    <cellStyle name="표준 8 2 2 2 6 2 5" xfId="22246"/>
    <cellStyle name="표준 8 2 2 2 6 3" xfId="22247"/>
    <cellStyle name="표준 8 2 2 2 6 3 2" xfId="22248"/>
    <cellStyle name="표준 8 2 2 2 6 3 2 2" xfId="22249"/>
    <cellStyle name="표준 8 2 2 2 6 3 2 2 2" xfId="22250"/>
    <cellStyle name="표준 8 2 2 2 6 3 2 3" xfId="22251"/>
    <cellStyle name="표준 8 2 2 2 6 3 3" xfId="22252"/>
    <cellStyle name="표준 8 2 2 2 6 3 3 2" xfId="22253"/>
    <cellStyle name="표준 8 2 2 2 6 3 4" xfId="22254"/>
    <cellStyle name="표준 8 2 2 2 6 4" xfId="22255"/>
    <cellStyle name="표준 8 2 2 2 6 4 2" xfId="22256"/>
    <cellStyle name="표준 8 2 2 2 6 4 2 2" xfId="22257"/>
    <cellStyle name="표준 8 2 2 2 6 4 3" xfId="22258"/>
    <cellStyle name="표준 8 2 2 2 6 5" xfId="22259"/>
    <cellStyle name="표준 8 2 2 2 6 5 2" xfId="22260"/>
    <cellStyle name="표준 8 2 2 2 6 6" xfId="22261"/>
    <cellStyle name="표준 8 2 2 2 7" xfId="22262"/>
    <cellStyle name="표준 8 2 2 2 7 2" xfId="22263"/>
    <cellStyle name="표준 8 2 2 2 7 2 2" xfId="22264"/>
    <cellStyle name="표준 8 2 2 2 7 2 2 2" xfId="22265"/>
    <cellStyle name="표준 8 2 2 2 7 2 2 2 2" xfId="22266"/>
    <cellStyle name="표준 8 2 2 2 7 2 2 3" xfId="22267"/>
    <cellStyle name="표준 8 2 2 2 7 2 3" xfId="22268"/>
    <cellStyle name="표준 8 2 2 2 7 2 3 2" xfId="22269"/>
    <cellStyle name="표준 8 2 2 2 7 2 4" xfId="22270"/>
    <cellStyle name="표준 8 2 2 2 7 3" xfId="22271"/>
    <cellStyle name="표준 8 2 2 2 7 3 2" xfId="22272"/>
    <cellStyle name="표준 8 2 2 2 7 3 2 2" xfId="22273"/>
    <cellStyle name="표준 8 2 2 2 7 3 3" xfId="22274"/>
    <cellStyle name="표준 8 2 2 2 7 4" xfId="22275"/>
    <cellStyle name="표준 8 2 2 2 7 4 2" xfId="22276"/>
    <cellStyle name="표준 8 2 2 2 7 5" xfId="22277"/>
    <cellStyle name="표준 8 2 2 2 8" xfId="22278"/>
    <cellStyle name="표준 8 2 2 2 8 2" xfId="22279"/>
    <cellStyle name="표준 8 2 2 2 8 2 2" xfId="22280"/>
    <cellStyle name="표준 8 2 2 2 8 2 2 2" xfId="22281"/>
    <cellStyle name="표준 8 2 2 2 8 2 3" xfId="22282"/>
    <cellStyle name="표준 8 2 2 2 8 3" xfId="22283"/>
    <cellStyle name="표준 8 2 2 2 8 3 2" xfId="22284"/>
    <cellStyle name="표준 8 2 2 2 8 4" xfId="22285"/>
    <cellStyle name="표준 8 2 2 2 9" xfId="22286"/>
    <cellStyle name="표준 8 2 2 2 9 2" xfId="22287"/>
    <cellStyle name="표준 8 2 2 2 9 2 2" xfId="22288"/>
    <cellStyle name="표준 8 2 2 2 9 3" xfId="22289"/>
    <cellStyle name="표준 8 2 2 3" xfId="22290"/>
    <cellStyle name="표준 8 2 2 3 2" xfId="22291"/>
    <cellStyle name="표준 8 2 2 4" xfId="22292"/>
    <cellStyle name="표준 8 2 2 4 10" xfId="22293"/>
    <cellStyle name="표준 8 2 2 4 2" xfId="22294"/>
    <cellStyle name="표준 8 2 2 4 2 2" xfId="22295"/>
    <cellStyle name="표준 8 2 2 4 2 2 2" xfId="22296"/>
    <cellStyle name="표준 8 2 2 4 2 2 2 2" xfId="22297"/>
    <cellStyle name="표준 8 2 2 4 2 2 2 2 2" xfId="22298"/>
    <cellStyle name="표준 8 2 2 4 2 2 2 2 2 2" xfId="22299"/>
    <cellStyle name="표준 8 2 2 4 2 2 2 2 2 2 2" xfId="22300"/>
    <cellStyle name="표준 8 2 2 4 2 2 2 2 2 2 2 2" xfId="22301"/>
    <cellStyle name="표준 8 2 2 4 2 2 2 2 2 2 3" xfId="22302"/>
    <cellStyle name="표준 8 2 2 4 2 2 2 2 2 3" xfId="22303"/>
    <cellStyle name="표준 8 2 2 4 2 2 2 2 2 3 2" xfId="22304"/>
    <cellStyle name="표준 8 2 2 4 2 2 2 2 2 4" xfId="22305"/>
    <cellStyle name="표준 8 2 2 4 2 2 2 2 3" xfId="22306"/>
    <cellStyle name="표준 8 2 2 4 2 2 2 2 3 2" xfId="22307"/>
    <cellStyle name="표준 8 2 2 4 2 2 2 2 3 2 2" xfId="22308"/>
    <cellStyle name="표준 8 2 2 4 2 2 2 2 3 3" xfId="22309"/>
    <cellStyle name="표준 8 2 2 4 2 2 2 2 4" xfId="22310"/>
    <cellStyle name="표준 8 2 2 4 2 2 2 2 4 2" xfId="22311"/>
    <cellStyle name="표준 8 2 2 4 2 2 2 2 5" xfId="22312"/>
    <cellStyle name="표준 8 2 2 4 2 2 2 3" xfId="22313"/>
    <cellStyle name="표준 8 2 2 4 2 2 2 3 2" xfId="22314"/>
    <cellStyle name="표준 8 2 2 4 2 2 2 3 2 2" xfId="22315"/>
    <cellStyle name="표준 8 2 2 4 2 2 2 3 2 2 2" xfId="22316"/>
    <cellStyle name="표준 8 2 2 4 2 2 2 3 2 3" xfId="22317"/>
    <cellStyle name="표준 8 2 2 4 2 2 2 3 3" xfId="22318"/>
    <cellStyle name="표준 8 2 2 4 2 2 2 3 3 2" xfId="22319"/>
    <cellStyle name="표준 8 2 2 4 2 2 2 3 4" xfId="22320"/>
    <cellStyle name="표준 8 2 2 4 2 2 2 4" xfId="22321"/>
    <cellStyle name="표준 8 2 2 4 2 2 2 4 2" xfId="22322"/>
    <cellStyle name="표준 8 2 2 4 2 2 2 4 2 2" xfId="22323"/>
    <cellStyle name="표준 8 2 2 4 2 2 2 4 3" xfId="22324"/>
    <cellStyle name="표준 8 2 2 4 2 2 2 5" xfId="22325"/>
    <cellStyle name="표준 8 2 2 4 2 2 2 5 2" xfId="22326"/>
    <cellStyle name="표준 8 2 2 4 2 2 2 6" xfId="22327"/>
    <cellStyle name="표준 8 2 2 4 2 2 3" xfId="22328"/>
    <cellStyle name="표준 8 2 2 4 2 2 3 2" xfId="22329"/>
    <cellStyle name="표준 8 2 2 4 2 2 3 2 2" xfId="22330"/>
    <cellStyle name="표준 8 2 2 4 2 2 3 2 2 2" xfId="22331"/>
    <cellStyle name="표준 8 2 2 4 2 2 3 2 2 2 2" xfId="22332"/>
    <cellStyle name="표준 8 2 2 4 2 2 3 2 2 3" xfId="22333"/>
    <cellStyle name="표준 8 2 2 4 2 2 3 2 3" xfId="22334"/>
    <cellStyle name="표준 8 2 2 4 2 2 3 2 3 2" xfId="22335"/>
    <cellStyle name="표준 8 2 2 4 2 2 3 2 4" xfId="22336"/>
    <cellStyle name="표준 8 2 2 4 2 2 3 3" xfId="22337"/>
    <cellStyle name="표준 8 2 2 4 2 2 3 3 2" xfId="22338"/>
    <cellStyle name="표준 8 2 2 4 2 2 3 3 2 2" xfId="22339"/>
    <cellStyle name="표준 8 2 2 4 2 2 3 3 3" xfId="22340"/>
    <cellStyle name="표준 8 2 2 4 2 2 3 4" xfId="22341"/>
    <cellStyle name="표준 8 2 2 4 2 2 3 4 2" xfId="22342"/>
    <cellStyle name="표준 8 2 2 4 2 2 3 5" xfId="22343"/>
    <cellStyle name="표준 8 2 2 4 2 2 4" xfId="22344"/>
    <cellStyle name="표준 8 2 2 4 2 2 4 2" xfId="22345"/>
    <cellStyle name="표준 8 2 2 4 2 2 4 2 2" xfId="22346"/>
    <cellStyle name="표준 8 2 2 4 2 2 4 2 2 2" xfId="22347"/>
    <cellStyle name="표준 8 2 2 4 2 2 4 2 3" xfId="22348"/>
    <cellStyle name="표준 8 2 2 4 2 2 4 3" xfId="22349"/>
    <cellStyle name="표준 8 2 2 4 2 2 4 3 2" xfId="22350"/>
    <cellStyle name="표준 8 2 2 4 2 2 4 4" xfId="22351"/>
    <cellStyle name="표준 8 2 2 4 2 2 5" xfId="22352"/>
    <cellStyle name="표준 8 2 2 4 2 2 5 2" xfId="22353"/>
    <cellStyle name="표준 8 2 2 4 2 2 5 2 2" xfId="22354"/>
    <cellStyle name="표준 8 2 2 4 2 2 5 3" xfId="22355"/>
    <cellStyle name="표준 8 2 2 4 2 2 6" xfId="22356"/>
    <cellStyle name="표준 8 2 2 4 2 2 6 2" xfId="22357"/>
    <cellStyle name="표준 8 2 2 4 2 2 7" xfId="22358"/>
    <cellStyle name="표준 8 2 2 4 2 3" xfId="22359"/>
    <cellStyle name="표준 8 2 2 4 2 4" xfId="22360"/>
    <cellStyle name="표준 8 2 2 4 2 4 2" xfId="22361"/>
    <cellStyle name="표준 8 2 2 4 2 4 2 2" xfId="22362"/>
    <cellStyle name="표준 8 2 2 4 2 4 2 2 2" xfId="22363"/>
    <cellStyle name="표준 8 2 2 4 2 4 2 2 2 2" xfId="22364"/>
    <cellStyle name="표준 8 2 2 4 2 4 2 2 2 2 2" xfId="22365"/>
    <cellStyle name="표준 8 2 2 4 2 4 2 2 2 3" xfId="22366"/>
    <cellStyle name="표준 8 2 2 4 2 4 2 2 3" xfId="22367"/>
    <cellStyle name="표준 8 2 2 4 2 4 2 2 3 2" xfId="22368"/>
    <cellStyle name="표준 8 2 2 4 2 4 2 2 4" xfId="22369"/>
    <cellStyle name="표준 8 2 2 4 2 4 2 3" xfId="22370"/>
    <cellStyle name="표준 8 2 2 4 2 4 2 3 2" xfId="22371"/>
    <cellStyle name="표준 8 2 2 4 2 4 2 3 2 2" xfId="22372"/>
    <cellStyle name="표준 8 2 2 4 2 4 2 3 3" xfId="22373"/>
    <cellStyle name="표준 8 2 2 4 2 4 2 4" xfId="22374"/>
    <cellStyle name="표준 8 2 2 4 2 4 2 4 2" xfId="22375"/>
    <cellStyle name="표준 8 2 2 4 2 4 2 5" xfId="22376"/>
    <cellStyle name="표준 8 2 2 4 2 4 3" xfId="22377"/>
    <cellStyle name="표준 8 2 2 4 2 4 3 2" xfId="22378"/>
    <cellStyle name="표준 8 2 2 4 2 4 3 2 2" xfId="22379"/>
    <cellStyle name="표준 8 2 2 4 2 4 3 2 2 2" xfId="22380"/>
    <cellStyle name="표준 8 2 2 4 2 4 3 2 3" xfId="22381"/>
    <cellStyle name="표준 8 2 2 4 2 4 3 3" xfId="22382"/>
    <cellStyle name="표준 8 2 2 4 2 4 3 3 2" xfId="22383"/>
    <cellStyle name="표준 8 2 2 4 2 4 3 4" xfId="22384"/>
    <cellStyle name="표준 8 2 2 4 2 4 4" xfId="22385"/>
    <cellStyle name="표준 8 2 2 4 2 4 4 2" xfId="22386"/>
    <cellStyle name="표준 8 2 2 4 2 4 4 2 2" xfId="22387"/>
    <cellStyle name="표준 8 2 2 4 2 4 4 3" xfId="22388"/>
    <cellStyle name="표준 8 2 2 4 2 4 5" xfId="22389"/>
    <cellStyle name="표준 8 2 2 4 2 4 5 2" xfId="22390"/>
    <cellStyle name="표준 8 2 2 4 2 4 6" xfId="22391"/>
    <cellStyle name="표준 8 2 2 4 2 5" xfId="22392"/>
    <cellStyle name="표준 8 2 2 4 2 5 2" xfId="22393"/>
    <cellStyle name="표준 8 2 2 4 2 5 2 2" xfId="22394"/>
    <cellStyle name="표준 8 2 2 4 2 5 2 2 2" xfId="22395"/>
    <cellStyle name="표준 8 2 2 4 2 5 2 2 2 2" xfId="22396"/>
    <cellStyle name="표준 8 2 2 4 2 5 2 2 3" xfId="22397"/>
    <cellStyle name="표준 8 2 2 4 2 5 2 3" xfId="22398"/>
    <cellStyle name="표준 8 2 2 4 2 5 2 3 2" xfId="22399"/>
    <cellStyle name="표준 8 2 2 4 2 5 2 4" xfId="22400"/>
    <cellStyle name="표준 8 2 2 4 2 5 3" xfId="22401"/>
    <cellStyle name="표준 8 2 2 4 2 5 3 2" xfId="22402"/>
    <cellStyle name="표준 8 2 2 4 2 5 3 2 2" xfId="22403"/>
    <cellStyle name="표준 8 2 2 4 2 5 3 3" xfId="22404"/>
    <cellStyle name="표준 8 2 2 4 2 5 4" xfId="22405"/>
    <cellStyle name="표준 8 2 2 4 2 5 4 2" xfId="22406"/>
    <cellStyle name="표준 8 2 2 4 2 5 5" xfId="22407"/>
    <cellStyle name="표준 8 2 2 4 2 6" xfId="22408"/>
    <cellStyle name="표준 8 2 2 4 2 6 2" xfId="22409"/>
    <cellStyle name="표준 8 2 2 4 2 6 2 2" xfId="22410"/>
    <cellStyle name="표준 8 2 2 4 2 6 2 2 2" xfId="22411"/>
    <cellStyle name="표준 8 2 2 4 2 6 2 3" xfId="22412"/>
    <cellStyle name="표준 8 2 2 4 2 6 3" xfId="22413"/>
    <cellStyle name="표준 8 2 2 4 2 6 3 2" xfId="22414"/>
    <cellStyle name="표준 8 2 2 4 2 6 4" xfId="22415"/>
    <cellStyle name="표준 8 2 2 4 2 7" xfId="22416"/>
    <cellStyle name="표준 8 2 2 4 2 7 2" xfId="22417"/>
    <cellStyle name="표준 8 2 2 4 2 7 2 2" xfId="22418"/>
    <cellStyle name="표준 8 2 2 4 2 7 3" xfId="22419"/>
    <cellStyle name="표준 8 2 2 4 2 8" xfId="22420"/>
    <cellStyle name="표준 8 2 2 4 2 8 2" xfId="22421"/>
    <cellStyle name="표준 8 2 2 4 2 9" xfId="22422"/>
    <cellStyle name="표준 8 2 2 4 3" xfId="22423"/>
    <cellStyle name="표준 8 2 2 4 3 2" xfId="22424"/>
    <cellStyle name="표준 8 2 2 4 3 2 2" xfId="22425"/>
    <cellStyle name="표준 8 2 2 4 3 2 2 2" xfId="22426"/>
    <cellStyle name="표준 8 2 2 4 3 2 2 2 2" xfId="22427"/>
    <cellStyle name="표준 8 2 2 4 3 2 2 2 2 2" xfId="22428"/>
    <cellStyle name="표준 8 2 2 4 3 2 2 2 2 2 2" xfId="22429"/>
    <cellStyle name="표준 8 2 2 4 3 2 2 2 2 3" xfId="22430"/>
    <cellStyle name="표준 8 2 2 4 3 2 2 2 3" xfId="22431"/>
    <cellStyle name="표준 8 2 2 4 3 2 2 2 3 2" xfId="22432"/>
    <cellStyle name="표준 8 2 2 4 3 2 2 2 4" xfId="22433"/>
    <cellStyle name="표준 8 2 2 4 3 2 2 3" xfId="22434"/>
    <cellStyle name="표준 8 2 2 4 3 2 2 3 2" xfId="22435"/>
    <cellStyle name="표준 8 2 2 4 3 2 2 3 2 2" xfId="22436"/>
    <cellStyle name="표준 8 2 2 4 3 2 2 3 3" xfId="22437"/>
    <cellStyle name="표준 8 2 2 4 3 2 2 4" xfId="22438"/>
    <cellStyle name="표준 8 2 2 4 3 2 2 4 2" xfId="22439"/>
    <cellStyle name="표준 8 2 2 4 3 2 2 5" xfId="22440"/>
    <cellStyle name="표준 8 2 2 4 3 2 3" xfId="22441"/>
    <cellStyle name="표준 8 2 2 4 3 2 3 2" xfId="22442"/>
    <cellStyle name="표준 8 2 2 4 3 2 3 2 2" xfId="22443"/>
    <cellStyle name="표준 8 2 2 4 3 2 3 2 2 2" xfId="22444"/>
    <cellStyle name="표준 8 2 2 4 3 2 3 2 3" xfId="22445"/>
    <cellStyle name="표준 8 2 2 4 3 2 3 3" xfId="22446"/>
    <cellStyle name="표준 8 2 2 4 3 2 3 3 2" xfId="22447"/>
    <cellStyle name="표준 8 2 2 4 3 2 3 4" xfId="22448"/>
    <cellStyle name="표준 8 2 2 4 3 2 4" xfId="22449"/>
    <cellStyle name="표준 8 2 2 4 3 2 4 2" xfId="22450"/>
    <cellStyle name="표준 8 2 2 4 3 2 4 2 2" xfId="22451"/>
    <cellStyle name="표준 8 2 2 4 3 2 4 3" xfId="22452"/>
    <cellStyle name="표준 8 2 2 4 3 2 5" xfId="22453"/>
    <cellStyle name="표준 8 2 2 4 3 2 5 2" xfId="22454"/>
    <cellStyle name="표준 8 2 2 4 3 2 6" xfId="22455"/>
    <cellStyle name="표준 8 2 2 4 3 3" xfId="22456"/>
    <cellStyle name="표준 8 2 2 4 3 3 2" xfId="22457"/>
    <cellStyle name="표준 8 2 2 4 3 3 2 2" xfId="22458"/>
    <cellStyle name="표준 8 2 2 4 3 3 2 2 2" xfId="22459"/>
    <cellStyle name="표준 8 2 2 4 3 3 2 2 2 2" xfId="22460"/>
    <cellStyle name="표준 8 2 2 4 3 3 2 2 3" xfId="22461"/>
    <cellStyle name="표준 8 2 2 4 3 3 2 3" xfId="22462"/>
    <cellStyle name="표준 8 2 2 4 3 3 2 3 2" xfId="22463"/>
    <cellStyle name="표준 8 2 2 4 3 3 2 4" xfId="22464"/>
    <cellStyle name="표준 8 2 2 4 3 3 3" xfId="22465"/>
    <cellStyle name="표준 8 2 2 4 3 3 3 2" xfId="22466"/>
    <cellStyle name="표준 8 2 2 4 3 3 3 2 2" xfId="22467"/>
    <cellStyle name="표준 8 2 2 4 3 3 3 3" xfId="22468"/>
    <cellStyle name="표준 8 2 2 4 3 3 4" xfId="22469"/>
    <cellStyle name="표준 8 2 2 4 3 3 4 2" xfId="22470"/>
    <cellStyle name="표준 8 2 2 4 3 3 5" xfId="22471"/>
    <cellStyle name="표준 8 2 2 4 3 4" xfId="22472"/>
    <cellStyle name="표준 8 2 2 4 3 4 2" xfId="22473"/>
    <cellStyle name="표준 8 2 2 4 3 4 2 2" xfId="22474"/>
    <cellStyle name="표준 8 2 2 4 3 4 2 2 2" xfId="22475"/>
    <cellStyle name="표준 8 2 2 4 3 4 2 3" xfId="22476"/>
    <cellStyle name="표준 8 2 2 4 3 4 3" xfId="22477"/>
    <cellStyle name="표준 8 2 2 4 3 4 3 2" xfId="22478"/>
    <cellStyle name="표준 8 2 2 4 3 4 4" xfId="22479"/>
    <cellStyle name="표준 8 2 2 4 3 5" xfId="22480"/>
    <cellStyle name="표준 8 2 2 4 3 5 2" xfId="22481"/>
    <cellStyle name="표준 8 2 2 4 3 5 2 2" xfId="22482"/>
    <cellStyle name="표준 8 2 2 4 3 5 3" xfId="22483"/>
    <cellStyle name="표준 8 2 2 4 3 6" xfId="22484"/>
    <cellStyle name="표준 8 2 2 4 3 6 2" xfId="22485"/>
    <cellStyle name="표준 8 2 2 4 3 7" xfId="22486"/>
    <cellStyle name="표준 8 2 2 4 4" xfId="22487"/>
    <cellStyle name="표준 8 2 2 4 5" xfId="22488"/>
    <cellStyle name="표준 8 2 2 4 5 2" xfId="22489"/>
    <cellStyle name="표준 8 2 2 4 5 2 2" xfId="22490"/>
    <cellStyle name="표준 8 2 2 4 5 2 2 2" xfId="22491"/>
    <cellStyle name="표준 8 2 2 4 5 2 2 2 2" xfId="22492"/>
    <cellStyle name="표준 8 2 2 4 5 2 2 2 2 2" xfId="22493"/>
    <cellStyle name="표준 8 2 2 4 5 2 2 2 3" xfId="22494"/>
    <cellStyle name="표준 8 2 2 4 5 2 2 3" xfId="22495"/>
    <cellStyle name="표준 8 2 2 4 5 2 2 3 2" xfId="22496"/>
    <cellStyle name="표준 8 2 2 4 5 2 2 4" xfId="22497"/>
    <cellStyle name="표준 8 2 2 4 5 2 3" xfId="22498"/>
    <cellStyle name="표준 8 2 2 4 5 2 3 2" xfId="22499"/>
    <cellStyle name="표준 8 2 2 4 5 2 3 2 2" xfId="22500"/>
    <cellStyle name="표준 8 2 2 4 5 2 3 3" xfId="22501"/>
    <cellStyle name="표준 8 2 2 4 5 2 4" xfId="22502"/>
    <cellStyle name="표준 8 2 2 4 5 2 4 2" xfId="22503"/>
    <cellStyle name="표준 8 2 2 4 5 2 5" xfId="22504"/>
    <cellStyle name="표준 8 2 2 4 5 3" xfId="22505"/>
    <cellStyle name="표준 8 2 2 4 5 3 2" xfId="22506"/>
    <cellStyle name="표준 8 2 2 4 5 3 2 2" xfId="22507"/>
    <cellStyle name="표준 8 2 2 4 5 3 2 2 2" xfId="22508"/>
    <cellStyle name="표준 8 2 2 4 5 3 2 3" xfId="22509"/>
    <cellStyle name="표준 8 2 2 4 5 3 3" xfId="22510"/>
    <cellStyle name="표준 8 2 2 4 5 3 3 2" xfId="22511"/>
    <cellStyle name="표준 8 2 2 4 5 3 4" xfId="22512"/>
    <cellStyle name="표준 8 2 2 4 5 4" xfId="22513"/>
    <cellStyle name="표준 8 2 2 4 5 4 2" xfId="22514"/>
    <cellStyle name="표준 8 2 2 4 5 4 2 2" xfId="22515"/>
    <cellStyle name="표준 8 2 2 4 5 4 3" xfId="22516"/>
    <cellStyle name="표준 8 2 2 4 5 5" xfId="22517"/>
    <cellStyle name="표준 8 2 2 4 5 5 2" xfId="22518"/>
    <cellStyle name="표준 8 2 2 4 5 6" xfId="22519"/>
    <cellStyle name="표준 8 2 2 4 6" xfId="22520"/>
    <cellStyle name="표준 8 2 2 4 6 2" xfId="22521"/>
    <cellStyle name="표준 8 2 2 4 6 2 2" xfId="22522"/>
    <cellStyle name="표준 8 2 2 4 6 2 2 2" xfId="22523"/>
    <cellStyle name="표준 8 2 2 4 6 2 2 2 2" xfId="22524"/>
    <cellStyle name="표준 8 2 2 4 6 2 2 3" xfId="22525"/>
    <cellStyle name="표준 8 2 2 4 6 2 3" xfId="22526"/>
    <cellStyle name="표준 8 2 2 4 6 2 3 2" xfId="22527"/>
    <cellStyle name="표준 8 2 2 4 6 2 4" xfId="22528"/>
    <cellStyle name="표준 8 2 2 4 6 3" xfId="22529"/>
    <cellStyle name="표준 8 2 2 4 6 3 2" xfId="22530"/>
    <cellStyle name="표준 8 2 2 4 6 3 2 2" xfId="22531"/>
    <cellStyle name="표준 8 2 2 4 6 3 3" xfId="22532"/>
    <cellStyle name="표준 8 2 2 4 6 4" xfId="22533"/>
    <cellStyle name="표준 8 2 2 4 6 4 2" xfId="22534"/>
    <cellStyle name="표준 8 2 2 4 6 5" xfId="22535"/>
    <cellStyle name="표준 8 2 2 4 7" xfId="22536"/>
    <cellStyle name="표준 8 2 2 4 7 2" xfId="22537"/>
    <cellStyle name="표준 8 2 2 4 7 2 2" xfId="22538"/>
    <cellStyle name="표준 8 2 2 4 7 2 2 2" xfId="22539"/>
    <cellStyle name="표준 8 2 2 4 7 2 3" xfId="22540"/>
    <cellStyle name="표준 8 2 2 4 7 3" xfId="22541"/>
    <cellStyle name="표준 8 2 2 4 7 3 2" xfId="22542"/>
    <cellStyle name="표준 8 2 2 4 7 4" xfId="22543"/>
    <cellStyle name="표준 8 2 2 4 8" xfId="22544"/>
    <cellStyle name="표준 8 2 2 4 8 2" xfId="22545"/>
    <cellStyle name="표준 8 2 2 4 8 2 2" xfId="22546"/>
    <cellStyle name="표준 8 2 2 4 8 3" xfId="22547"/>
    <cellStyle name="표준 8 2 2 4 9" xfId="22548"/>
    <cellStyle name="표준 8 2 2 4 9 2" xfId="22549"/>
    <cellStyle name="표준 8 2 2 5" xfId="22550"/>
    <cellStyle name="표준 8 2 2 5 2" xfId="22551"/>
    <cellStyle name="표준 8 2 2 5 2 2" xfId="22552"/>
    <cellStyle name="표준 8 2 2 5 2 2 2" xfId="22553"/>
    <cellStyle name="표준 8 2 2 5 2 2 2 2" xfId="22554"/>
    <cellStyle name="표준 8 2 2 5 2 2 2 2 2" xfId="22555"/>
    <cellStyle name="표준 8 2 2 5 2 2 2 2 2 2" xfId="22556"/>
    <cellStyle name="표준 8 2 2 5 2 2 2 2 2 2 2" xfId="22557"/>
    <cellStyle name="표준 8 2 2 5 2 2 2 2 2 3" xfId="22558"/>
    <cellStyle name="표준 8 2 2 5 2 2 2 2 3" xfId="22559"/>
    <cellStyle name="표준 8 2 2 5 2 2 2 2 3 2" xfId="22560"/>
    <cellStyle name="표준 8 2 2 5 2 2 2 2 4" xfId="22561"/>
    <cellStyle name="표준 8 2 2 5 2 2 2 3" xfId="22562"/>
    <cellStyle name="표준 8 2 2 5 2 2 2 3 2" xfId="22563"/>
    <cellStyle name="표준 8 2 2 5 2 2 2 3 2 2" xfId="22564"/>
    <cellStyle name="표준 8 2 2 5 2 2 2 3 3" xfId="22565"/>
    <cellStyle name="표준 8 2 2 5 2 2 2 4" xfId="22566"/>
    <cellStyle name="표준 8 2 2 5 2 2 2 4 2" xfId="22567"/>
    <cellStyle name="표준 8 2 2 5 2 2 2 5" xfId="22568"/>
    <cellStyle name="표준 8 2 2 5 2 2 3" xfId="22569"/>
    <cellStyle name="표준 8 2 2 5 2 2 3 2" xfId="22570"/>
    <cellStyle name="표준 8 2 2 5 2 2 3 2 2" xfId="22571"/>
    <cellStyle name="표준 8 2 2 5 2 2 3 2 2 2" xfId="22572"/>
    <cellStyle name="표준 8 2 2 5 2 2 3 2 3" xfId="22573"/>
    <cellStyle name="표준 8 2 2 5 2 2 3 3" xfId="22574"/>
    <cellStyle name="표준 8 2 2 5 2 2 3 3 2" xfId="22575"/>
    <cellStyle name="표준 8 2 2 5 2 2 3 4" xfId="22576"/>
    <cellStyle name="표준 8 2 2 5 2 2 4" xfId="22577"/>
    <cellStyle name="표준 8 2 2 5 2 2 4 2" xfId="22578"/>
    <cellStyle name="표준 8 2 2 5 2 2 4 2 2" xfId="22579"/>
    <cellStyle name="표준 8 2 2 5 2 2 4 3" xfId="22580"/>
    <cellStyle name="표준 8 2 2 5 2 2 5" xfId="22581"/>
    <cellStyle name="표준 8 2 2 5 2 2 5 2" xfId="22582"/>
    <cellStyle name="표준 8 2 2 5 2 2 6" xfId="22583"/>
    <cellStyle name="표준 8 2 2 5 2 3" xfId="22584"/>
    <cellStyle name="표준 8 2 2 5 2 3 2" xfId="22585"/>
    <cellStyle name="표준 8 2 2 5 2 3 2 2" xfId="22586"/>
    <cellStyle name="표준 8 2 2 5 2 3 2 2 2" xfId="22587"/>
    <cellStyle name="표준 8 2 2 5 2 3 2 2 2 2" xfId="22588"/>
    <cellStyle name="표준 8 2 2 5 2 3 2 2 3" xfId="22589"/>
    <cellStyle name="표준 8 2 2 5 2 3 2 3" xfId="22590"/>
    <cellStyle name="표준 8 2 2 5 2 3 2 3 2" xfId="22591"/>
    <cellStyle name="표준 8 2 2 5 2 3 2 4" xfId="22592"/>
    <cellStyle name="표준 8 2 2 5 2 3 3" xfId="22593"/>
    <cellStyle name="표준 8 2 2 5 2 3 3 2" xfId="22594"/>
    <cellStyle name="표준 8 2 2 5 2 3 3 2 2" xfId="22595"/>
    <cellStyle name="표준 8 2 2 5 2 3 3 3" xfId="22596"/>
    <cellStyle name="표준 8 2 2 5 2 3 4" xfId="22597"/>
    <cellStyle name="표준 8 2 2 5 2 3 4 2" xfId="22598"/>
    <cellStyle name="표준 8 2 2 5 2 3 5" xfId="22599"/>
    <cellStyle name="표준 8 2 2 5 2 4" xfId="22600"/>
    <cellStyle name="표준 8 2 2 5 2 4 2" xfId="22601"/>
    <cellStyle name="표준 8 2 2 5 2 4 2 2" xfId="22602"/>
    <cellStyle name="표준 8 2 2 5 2 4 2 2 2" xfId="22603"/>
    <cellStyle name="표준 8 2 2 5 2 4 2 3" xfId="22604"/>
    <cellStyle name="표준 8 2 2 5 2 4 3" xfId="22605"/>
    <cellStyle name="표준 8 2 2 5 2 4 3 2" xfId="22606"/>
    <cellStyle name="표준 8 2 2 5 2 4 4" xfId="22607"/>
    <cellStyle name="표준 8 2 2 5 2 5" xfId="22608"/>
    <cellStyle name="표준 8 2 2 5 2 5 2" xfId="22609"/>
    <cellStyle name="표준 8 2 2 5 2 5 2 2" xfId="22610"/>
    <cellStyle name="표준 8 2 2 5 2 5 3" xfId="22611"/>
    <cellStyle name="표준 8 2 2 5 2 6" xfId="22612"/>
    <cellStyle name="표준 8 2 2 5 2 6 2" xfId="22613"/>
    <cellStyle name="표준 8 2 2 5 2 7" xfId="22614"/>
    <cellStyle name="표준 8 2 2 5 3" xfId="22615"/>
    <cellStyle name="표준 8 2 2 5 4" xfId="22616"/>
    <cellStyle name="표준 8 2 2 5 4 2" xfId="22617"/>
    <cellStyle name="표준 8 2 2 5 4 2 2" xfId="22618"/>
    <cellStyle name="표준 8 2 2 5 4 2 2 2" xfId="22619"/>
    <cellStyle name="표준 8 2 2 5 4 2 2 2 2" xfId="22620"/>
    <cellStyle name="표준 8 2 2 5 4 2 2 2 2 2" xfId="22621"/>
    <cellStyle name="표준 8 2 2 5 4 2 2 2 3" xfId="22622"/>
    <cellStyle name="표준 8 2 2 5 4 2 2 3" xfId="22623"/>
    <cellStyle name="표준 8 2 2 5 4 2 2 3 2" xfId="22624"/>
    <cellStyle name="표준 8 2 2 5 4 2 2 4" xfId="22625"/>
    <cellStyle name="표준 8 2 2 5 4 2 3" xfId="22626"/>
    <cellStyle name="표준 8 2 2 5 4 2 3 2" xfId="22627"/>
    <cellStyle name="표준 8 2 2 5 4 2 3 2 2" xfId="22628"/>
    <cellStyle name="표준 8 2 2 5 4 2 3 3" xfId="22629"/>
    <cellStyle name="표준 8 2 2 5 4 2 4" xfId="22630"/>
    <cellStyle name="표준 8 2 2 5 4 2 4 2" xfId="22631"/>
    <cellStyle name="표준 8 2 2 5 4 2 5" xfId="22632"/>
    <cellStyle name="표준 8 2 2 5 4 3" xfId="22633"/>
    <cellStyle name="표준 8 2 2 5 4 3 2" xfId="22634"/>
    <cellStyle name="표준 8 2 2 5 4 3 2 2" xfId="22635"/>
    <cellStyle name="표준 8 2 2 5 4 3 2 2 2" xfId="22636"/>
    <cellStyle name="표준 8 2 2 5 4 3 2 3" xfId="22637"/>
    <cellStyle name="표준 8 2 2 5 4 3 3" xfId="22638"/>
    <cellStyle name="표준 8 2 2 5 4 3 3 2" xfId="22639"/>
    <cellStyle name="표준 8 2 2 5 4 3 4" xfId="22640"/>
    <cellStyle name="표준 8 2 2 5 4 4" xfId="22641"/>
    <cellStyle name="표준 8 2 2 5 4 4 2" xfId="22642"/>
    <cellStyle name="표준 8 2 2 5 4 4 2 2" xfId="22643"/>
    <cellStyle name="표준 8 2 2 5 4 4 3" xfId="22644"/>
    <cellStyle name="표준 8 2 2 5 4 5" xfId="22645"/>
    <cellStyle name="표준 8 2 2 5 4 5 2" xfId="22646"/>
    <cellStyle name="표준 8 2 2 5 4 6" xfId="22647"/>
    <cellStyle name="표준 8 2 2 5 5" xfId="22648"/>
    <cellStyle name="표준 8 2 2 5 5 2" xfId="22649"/>
    <cellStyle name="표준 8 2 2 5 5 2 2" xfId="22650"/>
    <cellStyle name="표준 8 2 2 5 5 2 2 2" xfId="22651"/>
    <cellStyle name="표준 8 2 2 5 5 2 2 2 2" xfId="22652"/>
    <cellStyle name="표준 8 2 2 5 5 2 2 3" xfId="22653"/>
    <cellStyle name="표준 8 2 2 5 5 2 3" xfId="22654"/>
    <cellStyle name="표준 8 2 2 5 5 2 3 2" xfId="22655"/>
    <cellStyle name="표준 8 2 2 5 5 2 4" xfId="22656"/>
    <cellStyle name="표준 8 2 2 5 5 3" xfId="22657"/>
    <cellStyle name="표준 8 2 2 5 5 3 2" xfId="22658"/>
    <cellStyle name="표준 8 2 2 5 5 3 2 2" xfId="22659"/>
    <cellStyle name="표준 8 2 2 5 5 3 3" xfId="22660"/>
    <cellStyle name="표준 8 2 2 5 5 4" xfId="22661"/>
    <cellStyle name="표준 8 2 2 5 5 4 2" xfId="22662"/>
    <cellStyle name="표준 8 2 2 5 5 5" xfId="22663"/>
    <cellStyle name="표준 8 2 2 5 6" xfId="22664"/>
    <cellStyle name="표준 8 2 2 5 6 2" xfId="22665"/>
    <cellStyle name="표준 8 2 2 5 6 2 2" xfId="22666"/>
    <cellStyle name="표준 8 2 2 5 6 2 2 2" xfId="22667"/>
    <cellStyle name="표준 8 2 2 5 6 2 3" xfId="22668"/>
    <cellStyle name="표준 8 2 2 5 6 3" xfId="22669"/>
    <cellStyle name="표준 8 2 2 5 6 3 2" xfId="22670"/>
    <cellStyle name="표준 8 2 2 5 6 4" xfId="22671"/>
    <cellStyle name="표준 8 2 2 5 7" xfId="22672"/>
    <cellStyle name="표준 8 2 2 5 7 2" xfId="22673"/>
    <cellStyle name="표준 8 2 2 5 7 2 2" xfId="22674"/>
    <cellStyle name="표준 8 2 2 5 7 3" xfId="22675"/>
    <cellStyle name="표준 8 2 2 5 8" xfId="22676"/>
    <cellStyle name="표준 8 2 2 5 8 2" xfId="22677"/>
    <cellStyle name="표준 8 2 2 5 9" xfId="22678"/>
    <cellStyle name="표준 8 2 2 6" xfId="22679"/>
    <cellStyle name="표준 8 2 2 6 2" xfId="22680"/>
    <cellStyle name="표준 8 2 2 6 2 2" xfId="22681"/>
    <cellStyle name="표준 8 2 2 6 2 2 2" xfId="22682"/>
    <cellStyle name="표준 8 2 2 6 2 2 2 2" xfId="22683"/>
    <cellStyle name="표준 8 2 2 6 2 2 2 2 2" xfId="22684"/>
    <cellStyle name="표준 8 2 2 6 2 2 2 2 2 2" xfId="22685"/>
    <cellStyle name="표준 8 2 2 6 2 2 2 2 3" xfId="22686"/>
    <cellStyle name="표준 8 2 2 6 2 2 2 3" xfId="22687"/>
    <cellStyle name="표준 8 2 2 6 2 2 2 3 2" xfId="22688"/>
    <cellStyle name="표준 8 2 2 6 2 2 2 4" xfId="22689"/>
    <cellStyle name="표준 8 2 2 6 2 2 3" xfId="22690"/>
    <cellStyle name="표준 8 2 2 6 2 2 3 2" xfId="22691"/>
    <cellStyle name="표준 8 2 2 6 2 2 3 2 2" xfId="22692"/>
    <cellStyle name="표준 8 2 2 6 2 2 3 3" xfId="22693"/>
    <cellStyle name="표준 8 2 2 6 2 2 4" xfId="22694"/>
    <cellStyle name="표준 8 2 2 6 2 2 4 2" xfId="22695"/>
    <cellStyle name="표준 8 2 2 6 2 2 5" xfId="22696"/>
    <cellStyle name="표준 8 2 2 6 2 3" xfId="22697"/>
    <cellStyle name="표준 8 2 2 6 2 3 2" xfId="22698"/>
    <cellStyle name="표준 8 2 2 6 2 3 2 2" xfId="22699"/>
    <cellStyle name="표준 8 2 2 6 2 3 2 2 2" xfId="22700"/>
    <cellStyle name="표준 8 2 2 6 2 3 2 3" xfId="22701"/>
    <cellStyle name="표준 8 2 2 6 2 3 3" xfId="22702"/>
    <cellStyle name="표준 8 2 2 6 2 3 3 2" xfId="22703"/>
    <cellStyle name="표준 8 2 2 6 2 3 4" xfId="22704"/>
    <cellStyle name="표준 8 2 2 6 2 4" xfId="22705"/>
    <cellStyle name="표준 8 2 2 6 2 4 2" xfId="22706"/>
    <cellStyle name="표준 8 2 2 6 2 4 2 2" xfId="22707"/>
    <cellStyle name="표준 8 2 2 6 2 4 3" xfId="22708"/>
    <cellStyle name="표준 8 2 2 6 2 5" xfId="22709"/>
    <cellStyle name="표준 8 2 2 6 2 5 2" xfId="22710"/>
    <cellStyle name="표준 8 2 2 6 2 6" xfId="22711"/>
    <cellStyle name="표준 8 2 2 6 3" xfId="22712"/>
    <cellStyle name="표준 8 2 2 6 3 2" xfId="22713"/>
    <cellStyle name="표준 8 2 2 6 3 2 2" xfId="22714"/>
    <cellStyle name="표준 8 2 2 6 3 2 2 2" xfId="22715"/>
    <cellStyle name="표준 8 2 2 6 3 2 2 2 2" xfId="22716"/>
    <cellStyle name="표준 8 2 2 6 3 2 2 3" xfId="22717"/>
    <cellStyle name="표준 8 2 2 6 3 2 3" xfId="22718"/>
    <cellStyle name="표준 8 2 2 6 3 2 3 2" xfId="22719"/>
    <cellStyle name="표준 8 2 2 6 3 2 4" xfId="22720"/>
    <cellStyle name="표준 8 2 2 6 3 3" xfId="22721"/>
    <cellStyle name="표준 8 2 2 6 3 3 2" xfId="22722"/>
    <cellStyle name="표준 8 2 2 6 3 3 2 2" xfId="22723"/>
    <cellStyle name="표준 8 2 2 6 3 3 3" xfId="22724"/>
    <cellStyle name="표준 8 2 2 6 3 4" xfId="22725"/>
    <cellStyle name="표준 8 2 2 6 3 4 2" xfId="22726"/>
    <cellStyle name="표준 8 2 2 6 3 5" xfId="22727"/>
    <cellStyle name="표준 8 2 2 6 4" xfId="22728"/>
    <cellStyle name="표준 8 2 2 6 4 2" xfId="22729"/>
    <cellStyle name="표준 8 2 2 6 4 2 2" xfId="22730"/>
    <cellStyle name="표준 8 2 2 6 4 2 2 2" xfId="22731"/>
    <cellStyle name="표준 8 2 2 6 4 2 3" xfId="22732"/>
    <cellStyle name="표준 8 2 2 6 4 3" xfId="22733"/>
    <cellStyle name="표준 8 2 2 6 4 3 2" xfId="22734"/>
    <cellStyle name="표준 8 2 2 6 4 4" xfId="22735"/>
    <cellStyle name="표준 8 2 2 6 5" xfId="22736"/>
    <cellStyle name="표준 8 2 2 6 5 2" xfId="22737"/>
    <cellStyle name="표준 8 2 2 6 5 2 2" xfId="22738"/>
    <cellStyle name="표준 8 2 2 6 5 3" xfId="22739"/>
    <cellStyle name="표준 8 2 2 6 6" xfId="22740"/>
    <cellStyle name="표준 8 2 2 6 6 2" xfId="22741"/>
    <cellStyle name="표준 8 2 2 6 7" xfId="22742"/>
    <cellStyle name="표준 8 2 2 7" xfId="22743"/>
    <cellStyle name="표준 8 2 2 8" xfId="22744"/>
    <cellStyle name="표준 8 2 2 8 2" xfId="22745"/>
    <cellStyle name="표준 8 2 2 8 2 2" xfId="22746"/>
    <cellStyle name="표준 8 2 2 8 2 2 2" xfId="22747"/>
    <cellStyle name="표준 8 2 2 8 2 2 2 2" xfId="22748"/>
    <cellStyle name="표준 8 2 2 8 2 2 2 2 2" xfId="22749"/>
    <cellStyle name="표준 8 2 2 8 2 2 2 3" xfId="22750"/>
    <cellStyle name="표준 8 2 2 8 2 2 3" xfId="22751"/>
    <cellStyle name="표준 8 2 2 8 2 2 3 2" xfId="22752"/>
    <cellStyle name="표준 8 2 2 8 2 2 4" xfId="22753"/>
    <cellStyle name="표준 8 2 2 8 2 3" xfId="22754"/>
    <cellStyle name="표준 8 2 2 8 2 3 2" xfId="22755"/>
    <cellStyle name="표준 8 2 2 8 2 3 2 2" xfId="22756"/>
    <cellStyle name="표준 8 2 2 8 2 3 3" xfId="22757"/>
    <cellStyle name="표준 8 2 2 8 2 4" xfId="22758"/>
    <cellStyle name="표준 8 2 2 8 2 4 2" xfId="22759"/>
    <cellStyle name="표준 8 2 2 8 2 5" xfId="22760"/>
    <cellStyle name="표준 8 2 2 8 3" xfId="22761"/>
    <cellStyle name="표준 8 2 2 8 3 2" xfId="22762"/>
    <cellStyle name="표준 8 2 2 8 3 2 2" xfId="22763"/>
    <cellStyle name="표준 8 2 2 8 3 2 2 2" xfId="22764"/>
    <cellStyle name="표준 8 2 2 8 3 2 3" xfId="22765"/>
    <cellStyle name="표준 8 2 2 8 3 3" xfId="22766"/>
    <cellStyle name="표준 8 2 2 8 3 3 2" xfId="22767"/>
    <cellStyle name="표준 8 2 2 8 3 4" xfId="22768"/>
    <cellStyle name="표준 8 2 2 8 4" xfId="22769"/>
    <cellStyle name="표준 8 2 2 8 4 2" xfId="22770"/>
    <cellStyle name="표준 8 2 2 8 4 2 2" xfId="22771"/>
    <cellStyle name="표준 8 2 2 8 4 3" xfId="22772"/>
    <cellStyle name="표준 8 2 2 8 5" xfId="22773"/>
    <cellStyle name="표준 8 2 2 8 5 2" xfId="22774"/>
    <cellStyle name="표준 8 2 2 8 6" xfId="22775"/>
    <cellStyle name="표준 8 2 2 9" xfId="22776"/>
    <cellStyle name="표준 8 2 2 9 2" xfId="22777"/>
    <cellStyle name="표준 8 2 2 9 2 2" xfId="22778"/>
    <cellStyle name="표준 8 2 2 9 2 2 2" xfId="22779"/>
    <cellStyle name="표준 8 2 2 9 2 2 2 2" xfId="22780"/>
    <cellStyle name="표준 8 2 2 9 2 2 3" xfId="22781"/>
    <cellStyle name="표준 8 2 2 9 2 3" xfId="22782"/>
    <cellStyle name="표준 8 2 2 9 2 3 2" xfId="22783"/>
    <cellStyle name="표준 8 2 2 9 2 4" xfId="22784"/>
    <cellStyle name="표준 8 2 2 9 3" xfId="22785"/>
    <cellStyle name="표준 8 2 2 9 3 2" xfId="22786"/>
    <cellStyle name="표준 8 2 2 9 3 2 2" xfId="22787"/>
    <cellStyle name="표준 8 2 2 9 3 3" xfId="22788"/>
    <cellStyle name="표준 8 2 2 9 4" xfId="22789"/>
    <cellStyle name="표준 8 2 2 9 4 2" xfId="22790"/>
    <cellStyle name="표준 8 2 2 9 5" xfId="22791"/>
    <cellStyle name="표준 8 2 3" xfId="22792"/>
    <cellStyle name="표준 8 2 3 10" xfId="22793"/>
    <cellStyle name="표준 8 2 3 10 2" xfId="22794"/>
    <cellStyle name="표준 8 2 3 11" xfId="22795"/>
    <cellStyle name="표준 8 2 3 2" xfId="22796"/>
    <cellStyle name="표준 8 2 3 2 10" xfId="22797"/>
    <cellStyle name="표준 8 2 3 2 2" xfId="22798"/>
    <cellStyle name="표준 8 2 3 2 2 2" xfId="22799"/>
    <cellStyle name="표준 8 2 3 2 2 2 2" xfId="22800"/>
    <cellStyle name="표준 8 2 3 2 2 2 2 2" xfId="22801"/>
    <cellStyle name="표준 8 2 3 2 2 2 2 2 2" xfId="22802"/>
    <cellStyle name="표준 8 2 3 2 2 2 2 2 2 2" xfId="22803"/>
    <cellStyle name="표준 8 2 3 2 2 2 2 2 2 2 2" xfId="22804"/>
    <cellStyle name="표준 8 2 3 2 2 2 2 2 2 2 2 2" xfId="22805"/>
    <cellStyle name="표준 8 2 3 2 2 2 2 2 2 2 3" xfId="22806"/>
    <cellStyle name="표준 8 2 3 2 2 2 2 2 2 3" xfId="22807"/>
    <cellStyle name="표준 8 2 3 2 2 2 2 2 2 3 2" xfId="22808"/>
    <cellStyle name="표준 8 2 3 2 2 2 2 2 2 4" xfId="22809"/>
    <cellStyle name="표준 8 2 3 2 2 2 2 2 3" xfId="22810"/>
    <cellStyle name="표준 8 2 3 2 2 2 2 2 3 2" xfId="22811"/>
    <cellStyle name="표준 8 2 3 2 2 2 2 2 3 2 2" xfId="22812"/>
    <cellStyle name="표준 8 2 3 2 2 2 2 2 3 3" xfId="22813"/>
    <cellStyle name="표준 8 2 3 2 2 2 2 2 4" xfId="22814"/>
    <cellStyle name="표준 8 2 3 2 2 2 2 2 4 2" xfId="22815"/>
    <cellStyle name="표준 8 2 3 2 2 2 2 2 5" xfId="22816"/>
    <cellStyle name="표준 8 2 3 2 2 2 2 3" xfId="22817"/>
    <cellStyle name="표준 8 2 3 2 2 2 2 3 2" xfId="22818"/>
    <cellStyle name="표준 8 2 3 2 2 2 2 3 2 2" xfId="22819"/>
    <cellStyle name="표준 8 2 3 2 2 2 2 3 2 2 2" xfId="22820"/>
    <cellStyle name="표준 8 2 3 2 2 2 2 3 2 3" xfId="22821"/>
    <cellStyle name="표준 8 2 3 2 2 2 2 3 3" xfId="22822"/>
    <cellStyle name="표준 8 2 3 2 2 2 2 3 3 2" xfId="22823"/>
    <cellStyle name="표준 8 2 3 2 2 2 2 3 4" xfId="22824"/>
    <cellStyle name="표준 8 2 3 2 2 2 2 4" xfId="22825"/>
    <cellStyle name="표준 8 2 3 2 2 2 2 4 2" xfId="22826"/>
    <cellStyle name="표준 8 2 3 2 2 2 2 4 2 2" xfId="22827"/>
    <cellStyle name="표준 8 2 3 2 2 2 2 4 3" xfId="22828"/>
    <cellStyle name="표준 8 2 3 2 2 2 2 5" xfId="22829"/>
    <cellStyle name="표준 8 2 3 2 2 2 2 5 2" xfId="22830"/>
    <cellStyle name="표준 8 2 3 2 2 2 2 6" xfId="22831"/>
    <cellStyle name="표준 8 2 3 2 2 2 3" xfId="22832"/>
    <cellStyle name="표준 8 2 3 2 2 2 3 2" xfId="22833"/>
    <cellStyle name="표준 8 2 3 2 2 2 3 2 2" xfId="22834"/>
    <cellStyle name="표준 8 2 3 2 2 2 3 2 2 2" xfId="22835"/>
    <cellStyle name="표준 8 2 3 2 2 2 3 2 2 2 2" xfId="22836"/>
    <cellStyle name="표준 8 2 3 2 2 2 3 2 2 3" xfId="22837"/>
    <cellStyle name="표준 8 2 3 2 2 2 3 2 3" xfId="22838"/>
    <cellStyle name="표준 8 2 3 2 2 2 3 2 3 2" xfId="22839"/>
    <cellStyle name="표준 8 2 3 2 2 2 3 2 4" xfId="22840"/>
    <cellStyle name="표준 8 2 3 2 2 2 3 3" xfId="22841"/>
    <cellStyle name="표준 8 2 3 2 2 2 3 3 2" xfId="22842"/>
    <cellStyle name="표준 8 2 3 2 2 2 3 3 2 2" xfId="22843"/>
    <cellStyle name="표준 8 2 3 2 2 2 3 3 3" xfId="22844"/>
    <cellStyle name="표준 8 2 3 2 2 2 3 4" xfId="22845"/>
    <cellStyle name="표준 8 2 3 2 2 2 3 4 2" xfId="22846"/>
    <cellStyle name="표준 8 2 3 2 2 2 3 5" xfId="22847"/>
    <cellStyle name="표준 8 2 3 2 2 2 4" xfId="22848"/>
    <cellStyle name="표준 8 2 3 2 2 2 4 2" xfId="22849"/>
    <cellStyle name="표준 8 2 3 2 2 2 4 2 2" xfId="22850"/>
    <cellStyle name="표준 8 2 3 2 2 2 4 2 2 2" xfId="22851"/>
    <cellStyle name="표준 8 2 3 2 2 2 4 2 3" xfId="22852"/>
    <cellStyle name="표준 8 2 3 2 2 2 4 3" xfId="22853"/>
    <cellStyle name="표준 8 2 3 2 2 2 4 3 2" xfId="22854"/>
    <cellStyle name="표준 8 2 3 2 2 2 4 4" xfId="22855"/>
    <cellStyle name="표준 8 2 3 2 2 2 5" xfId="22856"/>
    <cellStyle name="표준 8 2 3 2 2 2 5 2" xfId="22857"/>
    <cellStyle name="표준 8 2 3 2 2 2 5 2 2" xfId="22858"/>
    <cellStyle name="표준 8 2 3 2 2 2 5 3" xfId="22859"/>
    <cellStyle name="표준 8 2 3 2 2 2 6" xfId="22860"/>
    <cellStyle name="표준 8 2 3 2 2 2 6 2" xfId="22861"/>
    <cellStyle name="표준 8 2 3 2 2 2 7" xfId="22862"/>
    <cellStyle name="표준 8 2 3 2 2 3" xfId="22863"/>
    <cellStyle name="표준 8 2 3 2 2 4" xfId="22864"/>
    <cellStyle name="표준 8 2 3 2 2 4 2" xfId="22865"/>
    <cellStyle name="표준 8 2 3 2 2 4 2 2" xfId="22866"/>
    <cellStyle name="표준 8 2 3 2 2 4 2 2 2" xfId="22867"/>
    <cellStyle name="표준 8 2 3 2 2 4 2 2 2 2" xfId="22868"/>
    <cellStyle name="표준 8 2 3 2 2 4 2 2 2 2 2" xfId="22869"/>
    <cellStyle name="표준 8 2 3 2 2 4 2 2 2 3" xfId="22870"/>
    <cellStyle name="표준 8 2 3 2 2 4 2 2 3" xfId="22871"/>
    <cellStyle name="표준 8 2 3 2 2 4 2 2 3 2" xfId="22872"/>
    <cellStyle name="표준 8 2 3 2 2 4 2 2 4" xfId="22873"/>
    <cellStyle name="표준 8 2 3 2 2 4 2 3" xfId="22874"/>
    <cellStyle name="표준 8 2 3 2 2 4 2 3 2" xfId="22875"/>
    <cellStyle name="표준 8 2 3 2 2 4 2 3 2 2" xfId="22876"/>
    <cellStyle name="표준 8 2 3 2 2 4 2 3 3" xfId="22877"/>
    <cellStyle name="표준 8 2 3 2 2 4 2 4" xfId="22878"/>
    <cellStyle name="표준 8 2 3 2 2 4 2 4 2" xfId="22879"/>
    <cellStyle name="표준 8 2 3 2 2 4 2 5" xfId="22880"/>
    <cellStyle name="표준 8 2 3 2 2 4 3" xfId="22881"/>
    <cellStyle name="표준 8 2 3 2 2 4 3 2" xfId="22882"/>
    <cellStyle name="표준 8 2 3 2 2 4 3 2 2" xfId="22883"/>
    <cellStyle name="표준 8 2 3 2 2 4 3 2 2 2" xfId="22884"/>
    <cellStyle name="표준 8 2 3 2 2 4 3 2 3" xfId="22885"/>
    <cellStyle name="표준 8 2 3 2 2 4 3 3" xfId="22886"/>
    <cellStyle name="표준 8 2 3 2 2 4 3 3 2" xfId="22887"/>
    <cellStyle name="표준 8 2 3 2 2 4 3 4" xfId="22888"/>
    <cellStyle name="표준 8 2 3 2 2 4 4" xfId="22889"/>
    <cellStyle name="표준 8 2 3 2 2 4 4 2" xfId="22890"/>
    <cellStyle name="표준 8 2 3 2 2 4 4 2 2" xfId="22891"/>
    <cellStyle name="표준 8 2 3 2 2 4 4 3" xfId="22892"/>
    <cellStyle name="표준 8 2 3 2 2 4 5" xfId="22893"/>
    <cellStyle name="표준 8 2 3 2 2 4 5 2" xfId="22894"/>
    <cellStyle name="표준 8 2 3 2 2 4 6" xfId="22895"/>
    <cellStyle name="표준 8 2 3 2 2 5" xfId="22896"/>
    <cellStyle name="표준 8 2 3 2 2 5 2" xfId="22897"/>
    <cellStyle name="표준 8 2 3 2 2 5 2 2" xfId="22898"/>
    <cellStyle name="표준 8 2 3 2 2 5 2 2 2" xfId="22899"/>
    <cellStyle name="표준 8 2 3 2 2 5 2 2 2 2" xfId="22900"/>
    <cellStyle name="표준 8 2 3 2 2 5 2 2 3" xfId="22901"/>
    <cellStyle name="표준 8 2 3 2 2 5 2 3" xfId="22902"/>
    <cellStyle name="표준 8 2 3 2 2 5 2 3 2" xfId="22903"/>
    <cellStyle name="표준 8 2 3 2 2 5 2 4" xfId="22904"/>
    <cellStyle name="표준 8 2 3 2 2 5 3" xfId="22905"/>
    <cellStyle name="표준 8 2 3 2 2 5 3 2" xfId="22906"/>
    <cellStyle name="표준 8 2 3 2 2 5 3 2 2" xfId="22907"/>
    <cellStyle name="표준 8 2 3 2 2 5 3 3" xfId="22908"/>
    <cellStyle name="표준 8 2 3 2 2 5 4" xfId="22909"/>
    <cellStyle name="표준 8 2 3 2 2 5 4 2" xfId="22910"/>
    <cellStyle name="표준 8 2 3 2 2 5 5" xfId="22911"/>
    <cellStyle name="표준 8 2 3 2 2 6" xfId="22912"/>
    <cellStyle name="표준 8 2 3 2 2 6 2" xfId="22913"/>
    <cellStyle name="표준 8 2 3 2 2 6 2 2" xfId="22914"/>
    <cellStyle name="표준 8 2 3 2 2 6 2 2 2" xfId="22915"/>
    <cellStyle name="표준 8 2 3 2 2 6 2 3" xfId="22916"/>
    <cellStyle name="표준 8 2 3 2 2 6 3" xfId="22917"/>
    <cellStyle name="표준 8 2 3 2 2 6 3 2" xfId="22918"/>
    <cellStyle name="표준 8 2 3 2 2 6 4" xfId="22919"/>
    <cellStyle name="표준 8 2 3 2 2 7" xfId="22920"/>
    <cellStyle name="표준 8 2 3 2 2 7 2" xfId="22921"/>
    <cellStyle name="표준 8 2 3 2 2 7 2 2" xfId="22922"/>
    <cellStyle name="표준 8 2 3 2 2 7 3" xfId="22923"/>
    <cellStyle name="표준 8 2 3 2 2 8" xfId="22924"/>
    <cellStyle name="표준 8 2 3 2 2 8 2" xfId="22925"/>
    <cellStyle name="표준 8 2 3 2 2 9" xfId="22926"/>
    <cellStyle name="표준 8 2 3 2 3" xfId="22927"/>
    <cellStyle name="표준 8 2 3 2 3 2" xfId="22928"/>
    <cellStyle name="표준 8 2 3 2 3 2 2" xfId="22929"/>
    <cellStyle name="표준 8 2 3 2 3 2 2 2" xfId="22930"/>
    <cellStyle name="표준 8 2 3 2 3 2 2 2 2" xfId="22931"/>
    <cellStyle name="표준 8 2 3 2 3 2 2 2 2 2" xfId="22932"/>
    <cellStyle name="표준 8 2 3 2 3 2 2 2 2 2 2" xfId="22933"/>
    <cellStyle name="표준 8 2 3 2 3 2 2 2 2 3" xfId="22934"/>
    <cellStyle name="표준 8 2 3 2 3 2 2 2 3" xfId="22935"/>
    <cellStyle name="표준 8 2 3 2 3 2 2 2 3 2" xfId="22936"/>
    <cellStyle name="표준 8 2 3 2 3 2 2 2 4" xfId="22937"/>
    <cellStyle name="표준 8 2 3 2 3 2 2 3" xfId="22938"/>
    <cellStyle name="표준 8 2 3 2 3 2 2 3 2" xfId="22939"/>
    <cellStyle name="표준 8 2 3 2 3 2 2 3 2 2" xfId="22940"/>
    <cellStyle name="표준 8 2 3 2 3 2 2 3 3" xfId="22941"/>
    <cellStyle name="표준 8 2 3 2 3 2 2 4" xfId="22942"/>
    <cellStyle name="표준 8 2 3 2 3 2 2 4 2" xfId="22943"/>
    <cellStyle name="표준 8 2 3 2 3 2 2 5" xfId="22944"/>
    <cellStyle name="표준 8 2 3 2 3 2 3" xfId="22945"/>
    <cellStyle name="표준 8 2 3 2 3 2 3 2" xfId="22946"/>
    <cellStyle name="표준 8 2 3 2 3 2 3 2 2" xfId="22947"/>
    <cellStyle name="표준 8 2 3 2 3 2 3 2 2 2" xfId="22948"/>
    <cellStyle name="표준 8 2 3 2 3 2 3 2 3" xfId="22949"/>
    <cellStyle name="표준 8 2 3 2 3 2 3 3" xfId="22950"/>
    <cellStyle name="표준 8 2 3 2 3 2 3 3 2" xfId="22951"/>
    <cellStyle name="표준 8 2 3 2 3 2 3 4" xfId="22952"/>
    <cellStyle name="표준 8 2 3 2 3 2 4" xfId="22953"/>
    <cellStyle name="표준 8 2 3 2 3 2 4 2" xfId="22954"/>
    <cellStyle name="표준 8 2 3 2 3 2 4 2 2" xfId="22955"/>
    <cellStyle name="표준 8 2 3 2 3 2 4 3" xfId="22956"/>
    <cellStyle name="표준 8 2 3 2 3 2 5" xfId="22957"/>
    <cellStyle name="표준 8 2 3 2 3 2 5 2" xfId="22958"/>
    <cellStyle name="표준 8 2 3 2 3 2 6" xfId="22959"/>
    <cellStyle name="표준 8 2 3 2 3 3" xfId="22960"/>
    <cellStyle name="표준 8 2 3 2 3 3 2" xfId="22961"/>
    <cellStyle name="표준 8 2 3 2 3 3 2 2" xfId="22962"/>
    <cellStyle name="표준 8 2 3 2 3 3 2 2 2" xfId="22963"/>
    <cellStyle name="표준 8 2 3 2 3 3 2 2 2 2" xfId="22964"/>
    <cellStyle name="표준 8 2 3 2 3 3 2 2 3" xfId="22965"/>
    <cellStyle name="표준 8 2 3 2 3 3 2 3" xfId="22966"/>
    <cellStyle name="표준 8 2 3 2 3 3 2 3 2" xfId="22967"/>
    <cellStyle name="표준 8 2 3 2 3 3 2 4" xfId="22968"/>
    <cellStyle name="표준 8 2 3 2 3 3 3" xfId="22969"/>
    <cellStyle name="표준 8 2 3 2 3 3 3 2" xfId="22970"/>
    <cellStyle name="표준 8 2 3 2 3 3 3 2 2" xfId="22971"/>
    <cellStyle name="표준 8 2 3 2 3 3 3 3" xfId="22972"/>
    <cellStyle name="표준 8 2 3 2 3 3 4" xfId="22973"/>
    <cellStyle name="표준 8 2 3 2 3 3 4 2" xfId="22974"/>
    <cellStyle name="표준 8 2 3 2 3 3 5" xfId="22975"/>
    <cellStyle name="표준 8 2 3 2 3 4" xfId="22976"/>
    <cellStyle name="표준 8 2 3 2 3 4 2" xfId="22977"/>
    <cellStyle name="표준 8 2 3 2 3 4 2 2" xfId="22978"/>
    <cellStyle name="표준 8 2 3 2 3 4 2 2 2" xfId="22979"/>
    <cellStyle name="표준 8 2 3 2 3 4 2 3" xfId="22980"/>
    <cellStyle name="표준 8 2 3 2 3 4 3" xfId="22981"/>
    <cellStyle name="표준 8 2 3 2 3 4 3 2" xfId="22982"/>
    <cellStyle name="표준 8 2 3 2 3 4 4" xfId="22983"/>
    <cellStyle name="표준 8 2 3 2 3 5" xfId="22984"/>
    <cellStyle name="표준 8 2 3 2 3 5 2" xfId="22985"/>
    <cellStyle name="표준 8 2 3 2 3 5 2 2" xfId="22986"/>
    <cellStyle name="표준 8 2 3 2 3 5 3" xfId="22987"/>
    <cellStyle name="표준 8 2 3 2 3 6" xfId="22988"/>
    <cellStyle name="표준 8 2 3 2 3 6 2" xfId="22989"/>
    <cellStyle name="표준 8 2 3 2 3 7" xfId="22990"/>
    <cellStyle name="표준 8 2 3 2 4" xfId="22991"/>
    <cellStyle name="표준 8 2 3 2 5" xfId="22992"/>
    <cellStyle name="표준 8 2 3 2 5 2" xfId="22993"/>
    <cellStyle name="표준 8 2 3 2 5 2 2" xfId="22994"/>
    <cellStyle name="표준 8 2 3 2 5 2 2 2" xfId="22995"/>
    <cellStyle name="표준 8 2 3 2 5 2 2 2 2" xfId="22996"/>
    <cellStyle name="표준 8 2 3 2 5 2 2 2 2 2" xfId="22997"/>
    <cellStyle name="표준 8 2 3 2 5 2 2 2 3" xfId="22998"/>
    <cellStyle name="표준 8 2 3 2 5 2 2 3" xfId="22999"/>
    <cellStyle name="표준 8 2 3 2 5 2 2 3 2" xfId="23000"/>
    <cellStyle name="표준 8 2 3 2 5 2 2 4" xfId="23001"/>
    <cellStyle name="표준 8 2 3 2 5 2 3" xfId="23002"/>
    <cellStyle name="표준 8 2 3 2 5 2 3 2" xfId="23003"/>
    <cellStyle name="표준 8 2 3 2 5 2 3 2 2" xfId="23004"/>
    <cellStyle name="표준 8 2 3 2 5 2 3 3" xfId="23005"/>
    <cellStyle name="표준 8 2 3 2 5 2 4" xfId="23006"/>
    <cellStyle name="표준 8 2 3 2 5 2 4 2" xfId="23007"/>
    <cellStyle name="표준 8 2 3 2 5 2 5" xfId="23008"/>
    <cellStyle name="표준 8 2 3 2 5 3" xfId="23009"/>
    <cellStyle name="표준 8 2 3 2 5 3 2" xfId="23010"/>
    <cellStyle name="표준 8 2 3 2 5 3 2 2" xfId="23011"/>
    <cellStyle name="표준 8 2 3 2 5 3 2 2 2" xfId="23012"/>
    <cellStyle name="표준 8 2 3 2 5 3 2 3" xfId="23013"/>
    <cellStyle name="표준 8 2 3 2 5 3 3" xfId="23014"/>
    <cellStyle name="표준 8 2 3 2 5 3 3 2" xfId="23015"/>
    <cellStyle name="표준 8 2 3 2 5 3 4" xfId="23016"/>
    <cellStyle name="표준 8 2 3 2 5 4" xfId="23017"/>
    <cellStyle name="표준 8 2 3 2 5 4 2" xfId="23018"/>
    <cellStyle name="표준 8 2 3 2 5 4 2 2" xfId="23019"/>
    <cellStyle name="표준 8 2 3 2 5 4 3" xfId="23020"/>
    <cellStyle name="표준 8 2 3 2 5 5" xfId="23021"/>
    <cellStyle name="표준 8 2 3 2 5 5 2" xfId="23022"/>
    <cellStyle name="표준 8 2 3 2 5 6" xfId="23023"/>
    <cellStyle name="표준 8 2 3 2 6" xfId="23024"/>
    <cellStyle name="표준 8 2 3 2 6 2" xfId="23025"/>
    <cellStyle name="표준 8 2 3 2 6 2 2" xfId="23026"/>
    <cellStyle name="표준 8 2 3 2 6 2 2 2" xfId="23027"/>
    <cellStyle name="표준 8 2 3 2 6 2 2 2 2" xfId="23028"/>
    <cellStyle name="표준 8 2 3 2 6 2 2 3" xfId="23029"/>
    <cellStyle name="표준 8 2 3 2 6 2 3" xfId="23030"/>
    <cellStyle name="표준 8 2 3 2 6 2 3 2" xfId="23031"/>
    <cellStyle name="표준 8 2 3 2 6 2 4" xfId="23032"/>
    <cellStyle name="표준 8 2 3 2 6 3" xfId="23033"/>
    <cellStyle name="표준 8 2 3 2 6 3 2" xfId="23034"/>
    <cellStyle name="표준 8 2 3 2 6 3 2 2" xfId="23035"/>
    <cellStyle name="표준 8 2 3 2 6 3 3" xfId="23036"/>
    <cellStyle name="표준 8 2 3 2 6 4" xfId="23037"/>
    <cellStyle name="표준 8 2 3 2 6 4 2" xfId="23038"/>
    <cellStyle name="표준 8 2 3 2 6 5" xfId="23039"/>
    <cellStyle name="표준 8 2 3 2 7" xfId="23040"/>
    <cellStyle name="표준 8 2 3 2 7 2" xfId="23041"/>
    <cellStyle name="표준 8 2 3 2 7 2 2" xfId="23042"/>
    <cellStyle name="표준 8 2 3 2 7 2 2 2" xfId="23043"/>
    <cellStyle name="표준 8 2 3 2 7 2 3" xfId="23044"/>
    <cellStyle name="표준 8 2 3 2 7 3" xfId="23045"/>
    <cellStyle name="표준 8 2 3 2 7 3 2" xfId="23046"/>
    <cellStyle name="표준 8 2 3 2 7 4" xfId="23047"/>
    <cellStyle name="표준 8 2 3 2 8" xfId="23048"/>
    <cellStyle name="표준 8 2 3 2 8 2" xfId="23049"/>
    <cellStyle name="표준 8 2 3 2 8 2 2" xfId="23050"/>
    <cellStyle name="표준 8 2 3 2 8 3" xfId="23051"/>
    <cellStyle name="표준 8 2 3 2 9" xfId="23052"/>
    <cellStyle name="표준 8 2 3 2 9 2" xfId="23053"/>
    <cellStyle name="표준 8 2 3 3" xfId="23054"/>
    <cellStyle name="표준 8 2 3 3 2" xfId="23055"/>
    <cellStyle name="표준 8 2 3 3 2 2" xfId="23056"/>
    <cellStyle name="표준 8 2 3 3 2 2 2" xfId="23057"/>
    <cellStyle name="표준 8 2 3 3 2 2 2 2" xfId="23058"/>
    <cellStyle name="표준 8 2 3 3 2 2 2 2 2" xfId="23059"/>
    <cellStyle name="표준 8 2 3 3 2 2 2 2 2 2" xfId="23060"/>
    <cellStyle name="표준 8 2 3 3 2 2 2 2 2 2 2" xfId="23061"/>
    <cellStyle name="표준 8 2 3 3 2 2 2 2 2 3" xfId="23062"/>
    <cellStyle name="표준 8 2 3 3 2 2 2 2 3" xfId="23063"/>
    <cellStyle name="표준 8 2 3 3 2 2 2 2 3 2" xfId="23064"/>
    <cellStyle name="표준 8 2 3 3 2 2 2 2 4" xfId="23065"/>
    <cellStyle name="표준 8 2 3 3 2 2 2 3" xfId="23066"/>
    <cellStyle name="표준 8 2 3 3 2 2 2 3 2" xfId="23067"/>
    <cellStyle name="표준 8 2 3 3 2 2 2 3 2 2" xfId="23068"/>
    <cellStyle name="표준 8 2 3 3 2 2 2 3 3" xfId="23069"/>
    <cellStyle name="표준 8 2 3 3 2 2 2 4" xfId="23070"/>
    <cellStyle name="표준 8 2 3 3 2 2 2 4 2" xfId="23071"/>
    <cellStyle name="표준 8 2 3 3 2 2 2 5" xfId="23072"/>
    <cellStyle name="표준 8 2 3 3 2 2 3" xfId="23073"/>
    <cellStyle name="표준 8 2 3 3 2 2 3 2" xfId="23074"/>
    <cellStyle name="표준 8 2 3 3 2 2 3 2 2" xfId="23075"/>
    <cellStyle name="표준 8 2 3 3 2 2 3 2 2 2" xfId="23076"/>
    <cellStyle name="표준 8 2 3 3 2 2 3 2 3" xfId="23077"/>
    <cellStyle name="표준 8 2 3 3 2 2 3 3" xfId="23078"/>
    <cellStyle name="표준 8 2 3 3 2 2 3 3 2" xfId="23079"/>
    <cellStyle name="표준 8 2 3 3 2 2 3 4" xfId="23080"/>
    <cellStyle name="표준 8 2 3 3 2 2 4" xfId="23081"/>
    <cellStyle name="표준 8 2 3 3 2 2 4 2" xfId="23082"/>
    <cellStyle name="표준 8 2 3 3 2 2 4 2 2" xfId="23083"/>
    <cellStyle name="표준 8 2 3 3 2 2 4 3" xfId="23084"/>
    <cellStyle name="표준 8 2 3 3 2 2 5" xfId="23085"/>
    <cellStyle name="표준 8 2 3 3 2 2 5 2" xfId="23086"/>
    <cellStyle name="표준 8 2 3 3 2 2 6" xfId="23087"/>
    <cellStyle name="표준 8 2 3 3 2 3" xfId="23088"/>
    <cellStyle name="표준 8 2 3 3 2 3 2" xfId="23089"/>
    <cellStyle name="표준 8 2 3 3 2 3 2 2" xfId="23090"/>
    <cellStyle name="표준 8 2 3 3 2 3 2 2 2" xfId="23091"/>
    <cellStyle name="표준 8 2 3 3 2 3 2 2 2 2" xfId="23092"/>
    <cellStyle name="표준 8 2 3 3 2 3 2 2 3" xfId="23093"/>
    <cellStyle name="표준 8 2 3 3 2 3 2 3" xfId="23094"/>
    <cellStyle name="표준 8 2 3 3 2 3 2 3 2" xfId="23095"/>
    <cellStyle name="표준 8 2 3 3 2 3 2 4" xfId="23096"/>
    <cellStyle name="표준 8 2 3 3 2 3 3" xfId="23097"/>
    <cellStyle name="표준 8 2 3 3 2 3 3 2" xfId="23098"/>
    <cellStyle name="표준 8 2 3 3 2 3 3 2 2" xfId="23099"/>
    <cellStyle name="표준 8 2 3 3 2 3 3 3" xfId="23100"/>
    <cellStyle name="표준 8 2 3 3 2 3 4" xfId="23101"/>
    <cellStyle name="표준 8 2 3 3 2 3 4 2" xfId="23102"/>
    <cellStyle name="표준 8 2 3 3 2 3 5" xfId="23103"/>
    <cellStyle name="표준 8 2 3 3 2 4" xfId="23104"/>
    <cellStyle name="표준 8 2 3 3 2 4 2" xfId="23105"/>
    <cellStyle name="표준 8 2 3 3 2 4 2 2" xfId="23106"/>
    <cellStyle name="표준 8 2 3 3 2 4 2 2 2" xfId="23107"/>
    <cellStyle name="표준 8 2 3 3 2 4 2 3" xfId="23108"/>
    <cellStyle name="표준 8 2 3 3 2 4 3" xfId="23109"/>
    <cellStyle name="표준 8 2 3 3 2 4 3 2" xfId="23110"/>
    <cellStyle name="표준 8 2 3 3 2 4 4" xfId="23111"/>
    <cellStyle name="표준 8 2 3 3 2 5" xfId="23112"/>
    <cellStyle name="표준 8 2 3 3 2 5 2" xfId="23113"/>
    <cellStyle name="표준 8 2 3 3 2 5 2 2" xfId="23114"/>
    <cellStyle name="표준 8 2 3 3 2 5 3" xfId="23115"/>
    <cellStyle name="표준 8 2 3 3 2 6" xfId="23116"/>
    <cellStyle name="표준 8 2 3 3 2 6 2" xfId="23117"/>
    <cellStyle name="표준 8 2 3 3 2 7" xfId="23118"/>
    <cellStyle name="표준 8 2 3 3 3" xfId="23119"/>
    <cellStyle name="표준 8 2 3 3 4" xfId="23120"/>
    <cellStyle name="표준 8 2 3 3 4 2" xfId="23121"/>
    <cellStyle name="표준 8 2 3 3 4 2 2" xfId="23122"/>
    <cellStyle name="표준 8 2 3 3 4 2 2 2" xfId="23123"/>
    <cellStyle name="표준 8 2 3 3 4 2 2 2 2" xfId="23124"/>
    <cellStyle name="표준 8 2 3 3 4 2 2 2 2 2" xfId="23125"/>
    <cellStyle name="표준 8 2 3 3 4 2 2 2 3" xfId="23126"/>
    <cellStyle name="표준 8 2 3 3 4 2 2 3" xfId="23127"/>
    <cellStyle name="표준 8 2 3 3 4 2 2 3 2" xfId="23128"/>
    <cellStyle name="표준 8 2 3 3 4 2 2 4" xfId="23129"/>
    <cellStyle name="표준 8 2 3 3 4 2 3" xfId="23130"/>
    <cellStyle name="표준 8 2 3 3 4 2 3 2" xfId="23131"/>
    <cellStyle name="표준 8 2 3 3 4 2 3 2 2" xfId="23132"/>
    <cellStyle name="표준 8 2 3 3 4 2 3 3" xfId="23133"/>
    <cellStyle name="표준 8 2 3 3 4 2 4" xfId="23134"/>
    <cellStyle name="표준 8 2 3 3 4 2 4 2" xfId="23135"/>
    <cellStyle name="표준 8 2 3 3 4 2 5" xfId="23136"/>
    <cellStyle name="표준 8 2 3 3 4 3" xfId="23137"/>
    <cellStyle name="표준 8 2 3 3 4 3 2" xfId="23138"/>
    <cellStyle name="표준 8 2 3 3 4 3 2 2" xfId="23139"/>
    <cellStyle name="표준 8 2 3 3 4 3 2 2 2" xfId="23140"/>
    <cellStyle name="표준 8 2 3 3 4 3 2 3" xfId="23141"/>
    <cellStyle name="표준 8 2 3 3 4 3 3" xfId="23142"/>
    <cellStyle name="표준 8 2 3 3 4 3 3 2" xfId="23143"/>
    <cellStyle name="표준 8 2 3 3 4 3 4" xfId="23144"/>
    <cellStyle name="표준 8 2 3 3 4 4" xfId="23145"/>
    <cellStyle name="표준 8 2 3 3 4 4 2" xfId="23146"/>
    <cellStyle name="표준 8 2 3 3 4 4 2 2" xfId="23147"/>
    <cellStyle name="표준 8 2 3 3 4 4 3" xfId="23148"/>
    <cellStyle name="표준 8 2 3 3 4 5" xfId="23149"/>
    <cellStyle name="표준 8 2 3 3 4 5 2" xfId="23150"/>
    <cellStyle name="표준 8 2 3 3 4 6" xfId="23151"/>
    <cellStyle name="표준 8 2 3 3 5" xfId="23152"/>
    <cellStyle name="표준 8 2 3 3 5 2" xfId="23153"/>
    <cellStyle name="표준 8 2 3 3 5 2 2" xfId="23154"/>
    <cellStyle name="표준 8 2 3 3 5 2 2 2" xfId="23155"/>
    <cellStyle name="표준 8 2 3 3 5 2 2 2 2" xfId="23156"/>
    <cellStyle name="표준 8 2 3 3 5 2 2 3" xfId="23157"/>
    <cellStyle name="표준 8 2 3 3 5 2 3" xfId="23158"/>
    <cellStyle name="표준 8 2 3 3 5 2 3 2" xfId="23159"/>
    <cellStyle name="표준 8 2 3 3 5 2 4" xfId="23160"/>
    <cellStyle name="표준 8 2 3 3 5 3" xfId="23161"/>
    <cellStyle name="표준 8 2 3 3 5 3 2" xfId="23162"/>
    <cellStyle name="표준 8 2 3 3 5 3 2 2" xfId="23163"/>
    <cellStyle name="표준 8 2 3 3 5 3 3" xfId="23164"/>
    <cellStyle name="표준 8 2 3 3 5 4" xfId="23165"/>
    <cellStyle name="표준 8 2 3 3 5 4 2" xfId="23166"/>
    <cellStyle name="표준 8 2 3 3 5 5" xfId="23167"/>
    <cellStyle name="표준 8 2 3 3 6" xfId="23168"/>
    <cellStyle name="표준 8 2 3 3 6 2" xfId="23169"/>
    <cellStyle name="표준 8 2 3 3 6 2 2" xfId="23170"/>
    <cellStyle name="표준 8 2 3 3 6 2 2 2" xfId="23171"/>
    <cellStyle name="표준 8 2 3 3 6 2 3" xfId="23172"/>
    <cellStyle name="표준 8 2 3 3 6 3" xfId="23173"/>
    <cellStyle name="표준 8 2 3 3 6 3 2" xfId="23174"/>
    <cellStyle name="표준 8 2 3 3 6 4" xfId="23175"/>
    <cellStyle name="표준 8 2 3 3 7" xfId="23176"/>
    <cellStyle name="표준 8 2 3 3 7 2" xfId="23177"/>
    <cellStyle name="표준 8 2 3 3 7 2 2" xfId="23178"/>
    <cellStyle name="표준 8 2 3 3 7 3" xfId="23179"/>
    <cellStyle name="표준 8 2 3 3 8" xfId="23180"/>
    <cellStyle name="표준 8 2 3 3 8 2" xfId="23181"/>
    <cellStyle name="표준 8 2 3 3 9" xfId="23182"/>
    <cellStyle name="표준 8 2 3 4" xfId="23183"/>
    <cellStyle name="표준 8 2 3 4 2" xfId="23184"/>
    <cellStyle name="표준 8 2 3 4 2 2" xfId="23185"/>
    <cellStyle name="표준 8 2 3 4 2 2 2" xfId="23186"/>
    <cellStyle name="표준 8 2 3 4 2 2 2 2" xfId="23187"/>
    <cellStyle name="표준 8 2 3 4 2 2 2 2 2" xfId="23188"/>
    <cellStyle name="표준 8 2 3 4 2 2 2 2 2 2" xfId="23189"/>
    <cellStyle name="표준 8 2 3 4 2 2 2 2 3" xfId="23190"/>
    <cellStyle name="표준 8 2 3 4 2 2 2 3" xfId="23191"/>
    <cellStyle name="표준 8 2 3 4 2 2 2 3 2" xfId="23192"/>
    <cellStyle name="표준 8 2 3 4 2 2 2 4" xfId="23193"/>
    <cellStyle name="표준 8 2 3 4 2 2 3" xfId="23194"/>
    <cellStyle name="표준 8 2 3 4 2 2 3 2" xfId="23195"/>
    <cellStyle name="표준 8 2 3 4 2 2 3 2 2" xfId="23196"/>
    <cellStyle name="표준 8 2 3 4 2 2 3 3" xfId="23197"/>
    <cellStyle name="표준 8 2 3 4 2 2 4" xfId="23198"/>
    <cellStyle name="표준 8 2 3 4 2 2 4 2" xfId="23199"/>
    <cellStyle name="표준 8 2 3 4 2 2 5" xfId="23200"/>
    <cellStyle name="표준 8 2 3 4 2 3" xfId="23201"/>
    <cellStyle name="표준 8 2 3 4 2 3 2" xfId="23202"/>
    <cellStyle name="표준 8 2 3 4 2 3 2 2" xfId="23203"/>
    <cellStyle name="표준 8 2 3 4 2 3 2 2 2" xfId="23204"/>
    <cellStyle name="표준 8 2 3 4 2 3 2 3" xfId="23205"/>
    <cellStyle name="표준 8 2 3 4 2 3 3" xfId="23206"/>
    <cellStyle name="표준 8 2 3 4 2 3 3 2" xfId="23207"/>
    <cellStyle name="표준 8 2 3 4 2 3 4" xfId="23208"/>
    <cellStyle name="표준 8 2 3 4 2 4" xfId="23209"/>
    <cellStyle name="표준 8 2 3 4 2 4 2" xfId="23210"/>
    <cellStyle name="표준 8 2 3 4 2 4 2 2" xfId="23211"/>
    <cellStyle name="표준 8 2 3 4 2 4 3" xfId="23212"/>
    <cellStyle name="표준 8 2 3 4 2 5" xfId="23213"/>
    <cellStyle name="표준 8 2 3 4 2 5 2" xfId="23214"/>
    <cellStyle name="표준 8 2 3 4 2 6" xfId="23215"/>
    <cellStyle name="표준 8 2 3 4 3" xfId="23216"/>
    <cellStyle name="표준 8 2 3 4 3 2" xfId="23217"/>
    <cellStyle name="표준 8 2 3 4 3 2 2" xfId="23218"/>
    <cellStyle name="표준 8 2 3 4 3 2 2 2" xfId="23219"/>
    <cellStyle name="표준 8 2 3 4 3 2 2 2 2" xfId="23220"/>
    <cellStyle name="표준 8 2 3 4 3 2 2 3" xfId="23221"/>
    <cellStyle name="표준 8 2 3 4 3 2 3" xfId="23222"/>
    <cellStyle name="표준 8 2 3 4 3 2 3 2" xfId="23223"/>
    <cellStyle name="표준 8 2 3 4 3 2 4" xfId="23224"/>
    <cellStyle name="표준 8 2 3 4 3 3" xfId="23225"/>
    <cellStyle name="표준 8 2 3 4 3 3 2" xfId="23226"/>
    <cellStyle name="표준 8 2 3 4 3 3 2 2" xfId="23227"/>
    <cellStyle name="표준 8 2 3 4 3 3 3" xfId="23228"/>
    <cellStyle name="표준 8 2 3 4 3 4" xfId="23229"/>
    <cellStyle name="표준 8 2 3 4 3 4 2" xfId="23230"/>
    <cellStyle name="표준 8 2 3 4 3 5" xfId="23231"/>
    <cellStyle name="표준 8 2 3 4 4" xfId="23232"/>
    <cellStyle name="표준 8 2 3 4 4 2" xfId="23233"/>
    <cellStyle name="표준 8 2 3 4 4 2 2" xfId="23234"/>
    <cellStyle name="표준 8 2 3 4 4 2 2 2" xfId="23235"/>
    <cellStyle name="표준 8 2 3 4 4 2 3" xfId="23236"/>
    <cellStyle name="표준 8 2 3 4 4 3" xfId="23237"/>
    <cellStyle name="표준 8 2 3 4 4 3 2" xfId="23238"/>
    <cellStyle name="표준 8 2 3 4 4 4" xfId="23239"/>
    <cellStyle name="표준 8 2 3 4 5" xfId="23240"/>
    <cellStyle name="표준 8 2 3 4 5 2" xfId="23241"/>
    <cellStyle name="표준 8 2 3 4 5 2 2" xfId="23242"/>
    <cellStyle name="표준 8 2 3 4 5 3" xfId="23243"/>
    <cellStyle name="표준 8 2 3 4 6" xfId="23244"/>
    <cellStyle name="표준 8 2 3 4 6 2" xfId="23245"/>
    <cellStyle name="표준 8 2 3 4 7" xfId="23246"/>
    <cellStyle name="표준 8 2 3 5" xfId="23247"/>
    <cellStyle name="표준 8 2 3 6" xfId="23248"/>
    <cellStyle name="표준 8 2 3 6 2" xfId="23249"/>
    <cellStyle name="표준 8 2 3 6 2 2" xfId="23250"/>
    <cellStyle name="표준 8 2 3 6 2 2 2" xfId="23251"/>
    <cellStyle name="표준 8 2 3 6 2 2 2 2" xfId="23252"/>
    <cellStyle name="표준 8 2 3 6 2 2 2 2 2" xfId="23253"/>
    <cellStyle name="표준 8 2 3 6 2 2 2 3" xfId="23254"/>
    <cellStyle name="표준 8 2 3 6 2 2 3" xfId="23255"/>
    <cellStyle name="표준 8 2 3 6 2 2 3 2" xfId="23256"/>
    <cellStyle name="표준 8 2 3 6 2 2 4" xfId="23257"/>
    <cellStyle name="표준 8 2 3 6 2 3" xfId="23258"/>
    <cellStyle name="표준 8 2 3 6 2 3 2" xfId="23259"/>
    <cellStyle name="표준 8 2 3 6 2 3 2 2" xfId="23260"/>
    <cellStyle name="표준 8 2 3 6 2 3 3" xfId="23261"/>
    <cellStyle name="표준 8 2 3 6 2 4" xfId="23262"/>
    <cellStyle name="표준 8 2 3 6 2 4 2" xfId="23263"/>
    <cellStyle name="표준 8 2 3 6 2 5" xfId="23264"/>
    <cellStyle name="표준 8 2 3 6 3" xfId="23265"/>
    <cellStyle name="표준 8 2 3 6 3 2" xfId="23266"/>
    <cellStyle name="표준 8 2 3 6 3 2 2" xfId="23267"/>
    <cellStyle name="표준 8 2 3 6 3 2 2 2" xfId="23268"/>
    <cellStyle name="표준 8 2 3 6 3 2 3" xfId="23269"/>
    <cellStyle name="표준 8 2 3 6 3 3" xfId="23270"/>
    <cellStyle name="표준 8 2 3 6 3 3 2" xfId="23271"/>
    <cellStyle name="표준 8 2 3 6 3 4" xfId="23272"/>
    <cellStyle name="표준 8 2 3 6 4" xfId="23273"/>
    <cellStyle name="표준 8 2 3 6 4 2" xfId="23274"/>
    <cellStyle name="표준 8 2 3 6 4 2 2" xfId="23275"/>
    <cellStyle name="표준 8 2 3 6 4 3" xfId="23276"/>
    <cellStyle name="표준 8 2 3 6 5" xfId="23277"/>
    <cellStyle name="표준 8 2 3 6 5 2" xfId="23278"/>
    <cellStyle name="표준 8 2 3 6 6" xfId="23279"/>
    <cellStyle name="표준 8 2 3 7" xfId="23280"/>
    <cellStyle name="표준 8 2 3 7 2" xfId="23281"/>
    <cellStyle name="표준 8 2 3 7 2 2" xfId="23282"/>
    <cellStyle name="표준 8 2 3 7 2 2 2" xfId="23283"/>
    <cellStyle name="표준 8 2 3 7 2 2 2 2" xfId="23284"/>
    <cellStyle name="표준 8 2 3 7 2 2 3" xfId="23285"/>
    <cellStyle name="표준 8 2 3 7 2 3" xfId="23286"/>
    <cellStyle name="표준 8 2 3 7 2 3 2" xfId="23287"/>
    <cellStyle name="표준 8 2 3 7 2 4" xfId="23288"/>
    <cellStyle name="표준 8 2 3 7 3" xfId="23289"/>
    <cellStyle name="표준 8 2 3 7 3 2" xfId="23290"/>
    <cellStyle name="표준 8 2 3 7 3 2 2" xfId="23291"/>
    <cellStyle name="표준 8 2 3 7 3 3" xfId="23292"/>
    <cellStyle name="표준 8 2 3 7 4" xfId="23293"/>
    <cellStyle name="표준 8 2 3 7 4 2" xfId="23294"/>
    <cellStyle name="표준 8 2 3 7 5" xfId="23295"/>
    <cellStyle name="표준 8 2 3 8" xfId="23296"/>
    <cellStyle name="표준 8 2 3 8 2" xfId="23297"/>
    <cellStyle name="표준 8 2 3 8 2 2" xfId="23298"/>
    <cellStyle name="표준 8 2 3 8 2 2 2" xfId="23299"/>
    <cellStyle name="표준 8 2 3 8 2 3" xfId="23300"/>
    <cellStyle name="표준 8 2 3 8 3" xfId="23301"/>
    <cellStyle name="표준 8 2 3 8 3 2" xfId="23302"/>
    <cellStyle name="표준 8 2 3 8 4" xfId="23303"/>
    <cellStyle name="표준 8 2 3 9" xfId="23304"/>
    <cellStyle name="표준 8 2 3 9 2" xfId="23305"/>
    <cellStyle name="표준 8 2 3 9 2 2" xfId="23306"/>
    <cellStyle name="표준 8 2 3 9 3" xfId="23307"/>
    <cellStyle name="표준 8 2 4" xfId="23308"/>
    <cellStyle name="표준 8 2 4 2" xfId="23309"/>
    <cellStyle name="표준 8 2 5" xfId="23310"/>
    <cellStyle name="표준 8 2 5 10" xfId="23311"/>
    <cellStyle name="표준 8 2 5 2" xfId="23312"/>
    <cellStyle name="표준 8 2 5 2 2" xfId="23313"/>
    <cellStyle name="표준 8 2 5 2 2 2" xfId="23314"/>
    <cellStyle name="표준 8 2 5 2 2 2 2" xfId="23315"/>
    <cellStyle name="표준 8 2 5 2 2 2 2 2" xfId="23316"/>
    <cellStyle name="표준 8 2 5 2 2 2 2 2 2" xfId="23317"/>
    <cellStyle name="표준 8 2 5 2 2 2 2 2 2 2" xfId="23318"/>
    <cellStyle name="표준 8 2 5 2 2 2 2 2 2 2 2" xfId="23319"/>
    <cellStyle name="표준 8 2 5 2 2 2 2 2 2 3" xfId="23320"/>
    <cellStyle name="표준 8 2 5 2 2 2 2 2 3" xfId="23321"/>
    <cellStyle name="표준 8 2 5 2 2 2 2 2 3 2" xfId="23322"/>
    <cellStyle name="표준 8 2 5 2 2 2 2 2 4" xfId="23323"/>
    <cellStyle name="표준 8 2 5 2 2 2 2 3" xfId="23324"/>
    <cellStyle name="표준 8 2 5 2 2 2 2 3 2" xfId="23325"/>
    <cellStyle name="표준 8 2 5 2 2 2 2 3 2 2" xfId="23326"/>
    <cellStyle name="표준 8 2 5 2 2 2 2 3 3" xfId="23327"/>
    <cellStyle name="표준 8 2 5 2 2 2 2 4" xfId="23328"/>
    <cellStyle name="표준 8 2 5 2 2 2 2 4 2" xfId="23329"/>
    <cellStyle name="표준 8 2 5 2 2 2 2 5" xfId="23330"/>
    <cellStyle name="표준 8 2 5 2 2 2 3" xfId="23331"/>
    <cellStyle name="표준 8 2 5 2 2 2 3 2" xfId="23332"/>
    <cellStyle name="표준 8 2 5 2 2 2 3 2 2" xfId="23333"/>
    <cellStyle name="표준 8 2 5 2 2 2 3 2 2 2" xfId="23334"/>
    <cellStyle name="표준 8 2 5 2 2 2 3 2 3" xfId="23335"/>
    <cellStyle name="표준 8 2 5 2 2 2 3 3" xfId="23336"/>
    <cellStyle name="표준 8 2 5 2 2 2 3 3 2" xfId="23337"/>
    <cellStyle name="표준 8 2 5 2 2 2 3 4" xfId="23338"/>
    <cellStyle name="표준 8 2 5 2 2 2 4" xfId="23339"/>
    <cellStyle name="표준 8 2 5 2 2 2 4 2" xfId="23340"/>
    <cellStyle name="표준 8 2 5 2 2 2 4 2 2" xfId="23341"/>
    <cellStyle name="표준 8 2 5 2 2 2 4 3" xfId="23342"/>
    <cellStyle name="표준 8 2 5 2 2 2 5" xfId="23343"/>
    <cellStyle name="표준 8 2 5 2 2 2 5 2" xfId="23344"/>
    <cellStyle name="표준 8 2 5 2 2 2 6" xfId="23345"/>
    <cellStyle name="표준 8 2 5 2 2 3" xfId="23346"/>
    <cellStyle name="표준 8 2 5 2 2 3 2" xfId="23347"/>
    <cellStyle name="표준 8 2 5 2 2 3 2 2" xfId="23348"/>
    <cellStyle name="표준 8 2 5 2 2 3 2 2 2" xfId="23349"/>
    <cellStyle name="표준 8 2 5 2 2 3 2 2 2 2" xfId="23350"/>
    <cellStyle name="표준 8 2 5 2 2 3 2 2 3" xfId="23351"/>
    <cellStyle name="표준 8 2 5 2 2 3 2 3" xfId="23352"/>
    <cellStyle name="표준 8 2 5 2 2 3 2 3 2" xfId="23353"/>
    <cellStyle name="표준 8 2 5 2 2 3 2 4" xfId="23354"/>
    <cellStyle name="표준 8 2 5 2 2 3 3" xfId="23355"/>
    <cellStyle name="표준 8 2 5 2 2 3 3 2" xfId="23356"/>
    <cellStyle name="표준 8 2 5 2 2 3 3 2 2" xfId="23357"/>
    <cellStyle name="표준 8 2 5 2 2 3 3 3" xfId="23358"/>
    <cellStyle name="표준 8 2 5 2 2 3 4" xfId="23359"/>
    <cellStyle name="표준 8 2 5 2 2 3 4 2" xfId="23360"/>
    <cellStyle name="표준 8 2 5 2 2 3 5" xfId="23361"/>
    <cellStyle name="표준 8 2 5 2 2 4" xfId="23362"/>
    <cellStyle name="표준 8 2 5 2 2 4 2" xfId="23363"/>
    <cellStyle name="표준 8 2 5 2 2 4 2 2" xfId="23364"/>
    <cellStyle name="표준 8 2 5 2 2 4 2 2 2" xfId="23365"/>
    <cellStyle name="표준 8 2 5 2 2 4 2 3" xfId="23366"/>
    <cellStyle name="표준 8 2 5 2 2 4 3" xfId="23367"/>
    <cellStyle name="표준 8 2 5 2 2 4 3 2" xfId="23368"/>
    <cellStyle name="표준 8 2 5 2 2 4 4" xfId="23369"/>
    <cellStyle name="표준 8 2 5 2 2 5" xfId="23370"/>
    <cellStyle name="표준 8 2 5 2 2 5 2" xfId="23371"/>
    <cellStyle name="표준 8 2 5 2 2 5 2 2" xfId="23372"/>
    <cellStyle name="표준 8 2 5 2 2 5 3" xfId="23373"/>
    <cellStyle name="표준 8 2 5 2 2 6" xfId="23374"/>
    <cellStyle name="표준 8 2 5 2 2 6 2" xfId="23375"/>
    <cellStyle name="표준 8 2 5 2 2 7" xfId="23376"/>
    <cellStyle name="표준 8 2 5 2 3" xfId="23377"/>
    <cellStyle name="표준 8 2 5 2 4" xfId="23378"/>
    <cellStyle name="표준 8 2 5 2 4 2" xfId="23379"/>
    <cellStyle name="표준 8 2 5 2 4 2 2" xfId="23380"/>
    <cellStyle name="표준 8 2 5 2 4 2 2 2" xfId="23381"/>
    <cellStyle name="표준 8 2 5 2 4 2 2 2 2" xfId="23382"/>
    <cellStyle name="표준 8 2 5 2 4 2 2 2 2 2" xfId="23383"/>
    <cellStyle name="표준 8 2 5 2 4 2 2 2 3" xfId="23384"/>
    <cellStyle name="표준 8 2 5 2 4 2 2 3" xfId="23385"/>
    <cellStyle name="표준 8 2 5 2 4 2 2 3 2" xfId="23386"/>
    <cellStyle name="표준 8 2 5 2 4 2 2 4" xfId="23387"/>
    <cellStyle name="표준 8 2 5 2 4 2 3" xfId="23388"/>
    <cellStyle name="표준 8 2 5 2 4 2 3 2" xfId="23389"/>
    <cellStyle name="표준 8 2 5 2 4 2 3 2 2" xfId="23390"/>
    <cellStyle name="표준 8 2 5 2 4 2 3 3" xfId="23391"/>
    <cellStyle name="표준 8 2 5 2 4 2 4" xfId="23392"/>
    <cellStyle name="표준 8 2 5 2 4 2 4 2" xfId="23393"/>
    <cellStyle name="표준 8 2 5 2 4 2 5" xfId="23394"/>
    <cellStyle name="표준 8 2 5 2 4 3" xfId="23395"/>
    <cellStyle name="표준 8 2 5 2 4 3 2" xfId="23396"/>
    <cellStyle name="표준 8 2 5 2 4 3 2 2" xfId="23397"/>
    <cellStyle name="표준 8 2 5 2 4 3 2 2 2" xfId="23398"/>
    <cellStyle name="표준 8 2 5 2 4 3 2 3" xfId="23399"/>
    <cellStyle name="표준 8 2 5 2 4 3 3" xfId="23400"/>
    <cellStyle name="표준 8 2 5 2 4 3 3 2" xfId="23401"/>
    <cellStyle name="표준 8 2 5 2 4 3 4" xfId="23402"/>
    <cellStyle name="표준 8 2 5 2 4 4" xfId="23403"/>
    <cellStyle name="표준 8 2 5 2 4 4 2" xfId="23404"/>
    <cellStyle name="표준 8 2 5 2 4 4 2 2" xfId="23405"/>
    <cellStyle name="표준 8 2 5 2 4 4 3" xfId="23406"/>
    <cellStyle name="표준 8 2 5 2 4 5" xfId="23407"/>
    <cellStyle name="표준 8 2 5 2 4 5 2" xfId="23408"/>
    <cellStyle name="표준 8 2 5 2 4 6" xfId="23409"/>
    <cellStyle name="표준 8 2 5 2 5" xfId="23410"/>
    <cellStyle name="표준 8 2 5 2 5 2" xfId="23411"/>
    <cellStyle name="표준 8 2 5 2 5 2 2" xfId="23412"/>
    <cellStyle name="표준 8 2 5 2 5 2 2 2" xfId="23413"/>
    <cellStyle name="표준 8 2 5 2 5 2 2 2 2" xfId="23414"/>
    <cellStyle name="표준 8 2 5 2 5 2 2 3" xfId="23415"/>
    <cellStyle name="표준 8 2 5 2 5 2 3" xfId="23416"/>
    <cellStyle name="표준 8 2 5 2 5 2 3 2" xfId="23417"/>
    <cellStyle name="표준 8 2 5 2 5 2 4" xfId="23418"/>
    <cellStyle name="표준 8 2 5 2 5 3" xfId="23419"/>
    <cellStyle name="표준 8 2 5 2 5 3 2" xfId="23420"/>
    <cellStyle name="표준 8 2 5 2 5 3 2 2" xfId="23421"/>
    <cellStyle name="표준 8 2 5 2 5 3 3" xfId="23422"/>
    <cellStyle name="표준 8 2 5 2 5 4" xfId="23423"/>
    <cellStyle name="표준 8 2 5 2 5 4 2" xfId="23424"/>
    <cellStyle name="표준 8 2 5 2 5 5" xfId="23425"/>
    <cellStyle name="표준 8 2 5 2 6" xfId="23426"/>
    <cellStyle name="표준 8 2 5 2 6 2" xfId="23427"/>
    <cellStyle name="표준 8 2 5 2 6 2 2" xfId="23428"/>
    <cellStyle name="표준 8 2 5 2 6 2 2 2" xfId="23429"/>
    <cellStyle name="표준 8 2 5 2 6 2 3" xfId="23430"/>
    <cellStyle name="표준 8 2 5 2 6 3" xfId="23431"/>
    <cellStyle name="표준 8 2 5 2 6 3 2" xfId="23432"/>
    <cellStyle name="표준 8 2 5 2 6 4" xfId="23433"/>
    <cellStyle name="표준 8 2 5 2 7" xfId="23434"/>
    <cellStyle name="표준 8 2 5 2 7 2" xfId="23435"/>
    <cellStyle name="표준 8 2 5 2 7 2 2" xfId="23436"/>
    <cellStyle name="표준 8 2 5 2 7 3" xfId="23437"/>
    <cellStyle name="표준 8 2 5 2 8" xfId="23438"/>
    <cellStyle name="표준 8 2 5 2 8 2" xfId="23439"/>
    <cellStyle name="표준 8 2 5 2 9" xfId="23440"/>
    <cellStyle name="표준 8 2 5 3" xfId="23441"/>
    <cellStyle name="표준 8 2 5 3 2" xfId="23442"/>
    <cellStyle name="표준 8 2 5 3 2 2" xfId="23443"/>
    <cellStyle name="표준 8 2 5 3 2 2 2" xfId="23444"/>
    <cellStyle name="표준 8 2 5 3 2 2 2 2" xfId="23445"/>
    <cellStyle name="표준 8 2 5 3 2 2 2 2 2" xfId="23446"/>
    <cellStyle name="표준 8 2 5 3 2 2 2 2 2 2" xfId="23447"/>
    <cellStyle name="표준 8 2 5 3 2 2 2 2 3" xfId="23448"/>
    <cellStyle name="표준 8 2 5 3 2 2 2 3" xfId="23449"/>
    <cellStyle name="표준 8 2 5 3 2 2 2 3 2" xfId="23450"/>
    <cellStyle name="표준 8 2 5 3 2 2 2 4" xfId="23451"/>
    <cellStyle name="표준 8 2 5 3 2 2 3" xfId="23452"/>
    <cellStyle name="표준 8 2 5 3 2 2 3 2" xfId="23453"/>
    <cellStyle name="표준 8 2 5 3 2 2 3 2 2" xfId="23454"/>
    <cellStyle name="표준 8 2 5 3 2 2 3 3" xfId="23455"/>
    <cellStyle name="표준 8 2 5 3 2 2 4" xfId="23456"/>
    <cellStyle name="표준 8 2 5 3 2 2 4 2" xfId="23457"/>
    <cellStyle name="표준 8 2 5 3 2 2 5" xfId="23458"/>
    <cellStyle name="표준 8 2 5 3 2 3" xfId="23459"/>
    <cellStyle name="표준 8 2 5 3 2 3 2" xfId="23460"/>
    <cellStyle name="표준 8 2 5 3 2 3 2 2" xfId="23461"/>
    <cellStyle name="표준 8 2 5 3 2 3 2 2 2" xfId="23462"/>
    <cellStyle name="표준 8 2 5 3 2 3 2 3" xfId="23463"/>
    <cellStyle name="표준 8 2 5 3 2 3 3" xfId="23464"/>
    <cellStyle name="표준 8 2 5 3 2 3 3 2" xfId="23465"/>
    <cellStyle name="표준 8 2 5 3 2 3 4" xfId="23466"/>
    <cellStyle name="표준 8 2 5 3 2 4" xfId="23467"/>
    <cellStyle name="표준 8 2 5 3 2 4 2" xfId="23468"/>
    <cellStyle name="표준 8 2 5 3 2 4 2 2" xfId="23469"/>
    <cellStyle name="표준 8 2 5 3 2 4 3" xfId="23470"/>
    <cellStyle name="표준 8 2 5 3 2 5" xfId="23471"/>
    <cellStyle name="표준 8 2 5 3 2 5 2" xfId="23472"/>
    <cellStyle name="표준 8 2 5 3 2 6" xfId="23473"/>
    <cellStyle name="표준 8 2 5 3 3" xfId="23474"/>
    <cellStyle name="표준 8 2 5 3 3 2" xfId="23475"/>
    <cellStyle name="표준 8 2 5 3 3 2 2" xfId="23476"/>
    <cellStyle name="표준 8 2 5 3 3 2 2 2" xfId="23477"/>
    <cellStyle name="표준 8 2 5 3 3 2 2 2 2" xfId="23478"/>
    <cellStyle name="표준 8 2 5 3 3 2 2 3" xfId="23479"/>
    <cellStyle name="표준 8 2 5 3 3 2 3" xfId="23480"/>
    <cellStyle name="표준 8 2 5 3 3 2 3 2" xfId="23481"/>
    <cellStyle name="표준 8 2 5 3 3 2 4" xfId="23482"/>
    <cellStyle name="표준 8 2 5 3 3 3" xfId="23483"/>
    <cellStyle name="표준 8 2 5 3 3 3 2" xfId="23484"/>
    <cellStyle name="표준 8 2 5 3 3 3 2 2" xfId="23485"/>
    <cellStyle name="표준 8 2 5 3 3 3 3" xfId="23486"/>
    <cellStyle name="표준 8 2 5 3 3 4" xfId="23487"/>
    <cellStyle name="표준 8 2 5 3 3 4 2" xfId="23488"/>
    <cellStyle name="표준 8 2 5 3 3 5" xfId="23489"/>
    <cellStyle name="표준 8 2 5 3 4" xfId="23490"/>
    <cellStyle name="표준 8 2 5 3 4 2" xfId="23491"/>
    <cellStyle name="표준 8 2 5 3 4 2 2" xfId="23492"/>
    <cellStyle name="표준 8 2 5 3 4 2 2 2" xfId="23493"/>
    <cellStyle name="표준 8 2 5 3 4 2 3" xfId="23494"/>
    <cellStyle name="표준 8 2 5 3 4 3" xfId="23495"/>
    <cellStyle name="표준 8 2 5 3 4 3 2" xfId="23496"/>
    <cellStyle name="표준 8 2 5 3 4 4" xfId="23497"/>
    <cellStyle name="표준 8 2 5 3 5" xfId="23498"/>
    <cellStyle name="표준 8 2 5 3 5 2" xfId="23499"/>
    <cellStyle name="표준 8 2 5 3 5 2 2" xfId="23500"/>
    <cellStyle name="표준 8 2 5 3 5 3" xfId="23501"/>
    <cellStyle name="표준 8 2 5 3 6" xfId="23502"/>
    <cellStyle name="표준 8 2 5 3 6 2" xfId="23503"/>
    <cellStyle name="표준 8 2 5 3 7" xfId="23504"/>
    <cellStyle name="표준 8 2 5 4" xfId="23505"/>
    <cellStyle name="표준 8 2 5 5" xfId="23506"/>
    <cellStyle name="표준 8 2 5 5 2" xfId="23507"/>
    <cellStyle name="표준 8 2 5 5 2 2" xfId="23508"/>
    <cellStyle name="표준 8 2 5 5 2 2 2" xfId="23509"/>
    <cellStyle name="표준 8 2 5 5 2 2 2 2" xfId="23510"/>
    <cellStyle name="표준 8 2 5 5 2 2 2 2 2" xfId="23511"/>
    <cellStyle name="표준 8 2 5 5 2 2 2 3" xfId="23512"/>
    <cellStyle name="표준 8 2 5 5 2 2 3" xfId="23513"/>
    <cellStyle name="표준 8 2 5 5 2 2 3 2" xfId="23514"/>
    <cellStyle name="표준 8 2 5 5 2 2 4" xfId="23515"/>
    <cellStyle name="표준 8 2 5 5 2 3" xfId="23516"/>
    <cellStyle name="표준 8 2 5 5 2 3 2" xfId="23517"/>
    <cellStyle name="표준 8 2 5 5 2 3 2 2" xfId="23518"/>
    <cellStyle name="표준 8 2 5 5 2 3 3" xfId="23519"/>
    <cellStyle name="표준 8 2 5 5 2 4" xfId="23520"/>
    <cellStyle name="표준 8 2 5 5 2 4 2" xfId="23521"/>
    <cellStyle name="표준 8 2 5 5 2 5" xfId="23522"/>
    <cellStyle name="표준 8 2 5 5 3" xfId="23523"/>
    <cellStyle name="표준 8 2 5 5 3 2" xfId="23524"/>
    <cellStyle name="표준 8 2 5 5 3 2 2" xfId="23525"/>
    <cellStyle name="표준 8 2 5 5 3 2 2 2" xfId="23526"/>
    <cellStyle name="표준 8 2 5 5 3 2 3" xfId="23527"/>
    <cellStyle name="표준 8 2 5 5 3 3" xfId="23528"/>
    <cellStyle name="표준 8 2 5 5 3 3 2" xfId="23529"/>
    <cellStyle name="표준 8 2 5 5 3 4" xfId="23530"/>
    <cellStyle name="표준 8 2 5 5 4" xfId="23531"/>
    <cellStyle name="표준 8 2 5 5 4 2" xfId="23532"/>
    <cellStyle name="표준 8 2 5 5 4 2 2" xfId="23533"/>
    <cellStyle name="표준 8 2 5 5 4 3" xfId="23534"/>
    <cellStyle name="표준 8 2 5 5 5" xfId="23535"/>
    <cellStyle name="표준 8 2 5 5 5 2" xfId="23536"/>
    <cellStyle name="표준 8 2 5 5 6" xfId="23537"/>
    <cellStyle name="표준 8 2 5 6" xfId="23538"/>
    <cellStyle name="표준 8 2 5 6 2" xfId="23539"/>
    <cellStyle name="표준 8 2 5 6 2 2" xfId="23540"/>
    <cellStyle name="표준 8 2 5 6 2 2 2" xfId="23541"/>
    <cellStyle name="표준 8 2 5 6 2 2 2 2" xfId="23542"/>
    <cellStyle name="표준 8 2 5 6 2 2 3" xfId="23543"/>
    <cellStyle name="표준 8 2 5 6 2 3" xfId="23544"/>
    <cellStyle name="표준 8 2 5 6 2 3 2" xfId="23545"/>
    <cellStyle name="표준 8 2 5 6 2 4" xfId="23546"/>
    <cellStyle name="표준 8 2 5 6 3" xfId="23547"/>
    <cellStyle name="표준 8 2 5 6 3 2" xfId="23548"/>
    <cellStyle name="표준 8 2 5 6 3 2 2" xfId="23549"/>
    <cellStyle name="표준 8 2 5 6 3 3" xfId="23550"/>
    <cellStyle name="표준 8 2 5 6 4" xfId="23551"/>
    <cellStyle name="표준 8 2 5 6 4 2" xfId="23552"/>
    <cellStyle name="표준 8 2 5 6 5" xfId="23553"/>
    <cellStyle name="표준 8 2 5 7" xfId="23554"/>
    <cellStyle name="표준 8 2 5 7 2" xfId="23555"/>
    <cellStyle name="표준 8 2 5 7 2 2" xfId="23556"/>
    <cellStyle name="표준 8 2 5 7 2 2 2" xfId="23557"/>
    <cellStyle name="표준 8 2 5 7 2 3" xfId="23558"/>
    <cellStyle name="표준 8 2 5 7 3" xfId="23559"/>
    <cellStyle name="표준 8 2 5 7 3 2" xfId="23560"/>
    <cellStyle name="표준 8 2 5 7 4" xfId="23561"/>
    <cellStyle name="표준 8 2 5 8" xfId="23562"/>
    <cellStyle name="표준 8 2 5 8 2" xfId="23563"/>
    <cellStyle name="표준 8 2 5 8 2 2" xfId="23564"/>
    <cellStyle name="표준 8 2 5 8 3" xfId="23565"/>
    <cellStyle name="표준 8 2 5 9" xfId="23566"/>
    <cellStyle name="표준 8 2 5 9 2" xfId="23567"/>
    <cellStyle name="표준 8 2 6" xfId="23568"/>
    <cellStyle name="표준 8 2 6 2" xfId="23569"/>
    <cellStyle name="표준 8 2 6 2 2" xfId="23570"/>
    <cellStyle name="표준 8 2 6 2 2 2" xfId="23571"/>
    <cellStyle name="표준 8 2 6 2 2 2 2" xfId="23572"/>
    <cellStyle name="표준 8 2 6 2 2 2 2 2" xfId="23573"/>
    <cellStyle name="표준 8 2 6 2 2 2 2 2 2" xfId="23574"/>
    <cellStyle name="표준 8 2 6 2 2 2 2 2 2 2" xfId="23575"/>
    <cellStyle name="표준 8 2 6 2 2 2 2 2 3" xfId="23576"/>
    <cellStyle name="표준 8 2 6 2 2 2 2 3" xfId="23577"/>
    <cellStyle name="표준 8 2 6 2 2 2 2 3 2" xfId="23578"/>
    <cellStyle name="표준 8 2 6 2 2 2 2 4" xfId="23579"/>
    <cellStyle name="표준 8 2 6 2 2 2 3" xfId="23580"/>
    <cellStyle name="표준 8 2 6 2 2 2 3 2" xfId="23581"/>
    <cellStyle name="표준 8 2 6 2 2 2 3 2 2" xfId="23582"/>
    <cellStyle name="표준 8 2 6 2 2 2 3 3" xfId="23583"/>
    <cellStyle name="표준 8 2 6 2 2 2 4" xfId="23584"/>
    <cellStyle name="표준 8 2 6 2 2 2 4 2" xfId="23585"/>
    <cellStyle name="표준 8 2 6 2 2 2 5" xfId="23586"/>
    <cellStyle name="표준 8 2 6 2 2 3" xfId="23587"/>
    <cellStyle name="표준 8 2 6 2 2 3 2" xfId="23588"/>
    <cellStyle name="표준 8 2 6 2 2 3 2 2" xfId="23589"/>
    <cellStyle name="표준 8 2 6 2 2 3 2 2 2" xfId="23590"/>
    <cellStyle name="표준 8 2 6 2 2 3 2 3" xfId="23591"/>
    <cellStyle name="표준 8 2 6 2 2 3 3" xfId="23592"/>
    <cellStyle name="표준 8 2 6 2 2 3 3 2" xfId="23593"/>
    <cellStyle name="표준 8 2 6 2 2 3 4" xfId="23594"/>
    <cellStyle name="표준 8 2 6 2 2 4" xfId="23595"/>
    <cellStyle name="표준 8 2 6 2 2 4 2" xfId="23596"/>
    <cellStyle name="표준 8 2 6 2 2 4 2 2" xfId="23597"/>
    <cellStyle name="표준 8 2 6 2 2 4 3" xfId="23598"/>
    <cellStyle name="표준 8 2 6 2 2 5" xfId="23599"/>
    <cellStyle name="표준 8 2 6 2 2 5 2" xfId="23600"/>
    <cellStyle name="표준 8 2 6 2 2 6" xfId="23601"/>
    <cellStyle name="표준 8 2 6 2 3" xfId="23602"/>
    <cellStyle name="표준 8 2 6 2 3 2" xfId="23603"/>
    <cellStyle name="표준 8 2 6 2 3 2 2" xfId="23604"/>
    <cellStyle name="표준 8 2 6 2 3 2 2 2" xfId="23605"/>
    <cellStyle name="표준 8 2 6 2 3 2 2 2 2" xfId="23606"/>
    <cellStyle name="표준 8 2 6 2 3 2 2 3" xfId="23607"/>
    <cellStyle name="표준 8 2 6 2 3 2 3" xfId="23608"/>
    <cellStyle name="표준 8 2 6 2 3 2 3 2" xfId="23609"/>
    <cellStyle name="표준 8 2 6 2 3 2 4" xfId="23610"/>
    <cellStyle name="표준 8 2 6 2 3 3" xfId="23611"/>
    <cellStyle name="표준 8 2 6 2 3 3 2" xfId="23612"/>
    <cellStyle name="표준 8 2 6 2 3 3 2 2" xfId="23613"/>
    <cellStyle name="표준 8 2 6 2 3 3 3" xfId="23614"/>
    <cellStyle name="표준 8 2 6 2 3 4" xfId="23615"/>
    <cellStyle name="표준 8 2 6 2 3 4 2" xfId="23616"/>
    <cellStyle name="표준 8 2 6 2 3 5" xfId="23617"/>
    <cellStyle name="표준 8 2 6 2 4" xfId="23618"/>
    <cellStyle name="표준 8 2 6 2 4 2" xfId="23619"/>
    <cellStyle name="표준 8 2 6 2 4 2 2" xfId="23620"/>
    <cellStyle name="표준 8 2 6 2 4 2 2 2" xfId="23621"/>
    <cellStyle name="표준 8 2 6 2 4 2 3" xfId="23622"/>
    <cellStyle name="표준 8 2 6 2 4 3" xfId="23623"/>
    <cellStyle name="표준 8 2 6 2 4 3 2" xfId="23624"/>
    <cellStyle name="표준 8 2 6 2 4 4" xfId="23625"/>
    <cellStyle name="표준 8 2 6 2 5" xfId="23626"/>
    <cellStyle name="표준 8 2 6 2 5 2" xfId="23627"/>
    <cellStyle name="표준 8 2 6 2 5 2 2" xfId="23628"/>
    <cellStyle name="표준 8 2 6 2 5 3" xfId="23629"/>
    <cellStyle name="표준 8 2 6 2 6" xfId="23630"/>
    <cellStyle name="표준 8 2 6 2 6 2" xfId="23631"/>
    <cellStyle name="표준 8 2 6 2 7" xfId="23632"/>
    <cellStyle name="표준 8 2 6 3" xfId="23633"/>
    <cellStyle name="표준 8 2 6 4" xfId="23634"/>
    <cellStyle name="표준 8 2 6 4 2" xfId="23635"/>
    <cellStyle name="표준 8 2 6 4 2 2" xfId="23636"/>
    <cellStyle name="표준 8 2 6 4 2 2 2" xfId="23637"/>
    <cellStyle name="표준 8 2 6 4 2 2 2 2" xfId="23638"/>
    <cellStyle name="표준 8 2 6 4 2 2 2 2 2" xfId="23639"/>
    <cellStyle name="표준 8 2 6 4 2 2 2 3" xfId="23640"/>
    <cellStyle name="표준 8 2 6 4 2 2 3" xfId="23641"/>
    <cellStyle name="표준 8 2 6 4 2 2 3 2" xfId="23642"/>
    <cellStyle name="표준 8 2 6 4 2 2 4" xfId="23643"/>
    <cellStyle name="표준 8 2 6 4 2 3" xfId="23644"/>
    <cellStyle name="표준 8 2 6 4 2 3 2" xfId="23645"/>
    <cellStyle name="표준 8 2 6 4 2 3 2 2" xfId="23646"/>
    <cellStyle name="표준 8 2 6 4 2 3 3" xfId="23647"/>
    <cellStyle name="표준 8 2 6 4 2 4" xfId="23648"/>
    <cellStyle name="표준 8 2 6 4 2 4 2" xfId="23649"/>
    <cellStyle name="표준 8 2 6 4 2 5" xfId="23650"/>
    <cellStyle name="표준 8 2 6 4 3" xfId="23651"/>
    <cellStyle name="표준 8 2 6 4 3 2" xfId="23652"/>
    <cellStyle name="표준 8 2 6 4 3 2 2" xfId="23653"/>
    <cellStyle name="표준 8 2 6 4 3 2 2 2" xfId="23654"/>
    <cellStyle name="표준 8 2 6 4 3 2 3" xfId="23655"/>
    <cellStyle name="표준 8 2 6 4 3 3" xfId="23656"/>
    <cellStyle name="표준 8 2 6 4 3 3 2" xfId="23657"/>
    <cellStyle name="표준 8 2 6 4 3 4" xfId="23658"/>
    <cellStyle name="표준 8 2 6 4 4" xfId="23659"/>
    <cellStyle name="표준 8 2 6 4 4 2" xfId="23660"/>
    <cellStyle name="표준 8 2 6 4 4 2 2" xfId="23661"/>
    <cellStyle name="표준 8 2 6 4 4 3" xfId="23662"/>
    <cellStyle name="표준 8 2 6 4 5" xfId="23663"/>
    <cellStyle name="표준 8 2 6 4 5 2" xfId="23664"/>
    <cellStyle name="표준 8 2 6 4 6" xfId="23665"/>
    <cellStyle name="표준 8 2 6 5" xfId="23666"/>
    <cellStyle name="표준 8 2 6 5 2" xfId="23667"/>
    <cellStyle name="표준 8 2 6 5 2 2" xfId="23668"/>
    <cellStyle name="표준 8 2 6 5 2 2 2" xfId="23669"/>
    <cellStyle name="표준 8 2 6 5 2 2 2 2" xfId="23670"/>
    <cellStyle name="표준 8 2 6 5 2 2 3" xfId="23671"/>
    <cellStyle name="표준 8 2 6 5 2 3" xfId="23672"/>
    <cellStyle name="표준 8 2 6 5 2 3 2" xfId="23673"/>
    <cellStyle name="표준 8 2 6 5 2 4" xfId="23674"/>
    <cellStyle name="표준 8 2 6 5 3" xfId="23675"/>
    <cellStyle name="표준 8 2 6 5 3 2" xfId="23676"/>
    <cellStyle name="표준 8 2 6 5 3 2 2" xfId="23677"/>
    <cellStyle name="표준 8 2 6 5 3 3" xfId="23678"/>
    <cellStyle name="표준 8 2 6 5 4" xfId="23679"/>
    <cellStyle name="표준 8 2 6 5 4 2" xfId="23680"/>
    <cellStyle name="표준 8 2 6 5 5" xfId="23681"/>
    <cellStyle name="표준 8 2 6 6" xfId="23682"/>
    <cellStyle name="표준 8 2 6 6 2" xfId="23683"/>
    <cellStyle name="표준 8 2 6 6 2 2" xfId="23684"/>
    <cellStyle name="표준 8 2 6 6 2 2 2" xfId="23685"/>
    <cellStyle name="표준 8 2 6 6 2 3" xfId="23686"/>
    <cellStyle name="표준 8 2 6 6 3" xfId="23687"/>
    <cellStyle name="표준 8 2 6 6 3 2" xfId="23688"/>
    <cellStyle name="표준 8 2 6 6 4" xfId="23689"/>
    <cellStyle name="표준 8 2 6 7" xfId="23690"/>
    <cellStyle name="표준 8 2 6 7 2" xfId="23691"/>
    <cellStyle name="표준 8 2 6 7 2 2" xfId="23692"/>
    <cellStyle name="표준 8 2 6 7 3" xfId="23693"/>
    <cellStyle name="표준 8 2 6 8" xfId="23694"/>
    <cellStyle name="표준 8 2 6 8 2" xfId="23695"/>
    <cellStyle name="표준 8 2 6 9" xfId="23696"/>
    <cellStyle name="표준 8 2 7" xfId="23697"/>
    <cellStyle name="표준 8 2 7 2" xfId="23698"/>
    <cellStyle name="표준 8 2 7 2 2" xfId="23699"/>
    <cellStyle name="표준 8 2 7 2 2 2" xfId="23700"/>
    <cellStyle name="표준 8 2 7 2 2 2 2" xfId="23701"/>
    <cellStyle name="표준 8 2 7 2 2 2 2 2" xfId="23702"/>
    <cellStyle name="표준 8 2 7 2 2 2 2 2 2" xfId="23703"/>
    <cellStyle name="표준 8 2 7 2 2 2 2 3" xfId="23704"/>
    <cellStyle name="표준 8 2 7 2 2 2 3" xfId="23705"/>
    <cellStyle name="표준 8 2 7 2 2 2 3 2" xfId="23706"/>
    <cellStyle name="표준 8 2 7 2 2 2 4" xfId="23707"/>
    <cellStyle name="표준 8 2 7 2 2 3" xfId="23708"/>
    <cellStyle name="표준 8 2 7 2 2 3 2" xfId="23709"/>
    <cellStyle name="표준 8 2 7 2 2 3 2 2" xfId="23710"/>
    <cellStyle name="표준 8 2 7 2 2 3 3" xfId="23711"/>
    <cellStyle name="표준 8 2 7 2 2 4" xfId="23712"/>
    <cellStyle name="표준 8 2 7 2 2 4 2" xfId="23713"/>
    <cellStyle name="표준 8 2 7 2 2 5" xfId="23714"/>
    <cellStyle name="표준 8 2 7 2 3" xfId="23715"/>
    <cellStyle name="표준 8 2 7 2 3 2" xfId="23716"/>
    <cellStyle name="표준 8 2 7 2 3 2 2" xfId="23717"/>
    <cellStyle name="표준 8 2 7 2 3 2 2 2" xfId="23718"/>
    <cellStyle name="표준 8 2 7 2 3 2 3" xfId="23719"/>
    <cellStyle name="표준 8 2 7 2 3 3" xfId="23720"/>
    <cellStyle name="표준 8 2 7 2 3 3 2" xfId="23721"/>
    <cellStyle name="표준 8 2 7 2 3 4" xfId="23722"/>
    <cellStyle name="표준 8 2 7 2 4" xfId="23723"/>
    <cellStyle name="표준 8 2 7 2 4 2" xfId="23724"/>
    <cellStyle name="표준 8 2 7 2 4 2 2" xfId="23725"/>
    <cellStyle name="표준 8 2 7 2 4 3" xfId="23726"/>
    <cellStyle name="표준 8 2 7 2 5" xfId="23727"/>
    <cellStyle name="표준 8 2 7 2 5 2" xfId="23728"/>
    <cellStyle name="표준 8 2 7 2 6" xfId="23729"/>
    <cellStyle name="표준 8 2 7 3" xfId="23730"/>
    <cellStyle name="표준 8 2 7 3 2" xfId="23731"/>
    <cellStyle name="표준 8 2 7 3 2 2" xfId="23732"/>
    <cellStyle name="표준 8 2 7 3 2 2 2" xfId="23733"/>
    <cellStyle name="표준 8 2 7 3 2 2 2 2" xfId="23734"/>
    <cellStyle name="표준 8 2 7 3 2 2 3" xfId="23735"/>
    <cellStyle name="표준 8 2 7 3 2 3" xfId="23736"/>
    <cellStyle name="표준 8 2 7 3 2 3 2" xfId="23737"/>
    <cellStyle name="표준 8 2 7 3 2 4" xfId="23738"/>
    <cellStyle name="표준 8 2 7 3 3" xfId="23739"/>
    <cellStyle name="표준 8 2 7 3 3 2" xfId="23740"/>
    <cellStyle name="표준 8 2 7 3 3 2 2" xfId="23741"/>
    <cellStyle name="표준 8 2 7 3 3 3" xfId="23742"/>
    <cellStyle name="표준 8 2 7 3 4" xfId="23743"/>
    <cellStyle name="표준 8 2 7 3 4 2" xfId="23744"/>
    <cellStyle name="표준 8 2 7 3 5" xfId="23745"/>
    <cellStyle name="표준 8 2 7 4" xfId="23746"/>
    <cellStyle name="표준 8 2 7 4 2" xfId="23747"/>
    <cellStyle name="표준 8 2 7 4 2 2" xfId="23748"/>
    <cellStyle name="표준 8 2 7 4 2 2 2" xfId="23749"/>
    <cellStyle name="표준 8 2 7 4 2 3" xfId="23750"/>
    <cellStyle name="표준 8 2 7 4 3" xfId="23751"/>
    <cellStyle name="표준 8 2 7 4 3 2" xfId="23752"/>
    <cellStyle name="표준 8 2 7 4 4" xfId="23753"/>
    <cellStyle name="표준 8 2 7 5" xfId="23754"/>
    <cellStyle name="표준 8 2 7 5 2" xfId="23755"/>
    <cellStyle name="표준 8 2 7 5 2 2" xfId="23756"/>
    <cellStyle name="표준 8 2 7 5 3" xfId="23757"/>
    <cellStyle name="표준 8 2 7 6" xfId="23758"/>
    <cellStyle name="표준 8 2 7 6 2" xfId="23759"/>
    <cellStyle name="표준 8 2 7 7" xfId="23760"/>
    <cellStyle name="표준 8 2 8" xfId="23761"/>
    <cellStyle name="표준 8 2 9" xfId="23762"/>
    <cellStyle name="표준 8 2 9 2" xfId="23763"/>
    <cellStyle name="표준 8 2 9 2 2" xfId="23764"/>
    <cellStyle name="표준 8 2 9 2 2 2" xfId="23765"/>
    <cellStyle name="표준 8 2 9 2 2 2 2" xfId="23766"/>
    <cellStyle name="표준 8 2 9 2 2 2 2 2" xfId="23767"/>
    <cellStyle name="표준 8 2 9 2 2 2 3" xfId="23768"/>
    <cellStyle name="표준 8 2 9 2 2 3" xfId="23769"/>
    <cellStyle name="표준 8 2 9 2 2 3 2" xfId="23770"/>
    <cellStyle name="표준 8 2 9 2 2 4" xfId="23771"/>
    <cellStyle name="표준 8 2 9 2 3" xfId="23772"/>
    <cellStyle name="표준 8 2 9 2 3 2" xfId="23773"/>
    <cellStyle name="표준 8 2 9 2 3 2 2" xfId="23774"/>
    <cellStyle name="표준 8 2 9 2 3 3" xfId="23775"/>
    <cellStyle name="표준 8 2 9 2 4" xfId="23776"/>
    <cellStyle name="표준 8 2 9 2 4 2" xfId="23777"/>
    <cellStyle name="표준 8 2 9 2 5" xfId="23778"/>
    <cellStyle name="표준 8 2 9 3" xfId="23779"/>
    <cellStyle name="표준 8 2 9 3 2" xfId="23780"/>
    <cellStyle name="표준 8 2 9 3 2 2" xfId="23781"/>
    <cellStyle name="표준 8 2 9 3 2 2 2" xfId="23782"/>
    <cellStyle name="표준 8 2 9 3 2 3" xfId="23783"/>
    <cellStyle name="표준 8 2 9 3 3" xfId="23784"/>
    <cellStyle name="표준 8 2 9 3 3 2" xfId="23785"/>
    <cellStyle name="표준 8 2 9 3 4" xfId="23786"/>
    <cellStyle name="표준 8 2 9 4" xfId="23787"/>
    <cellStyle name="표준 8 2 9 4 2" xfId="23788"/>
    <cellStyle name="표준 8 2 9 4 2 2" xfId="23789"/>
    <cellStyle name="표준 8 2 9 4 3" xfId="23790"/>
    <cellStyle name="표준 8 2 9 5" xfId="23791"/>
    <cellStyle name="표준 8 2 9 5 2" xfId="23792"/>
    <cellStyle name="표준 8 2 9 6" xfId="23793"/>
    <cellStyle name="표준 8 3" xfId="23794"/>
    <cellStyle name="표준 8 3 10" xfId="23795"/>
    <cellStyle name="표준 8 3 10 2" xfId="23796"/>
    <cellStyle name="표준 8 3 10 2 2" xfId="23797"/>
    <cellStyle name="표준 8 3 10 2 2 2" xfId="23798"/>
    <cellStyle name="표준 8 3 10 2 3" xfId="23799"/>
    <cellStyle name="표준 8 3 10 3" xfId="23800"/>
    <cellStyle name="표준 8 3 10 3 2" xfId="23801"/>
    <cellStyle name="표준 8 3 10 4" xfId="23802"/>
    <cellStyle name="표준 8 3 11" xfId="23803"/>
    <cellStyle name="표준 8 3 11 2" xfId="23804"/>
    <cellStyle name="표준 8 3 11 2 2" xfId="23805"/>
    <cellStyle name="표준 8 3 11 3" xfId="23806"/>
    <cellStyle name="표준 8 3 12" xfId="23807"/>
    <cellStyle name="표준 8 3 12 2" xfId="23808"/>
    <cellStyle name="표준 8 3 13" xfId="23809"/>
    <cellStyle name="표준 8 3 2" xfId="23810"/>
    <cellStyle name="표준 8 3 2 10" xfId="23811"/>
    <cellStyle name="표준 8 3 2 10 2" xfId="23812"/>
    <cellStyle name="표준 8 3 2 11" xfId="23813"/>
    <cellStyle name="표준 8 3 2 2" xfId="23814"/>
    <cellStyle name="표준 8 3 2 2 10" xfId="23815"/>
    <cellStyle name="표준 8 3 2 2 2" xfId="23816"/>
    <cellStyle name="표준 8 3 2 2 2 2" xfId="23817"/>
    <cellStyle name="표준 8 3 2 2 2 2 2" xfId="23818"/>
    <cellStyle name="표준 8 3 2 2 2 2 2 2" xfId="23819"/>
    <cellStyle name="표준 8 3 2 2 2 2 2 2 2" xfId="23820"/>
    <cellStyle name="표준 8 3 2 2 2 2 2 2 2 2" xfId="23821"/>
    <cellStyle name="표준 8 3 2 2 2 2 2 2 2 2 2" xfId="23822"/>
    <cellStyle name="표준 8 3 2 2 2 2 2 2 2 2 2 2" xfId="23823"/>
    <cellStyle name="표준 8 3 2 2 2 2 2 2 2 2 3" xfId="23824"/>
    <cellStyle name="표준 8 3 2 2 2 2 2 2 2 3" xfId="23825"/>
    <cellStyle name="표준 8 3 2 2 2 2 2 2 2 3 2" xfId="23826"/>
    <cellStyle name="표준 8 3 2 2 2 2 2 2 2 4" xfId="23827"/>
    <cellStyle name="표준 8 3 2 2 2 2 2 2 3" xfId="23828"/>
    <cellStyle name="표준 8 3 2 2 2 2 2 2 3 2" xfId="23829"/>
    <cellStyle name="표준 8 3 2 2 2 2 2 2 3 2 2" xfId="23830"/>
    <cellStyle name="표준 8 3 2 2 2 2 2 2 3 3" xfId="23831"/>
    <cellStyle name="표준 8 3 2 2 2 2 2 2 4" xfId="23832"/>
    <cellStyle name="표준 8 3 2 2 2 2 2 2 4 2" xfId="23833"/>
    <cellStyle name="표준 8 3 2 2 2 2 2 2 5" xfId="23834"/>
    <cellStyle name="표준 8 3 2 2 2 2 2 3" xfId="23835"/>
    <cellStyle name="표준 8 3 2 2 2 2 2 3 2" xfId="23836"/>
    <cellStyle name="표준 8 3 2 2 2 2 2 3 2 2" xfId="23837"/>
    <cellStyle name="표준 8 3 2 2 2 2 2 3 2 2 2" xfId="23838"/>
    <cellStyle name="표준 8 3 2 2 2 2 2 3 2 3" xfId="23839"/>
    <cellStyle name="표준 8 3 2 2 2 2 2 3 3" xfId="23840"/>
    <cellStyle name="표준 8 3 2 2 2 2 2 3 3 2" xfId="23841"/>
    <cellStyle name="표준 8 3 2 2 2 2 2 3 4" xfId="23842"/>
    <cellStyle name="표준 8 3 2 2 2 2 2 4" xfId="23843"/>
    <cellStyle name="표준 8 3 2 2 2 2 2 4 2" xfId="23844"/>
    <cellStyle name="표준 8 3 2 2 2 2 2 4 2 2" xfId="23845"/>
    <cellStyle name="표준 8 3 2 2 2 2 2 4 3" xfId="23846"/>
    <cellStyle name="표준 8 3 2 2 2 2 2 5" xfId="23847"/>
    <cellStyle name="표준 8 3 2 2 2 2 2 5 2" xfId="23848"/>
    <cellStyle name="표준 8 3 2 2 2 2 2 6" xfId="23849"/>
    <cellStyle name="표준 8 3 2 2 2 2 3" xfId="23850"/>
    <cellStyle name="표준 8 3 2 2 2 2 3 2" xfId="23851"/>
    <cellStyle name="표준 8 3 2 2 2 2 3 2 2" xfId="23852"/>
    <cellStyle name="표준 8 3 2 2 2 2 3 2 2 2" xfId="23853"/>
    <cellStyle name="표준 8 3 2 2 2 2 3 2 2 2 2" xfId="23854"/>
    <cellStyle name="표준 8 3 2 2 2 2 3 2 2 3" xfId="23855"/>
    <cellStyle name="표준 8 3 2 2 2 2 3 2 3" xfId="23856"/>
    <cellStyle name="표준 8 3 2 2 2 2 3 2 3 2" xfId="23857"/>
    <cellStyle name="표준 8 3 2 2 2 2 3 2 4" xfId="23858"/>
    <cellStyle name="표준 8 3 2 2 2 2 3 3" xfId="23859"/>
    <cellStyle name="표준 8 3 2 2 2 2 3 3 2" xfId="23860"/>
    <cellStyle name="표준 8 3 2 2 2 2 3 3 2 2" xfId="23861"/>
    <cellStyle name="표준 8 3 2 2 2 2 3 3 3" xfId="23862"/>
    <cellStyle name="표준 8 3 2 2 2 2 3 4" xfId="23863"/>
    <cellStyle name="표준 8 3 2 2 2 2 3 4 2" xfId="23864"/>
    <cellStyle name="표준 8 3 2 2 2 2 3 5" xfId="23865"/>
    <cellStyle name="표준 8 3 2 2 2 2 4" xfId="23866"/>
    <cellStyle name="표준 8 3 2 2 2 2 4 2" xfId="23867"/>
    <cellStyle name="표준 8 3 2 2 2 2 4 2 2" xfId="23868"/>
    <cellStyle name="표준 8 3 2 2 2 2 4 2 2 2" xfId="23869"/>
    <cellStyle name="표준 8 3 2 2 2 2 4 2 3" xfId="23870"/>
    <cellStyle name="표준 8 3 2 2 2 2 4 3" xfId="23871"/>
    <cellStyle name="표준 8 3 2 2 2 2 4 3 2" xfId="23872"/>
    <cellStyle name="표준 8 3 2 2 2 2 4 4" xfId="23873"/>
    <cellStyle name="표준 8 3 2 2 2 2 5" xfId="23874"/>
    <cellStyle name="표준 8 3 2 2 2 2 5 2" xfId="23875"/>
    <cellStyle name="표준 8 3 2 2 2 2 5 2 2" xfId="23876"/>
    <cellStyle name="표준 8 3 2 2 2 2 5 3" xfId="23877"/>
    <cellStyle name="표준 8 3 2 2 2 2 6" xfId="23878"/>
    <cellStyle name="표준 8 3 2 2 2 2 6 2" xfId="23879"/>
    <cellStyle name="표준 8 3 2 2 2 2 7" xfId="23880"/>
    <cellStyle name="표준 8 3 2 2 2 3" xfId="23881"/>
    <cellStyle name="표준 8 3 2 2 2 4" xfId="23882"/>
    <cellStyle name="표준 8 3 2 2 2 4 2" xfId="23883"/>
    <cellStyle name="표준 8 3 2 2 2 4 2 2" xfId="23884"/>
    <cellStyle name="표준 8 3 2 2 2 4 2 2 2" xfId="23885"/>
    <cellStyle name="표준 8 3 2 2 2 4 2 2 2 2" xfId="23886"/>
    <cellStyle name="표준 8 3 2 2 2 4 2 2 2 2 2" xfId="23887"/>
    <cellStyle name="표준 8 3 2 2 2 4 2 2 2 3" xfId="23888"/>
    <cellStyle name="표준 8 3 2 2 2 4 2 2 3" xfId="23889"/>
    <cellStyle name="표준 8 3 2 2 2 4 2 2 3 2" xfId="23890"/>
    <cellStyle name="표준 8 3 2 2 2 4 2 2 4" xfId="23891"/>
    <cellStyle name="표준 8 3 2 2 2 4 2 3" xfId="23892"/>
    <cellStyle name="표준 8 3 2 2 2 4 2 3 2" xfId="23893"/>
    <cellStyle name="표준 8 3 2 2 2 4 2 3 2 2" xfId="23894"/>
    <cellStyle name="표준 8 3 2 2 2 4 2 3 3" xfId="23895"/>
    <cellStyle name="표준 8 3 2 2 2 4 2 4" xfId="23896"/>
    <cellStyle name="표준 8 3 2 2 2 4 2 4 2" xfId="23897"/>
    <cellStyle name="표준 8 3 2 2 2 4 2 5" xfId="23898"/>
    <cellStyle name="표준 8 3 2 2 2 4 3" xfId="23899"/>
    <cellStyle name="표준 8 3 2 2 2 4 3 2" xfId="23900"/>
    <cellStyle name="표준 8 3 2 2 2 4 3 2 2" xfId="23901"/>
    <cellStyle name="표준 8 3 2 2 2 4 3 2 2 2" xfId="23902"/>
    <cellStyle name="표준 8 3 2 2 2 4 3 2 3" xfId="23903"/>
    <cellStyle name="표준 8 3 2 2 2 4 3 3" xfId="23904"/>
    <cellStyle name="표준 8 3 2 2 2 4 3 3 2" xfId="23905"/>
    <cellStyle name="표준 8 3 2 2 2 4 3 4" xfId="23906"/>
    <cellStyle name="표준 8 3 2 2 2 4 4" xfId="23907"/>
    <cellStyle name="표준 8 3 2 2 2 4 4 2" xfId="23908"/>
    <cellStyle name="표준 8 3 2 2 2 4 4 2 2" xfId="23909"/>
    <cellStyle name="표준 8 3 2 2 2 4 4 3" xfId="23910"/>
    <cellStyle name="표준 8 3 2 2 2 4 5" xfId="23911"/>
    <cellStyle name="표준 8 3 2 2 2 4 5 2" xfId="23912"/>
    <cellStyle name="표준 8 3 2 2 2 4 6" xfId="23913"/>
    <cellStyle name="표준 8 3 2 2 2 5" xfId="23914"/>
    <cellStyle name="표준 8 3 2 2 2 5 2" xfId="23915"/>
    <cellStyle name="표준 8 3 2 2 2 5 2 2" xfId="23916"/>
    <cellStyle name="표준 8 3 2 2 2 5 2 2 2" xfId="23917"/>
    <cellStyle name="표준 8 3 2 2 2 5 2 2 2 2" xfId="23918"/>
    <cellStyle name="표준 8 3 2 2 2 5 2 2 3" xfId="23919"/>
    <cellStyle name="표준 8 3 2 2 2 5 2 3" xfId="23920"/>
    <cellStyle name="표준 8 3 2 2 2 5 2 3 2" xfId="23921"/>
    <cellStyle name="표준 8 3 2 2 2 5 2 4" xfId="23922"/>
    <cellStyle name="표준 8 3 2 2 2 5 3" xfId="23923"/>
    <cellStyle name="표준 8 3 2 2 2 5 3 2" xfId="23924"/>
    <cellStyle name="표준 8 3 2 2 2 5 3 2 2" xfId="23925"/>
    <cellStyle name="표준 8 3 2 2 2 5 3 3" xfId="23926"/>
    <cellStyle name="표준 8 3 2 2 2 5 4" xfId="23927"/>
    <cellStyle name="표준 8 3 2 2 2 5 4 2" xfId="23928"/>
    <cellStyle name="표준 8 3 2 2 2 5 5" xfId="23929"/>
    <cellStyle name="표준 8 3 2 2 2 6" xfId="23930"/>
    <cellStyle name="표준 8 3 2 2 2 6 2" xfId="23931"/>
    <cellStyle name="표준 8 3 2 2 2 6 2 2" xfId="23932"/>
    <cellStyle name="표준 8 3 2 2 2 6 2 2 2" xfId="23933"/>
    <cellStyle name="표준 8 3 2 2 2 6 2 3" xfId="23934"/>
    <cellStyle name="표준 8 3 2 2 2 6 3" xfId="23935"/>
    <cellStyle name="표준 8 3 2 2 2 6 3 2" xfId="23936"/>
    <cellStyle name="표준 8 3 2 2 2 6 4" xfId="23937"/>
    <cellStyle name="표준 8 3 2 2 2 7" xfId="23938"/>
    <cellStyle name="표준 8 3 2 2 2 7 2" xfId="23939"/>
    <cellStyle name="표준 8 3 2 2 2 7 2 2" xfId="23940"/>
    <cellStyle name="표준 8 3 2 2 2 7 3" xfId="23941"/>
    <cellStyle name="표준 8 3 2 2 2 8" xfId="23942"/>
    <cellStyle name="표준 8 3 2 2 2 8 2" xfId="23943"/>
    <cellStyle name="표준 8 3 2 2 2 9" xfId="23944"/>
    <cellStyle name="표준 8 3 2 2 3" xfId="23945"/>
    <cellStyle name="표준 8 3 2 2 3 2" xfId="23946"/>
    <cellStyle name="표준 8 3 2 2 3 2 2" xfId="23947"/>
    <cellStyle name="표준 8 3 2 2 3 2 2 2" xfId="23948"/>
    <cellStyle name="표준 8 3 2 2 3 2 2 2 2" xfId="23949"/>
    <cellStyle name="표준 8 3 2 2 3 2 2 2 2 2" xfId="23950"/>
    <cellStyle name="표준 8 3 2 2 3 2 2 2 2 2 2" xfId="23951"/>
    <cellStyle name="표준 8 3 2 2 3 2 2 2 2 3" xfId="23952"/>
    <cellStyle name="표준 8 3 2 2 3 2 2 2 3" xfId="23953"/>
    <cellStyle name="표준 8 3 2 2 3 2 2 2 3 2" xfId="23954"/>
    <cellStyle name="표준 8 3 2 2 3 2 2 2 4" xfId="23955"/>
    <cellStyle name="표준 8 3 2 2 3 2 2 3" xfId="23956"/>
    <cellStyle name="표준 8 3 2 2 3 2 2 3 2" xfId="23957"/>
    <cellStyle name="표준 8 3 2 2 3 2 2 3 2 2" xfId="23958"/>
    <cellStyle name="표준 8 3 2 2 3 2 2 3 3" xfId="23959"/>
    <cellStyle name="표준 8 3 2 2 3 2 2 4" xfId="23960"/>
    <cellStyle name="표준 8 3 2 2 3 2 2 4 2" xfId="23961"/>
    <cellStyle name="표준 8 3 2 2 3 2 2 5" xfId="23962"/>
    <cellStyle name="표준 8 3 2 2 3 2 3" xfId="23963"/>
    <cellStyle name="표준 8 3 2 2 3 2 3 2" xfId="23964"/>
    <cellStyle name="표준 8 3 2 2 3 2 3 2 2" xfId="23965"/>
    <cellStyle name="표준 8 3 2 2 3 2 3 2 2 2" xfId="23966"/>
    <cellStyle name="표준 8 3 2 2 3 2 3 2 3" xfId="23967"/>
    <cellStyle name="표준 8 3 2 2 3 2 3 3" xfId="23968"/>
    <cellStyle name="표준 8 3 2 2 3 2 3 3 2" xfId="23969"/>
    <cellStyle name="표준 8 3 2 2 3 2 3 4" xfId="23970"/>
    <cellStyle name="표준 8 3 2 2 3 2 4" xfId="23971"/>
    <cellStyle name="표준 8 3 2 2 3 2 4 2" xfId="23972"/>
    <cellStyle name="표준 8 3 2 2 3 2 4 2 2" xfId="23973"/>
    <cellStyle name="표준 8 3 2 2 3 2 4 3" xfId="23974"/>
    <cellStyle name="표준 8 3 2 2 3 2 5" xfId="23975"/>
    <cellStyle name="표준 8 3 2 2 3 2 5 2" xfId="23976"/>
    <cellStyle name="표준 8 3 2 2 3 2 6" xfId="23977"/>
    <cellStyle name="표준 8 3 2 2 3 3" xfId="23978"/>
    <cellStyle name="표준 8 3 2 2 3 3 2" xfId="23979"/>
    <cellStyle name="표준 8 3 2 2 3 3 2 2" xfId="23980"/>
    <cellStyle name="표준 8 3 2 2 3 3 2 2 2" xfId="23981"/>
    <cellStyle name="표준 8 3 2 2 3 3 2 2 2 2" xfId="23982"/>
    <cellStyle name="표준 8 3 2 2 3 3 2 2 3" xfId="23983"/>
    <cellStyle name="표준 8 3 2 2 3 3 2 3" xfId="23984"/>
    <cellStyle name="표준 8 3 2 2 3 3 2 3 2" xfId="23985"/>
    <cellStyle name="표준 8 3 2 2 3 3 2 4" xfId="23986"/>
    <cellStyle name="표준 8 3 2 2 3 3 3" xfId="23987"/>
    <cellStyle name="표준 8 3 2 2 3 3 3 2" xfId="23988"/>
    <cellStyle name="표준 8 3 2 2 3 3 3 2 2" xfId="23989"/>
    <cellStyle name="표준 8 3 2 2 3 3 3 3" xfId="23990"/>
    <cellStyle name="표준 8 3 2 2 3 3 4" xfId="23991"/>
    <cellStyle name="표준 8 3 2 2 3 3 4 2" xfId="23992"/>
    <cellStyle name="표준 8 3 2 2 3 3 5" xfId="23993"/>
    <cellStyle name="표준 8 3 2 2 3 4" xfId="23994"/>
    <cellStyle name="표준 8 3 2 2 3 4 2" xfId="23995"/>
    <cellStyle name="표준 8 3 2 2 3 4 2 2" xfId="23996"/>
    <cellStyle name="표준 8 3 2 2 3 4 2 2 2" xfId="23997"/>
    <cellStyle name="표준 8 3 2 2 3 4 2 3" xfId="23998"/>
    <cellStyle name="표준 8 3 2 2 3 4 3" xfId="23999"/>
    <cellStyle name="표준 8 3 2 2 3 4 3 2" xfId="24000"/>
    <cellStyle name="표준 8 3 2 2 3 4 4" xfId="24001"/>
    <cellStyle name="표준 8 3 2 2 3 5" xfId="24002"/>
    <cellStyle name="표준 8 3 2 2 3 5 2" xfId="24003"/>
    <cellStyle name="표준 8 3 2 2 3 5 2 2" xfId="24004"/>
    <cellStyle name="표준 8 3 2 2 3 5 3" xfId="24005"/>
    <cellStyle name="표준 8 3 2 2 3 6" xfId="24006"/>
    <cellStyle name="표준 8 3 2 2 3 6 2" xfId="24007"/>
    <cellStyle name="표준 8 3 2 2 3 7" xfId="24008"/>
    <cellStyle name="표준 8 3 2 2 4" xfId="24009"/>
    <cellStyle name="표준 8 3 2 2 5" xfId="24010"/>
    <cellStyle name="표준 8 3 2 2 5 2" xfId="24011"/>
    <cellStyle name="표준 8 3 2 2 5 2 2" xfId="24012"/>
    <cellStyle name="표준 8 3 2 2 5 2 2 2" xfId="24013"/>
    <cellStyle name="표준 8 3 2 2 5 2 2 2 2" xfId="24014"/>
    <cellStyle name="표준 8 3 2 2 5 2 2 2 2 2" xfId="24015"/>
    <cellStyle name="표준 8 3 2 2 5 2 2 2 3" xfId="24016"/>
    <cellStyle name="표준 8 3 2 2 5 2 2 3" xfId="24017"/>
    <cellStyle name="표준 8 3 2 2 5 2 2 3 2" xfId="24018"/>
    <cellStyle name="표준 8 3 2 2 5 2 2 4" xfId="24019"/>
    <cellStyle name="표준 8 3 2 2 5 2 3" xfId="24020"/>
    <cellStyle name="표준 8 3 2 2 5 2 3 2" xfId="24021"/>
    <cellStyle name="표준 8 3 2 2 5 2 3 2 2" xfId="24022"/>
    <cellStyle name="표준 8 3 2 2 5 2 3 3" xfId="24023"/>
    <cellStyle name="표준 8 3 2 2 5 2 4" xfId="24024"/>
    <cellStyle name="표준 8 3 2 2 5 2 4 2" xfId="24025"/>
    <cellStyle name="표준 8 3 2 2 5 2 5" xfId="24026"/>
    <cellStyle name="표준 8 3 2 2 5 3" xfId="24027"/>
    <cellStyle name="표준 8 3 2 2 5 3 2" xfId="24028"/>
    <cellStyle name="표준 8 3 2 2 5 3 2 2" xfId="24029"/>
    <cellStyle name="표준 8 3 2 2 5 3 2 2 2" xfId="24030"/>
    <cellStyle name="표준 8 3 2 2 5 3 2 3" xfId="24031"/>
    <cellStyle name="표준 8 3 2 2 5 3 3" xfId="24032"/>
    <cellStyle name="표준 8 3 2 2 5 3 3 2" xfId="24033"/>
    <cellStyle name="표준 8 3 2 2 5 3 4" xfId="24034"/>
    <cellStyle name="표준 8 3 2 2 5 4" xfId="24035"/>
    <cellStyle name="표준 8 3 2 2 5 4 2" xfId="24036"/>
    <cellStyle name="표준 8 3 2 2 5 4 2 2" xfId="24037"/>
    <cellStyle name="표준 8 3 2 2 5 4 3" xfId="24038"/>
    <cellStyle name="표준 8 3 2 2 5 5" xfId="24039"/>
    <cellStyle name="표준 8 3 2 2 5 5 2" xfId="24040"/>
    <cellStyle name="표준 8 3 2 2 5 6" xfId="24041"/>
    <cellStyle name="표준 8 3 2 2 6" xfId="24042"/>
    <cellStyle name="표준 8 3 2 2 6 2" xfId="24043"/>
    <cellStyle name="표준 8 3 2 2 6 2 2" xfId="24044"/>
    <cellStyle name="표준 8 3 2 2 6 2 2 2" xfId="24045"/>
    <cellStyle name="표준 8 3 2 2 6 2 2 2 2" xfId="24046"/>
    <cellStyle name="표준 8 3 2 2 6 2 2 3" xfId="24047"/>
    <cellStyle name="표준 8 3 2 2 6 2 3" xfId="24048"/>
    <cellStyle name="표준 8 3 2 2 6 2 3 2" xfId="24049"/>
    <cellStyle name="표준 8 3 2 2 6 2 4" xfId="24050"/>
    <cellStyle name="표준 8 3 2 2 6 3" xfId="24051"/>
    <cellStyle name="표준 8 3 2 2 6 3 2" xfId="24052"/>
    <cellStyle name="표준 8 3 2 2 6 3 2 2" xfId="24053"/>
    <cellStyle name="표준 8 3 2 2 6 3 3" xfId="24054"/>
    <cellStyle name="표준 8 3 2 2 6 4" xfId="24055"/>
    <cellStyle name="표준 8 3 2 2 6 4 2" xfId="24056"/>
    <cellStyle name="표준 8 3 2 2 6 5" xfId="24057"/>
    <cellStyle name="표준 8 3 2 2 7" xfId="24058"/>
    <cellStyle name="표준 8 3 2 2 7 2" xfId="24059"/>
    <cellStyle name="표준 8 3 2 2 7 2 2" xfId="24060"/>
    <cellStyle name="표준 8 3 2 2 7 2 2 2" xfId="24061"/>
    <cellStyle name="표준 8 3 2 2 7 2 3" xfId="24062"/>
    <cellStyle name="표준 8 3 2 2 7 3" xfId="24063"/>
    <cellStyle name="표준 8 3 2 2 7 3 2" xfId="24064"/>
    <cellStyle name="표준 8 3 2 2 7 4" xfId="24065"/>
    <cellStyle name="표준 8 3 2 2 8" xfId="24066"/>
    <cellStyle name="표준 8 3 2 2 8 2" xfId="24067"/>
    <cellStyle name="표준 8 3 2 2 8 2 2" xfId="24068"/>
    <cellStyle name="표준 8 3 2 2 8 3" xfId="24069"/>
    <cellStyle name="표준 8 3 2 2 9" xfId="24070"/>
    <cellStyle name="표준 8 3 2 2 9 2" xfId="24071"/>
    <cellStyle name="표준 8 3 2 3" xfId="24072"/>
    <cellStyle name="표준 8 3 2 3 2" xfId="24073"/>
    <cellStyle name="표준 8 3 2 3 2 2" xfId="24074"/>
    <cellStyle name="표준 8 3 2 3 2 2 2" xfId="24075"/>
    <cellStyle name="표준 8 3 2 3 2 2 2 2" xfId="24076"/>
    <cellStyle name="표준 8 3 2 3 2 2 2 2 2" xfId="24077"/>
    <cellStyle name="표준 8 3 2 3 2 2 2 2 2 2" xfId="24078"/>
    <cellStyle name="표준 8 3 2 3 2 2 2 2 2 2 2" xfId="24079"/>
    <cellStyle name="표준 8 3 2 3 2 2 2 2 2 3" xfId="24080"/>
    <cellStyle name="표준 8 3 2 3 2 2 2 2 3" xfId="24081"/>
    <cellStyle name="표준 8 3 2 3 2 2 2 2 3 2" xfId="24082"/>
    <cellStyle name="표준 8 3 2 3 2 2 2 2 4" xfId="24083"/>
    <cellStyle name="표준 8 3 2 3 2 2 2 3" xfId="24084"/>
    <cellStyle name="표준 8 3 2 3 2 2 2 3 2" xfId="24085"/>
    <cellStyle name="표준 8 3 2 3 2 2 2 3 2 2" xfId="24086"/>
    <cellStyle name="표준 8 3 2 3 2 2 2 3 3" xfId="24087"/>
    <cellStyle name="표준 8 3 2 3 2 2 2 4" xfId="24088"/>
    <cellStyle name="표준 8 3 2 3 2 2 2 4 2" xfId="24089"/>
    <cellStyle name="표준 8 3 2 3 2 2 2 5" xfId="24090"/>
    <cellStyle name="표준 8 3 2 3 2 2 3" xfId="24091"/>
    <cellStyle name="표준 8 3 2 3 2 2 3 2" xfId="24092"/>
    <cellStyle name="표준 8 3 2 3 2 2 3 2 2" xfId="24093"/>
    <cellStyle name="표준 8 3 2 3 2 2 3 2 2 2" xfId="24094"/>
    <cellStyle name="표준 8 3 2 3 2 2 3 2 3" xfId="24095"/>
    <cellStyle name="표준 8 3 2 3 2 2 3 3" xfId="24096"/>
    <cellStyle name="표준 8 3 2 3 2 2 3 3 2" xfId="24097"/>
    <cellStyle name="표준 8 3 2 3 2 2 3 4" xfId="24098"/>
    <cellStyle name="표준 8 3 2 3 2 2 4" xfId="24099"/>
    <cellStyle name="표준 8 3 2 3 2 2 4 2" xfId="24100"/>
    <cellStyle name="표준 8 3 2 3 2 2 4 2 2" xfId="24101"/>
    <cellStyle name="표준 8 3 2 3 2 2 4 3" xfId="24102"/>
    <cellStyle name="표준 8 3 2 3 2 2 5" xfId="24103"/>
    <cellStyle name="표준 8 3 2 3 2 2 5 2" xfId="24104"/>
    <cellStyle name="표준 8 3 2 3 2 2 6" xfId="24105"/>
    <cellStyle name="표준 8 3 2 3 2 3" xfId="24106"/>
    <cellStyle name="표준 8 3 2 3 2 3 2" xfId="24107"/>
    <cellStyle name="표준 8 3 2 3 2 3 2 2" xfId="24108"/>
    <cellStyle name="표준 8 3 2 3 2 3 2 2 2" xfId="24109"/>
    <cellStyle name="표준 8 3 2 3 2 3 2 2 2 2" xfId="24110"/>
    <cellStyle name="표준 8 3 2 3 2 3 2 2 3" xfId="24111"/>
    <cellStyle name="표준 8 3 2 3 2 3 2 3" xfId="24112"/>
    <cellStyle name="표준 8 3 2 3 2 3 2 3 2" xfId="24113"/>
    <cellStyle name="표준 8 3 2 3 2 3 2 4" xfId="24114"/>
    <cellStyle name="표준 8 3 2 3 2 3 3" xfId="24115"/>
    <cellStyle name="표준 8 3 2 3 2 3 3 2" xfId="24116"/>
    <cellStyle name="표준 8 3 2 3 2 3 3 2 2" xfId="24117"/>
    <cellStyle name="표준 8 3 2 3 2 3 3 3" xfId="24118"/>
    <cellStyle name="표준 8 3 2 3 2 3 4" xfId="24119"/>
    <cellStyle name="표준 8 3 2 3 2 3 4 2" xfId="24120"/>
    <cellStyle name="표준 8 3 2 3 2 3 5" xfId="24121"/>
    <cellStyle name="표준 8 3 2 3 2 4" xfId="24122"/>
    <cellStyle name="표준 8 3 2 3 2 4 2" xfId="24123"/>
    <cellStyle name="표준 8 3 2 3 2 4 2 2" xfId="24124"/>
    <cellStyle name="표준 8 3 2 3 2 4 2 2 2" xfId="24125"/>
    <cellStyle name="표준 8 3 2 3 2 4 2 3" xfId="24126"/>
    <cellStyle name="표준 8 3 2 3 2 4 3" xfId="24127"/>
    <cellStyle name="표준 8 3 2 3 2 4 3 2" xfId="24128"/>
    <cellStyle name="표준 8 3 2 3 2 4 4" xfId="24129"/>
    <cellStyle name="표준 8 3 2 3 2 5" xfId="24130"/>
    <cellStyle name="표준 8 3 2 3 2 5 2" xfId="24131"/>
    <cellStyle name="표준 8 3 2 3 2 5 2 2" xfId="24132"/>
    <cellStyle name="표준 8 3 2 3 2 5 3" xfId="24133"/>
    <cellStyle name="표준 8 3 2 3 2 6" xfId="24134"/>
    <cellStyle name="표준 8 3 2 3 2 6 2" xfId="24135"/>
    <cellStyle name="표준 8 3 2 3 2 7" xfId="24136"/>
    <cellStyle name="표준 8 3 2 3 3" xfId="24137"/>
    <cellStyle name="표준 8 3 2 3 4" xfId="24138"/>
    <cellStyle name="표준 8 3 2 3 4 2" xfId="24139"/>
    <cellStyle name="표준 8 3 2 3 4 2 2" xfId="24140"/>
    <cellStyle name="표준 8 3 2 3 4 2 2 2" xfId="24141"/>
    <cellStyle name="표준 8 3 2 3 4 2 2 2 2" xfId="24142"/>
    <cellStyle name="표준 8 3 2 3 4 2 2 2 2 2" xfId="24143"/>
    <cellStyle name="표준 8 3 2 3 4 2 2 2 3" xfId="24144"/>
    <cellStyle name="표준 8 3 2 3 4 2 2 3" xfId="24145"/>
    <cellStyle name="표준 8 3 2 3 4 2 2 3 2" xfId="24146"/>
    <cellStyle name="표준 8 3 2 3 4 2 2 4" xfId="24147"/>
    <cellStyle name="표준 8 3 2 3 4 2 3" xfId="24148"/>
    <cellStyle name="표준 8 3 2 3 4 2 3 2" xfId="24149"/>
    <cellStyle name="표준 8 3 2 3 4 2 3 2 2" xfId="24150"/>
    <cellStyle name="표준 8 3 2 3 4 2 3 3" xfId="24151"/>
    <cellStyle name="표준 8 3 2 3 4 2 4" xfId="24152"/>
    <cellStyle name="표준 8 3 2 3 4 2 4 2" xfId="24153"/>
    <cellStyle name="표준 8 3 2 3 4 2 5" xfId="24154"/>
    <cellStyle name="표준 8 3 2 3 4 3" xfId="24155"/>
    <cellStyle name="표준 8 3 2 3 4 3 2" xfId="24156"/>
    <cellStyle name="표준 8 3 2 3 4 3 2 2" xfId="24157"/>
    <cellStyle name="표준 8 3 2 3 4 3 2 2 2" xfId="24158"/>
    <cellStyle name="표준 8 3 2 3 4 3 2 3" xfId="24159"/>
    <cellStyle name="표준 8 3 2 3 4 3 3" xfId="24160"/>
    <cellStyle name="표준 8 3 2 3 4 3 3 2" xfId="24161"/>
    <cellStyle name="표준 8 3 2 3 4 3 4" xfId="24162"/>
    <cellStyle name="표준 8 3 2 3 4 4" xfId="24163"/>
    <cellStyle name="표준 8 3 2 3 4 4 2" xfId="24164"/>
    <cellStyle name="표준 8 3 2 3 4 4 2 2" xfId="24165"/>
    <cellStyle name="표준 8 3 2 3 4 4 3" xfId="24166"/>
    <cellStyle name="표준 8 3 2 3 4 5" xfId="24167"/>
    <cellStyle name="표준 8 3 2 3 4 5 2" xfId="24168"/>
    <cellStyle name="표준 8 3 2 3 4 6" xfId="24169"/>
    <cellStyle name="표준 8 3 2 3 5" xfId="24170"/>
    <cellStyle name="표준 8 3 2 3 5 2" xfId="24171"/>
    <cellStyle name="표준 8 3 2 3 5 2 2" xfId="24172"/>
    <cellStyle name="표준 8 3 2 3 5 2 2 2" xfId="24173"/>
    <cellStyle name="표준 8 3 2 3 5 2 2 2 2" xfId="24174"/>
    <cellStyle name="표준 8 3 2 3 5 2 2 3" xfId="24175"/>
    <cellStyle name="표준 8 3 2 3 5 2 3" xfId="24176"/>
    <cellStyle name="표준 8 3 2 3 5 2 3 2" xfId="24177"/>
    <cellStyle name="표준 8 3 2 3 5 2 4" xfId="24178"/>
    <cellStyle name="표준 8 3 2 3 5 3" xfId="24179"/>
    <cellStyle name="표준 8 3 2 3 5 3 2" xfId="24180"/>
    <cellStyle name="표준 8 3 2 3 5 3 2 2" xfId="24181"/>
    <cellStyle name="표준 8 3 2 3 5 3 3" xfId="24182"/>
    <cellStyle name="표준 8 3 2 3 5 4" xfId="24183"/>
    <cellStyle name="표준 8 3 2 3 5 4 2" xfId="24184"/>
    <cellStyle name="표준 8 3 2 3 5 5" xfId="24185"/>
    <cellStyle name="표준 8 3 2 3 6" xfId="24186"/>
    <cellStyle name="표준 8 3 2 3 6 2" xfId="24187"/>
    <cellStyle name="표준 8 3 2 3 6 2 2" xfId="24188"/>
    <cellStyle name="표준 8 3 2 3 6 2 2 2" xfId="24189"/>
    <cellStyle name="표준 8 3 2 3 6 2 3" xfId="24190"/>
    <cellStyle name="표준 8 3 2 3 6 3" xfId="24191"/>
    <cellStyle name="표준 8 3 2 3 6 3 2" xfId="24192"/>
    <cellStyle name="표준 8 3 2 3 6 4" xfId="24193"/>
    <cellStyle name="표준 8 3 2 3 7" xfId="24194"/>
    <cellStyle name="표준 8 3 2 3 7 2" xfId="24195"/>
    <cellStyle name="표준 8 3 2 3 7 2 2" xfId="24196"/>
    <cellStyle name="표준 8 3 2 3 7 3" xfId="24197"/>
    <cellStyle name="표준 8 3 2 3 8" xfId="24198"/>
    <cellStyle name="표준 8 3 2 3 8 2" xfId="24199"/>
    <cellStyle name="표준 8 3 2 3 9" xfId="24200"/>
    <cellStyle name="표준 8 3 2 4" xfId="24201"/>
    <cellStyle name="표준 8 3 2 4 2" xfId="24202"/>
    <cellStyle name="표준 8 3 2 4 2 2" xfId="24203"/>
    <cellStyle name="표준 8 3 2 4 2 2 2" xfId="24204"/>
    <cellStyle name="표준 8 3 2 4 2 2 2 2" xfId="24205"/>
    <cellStyle name="표준 8 3 2 4 2 2 2 2 2" xfId="24206"/>
    <cellStyle name="표준 8 3 2 4 2 2 2 2 2 2" xfId="24207"/>
    <cellStyle name="표준 8 3 2 4 2 2 2 2 3" xfId="24208"/>
    <cellStyle name="표준 8 3 2 4 2 2 2 3" xfId="24209"/>
    <cellStyle name="표준 8 3 2 4 2 2 2 3 2" xfId="24210"/>
    <cellStyle name="표준 8 3 2 4 2 2 2 4" xfId="24211"/>
    <cellStyle name="표준 8 3 2 4 2 2 3" xfId="24212"/>
    <cellStyle name="표준 8 3 2 4 2 2 3 2" xfId="24213"/>
    <cellStyle name="표준 8 3 2 4 2 2 3 2 2" xfId="24214"/>
    <cellStyle name="표준 8 3 2 4 2 2 3 3" xfId="24215"/>
    <cellStyle name="표준 8 3 2 4 2 2 4" xfId="24216"/>
    <cellStyle name="표준 8 3 2 4 2 2 4 2" xfId="24217"/>
    <cellStyle name="표준 8 3 2 4 2 2 5" xfId="24218"/>
    <cellStyle name="표준 8 3 2 4 2 3" xfId="24219"/>
    <cellStyle name="표준 8 3 2 4 2 3 2" xfId="24220"/>
    <cellStyle name="표준 8 3 2 4 2 3 2 2" xfId="24221"/>
    <cellStyle name="표준 8 3 2 4 2 3 2 2 2" xfId="24222"/>
    <cellStyle name="표준 8 3 2 4 2 3 2 3" xfId="24223"/>
    <cellStyle name="표준 8 3 2 4 2 3 3" xfId="24224"/>
    <cellStyle name="표준 8 3 2 4 2 3 3 2" xfId="24225"/>
    <cellStyle name="표준 8 3 2 4 2 3 4" xfId="24226"/>
    <cellStyle name="표준 8 3 2 4 2 4" xfId="24227"/>
    <cellStyle name="표준 8 3 2 4 2 4 2" xfId="24228"/>
    <cellStyle name="표준 8 3 2 4 2 4 2 2" xfId="24229"/>
    <cellStyle name="표준 8 3 2 4 2 4 3" xfId="24230"/>
    <cellStyle name="표준 8 3 2 4 2 5" xfId="24231"/>
    <cellStyle name="표준 8 3 2 4 2 5 2" xfId="24232"/>
    <cellStyle name="표준 8 3 2 4 2 6" xfId="24233"/>
    <cellStyle name="표준 8 3 2 4 3" xfId="24234"/>
    <cellStyle name="표준 8 3 2 4 3 2" xfId="24235"/>
    <cellStyle name="표준 8 3 2 4 3 2 2" xfId="24236"/>
    <cellStyle name="표준 8 3 2 4 3 2 2 2" xfId="24237"/>
    <cellStyle name="표준 8 3 2 4 3 2 2 2 2" xfId="24238"/>
    <cellStyle name="표준 8 3 2 4 3 2 2 3" xfId="24239"/>
    <cellStyle name="표준 8 3 2 4 3 2 3" xfId="24240"/>
    <cellStyle name="표준 8 3 2 4 3 2 3 2" xfId="24241"/>
    <cellStyle name="표준 8 3 2 4 3 2 4" xfId="24242"/>
    <cellStyle name="표준 8 3 2 4 3 3" xfId="24243"/>
    <cellStyle name="표준 8 3 2 4 3 3 2" xfId="24244"/>
    <cellStyle name="표준 8 3 2 4 3 3 2 2" xfId="24245"/>
    <cellStyle name="표준 8 3 2 4 3 3 3" xfId="24246"/>
    <cellStyle name="표준 8 3 2 4 3 4" xfId="24247"/>
    <cellStyle name="표준 8 3 2 4 3 4 2" xfId="24248"/>
    <cellStyle name="표준 8 3 2 4 3 5" xfId="24249"/>
    <cellStyle name="표준 8 3 2 4 4" xfId="24250"/>
    <cellStyle name="표준 8 3 2 4 4 2" xfId="24251"/>
    <cellStyle name="표준 8 3 2 4 4 2 2" xfId="24252"/>
    <cellStyle name="표준 8 3 2 4 4 2 2 2" xfId="24253"/>
    <cellStyle name="표준 8 3 2 4 4 2 3" xfId="24254"/>
    <cellStyle name="표준 8 3 2 4 4 3" xfId="24255"/>
    <cellStyle name="표준 8 3 2 4 4 3 2" xfId="24256"/>
    <cellStyle name="표준 8 3 2 4 4 4" xfId="24257"/>
    <cellStyle name="표준 8 3 2 4 5" xfId="24258"/>
    <cellStyle name="표준 8 3 2 4 5 2" xfId="24259"/>
    <cellStyle name="표준 8 3 2 4 5 2 2" xfId="24260"/>
    <cellStyle name="표준 8 3 2 4 5 3" xfId="24261"/>
    <cellStyle name="표준 8 3 2 4 6" xfId="24262"/>
    <cellStyle name="표준 8 3 2 4 6 2" xfId="24263"/>
    <cellStyle name="표준 8 3 2 4 7" xfId="24264"/>
    <cellStyle name="표준 8 3 2 5" xfId="24265"/>
    <cellStyle name="표준 8 3 2 6" xfId="24266"/>
    <cellStyle name="표준 8 3 2 6 2" xfId="24267"/>
    <cellStyle name="표준 8 3 2 6 2 2" xfId="24268"/>
    <cellStyle name="표준 8 3 2 6 2 2 2" xfId="24269"/>
    <cellStyle name="표준 8 3 2 6 2 2 2 2" xfId="24270"/>
    <cellStyle name="표준 8 3 2 6 2 2 2 2 2" xfId="24271"/>
    <cellStyle name="표준 8 3 2 6 2 2 2 3" xfId="24272"/>
    <cellStyle name="표준 8 3 2 6 2 2 3" xfId="24273"/>
    <cellStyle name="표준 8 3 2 6 2 2 3 2" xfId="24274"/>
    <cellStyle name="표준 8 3 2 6 2 2 4" xfId="24275"/>
    <cellStyle name="표준 8 3 2 6 2 3" xfId="24276"/>
    <cellStyle name="표준 8 3 2 6 2 3 2" xfId="24277"/>
    <cellStyle name="표준 8 3 2 6 2 3 2 2" xfId="24278"/>
    <cellStyle name="표준 8 3 2 6 2 3 3" xfId="24279"/>
    <cellStyle name="표준 8 3 2 6 2 4" xfId="24280"/>
    <cellStyle name="표준 8 3 2 6 2 4 2" xfId="24281"/>
    <cellStyle name="표준 8 3 2 6 2 5" xfId="24282"/>
    <cellStyle name="표준 8 3 2 6 3" xfId="24283"/>
    <cellStyle name="표준 8 3 2 6 3 2" xfId="24284"/>
    <cellStyle name="표준 8 3 2 6 3 2 2" xfId="24285"/>
    <cellStyle name="표준 8 3 2 6 3 2 2 2" xfId="24286"/>
    <cellStyle name="표준 8 3 2 6 3 2 3" xfId="24287"/>
    <cellStyle name="표준 8 3 2 6 3 3" xfId="24288"/>
    <cellStyle name="표준 8 3 2 6 3 3 2" xfId="24289"/>
    <cellStyle name="표준 8 3 2 6 3 4" xfId="24290"/>
    <cellStyle name="표준 8 3 2 6 4" xfId="24291"/>
    <cellStyle name="표준 8 3 2 6 4 2" xfId="24292"/>
    <cellStyle name="표준 8 3 2 6 4 2 2" xfId="24293"/>
    <cellStyle name="표준 8 3 2 6 4 3" xfId="24294"/>
    <cellStyle name="표준 8 3 2 6 5" xfId="24295"/>
    <cellStyle name="표준 8 3 2 6 5 2" xfId="24296"/>
    <cellStyle name="표준 8 3 2 6 6" xfId="24297"/>
    <cellStyle name="표준 8 3 2 7" xfId="24298"/>
    <cellStyle name="표준 8 3 2 7 2" xfId="24299"/>
    <cellStyle name="표준 8 3 2 7 2 2" xfId="24300"/>
    <cellStyle name="표준 8 3 2 7 2 2 2" xfId="24301"/>
    <cellStyle name="표준 8 3 2 7 2 2 2 2" xfId="24302"/>
    <cellStyle name="표준 8 3 2 7 2 2 3" xfId="24303"/>
    <cellStyle name="표준 8 3 2 7 2 3" xfId="24304"/>
    <cellStyle name="표준 8 3 2 7 2 3 2" xfId="24305"/>
    <cellStyle name="표준 8 3 2 7 2 4" xfId="24306"/>
    <cellStyle name="표준 8 3 2 7 3" xfId="24307"/>
    <cellStyle name="표준 8 3 2 7 3 2" xfId="24308"/>
    <cellStyle name="표준 8 3 2 7 3 2 2" xfId="24309"/>
    <cellStyle name="표준 8 3 2 7 3 3" xfId="24310"/>
    <cellStyle name="표준 8 3 2 7 4" xfId="24311"/>
    <cellStyle name="표준 8 3 2 7 4 2" xfId="24312"/>
    <cellStyle name="표준 8 3 2 7 5" xfId="24313"/>
    <cellStyle name="표준 8 3 2 8" xfId="24314"/>
    <cellStyle name="표준 8 3 2 8 2" xfId="24315"/>
    <cellStyle name="표준 8 3 2 8 2 2" xfId="24316"/>
    <cellStyle name="표준 8 3 2 8 2 2 2" xfId="24317"/>
    <cellStyle name="표준 8 3 2 8 2 3" xfId="24318"/>
    <cellStyle name="표준 8 3 2 8 3" xfId="24319"/>
    <cellStyle name="표준 8 3 2 8 3 2" xfId="24320"/>
    <cellStyle name="표준 8 3 2 8 4" xfId="24321"/>
    <cellStyle name="표준 8 3 2 9" xfId="24322"/>
    <cellStyle name="표준 8 3 2 9 2" xfId="24323"/>
    <cellStyle name="표준 8 3 2 9 2 2" xfId="24324"/>
    <cellStyle name="표준 8 3 2 9 3" xfId="24325"/>
    <cellStyle name="표준 8 3 3" xfId="24326"/>
    <cellStyle name="표준 8 3 3 2" xfId="24327"/>
    <cellStyle name="표준 8 3 4" xfId="24328"/>
    <cellStyle name="표준 8 3 4 10" xfId="24329"/>
    <cellStyle name="표준 8 3 4 2" xfId="24330"/>
    <cellStyle name="표준 8 3 4 2 2" xfId="24331"/>
    <cellStyle name="표준 8 3 4 2 2 2" xfId="24332"/>
    <cellStyle name="표준 8 3 4 2 2 2 2" xfId="24333"/>
    <cellStyle name="표준 8 3 4 2 2 2 2 2" xfId="24334"/>
    <cellStyle name="표준 8 3 4 2 2 2 2 2 2" xfId="24335"/>
    <cellStyle name="표준 8 3 4 2 2 2 2 2 2 2" xfId="24336"/>
    <cellStyle name="표준 8 3 4 2 2 2 2 2 2 2 2" xfId="24337"/>
    <cellStyle name="표준 8 3 4 2 2 2 2 2 2 3" xfId="24338"/>
    <cellStyle name="표준 8 3 4 2 2 2 2 2 3" xfId="24339"/>
    <cellStyle name="표준 8 3 4 2 2 2 2 2 3 2" xfId="24340"/>
    <cellStyle name="표준 8 3 4 2 2 2 2 2 4" xfId="24341"/>
    <cellStyle name="표준 8 3 4 2 2 2 2 3" xfId="24342"/>
    <cellStyle name="표준 8 3 4 2 2 2 2 3 2" xfId="24343"/>
    <cellStyle name="표준 8 3 4 2 2 2 2 3 2 2" xfId="24344"/>
    <cellStyle name="표준 8 3 4 2 2 2 2 3 3" xfId="24345"/>
    <cellStyle name="표준 8 3 4 2 2 2 2 4" xfId="24346"/>
    <cellStyle name="표준 8 3 4 2 2 2 2 4 2" xfId="24347"/>
    <cellStyle name="표준 8 3 4 2 2 2 2 5" xfId="24348"/>
    <cellStyle name="표준 8 3 4 2 2 2 3" xfId="24349"/>
    <cellStyle name="표준 8 3 4 2 2 2 3 2" xfId="24350"/>
    <cellStyle name="표준 8 3 4 2 2 2 3 2 2" xfId="24351"/>
    <cellStyle name="표준 8 3 4 2 2 2 3 2 2 2" xfId="24352"/>
    <cellStyle name="표준 8 3 4 2 2 2 3 2 3" xfId="24353"/>
    <cellStyle name="표준 8 3 4 2 2 2 3 3" xfId="24354"/>
    <cellStyle name="표준 8 3 4 2 2 2 3 3 2" xfId="24355"/>
    <cellStyle name="표준 8 3 4 2 2 2 3 4" xfId="24356"/>
    <cellStyle name="표준 8 3 4 2 2 2 4" xfId="24357"/>
    <cellStyle name="표준 8 3 4 2 2 2 4 2" xfId="24358"/>
    <cellStyle name="표준 8 3 4 2 2 2 4 2 2" xfId="24359"/>
    <cellStyle name="표준 8 3 4 2 2 2 4 3" xfId="24360"/>
    <cellStyle name="표준 8 3 4 2 2 2 5" xfId="24361"/>
    <cellStyle name="표준 8 3 4 2 2 2 5 2" xfId="24362"/>
    <cellStyle name="표준 8 3 4 2 2 2 6" xfId="24363"/>
    <cellStyle name="표준 8 3 4 2 2 3" xfId="24364"/>
    <cellStyle name="표준 8 3 4 2 2 3 2" xfId="24365"/>
    <cellStyle name="표준 8 3 4 2 2 3 2 2" xfId="24366"/>
    <cellStyle name="표준 8 3 4 2 2 3 2 2 2" xfId="24367"/>
    <cellStyle name="표준 8 3 4 2 2 3 2 2 2 2" xfId="24368"/>
    <cellStyle name="표준 8 3 4 2 2 3 2 2 3" xfId="24369"/>
    <cellStyle name="표준 8 3 4 2 2 3 2 3" xfId="24370"/>
    <cellStyle name="표준 8 3 4 2 2 3 2 3 2" xfId="24371"/>
    <cellStyle name="표준 8 3 4 2 2 3 2 4" xfId="24372"/>
    <cellStyle name="표준 8 3 4 2 2 3 3" xfId="24373"/>
    <cellStyle name="표준 8 3 4 2 2 3 3 2" xfId="24374"/>
    <cellStyle name="표준 8 3 4 2 2 3 3 2 2" xfId="24375"/>
    <cellStyle name="표준 8 3 4 2 2 3 3 3" xfId="24376"/>
    <cellStyle name="표준 8 3 4 2 2 3 4" xfId="24377"/>
    <cellStyle name="표준 8 3 4 2 2 3 4 2" xfId="24378"/>
    <cellStyle name="표준 8 3 4 2 2 3 5" xfId="24379"/>
    <cellStyle name="표준 8 3 4 2 2 4" xfId="24380"/>
    <cellStyle name="표준 8 3 4 2 2 4 2" xfId="24381"/>
    <cellStyle name="표준 8 3 4 2 2 4 2 2" xfId="24382"/>
    <cellStyle name="표준 8 3 4 2 2 4 2 2 2" xfId="24383"/>
    <cellStyle name="표준 8 3 4 2 2 4 2 3" xfId="24384"/>
    <cellStyle name="표준 8 3 4 2 2 4 3" xfId="24385"/>
    <cellStyle name="표준 8 3 4 2 2 4 3 2" xfId="24386"/>
    <cellStyle name="표준 8 3 4 2 2 4 4" xfId="24387"/>
    <cellStyle name="표준 8 3 4 2 2 5" xfId="24388"/>
    <cellStyle name="표준 8 3 4 2 2 5 2" xfId="24389"/>
    <cellStyle name="표준 8 3 4 2 2 5 2 2" xfId="24390"/>
    <cellStyle name="표준 8 3 4 2 2 5 3" xfId="24391"/>
    <cellStyle name="표준 8 3 4 2 2 6" xfId="24392"/>
    <cellStyle name="표준 8 3 4 2 2 6 2" xfId="24393"/>
    <cellStyle name="표준 8 3 4 2 2 7" xfId="24394"/>
    <cellStyle name="표준 8 3 4 2 3" xfId="24395"/>
    <cellStyle name="표준 8 3 4 2 4" xfId="24396"/>
    <cellStyle name="표준 8 3 4 2 4 2" xfId="24397"/>
    <cellStyle name="표준 8 3 4 2 4 2 2" xfId="24398"/>
    <cellStyle name="표준 8 3 4 2 4 2 2 2" xfId="24399"/>
    <cellStyle name="표준 8 3 4 2 4 2 2 2 2" xfId="24400"/>
    <cellStyle name="표준 8 3 4 2 4 2 2 2 2 2" xfId="24401"/>
    <cellStyle name="표준 8 3 4 2 4 2 2 2 3" xfId="24402"/>
    <cellStyle name="표준 8 3 4 2 4 2 2 3" xfId="24403"/>
    <cellStyle name="표준 8 3 4 2 4 2 2 3 2" xfId="24404"/>
    <cellStyle name="표준 8 3 4 2 4 2 2 4" xfId="24405"/>
    <cellStyle name="표준 8 3 4 2 4 2 3" xfId="24406"/>
    <cellStyle name="표준 8 3 4 2 4 2 3 2" xfId="24407"/>
    <cellStyle name="표준 8 3 4 2 4 2 3 2 2" xfId="24408"/>
    <cellStyle name="표준 8 3 4 2 4 2 3 3" xfId="24409"/>
    <cellStyle name="표준 8 3 4 2 4 2 4" xfId="24410"/>
    <cellStyle name="표준 8 3 4 2 4 2 4 2" xfId="24411"/>
    <cellStyle name="표준 8 3 4 2 4 2 5" xfId="24412"/>
    <cellStyle name="표준 8 3 4 2 4 3" xfId="24413"/>
    <cellStyle name="표준 8 3 4 2 4 3 2" xfId="24414"/>
    <cellStyle name="표준 8 3 4 2 4 3 2 2" xfId="24415"/>
    <cellStyle name="표준 8 3 4 2 4 3 2 2 2" xfId="24416"/>
    <cellStyle name="표준 8 3 4 2 4 3 2 3" xfId="24417"/>
    <cellStyle name="표준 8 3 4 2 4 3 3" xfId="24418"/>
    <cellStyle name="표준 8 3 4 2 4 3 3 2" xfId="24419"/>
    <cellStyle name="표준 8 3 4 2 4 3 4" xfId="24420"/>
    <cellStyle name="표준 8 3 4 2 4 4" xfId="24421"/>
    <cellStyle name="표준 8 3 4 2 4 4 2" xfId="24422"/>
    <cellStyle name="표준 8 3 4 2 4 4 2 2" xfId="24423"/>
    <cellStyle name="표준 8 3 4 2 4 4 3" xfId="24424"/>
    <cellStyle name="표준 8 3 4 2 4 5" xfId="24425"/>
    <cellStyle name="표준 8 3 4 2 4 5 2" xfId="24426"/>
    <cellStyle name="표준 8 3 4 2 4 6" xfId="24427"/>
    <cellStyle name="표준 8 3 4 2 5" xfId="24428"/>
    <cellStyle name="표준 8 3 4 2 5 2" xfId="24429"/>
    <cellStyle name="표준 8 3 4 2 5 2 2" xfId="24430"/>
    <cellStyle name="표준 8 3 4 2 5 2 2 2" xfId="24431"/>
    <cellStyle name="표준 8 3 4 2 5 2 2 2 2" xfId="24432"/>
    <cellStyle name="표준 8 3 4 2 5 2 2 3" xfId="24433"/>
    <cellStyle name="표준 8 3 4 2 5 2 3" xfId="24434"/>
    <cellStyle name="표준 8 3 4 2 5 2 3 2" xfId="24435"/>
    <cellStyle name="표준 8 3 4 2 5 2 4" xfId="24436"/>
    <cellStyle name="표준 8 3 4 2 5 3" xfId="24437"/>
    <cellStyle name="표준 8 3 4 2 5 3 2" xfId="24438"/>
    <cellStyle name="표준 8 3 4 2 5 3 2 2" xfId="24439"/>
    <cellStyle name="표준 8 3 4 2 5 3 3" xfId="24440"/>
    <cellStyle name="표준 8 3 4 2 5 4" xfId="24441"/>
    <cellStyle name="표준 8 3 4 2 5 4 2" xfId="24442"/>
    <cellStyle name="표준 8 3 4 2 5 5" xfId="24443"/>
    <cellStyle name="표준 8 3 4 2 6" xfId="24444"/>
    <cellStyle name="표준 8 3 4 2 6 2" xfId="24445"/>
    <cellStyle name="표준 8 3 4 2 6 2 2" xfId="24446"/>
    <cellStyle name="표준 8 3 4 2 6 2 2 2" xfId="24447"/>
    <cellStyle name="표준 8 3 4 2 6 2 3" xfId="24448"/>
    <cellStyle name="표준 8 3 4 2 6 3" xfId="24449"/>
    <cellStyle name="표준 8 3 4 2 6 3 2" xfId="24450"/>
    <cellStyle name="표준 8 3 4 2 6 4" xfId="24451"/>
    <cellStyle name="표준 8 3 4 2 7" xfId="24452"/>
    <cellStyle name="표준 8 3 4 2 7 2" xfId="24453"/>
    <cellStyle name="표준 8 3 4 2 7 2 2" xfId="24454"/>
    <cellStyle name="표준 8 3 4 2 7 3" xfId="24455"/>
    <cellStyle name="표준 8 3 4 2 8" xfId="24456"/>
    <cellStyle name="표준 8 3 4 2 8 2" xfId="24457"/>
    <cellStyle name="표준 8 3 4 2 9" xfId="24458"/>
    <cellStyle name="표준 8 3 4 3" xfId="24459"/>
    <cellStyle name="표준 8 3 4 3 2" xfId="24460"/>
    <cellStyle name="표준 8 3 4 3 2 2" xfId="24461"/>
    <cellStyle name="표준 8 3 4 3 2 2 2" xfId="24462"/>
    <cellStyle name="표준 8 3 4 3 2 2 2 2" xfId="24463"/>
    <cellStyle name="표준 8 3 4 3 2 2 2 2 2" xfId="24464"/>
    <cellStyle name="표준 8 3 4 3 2 2 2 2 2 2" xfId="24465"/>
    <cellStyle name="표준 8 3 4 3 2 2 2 2 3" xfId="24466"/>
    <cellStyle name="표준 8 3 4 3 2 2 2 3" xfId="24467"/>
    <cellStyle name="표준 8 3 4 3 2 2 2 3 2" xfId="24468"/>
    <cellStyle name="표준 8 3 4 3 2 2 2 4" xfId="24469"/>
    <cellStyle name="표준 8 3 4 3 2 2 3" xfId="24470"/>
    <cellStyle name="표준 8 3 4 3 2 2 3 2" xfId="24471"/>
    <cellStyle name="표준 8 3 4 3 2 2 3 2 2" xfId="24472"/>
    <cellStyle name="표준 8 3 4 3 2 2 3 3" xfId="24473"/>
    <cellStyle name="표준 8 3 4 3 2 2 4" xfId="24474"/>
    <cellStyle name="표준 8 3 4 3 2 2 4 2" xfId="24475"/>
    <cellStyle name="표준 8 3 4 3 2 2 5" xfId="24476"/>
    <cellStyle name="표준 8 3 4 3 2 3" xfId="24477"/>
    <cellStyle name="표준 8 3 4 3 2 3 2" xfId="24478"/>
    <cellStyle name="표준 8 3 4 3 2 3 2 2" xfId="24479"/>
    <cellStyle name="표준 8 3 4 3 2 3 2 2 2" xfId="24480"/>
    <cellStyle name="표준 8 3 4 3 2 3 2 3" xfId="24481"/>
    <cellStyle name="표준 8 3 4 3 2 3 3" xfId="24482"/>
    <cellStyle name="표준 8 3 4 3 2 3 3 2" xfId="24483"/>
    <cellStyle name="표준 8 3 4 3 2 3 4" xfId="24484"/>
    <cellStyle name="표준 8 3 4 3 2 4" xfId="24485"/>
    <cellStyle name="표준 8 3 4 3 2 4 2" xfId="24486"/>
    <cellStyle name="표준 8 3 4 3 2 4 2 2" xfId="24487"/>
    <cellStyle name="표준 8 3 4 3 2 4 3" xfId="24488"/>
    <cellStyle name="표준 8 3 4 3 2 5" xfId="24489"/>
    <cellStyle name="표준 8 3 4 3 2 5 2" xfId="24490"/>
    <cellStyle name="표준 8 3 4 3 2 6" xfId="24491"/>
    <cellStyle name="표준 8 3 4 3 3" xfId="24492"/>
    <cellStyle name="표준 8 3 4 3 3 2" xfId="24493"/>
    <cellStyle name="표준 8 3 4 3 3 2 2" xfId="24494"/>
    <cellStyle name="표준 8 3 4 3 3 2 2 2" xfId="24495"/>
    <cellStyle name="표준 8 3 4 3 3 2 2 2 2" xfId="24496"/>
    <cellStyle name="표준 8 3 4 3 3 2 2 3" xfId="24497"/>
    <cellStyle name="표준 8 3 4 3 3 2 3" xfId="24498"/>
    <cellStyle name="표준 8 3 4 3 3 2 3 2" xfId="24499"/>
    <cellStyle name="표준 8 3 4 3 3 2 4" xfId="24500"/>
    <cellStyle name="표준 8 3 4 3 3 3" xfId="24501"/>
    <cellStyle name="표준 8 3 4 3 3 3 2" xfId="24502"/>
    <cellStyle name="표준 8 3 4 3 3 3 2 2" xfId="24503"/>
    <cellStyle name="표준 8 3 4 3 3 3 3" xfId="24504"/>
    <cellStyle name="표준 8 3 4 3 3 4" xfId="24505"/>
    <cellStyle name="표준 8 3 4 3 3 4 2" xfId="24506"/>
    <cellStyle name="표준 8 3 4 3 3 5" xfId="24507"/>
    <cellStyle name="표준 8 3 4 3 4" xfId="24508"/>
    <cellStyle name="표준 8 3 4 3 4 2" xfId="24509"/>
    <cellStyle name="표준 8 3 4 3 4 2 2" xfId="24510"/>
    <cellStyle name="표준 8 3 4 3 4 2 2 2" xfId="24511"/>
    <cellStyle name="표준 8 3 4 3 4 2 3" xfId="24512"/>
    <cellStyle name="표준 8 3 4 3 4 3" xfId="24513"/>
    <cellStyle name="표준 8 3 4 3 4 3 2" xfId="24514"/>
    <cellStyle name="표준 8 3 4 3 4 4" xfId="24515"/>
    <cellStyle name="표준 8 3 4 3 5" xfId="24516"/>
    <cellStyle name="표준 8 3 4 3 5 2" xfId="24517"/>
    <cellStyle name="표준 8 3 4 3 5 2 2" xfId="24518"/>
    <cellStyle name="표준 8 3 4 3 5 3" xfId="24519"/>
    <cellStyle name="표준 8 3 4 3 6" xfId="24520"/>
    <cellStyle name="표준 8 3 4 3 6 2" xfId="24521"/>
    <cellStyle name="표준 8 3 4 3 7" xfId="24522"/>
    <cellStyle name="표준 8 3 4 4" xfId="24523"/>
    <cellStyle name="표준 8 3 4 5" xfId="24524"/>
    <cellStyle name="표준 8 3 4 5 2" xfId="24525"/>
    <cellStyle name="표준 8 3 4 5 2 2" xfId="24526"/>
    <cellStyle name="표준 8 3 4 5 2 2 2" xfId="24527"/>
    <cellStyle name="표준 8 3 4 5 2 2 2 2" xfId="24528"/>
    <cellStyle name="표준 8 3 4 5 2 2 2 2 2" xfId="24529"/>
    <cellStyle name="표준 8 3 4 5 2 2 2 3" xfId="24530"/>
    <cellStyle name="표준 8 3 4 5 2 2 3" xfId="24531"/>
    <cellStyle name="표준 8 3 4 5 2 2 3 2" xfId="24532"/>
    <cellStyle name="표준 8 3 4 5 2 2 4" xfId="24533"/>
    <cellStyle name="표준 8 3 4 5 2 3" xfId="24534"/>
    <cellStyle name="표준 8 3 4 5 2 3 2" xfId="24535"/>
    <cellStyle name="표준 8 3 4 5 2 3 2 2" xfId="24536"/>
    <cellStyle name="표준 8 3 4 5 2 3 3" xfId="24537"/>
    <cellStyle name="표준 8 3 4 5 2 4" xfId="24538"/>
    <cellStyle name="표준 8 3 4 5 2 4 2" xfId="24539"/>
    <cellStyle name="표준 8 3 4 5 2 5" xfId="24540"/>
    <cellStyle name="표준 8 3 4 5 3" xfId="24541"/>
    <cellStyle name="표준 8 3 4 5 3 2" xfId="24542"/>
    <cellStyle name="표준 8 3 4 5 3 2 2" xfId="24543"/>
    <cellStyle name="표준 8 3 4 5 3 2 2 2" xfId="24544"/>
    <cellStyle name="표준 8 3 4 5 3 2 3" xfId="24545"/>
    <cellStyle name="표준 8 3 4 5 3 3" xfId="24546"/>
    <cellStyle name="표준 8 3 4 5 3 3 2" xfId="24547"/>
    <cellStyle name="표준 8 3 4 5 3 4" xfId="24548"/>
    <cellStyle name="표준 8 3 4 5 4" xfId="24549"/>
    <cellStyle name="표준 8 3 4 5 4 2" xfId="24550"/>
    <cellStyle name="표준 8 3 4 5 4 2 2" xfId="24551"/>
    <cellStyle name="표준 8 3 4 5 4 3" xfId="24552"/>
    <cellStyle name="표준 8 3 4 5 5" xfId="24553"/>
    <cellStyle name="표준 8 3 4 5 5 2" xfId="24554"/>
    <cellStyle name="표준 8 3 4 5 6" xfId="24555"/>
    <cellStyle name="표준 8 3 4 6" xfId="24556"/>
    <cellStyle name="표준 8 3 4 6 2" xfId="24557"/>
    <cellStyle name="표준 8 3 4 6 2 2" xfId="24558"/>
    <cellStyle name="표준 8 3 4 6 2 2 2" xfId="24559"/>
    <cellStyle name="표준 8 3 4 6 2 2 2 2" xfId="24560"/>
    <cellStyle name="표준 8 3 4 6 2 2 3" xfId="24561"/>
    <cellStyle name="표준 8 3 4 6 2 3" xfId="24562"/>
    <cellStyle name="표준 8 3 4 6 2 3 2" xfId="24563"/>
    <cellStyle name="표준 8 3 4 6 2 4" xfId="24564"/>
    <cellStyle name="표준 8 3 4 6 3" xfId="24565"/>
    <cellStyle name="표준 8 3 4 6 3 2" xfId="24566"/>
    <cellStyle name="표준 8 3 4 6 3 2 2" xfId="24567"/>
    <cellStyle name="표준 8 3 4 6 3 3" xfId="24568"/>
    <cellStyle name="표준 8 3 4 6 4" xfId="24569"/>
    <cellStyle name="표준 8 3 4 6 4 2" xfId="24570"/>
    <cellStyle name="표준 8 3 4 6 5" xfId="24571"/>
    <cellStyle name="표준 8 3 4 7" xfId="24572"/>
    <cellStyle name="표준 8 3 4 7 2" xfId="24573"/>
    <cellStyle name="표준 8 3 4 7 2 2" xfId="24574"/>
    <cellStyle name="표준 8 3 4 7 2 2 2" xfId="24575"/>
    <cellStyle name="표준 8 3 4 7 2 3" xfId="24576"/>
    <cellStyle name="표준 8 3 4 7 3" xfId="24577"/>
    <cellStyle name="표준 8 3 4 7 3 2" xfId="24578"/>
    <cellStyle name="표준 8 3 4 7 4" xfId="24579"/>
    <cellStyle name="표준 8 3 4 8" xfId="24580"/>
    <cellStyle name="표준 8 3 4 8 2" xfId="24581"/>
    <cellStyle name="표준 8 3 4 8 2 2" xfId="24582"/>
    <cellStyle name="표준 8 3 4 8 3" xfId="24583"/>
    <cellStyle name="표준 8 3 4 9" xfId="24584"/>
    <cellStyle name="표준 8 3 4 9 2" xfId="24585"/>
    <cellStyle name="표준 8 3 5" xfId="24586"/>
    <cellStyle name="표준 8 3 5 2" xfId="24587"/>
    <cellStyle name="표준 8 3 5 2 2" xfId="24588"/>
    <cellStyle name="표준 8 3 5 2 2 2" xfId="24589"/>
    <cellStyle name="표준 8 3 5 2 2 2 2" xfId="24590"/>
    <cellStyle name="표준 8 3 5 2 2 2 2 2" xfId="24591"/>
    <cellStyle name="표준 8 3 5 2 2 2 2 2 2" xfId="24592"/>
    <cellStyle name="표준 8 3 5 2 2 2 2 2 2 2" xfId="24593"/>
    <cellStyle name="표준 8 3 5 2 2 2 2 2 3" xfId="24594"/>
    <cellStyle name="표준 8 3 5 2 2 2 2 3" xfId="24595"/>
    <cellStyle name="표준 8 3 5 2 2 2 2 3 2" xfId="24596"/>
    <cellStyle name="표준 8 3 5 2 2 2 2 4" xfId="24597"/>
    <cellStyle name="표준 8 3 5 2 2 2 3" xfId="24598"/>
    <cellStyle name="표준 8 3 5 2 2 2 3 2" xfId="24599"/>
    <cellStyle name="표준 8 3 5 2 2 2 3 2 2" xfId="24600"/>
    <cellStyle name="표준 8 3 5 2 2 2 3 3" xfId="24601"/>
    <cellStyle name="표준 8 3 5 2 2 2 4" xfId="24602"/>
    <cellStyle name="표준 8 3 5 2 2 2 4 2" xfId="24603"/>
    <cellStyle name="표준 8 3 5 2 2 2 5" xfId="24604"/>
    <cellStyle name="표준 8 3 5 2 2 3" xfId="24605"/>
    <cellStyle name="표준 8 3 5 2 2 3 2" xfId="24606"/>
    <cellStyle name="표준 8 3 5 2 2 3 2 2" xfId="24607"/>
    <cellStyle name="표준 8 3 5 2 2 3 2 2 2" xfId="24608"/>
    <cellStyle name="표준 8 3 5 2 2 3 2 3" xfId="24609"/>
    <cellStyle name="표준 8 3 5 2 2 3 3" xfId="24610"/>
    <cellStyle name="표준 8 3 5 2 2 3 3 2" xfId="24611"/>
    <cellStyle name="표준 8 3 5 2 2 3 4" xfId="24612"/>
    <cellStyle name="표준 8 3 5 2 2 4" xfId="24613"/>
    <cellStyle name="표준 8 3 5 2 2 4 2" xfId="24614"/>
    <cellStyle name="표준 8 3 5 2 2 4 2 2" xfId="24615"/>
    <cellStyle name="표준 8 3 5 2 2 4 3" xfId="24616"/>
    <cellStyle name="표준 8 3 5 2 2 5" xfId="24617"/>
    <cellStyle name="표준 8 3 5 2 2 5 2" xfId="24618"/>
    <cellStyle name="표준 8 3 5 2 2 6" xfId="24619"/>
    <cellStyle name="표준 8 3 5 2 3" xfId="24620"/>
    <cellStyle name="표준 8 3 5 2 3 2" xfId="24621"/>
    <cellStyle name="표준 8 3 5 2 3 2 2" xfId="24622"/>
    <cellStyle name="표준 8 3 5 2 3 2 2 2" xfId="24623"/>
    <cellStyle name="표준 8 3 5 2 3 2 2 2 2" xfId="24624"/>
    <cellStyle name="표준 8 3 5 2 3 2 2 3" xfId="24625"/>
    <cellStyle name="표준 8 3 5 2 3 2 3" xfId="24626"/>
    <cellStyle name="표준 8 3 5 2 3 2 3 2" xfId="24627"/>
    <cellStyle name="표준 8 3 5 2 3 2 4" xfId="24628"/>
    <cellStyle name="표준 8 3 5 2 3 3" xfId="24629"/>
    <cellStyle name="표준 8 3 5 2 3 3 2" xfId="24630"/>
    <cellStyle name="표준 8 3 5 2 3 3 2 2" xfId="24631"/>
    <cellStyle name="표준 8 3 5 2 3 3 3" xfId="24632"/>
    <cellStyle name="표준 8 3 5 2 3 4" xfId="24633"/>
    <cellStyle name="표준 8 3 5 2 3 4 2" xfId="24634"/>
    <cellStyle name="표준 8 3 5 2 3 5" xfId="24635"/>
    <cellStyle name="표준 8 3 5 2 4" xfId="24636"/>
    <cellStyle name="표준 8 3 5 2 4 2" xfId="24637"/>
    <cellStyle name="표준 8 3 5 2 4 2 2" xfId="24638"/>
    <cellStyle name="표준 8 3 5 2 4 2 2 2" xfId="24639"/>
    <cellStyle name="표준 8 3 5 2 4 2 3" xfId="24640"/>
    <cellStyle name="표준 8 3 5 2 4 3" xfId="24641"/>
    <cellStyle name="표준 8 3 5 2 4 3 2" xfId="24642"/>
    <cellStyle name="표준 8 3 5 2 4 4" xfId="24643"/>
    <cellStyle name="표준 8 3 5 2 5" xfId="24644"/>
    <cellStyle name="표준 8 3 5 2 5 2" xfId="24645"/>
    <cellStyle name="표준 8 3 5 2 5 2 2" xfId="24646"/>
    <cellStyle name="표준 8 3 5 2 5 3" xfId="24647"/>
    <cellStyle name="표준 8 3 5 2 6" xfId="24648"/>
    <cellStyle name="표준 8 3 5 2 6 2" xfId="24649"/>
    <cellStyle name="표준 8 3 5 2 7" xfId="24650"/>
    <cellStyle name="표준 8 3 5 3" xfId="24651"/>
    <cellStyle name="표준 8 3 5 4" xfId="24652"/>
    <cellStyle name="표준 8 3 5 4 2" xfId="24653"/>
    <cellStyle name="표준 8 3 5 4 2 2" xfId="24654"/>
    <cellStyle name="표준 8 3 5 4 2 2 2" xfId="24655"/>
    <cellStyle name="표준 8 3 5 4 2 2 2 2" xfId="24656"/>
    <cellStyle name="표준 8 3 5 4 2 2 2 2 2" xfId="24657"/>
    <cellStyle name="표준 8 3 5 4 2 2 2 3" xfId="24658"/>
    <cellStyle name="표준 8 3 5 4 2 2 3" xfId="24659"/>
    <cellStyle name="표준 8 3 5 4 2 2 3 2" xfId="24660"/>
    <cellStyle name="표준 8 3 5 4 2 2 4" xfId="24661"/>
    <cellStyle name="표준 8 3 5 4 2 3" xfId="24662"/>
    <cellStyle name="표준 8 3 5 4 2 3 2" xfId="24663"/>
    <cellStyle name="표준 8 3 5 4 2 3 2 2" xfId="24664"/>
    <cellStyle name="표준 8 3 5 4 2 3 3" xfId="24665"/>
    <cellStyle name="표준 8 3 5 4 2 4" xfId="24666"/>
    <cellStyle name="표준 8 3 5 4 2 4 2" xfId="24667"/>
    <cellStyle name="표준 8 3 5 4 2 5" xfId="24668"/>
    <cellStyle name="표준 8 3 5 4 3" xfId="24669"/>
    <cellStyle name="표준 8 3 5 4 3 2" xfId="24670"/>
    <cellStyle name="표준 8 3 5 4 3 2 2" xfId="24671"/>
    <cellStyle name="표준 8 3 5 4 3 2 2 2" xfId="24672"/>
    <cellStyle name="표준 8 3 5 4 3 2 3" xfId="24673"/>
    <cellStyle name="표준 8 3 5 4 3 3" xfId="24674"/>
    <cellStyle name="표준 8 3 5 4 3 3 2" xfId="24675"/>
    <cellStyle name="표준 8 3 5 4 3 4" xfId="24676"/>
    <cellStyle name="표준 8 3 5 4 4" xfId="24677"/>
    <cellStyle name="표준 8 3 5 4 4 2" xfId="24678"/>
    <cellStyle name="표준 8 3 5 4 4 2 2" xfId="24679"/>
    <cellStyle name="표준 8 3 5 4 4 3" xfId="24680"/>
    <cellStyle name="표준 8 3 5 4 5" xfId="24681"/>
    <cellStyle name="표준 8 3 5 4 5 2" xfId="24682"/>
    <cellStyle name="표준 8 3 5 4 6" xfId="24683"/>
    <cellStyle name="표준 8 3 5 5" xfId="24684"/>
    <cellStyle name="표준 8 3 5 5 2" xfId="24685"/>
    <cellStyle name="표준 8 3 5 5 2 2" xfId="24686"/>
    <cellStyle name="표준 8 3 5 5 2 2 2" xfId="24687"/>
    <cellStyle name="표준 8 3 5 5 2 2 2 2" xfId="24688"/>
    <cellStyle name="표준 8 3 5 5 2 2 3" xfId="24689"/>
    <cellStyle name="표준 8 3 5 5 2 3" xfId="24690"/>
    <cellStyle name="표준 8 3 5 5 2 3 2" xfId="24691"/>
    <cellStyle name="표준 8 3 5 5 2 4" xfId="24692"/>
    <cellStyle name="표준 8 3 5 5 3" xfId="24693"/>
    <cellStyle name="표준 8 3 5 5 3 2" xfId="24694"/>
    <cellStyle name="표준 8 3 5 5 3 2 2" xfId="24695"/>
    <cellStyle name="표준 8 3 5 5 3 3" xfId="24696"/>
    <cellStyle name="표준 8 3 5 5 4" xfId="24697"/>
    <cellStyle name="표준 8 3 5 5 4 2" xfId="24698"/>
    <cellStyle name="표준 8 3 5 5 5" xfId="24699"/>
    <cellStyle name="표준 8 3 5 6" xfId="24700"/>
    <cellStyle name="표준 8 3 5 6 2" xfId="24701"/>
    <cellStyle name="표준 8 3 5 6 2 2" xfId="24702"/>
    <cellStyle name="표준 8 3 5 6 2 2 2" xfId="24703"/>
    <cellStyle name="표준 8 3 5 6 2 3" xfId="24704"/>
    <cellStyle name="표준 8 3 5 6 3" xfId="24705"/>
    <cellStyle name="표준 8 3 5 6 3 2" xfId="24706"/>
    <cellStyle name="표준 8 3 5 6 4" xfId="24707"/>
    <cellStyle name="표준 8 3 5 7" xfId="24708"/>
    <cellStyle name="표준 8 3 5 7 2" xfId="24709"/>
    <cellStyle name="표준 8 3 5 7 2 2" xfId="24710"/>
    <cellStyle name="표준 8 3 5 7 3" xfId="24711"/>
    <cellStyle name="표준 8 3 5 8" xfId="24712"/>
    <cellStyle name="표준 8 3 5 8 2" xfId="24713"/>
    <cellStyle name="표준 8 3 5 9" xfId="24714"/>
    <cellStyle name="표준 8 3 6" xfId="24715"/>
    <cellStyle name="표준 8 3 6 2" xfId="24716"/>
    <cellStyle name="표준 8 3 6 2 2" xfId="24717"/>
    <cellStyle name="표준 8 3 6 2 2 2" xfId="24718"/>
    <cellStyle name="표준 8 3 6 2 2 2 2" xfId="24719"/>
    <cellStyle name="표준 8 3 6 2 2 2 2 2" xfId="24720"/>
    <cellStyle name="표준 8 3 6 2 2 2 2 2 2" xfId="24721"/>
    <cellStyle name="표준 8 3 6 2 2 2 2 3" xfId="24722"/>
    <cellStyle name="표준 8 3 6 2 2 2 3" xfId="24723"/>
    <cellStyle name="표준 8 3 6 2 2 2 3 2" xfId="24724"/>
    <cellStyle name="표준 8 3 6 2 2 2 4" xfId="24725"/>
    <cellStyle name="표준 8 3 6 2 2 3" xfId="24726"/>
    <cellStyle name="표준 8 3 6 2 2 3 2" xfId="24727"/>
    <cellStyle name="표준 8 3 6 2 2 3 2 2" xfId="24728"/>
    <cellStyle name="표준 8 3 6 2 2 3 3" xfId="24729"/>
    <cellStyle name="표준 8 3 6 2 2 4" xfId="24730"/>
    <cellStyle name="표준 8 3 6 2 2 4 2" xfId="24731"/>
    <cellStyle name="표준 8 3 6 2 2 5" xfId="24732"/>
    <cellStyle name="표준 8 3 6 2 3" xfId="24733"/>
    <cellStyle name="표준 8 3 6 2 3 2" xfId="24734"/>
    <cellStyle name="표준 8 3 6 2 3 2 2" xfId="24735"/>
    <cellStyle name="표준 8 3 6 2 3 2 2 2" xfId="24736"/>
    <cellStyle name="표준 8 3 6 2 3 2 3" xfId="24737"/>
    <cellStyle name="표준 8 3 6 2 3 3" xfId="24738"/>
    <cellStyle name="표준 8 3 6 2 3 3 2" xfId="24739"/>
    <cellStyle name="표준 8 3 6 2 3 4" xfId="24740"/>
    <cellStyle name="표준 8 3 6 2 4" xfId="24741"/>
    <cellStyle name="표준 8 3 6 2 4 2" xfId="24742"/>
    <cellStyle name="표준 8 3 6 2 4 2 2" xfId="24743"/>
    <cellStyle name="표준 8 3 6 2 4 3" xfId="24744"/>
    <cellStyle name="표준 8 3 6 2 5" xfId="24745"/>
    <cellStyle name="표준 8 3 6 2 5 2" xfId="24746"/>
    <cellStyle name="표준 8 3 6 2 6" xfId="24747"/>
    <cellStyle name="표준 8 3 6 3" xfId="24748"/>
    <cellStyle name="표준 8 3 6 3 2" xfId="24749"/>
    <cellStyle name="표준 8 3 6 3 2 2" xfId="24750"/>
    <cellStyle name="표준 8 3 6 3 2 2 2" xfId="24751"/>
    <cellStyle name="표준 8 3 6 3 2 2 2 2" xfId="24752"/>
    <cellStyle name="표준 8 3 6 3 2 2 3" xfId="24753"/>
    <cellStyle name="표준 8 3 6 3 2 3" xfId="24754"/>
    <cellStyle name="표준 8 3 6 3 2 3 2" xfId="24755"/>
    <cellStyle name="표준 8 3 6 3 2 4" xfId="24756"/>
    <cellStyle name="표준 8 3 6 3 3" xfId="24757"/>
    <cellStyle name="표준 8 3 6 3 3 2" xfId="24758"/>
    <cellStyle name="표준 8 3 6 3 3 2 2" xfId="24759"/>
    <cellStyle name="표준 8 3 6 3 3 3" xfId="24760"/>
    <cellStyle name="표준 8 3 6 3 4" xfId="24761"/>
    <cellStyle name="표준 8 3 6 3 4 2" xfId="24762"/>
    <cellStyle name="표준 8 3 6 3 5" xfId="24763"/>
    <cellStyle name="표준 8 3 6 4" xfId="24764"/>
    <cellStyle name="표준 8 3 6 4 2" xfId="24765"/>
    <cellStyle name="표준 8 3 6 4 2 2" xfId="24766"/>
    <cellStyle name="표준 8 3 6 4 2 2 2" xfId="24767"/>
    <cellStyle name="표준 8 3 6 4 2 3" xfId="24768"/>
    <cellStyle name="표준 8 3 6 4 3" xfId="24769"/>
    <cellStyle name="표준 8 3 6 4 3 2" xfId="24770"/>
    <cellStyle name="표준 8 3 6 4 4" xfId="24771"/>
    <cellStyle name="표준 8 3 6 5" xfId="24772"/>
    <cellStyle name="표준 8 3 6 5 2" xfId="24773"/>
    <cellStyle name="표준 8 3 6 5 2 2" xfId="24774"/>
    <cellStyle name="표준 8 3 6 5 3" xfId="24775"/>
    <cellStyle name="표준 8 3 6 6" xfId="24776"/>
    <cellStyle name="표준 8 3 6 6 2" xfId="24777"/>
    <cellStyle name="표준 8 3 6 7" xfId="24778"/>
    <cellStyle name="표준 8 3 7" xfId="24779"/>
    <cellStyle name="표준 8 3 8" xfId="24780"/>
    <cellStyle name="표준 8 3 8 2" xfId="24781"/>
    <cellStyle name="표준 8 3 8 2 2" xfId="24782"/>
    <cellStyle name="표준 8 3 8 2 2 2" xfId="24783"/>
    <cellStyle name="표준 8 3 8 2 2 2 2" xfId="24784"/>
    <cellStyle name="표준 8 3 8 2 2 2 2 2" xfId="24785"/>
    <cellStyle name="표준 8 3 8 2 2 2 3" xfId="24786"/>
    <cellStyle name="표준 8 3 8 2 2 3" xfId="24787"/>
    <cellStyle name="표준 8 3 8 2 2 3 2" xfId="24788"/>
    <cellStyle name="표준 8 3 8 2 2 4" xfId="24789"/>
    <cellStyle name="표준 8 3 8 2 3" xfId="24790"/>
    <cellStyle name="표준 8 3 8 2 3 2" xfId="24791"/>
    <cellStyle name="표준 8 3 8 2 3 2 2" xfId="24792"/>
    <cellStyle name="표준 8 3 8 2 3 3" xfId="24793"/>
    <cellStyle name="표준 8 3 8 2 4" xfId="24794"/>
    <cellStyle name="표준 8 3 8 2 4 2" xfId="24795"/>
    <cellStyle name="표준 8 3 8 2 5" xfId="24796"/>
    <cellStyle name="표준 8 3 8 3" xfId="24797"/>
    <cellStyle name="표준 8 3 8 3 2" xfId="24798"/>
    <cellStyle name="표준 8 3 8 3 2 2" xfId="24799"/>
    <cellStyle name="표준 8 3 8 3 2 2 2" xfId="24800"/>
    <cellStyle name="표준 8 3 8 3 2 3" xfId="24801"/>
    <cellStyle name="표준 8 3 8 3 3" xfId="24802"/>
    <cellStyle name="표준 8 3 8 3 3 2" xfId="24803"/>
    <cellStyle name="표준 8 3 8 3 4" xfId="24804"/>
    <cellStyle name="표준 8 3 8 4" xfId="24805"/>
    <cellStyle name="표준 8 3 8 4 2" xfId="24806"/>
    <cellStyle name="표준 8 3 8 4 2 2" xfId="24807"/>
    <cellStyle name="표준 8 3 8 4 3" xfId="24808"/>
    <cellStyle name="표준 8 3 8 5" xfId="24809"/>
    <cellStyle name="표준 8 3 8 5 2" xfId="24810"/>
    <cellStyle name="표준 8 3 8 6" xfId="24811"/>
    <cellStyle name="표준 8 3 9" xfId="24812"/>
    <cellStyle name="표준 8 3 9 2" xfId="24813"/>
    <cellStyle name="표준 8 3 9 2 2" xfId="24814"/>
    <cellStyle name="표준 8 3 9 2 2 2" xfId="24815"/>
    <cellStyle name="표준 8 3 9 2 2 2 2" xfId="24816"/>
    <cellStyle name="표준 8 3 9 2 2 3" xfId="24817"/>
    <cellStyle name="표준 8 3 9 2 3" xfId="24818"/>
    <cellStyle name="표준 8 3 9 2 3 2" xfId="24819"/>
    <cellStyle name="표준 8 3 9 2 4" xfId="24820"/>
    <cellStyle name="표준 8 3 9 3" xfId="24821"/>
    <cellStyle name="표준 8 3 9 3 2" xfId="24822"/>
    <cellStyle name="표준 8 3 9 3 2 2" xfId="24823"/>
    <cellStyle name="표준 8 3 9 3 3" xfId="24824"/>
    <cellStyle name="표준 8 3 9 4" xfId="24825"/>
    <cellStyle name="표준 8 3 9 4 2" xfId="24826"/>
    <cellStyle name="표준 8 3 9 5" xfId="24827"/>
    <cellStyle name="표준 8 4" xfId="24828"/>
    <cellStyle name="표준 8 4 10" xfId="24829"/>
    <cellStyle name="표준 8 4 10 2" xfId="24830"/>
    <cellStyle name="표준 8 4 11" xfId="24831"/>
    <cellStyle name="표준 8 4 2" xfId="24832"/>
    <cellStyle name="표준 8 4 2 10" xfId="24833"/>
    <cellStyle name="표준 8 4 2 2" xfId="24834"/>
    <cellStyle name="표준 8 4 2 2 2" xfId="24835"/>
    <cellStyle name="표준 8 4 2 2 2 2" xfId="24836"/>
    <cellStyle name="표준 8 4 2 2 2 2 2" xfId="24837"/>
    <cellStyle name="표준 8 4 2 2 2 2 2 2" xfId="24838"/>
    <cellStyle name="표준 8 4 2 2 2 2 2 2 2" xfId="24839"/>
    <cellStyle name="표준 8 4 2 2 2 2 2 2 2 2" xfId="24840"/>
    <cellStyle name="표준 8 4 2 2 2 2 2 2 2 2 2" xfId="24841"/>
    <cellStyle name="표준 8 4 2 2 2 2 2 2 2 3" xfId="24842"/>
    <cellStyle name="표준 8 4 2 2 2 2 2 2 3" xfId="24843"/>
    <cellStyle name="표준 8 4 2 2 2 2 2 2 3 2" xfId="24844"/>
    <cellStyle name="표준 8 4 2 2 2 2 2 2 4" xfId="24845"/>
    <cellStyle name="표준 8 4 2 2 2 2 2 3" xfId="24846"/>
    <cellStyle name="표준 8 4 2 2 2 2 2 3 2" xfId="24847"/>
    <cellStyle name="표준 8 4 2 2 2 2 2 3 2 2" xfId="24848"/>
    <cellStyle name="표준 8 4 2 2 2 2 2 3 3" xfId="24849"/>
    <cellStyle name="표준 8 4 2 2 2 2 2 4" xfId="24850"/>
    <cellStyle name="표준 8 4 2 2 2 2 2 4 2" xfId="24851"/>
    <cellStyle name="표준 8 4 2 2 2 2 2 5" xfId="24852"/>
    <cellStyle name="표준 8 4 2 2 2 2 3" xfId="24853"/>
    <cellStyle name="표준 8 4 2 2 2 2 3 2" xfId="24854"/>
    <cellStyle name="표준 8 4 2 2 2 2 3 2 2" xfId="24855"/>
    <cellStyle name="표준 8 4 2 2 2 2 3 2 2 2" xfId="24856"/>
    <cellStyle name="표준 8 4 2 2 2 2 3 2 3" xfId="24857"/>
    <cellStyle name="표준 8 4 2 2 2 2 3 3" xfId="24858"/>
    <cellStyle name="표준 8 4 2 2 2 2 3 3 2" xfId="24859"/>
    <cellStyle name="표준 8 4 2 2 2 2 3 4" xfId="24860"/>
    <cellStyle name="표준 8 4 2 2 2 2 4" xfId="24861"/>
    <cellStyle name="표준 8 4 2 2 2 2 4 2" xfId="24862"/>
    <cellStyle name="표준 8 4 2 2 2 2 4 2 2" xfId="24863"/>
    <cellStyle name="표준 8 4 2 2 2 2 4 3" xfId="24864"/>
    <cellStyle name="표준 8 4 2 2 2 2 5" xfId="24865"/>
    <cellStyle name="표준 8 4 2 2 2 2 5 2" xfId="24866"/>
    <cellStyle name="표준 8 4 2 2 2 2 6" xfId="24867"/>
    <cellStyle name="표준 8 4 2 2 2 3" xfId="24868"/>
    <cellStyle name="표준 8 4 2 2 2 3 2" xfId="24869"/>
    <cellStyle name="표준 8 4 2 2 2 3 2 2" xfId="24870"/>
    <cellStyle name="표준 8 4 2 2 2 3 2 2 2" xfId="24871"/>
    <cellStyle name="표준 8 4 2 2 2 3 2 2 2 2" xfId="24872"/>
    <cellStyle name="표준 8 4 2 2 2 3 2 2 3" xfId="24873"/>
    <cellStyle name="표준 8 4 2 2 2 3 2 3" xfId="24874"/>
    <cellStyle name="표준 8 4 2 2 2 3 2 3 2" xfId="24875"/>
    <cellStyle name="표준 8 4 2 2 2 3 2 4" xfId="24876"/>
    <cellStyle name="표준 8 4 2 2 2 3 3" xfId="24877"/>
    <cellStyle name="표준 8 4 2 2 2 3 3 2" xfId="24878"/>
    <cellStyle name="표준 8 4 2 2 2 3 3 2 2" xfId="24879"/>
    <cellStyle name="표준 8 4 2 2 2 3 3 3" xfId="24880"/>
    <cellStyle name="표준 8 4 2 2 2 3 4" xfId="24881"/>
    <cellStyle name="표준 8 4 2 2 2 3 4 2" xfId="24882"/>
    <cellStyle name="표준 8 4 2 2 2 3 5" xfId="24883"/>
    <cellStyle name="표준 8 4 2 2 2 4" xfId="24884"/>
    <cellStyle name="표준 8 4 2 2 2 4 2" xfId="24885"/>
    <cellStyle name="표준 8 4 2 2 2 4 2 2" xfId="24886"/>
    <cellStyle name="표준 8 4 2 2 2 4 2 2 2" xfId="24887"/>
    <cellStyle name="표준 8 4 2 2 2 4 2 3" xfId="24888"/>
    <cellStyle name="표준 8 4 2 2 2 4 3" xfId="24889"/>
    <cellStyle name="표준 8 4 2 2 2 4 3 2" xfId="24890"/>
    <cellStyle name="표준 8 4 2 2 2 4 4" xfId="24891"/>
    <cellStyle name="표준 8 4 2 2 2 5" xfId="24892"/>
    <cellStyle name="표준 8 4 2 2 2 5 2" xfId="24893"/>
    <cellStyle name="표준 8 4 2 2 2 5 2 2" xfId="24894"/>
    <cellStyle name="표준 8 4 2 2 2 5 3" xfId="24895"/>
    <cellStyle name="표준 8 4 2 2 2 6" xfId="24896"/>
    <cellStyle name="표준 8 4 2 2 2 6 2" xfId="24897"/>
    <cellStyle name="표준 8 4 2 2 2 7" xfId="24898"/>
    <cellStyle name="표준 8 4 2 2 3" xfId="24899"/>
    <cellStyle name="표준 8 4 2 2 4" xfId="24900"/>
    <cellStyle name="표준 8 4 2 2 4 2" xfId="24901"/>
    <cellStyle name="표준 8 4 2 2 4 2 2" xfId="24902"/>
    <cellStyle name="표준 8 4 2 2 4 2 2 2" xfId="24903"/>
    <cellStyle name="표준 8 4 2 2 4 2 2 2 2" xfId="24904"/>
    <cellStyle name="표준 8 4 2 2 4 2 2 2 2 2" xfId="24905"/>
    <cellStyle name="표준 8 4 2 2 4 2 2 2 3" xfId="24906"/>
    <cellStyle name="표준 8 4 2 2 4 2 2 3" xfId="24907"/>
    <cellStyle name="표준 8 4 2 2 4 2 2 3 2" xfId="24908"/>
    <cellStyle name="표준 8 4 2 2 4 2 2 4" xfId="24909"/>
    <cellStyle name="표준 8 4 2 2 4 2 3" xfId="24910"/>
    <cellStyle name="표준 8 4 2 2 4 2 3 2" xfId="24911"/>
    <cellStyle name="표준 8 4 2 2 4 2 3 2 2" xfId="24912"/>
    <cellStyle name="표준 8 4 2 2 4 2 3 3" xfId="24913"/>
    <cellStyle name="표준 8 4 2 2 4 2 4" xfId="24914"/>
    <cellStyle name="표준 8 4 2 2 4 2 4 2" xfId="24915"/>
    <cellStyle name="표준 8 4 2 2 4 2 5" xfId="24916"/>
    <cellStyle name="표준 8 4 2 2 4 3" xfId="24917"/>
    <cellStyle name="표준 8 4 2 2 4 3 2" xfId="24918"/>
    <cellStyle name="표준 8 4 2 2 4 3 2 2" xfId="24919"/>
    <cellStyle name="표준 8 4 2 2 4 3 2 2 2" xfId="24920"/>
    <cellStyle name="표준 8 4 2 2 4 3 2 3" xfId="24921"/>
    <cellStyle name="표준 8 4 2 2 4 3 3" xfId="24922"/>
    <cellStyle name="표준 8 4 2 2 4 3 3 2" xfId="24923"/>
    <cellStyle name="표준 8 4 2 2 4 3 4" xfId="24924"/>
    <cellStyle name="표준 8 4 2 2 4 4" xfId="24925"/>
    <cellStyle name="표준 8 4 2 2 4 4 2" xfId="24926"/>
    <cellStyle name="표준 8 4 2 2 4 4 2 2" xfId="24927"/>
    <cellStyle name="표준 8 4 2 2 4 4 3" xfId="24928"/>
    <cellStyle name="표준 8 4 2 2 4 5" xfId="24929"/>
    <cellStyle name="표준 8 4 2 2 4 5 2" xfId="24930"/>
    <cellStyle name="표준 8 4 2 2 4 6" xfId="24931"/>
    <cellStyle name="표준 8 4 2 2 5" xfId="24932"/>
    <cellStyle name="표준 8 4 2 2 5 2" xfId="24933"/>
    <cellStyle name="표준 8 4 2 2 5 2 2" xfId="24934"/>
    <cellStyle name="표준 8 4 2 2 5 2 2 2" xfId="24935"/>
    <cellStyle name="표준 8 4 2 2 5 2 2 2 2" xfId="24936"/>
    <cellStyle name="표준 8 4 2 2 5 2 2 3" xfId="24937"/>
    <cellStyle name="표준 8 4 2 2 5 2 3" xfId="24938"/>
    <cellStyle name="표준 8 4 2 2 5 2 3 2" xfId="24939"/>
    <cellStyle name="표준 8 4 2 2 5 2 4" xfId="24940"/>
    <cellStyle name="표준 8 4 2 2 5 3" xfId="24941"/>
    <cellStyle name="표준 8 4 2 2 5 3 2" xfId="24942"/>
    <cellStyle name="표준 8 4 2 2 5 3 2 2" xfId="24943"/>
    <cellStyle name="표준 8 4 2 2 5 3 3" xfId="24944"/>
    <cellStyle name="표준 8 4 2 2 5 4" xfId="24945"/>
    <cellStyle name="표준 8 4 2 2 5 4 2" xfId="24946"/>
    <cellStyle name="표준 8 4 2 2 5 5" xfId="24947"/>
    <cellStyle name="표준 8 4 2 2 6" xfId="24948"/>
    <cellStyle name="표준 8 4 2 2 6 2" xfId="24949"/>
    <cellStyle name="표준 8 4 2 2 6 2 2" xfId="24950"/>
    <cellStyle name="표준 8 4 2 2 6 2 2 2" xfId="24951"/>
    <cellStyle name="표준 8 4 2 2 6 2 3" xfId="24952"/>
    <cellStyle name="표준 8 4 2 2 6 3" xfId="24953"/>
    <cellStyle name="표준 8 4 2 2 6 3 2" xfId="24954"/>
    <cellStyle name="표준 8 4 2 2 6 4" xfId="24955"/>
    <cellStyle name="표준 8 4 2 2 7" xfId="24956"/>
    <cellStyle name="표준 8 4 2 2 7 2" xfId="24957"/>
    <cellStyle name="표준 8 4 2 2 7 2 2" xfId="24958"/>
    <cellStyle name="표준 8 4 2 2 7 3" xfId="24959"/>
    <cellStyle name="표준 8 4 2 2 8" xfId="24960"/>
    <cellStyle name="표준 8 4 2 2 8 2" xfId="24961"/>
    <cellStyle name="표준 8 4 2 2 9" xfId="24962"/>
    <cellStyle name="표준 8 4 2 3" xfId="24963"/>
    <cellStyle name="표준 8 4 2 3 2" xfId="24964"/>
    <cellStyle name="표준 8 4 2 3 2 2" xfId="24965"/>
    <cellStyle name="표준 8 4 2 3 2 2 2" xfId="24966"/>
    <cellStyle name="표준 8 4 2 3 2 2 2 2" xfId="24967"/>
    <cellStyle name="표준 8 4 2 3 2 2 2 2 2" xfId="24968"/>
    <cellStyle name="표준 8 4 2 3 2 2 2 2 2 2" xfId="24969"/>
    <cellStyle name="표준 8 4 2 3 2 2 2 2 3" xfId="24970"/>
    <cellStyle name="표준 8 4 2 3 2 2 2 3" xfId="24971"/>
    <cellStyle name="표준 8 4 2 3 2 2 2 3 2" xfId="24972"/>
    <cellStyle name="표준 8 4 2 3 2 2 2 4" xfId="24973"/>
    <cellStyle name="표준 8 4 2 3 2 2 3" xfId="24974"/>
    <cellStyle name="표준 8 4 2 3 2 2 3 2" xfId="24975"/>
    <cellStyle name="표준 8 4 2 3 2 2 3 2 2" xfId="24976"/>
    <cellStyle name="표준 8 4 2 3 2 2 3 3" xfId="24977"/>
    <cellStyle name="표준 8 4 2 3 2 2 4" xfId="24978"/>
    <cellStyle name="표준 8 4 2 3 2 2 4 2" xfId="24979"/>
    <cellStyle name="표준 8 4 2 3 2 2 5" xfId="24980"/>
    <cellStyle name="표준 8 4 2 3 2 3" xfId="24981"/>
    <cellStyle name="표준 8 4 2 3 2 3 2" xfId="24982"/>
    <cellStyle name="표준 8 4 2 3 2 3 2 2" xfId="24983"/>
    <cellStyle name="표준 8 4 2 3 2 3 2 2 2" xfId="24984"/>
    <cellStyle name="표준 8 4 2 3 2 3 2 3" xfId="24985"/>
    <cellStyle name="표준 8 4 2 3 2 3 3" xfId="24986"/>
    <cellStyle name="표준 8 4 2 3 2 3 3 2" xfId="24987"/>
    <cellStyle name="표준 8 4 2 3 2 3 4" xfId="24988"/>
    <cellStyle name="표준 8 4 2 3 2 4" xfId="24989"/>
    <cellStyle name="표준 8 4 2 3 2 4 2" xfId="24990"/>
    <cellStyle name="표준 8 4 2 3 2 4 2 2" xfId="24991"/>
    <cellStyle name="표준 8 4 2 3 2 4 3" xfId="24992"/>
    <cellStyle name="표준 8 4 2 3 2 5" xfId="24993"/>
    <cellStyle name="표준 8 4 2 3 2 5 2" xfId="24994"/>
    <cellStyle name="표준 8 4 2 3 2 6" xfId="24995"/>
    <cellStyle name="표준 8 4 2 3 3" xfId="24996"/>
    <cellStyle name="표준 8 4 2 3 3 2" xfId="24997"/>
    <cellStyle name="표준 8 4 2 3 3 2 2" xfId="24998"/>
    <cellStyle name="표준 8 4 2 3 3 2 2 2" xfId="24999"/>
    <cellStyle name="표준 8 4 2 3 3 2 2 2 2" xfId="25000"/>
    <cellStyle name="표준 8 4 2 3 3 2 2 3" xfId="25001"/>
    <cellStyle name="표준 8 4 2 3 3 2 3" xfId="25002"/>
    <cellStyle name="표준 8 4 2 3 3 2 3 2" xfId="25003"/>
    <cellStyle name="표준 8 4 2 3 3 2 4" xfId="25004"/>
    <cellStyle name="표준 8 4 2 3 3 3" xfId="25005"/>
    <cellStyle name="표준 8 4 2 3 3 3 2" xfId="25006"/>
    <cellStyle name="표준 8 4 2 3 3 3 2 2" xfId="25007"/>
    <cellStyle name="표준 8 4 2 3 3 3 3" xfId="25008"/>
    <cellStyle name="표준 8 4 2 3 3 4" xfId="25009"/>
    <cellStyle name="표준 8 4 2 3 3 4 2" xfId="25010"/>
    <cellStyle name="표준 8 4 2 3 3 5" xfId="25011"/>
    <cellStyle name="표준 8 4 2 3 4" xfId="25012"/>
    <cellStyle name="표준 8 4 2 3 4 2" xfId="25013"/>
    <cellStyle name="표준 8 4 2 3 4 2 2" xfId="25014"/>
    <cellStyle name="표준 8 4 2 3 4 2 2 2" xfId="25015"/>
    <cellStyle name="표준 8 4 2 3 4 2 3" xfId="25016"/>
    <cellStyle name="표준 8 4 2 3 4 3" xfId="25017"/>
    <cellStyle name="표준 8 4 2 3 4 3 2" xfId="25018"/>
    <cellStyle name="표준 8 4 2 3 4 4" xfId="25019"/>
    <cellStyle name="표준 8 4 2 3 5" xfId="25020"/>
    <cellStyle name="표준 8 4 2 3 5 2" xfId="25021"/>
    <cellStyle name="표준 8 4 2 3 5 2 2" xfId="25022"/>
    <cellStyle name="표준 8 4 2 3 5 3" xfId="25023"/>
    <cellStyle name="표준 8 4 2 3 6" xfId="25024"/>
    <cellStyle name="표준 8 4 2 3 6 2" xfId="25025"/>
    <cellStyle name="표준 8 4 2 3 7" xfId="25026"/>
    <cellStyle name="표준 8 4 2 4" xfId="25027"/>
    <cellStyle name="표준 8 4 2 5" xfId="25028"/>
    <cellStyle name="표준 8 4 2 5 2" xfId="25029"/>
    <cellStyle name="표준 8 4 2 5 2 2" xfId="25030"/>
    <cellStyle name="표준 8 4 2 5 2 2 2" xfId="25031"/>
    <cellStyle name="표준 8 4 2 5 2 2 2 2" xfId="25032"/>
    <cellStyle name="표준 8 4 2 5 2 2 2 2 2" xfId="25033"/>
    <cellStyle name="표준 8 4 2 5 2 2 2 3" xfId="25034"/>
    <cellStyle name="표준 8 4 2 5 2 2 3" xfId="25035"/>
    <cellStyle name="표준 8 4 2 5 2 2 3 2" xfId="25036"/>
    <cellStyle name="표준 8 4 2 5 2 2 4" xfId="25037"/>
    <cellStyle name="표준 8 4 2 5 2 3" xfId="25038"/>
    <cellStyle name="표준 8 4 2 5 2 3 2" xfId="25039"/>
    <cellStyle name="표준 8 4 2 5 2 3 2 2" xfId="25040"/>
    <cellStyle name="표준 8 4 2 5 2 3 3" xfId="25041"/>
    <cellStyle name="표준 8 4 2 5 2 4" xfId="25042"/>
    <cellStyle name="표준 8 4 2 5 2 4 2" xfId="25043"/>
    <cellStyle name="표준 8 4 2 5 2 5" xfId="25044"/>
    <cellStyle name="표준 8 4 2 5 3" xfId="25045"/>
    <cellStyle name="표준 8 4 2 5 3 2" xfId="25046"/>
    <cellStyle name="표준 8 4 2 5 3 2 2" xfId="25047"/>
    <cellStyle name="표준 8 4 2 5 3 2 2 2" xfId="25048"/>
    <cellStyle name="표준 8 4 2 5 3 2 3" xfId="25049"/>
    <cellStyle name="표준 8 4 2 5 3 3" xfId="25050"/>
    <cellStyle name="표준 8 4 2 5 3 3 2" xfId="25051"/>
    <cellStyle name="표준 8 4 2 5 3 4" xfId="25052"/>
    <cellStyle name="표준 8 4 2 5 4" xfId="25053"/>
    <cellStyle name="표준 8 4 2 5 4 2" xfId="25054"/>
    <cellStyle name="표준 8 4 2 5 4 2 2" xfId="25055"/>
    <cellStyle name="표준 8 4 2 5 4 3" xfId="25056"/>
    <cellStyle name="표준 8 4 2 5 5" xfId="25057"/>
    <cellStyle name="표준 8 4 2 5 5 2" xfId="25058"/>
    <cellStyle name="표준 8 4 2 5 6" xfId="25059"/>
    <cellStyle name="표준 8 4 2 6" xfId="25060"/>
    <cellStyle name="표준 8 4 2 6 2" xfId="25061"/>
    <cellStyle name="표준 8 4 2 6 2 2" xfId="25062"/>
    <cellStyle name="표준 8 4 2 6 2 2 2" xfId="25063"/>
    <cellStyle name="표준 8 4 2 6 2 2 2 2" xfId="25064"/>
    <cellStyle name="표준 8 4 2 6 2 2 3" xfId="25065"/>
    <cellStyle name="표준 8 4 2 6 2 3" xfId="25066"/>
    <cellStyle name="표준 8 4 2 6 2 3 2" xfId="25067"/>
    <cellStyle name="표준 8 4 2 6 2 4" xfId="25068"/>
    <cellStyle name="표준 8 4 2 6 3" xfId="25069"/>
    <cellStyle name="표준 8 4 2 6 3 2" xfId="25070"/>
    <cellStyle name="표준 8 4 2 6 3 2 2" xfId="25071"/>
    <cellStyle name="표준 8 4 2 6 3 3" xfId="25072"/>
    <cellStyle name="표준 8 4 2 6 4" xfId="25073"/>
    <cellStyle name="표준 8 4 2 6 4 2" xfId="25074"/>
    <cellStyle name="표준 8 4 2 6 5" xfId="25075"/>
    <cellStyle name="표준 8 4 2 7" xfId="25076"/>
    <cellStyle name="표준 8 4 2 7 2" xfId="25077"/>
    <cellStyle name="표준 8 4 2 7 2 2" xfId="25078"/>
    <cellStyle name="표준 8 4 2 7 2 2 2" xfId="25079"/>
    <cellStyle name="표준 8 4 2 7 2 3" xfId="25080"/>
    <cellStyle name="표준 8 4 2 7 3" xfId="25081"/>
    <cellStyle name="표준 8 4 2 7 3 2" xfId="25082"/>
    <cellStyle name="표준 8 4 2 7 4" xfId="25083"/>
    <cellStyle name="표준 8 4 2 8" xfId="25084"/>
    <cellStyle name="표준 8 4 2 8 2" xfId="25085"/>
    <cellStyle name="표준 8 4 2 8 2 2" xfId="25086"/>
    <cellStyle name="표준 8 4 2 8 3" xfId="25087"/>
    <cellStyle name="표준 8 4 2 9" xfId="25088"/>
    <cellStyle name="표준 8 4 2 9 2" xfId="25089"/>
    <cellStyle name="표준 8 4 3" xfId="25090"/>
    <cellStyle name="표준 8 4 3 2" xfId="25091"/>
    <cellStyle name="표준 8 4 3 2 2" xfId="25092"/>
    <cellStyle name="표준 8 4 3 2 2 2" xfId="25093"/>
    <cellStyle name="표준 8 4 3 2 2 2 2" xfId="25094"/>
    <cellStyle name="표준 8 4 3 2 2 2 2 2" xfId="25095"/>
    <cellStyle name="표준 8 4 3 2 2 2 2 2 2" xfId="25096"/>
    <cellStyle name="표준 8 4 3 2 2 2 2 2 2 2" xfId="25097"/>
    <cellStyle name="표준 8 4 3 2 2 2 2 2 3" xfId="25098"/>
    <cellStyle name="표준 8 4 3 2 2 2 2 3" xfId="25099"/>
    <cellStyle name="표준 8 4 3 2 2 2 2 3 2" xfId="25100"/>
    <cellStyle name="표준 8 4 3 2 2 2 2 4" xfId="25101"/>
    <cellStyle name="표준 8 4 3 2 2 2 3" xfId="25102"/>
    <cellStyle name="표준 8 4 3 2 2 2 3 2" xfId="25103"/>
    <cellStyle name="표준 8 4 3 2 2 2 3 2 2" xfId="25104"/>
    <cellStyle name="표준 8 4 3 2 2 2 3 3" xfId="25105"/>
    <cellStyle name="표준 8 4 3 2 2 2 4" xfId="25106"/>
    <cellStyle name="표준 8 4 3 2 2 2 4 2" xfId="25107"/>
    <cellStyle name="표준 8 4 3 2 2 2 5" xfId="25108"/>
    <cellStyle name="표준 8 4 3 2 2 3" xfId="25109"/>
    <cellStyle name="표준 8 4 3 2 2 3 2" xfId="25110"/>
    <cellStyle name="표준 8 4 3 2 2 3 2 2" xfId="25111"/>
    <cellStyle name="표준 8 4 3 2 2 3 2 2 2" xfId="25112"/>
    <cellStyle name="표준 8 4 3 2 2 3 2 3" xfId="25113"/>
    <cellStyle name="표준 8 4 3 2 2 3 3" xfId="25114"/>
    <cellStyle name="표준 8 4 3 2 2 3 3 2" xfId="25115"/>
    <cellStyle name="표준 8 4 3 2 2 3 4" xfId="25116"/>
    <cellStyle name="표준 8 4 3 2 2 4" xfId="25117"/>
    <cellStyle name="표준 8 4 3 2 2 4 2" xfId="25118"/>
    <cellStyle name="표준 8 4 3 2 2 4 2 2" xfId="25119"/>
    <cellStyle name="표준 8 4 3 2 2 4 3" xfId="25120"/>
    <cellStyle name="표준 8 4 3 2 2 5" xfId="25121"/>
    <cellStyle name="표준 8 4 3 2 2 5 2" xfId="25122"/>
    <cellStyle name="표준 8 4 3 2 2 6" xfId="25123"/>
    <cellStyle name="표준 8 4 3 2 3" xfId="25124"/>
    <cellStyle name="표준 8 4 3 2 3 2" xfId="25125"/>
    <cellStyle name="표준 8 4 3 2 3 2 2" xfId="25126"/>
    <cellStyle name="표준 8 4 3 2 3 2 2 2" xfId="25127"/>
    <cellStyle name="표준 8 4 3 2 3 2 2 2 2" xfId="25128"/>
    <cellStyle name="표준 8 4 3 2 3 2 2 3" xfId="25129"/>
    <cellStyle name="표준 8 4 3 2 3 2 3" xfId="25130"/>
    <cellStyle name="표준 8 4 3 2 3 2 3 2" xfId="25131"/>
    <cellStyle name="표준 8 4 3 2 3 2 4" xfId="25132"/>
    <cellStyle name="표준 8 4 3 2 3 3" xfId="25133"/>
    <cellStyle name="표준 8 4 3 2 3 3 2" xfId="25134"/>
    <cellStyle name="표준 8 4 3 2 3 3 2 2" xfId="25135"/>
    <cellStyle name="표준 8 4 3 2 3 3 3" xfId="25136"/>
    <cellStyle name="표준 8 4 3 2 3 4" xfId="25137"/>
    <cellStyle name="표준 8 4 3 2 3 4 2" xfId="25138"/>
    <cellStyle name="표준 8 4 3 2 3 5" xfId="25139"/>
    <cellStyle name="표준 8 4 3 2 4" xfId="25140"/>
    <cellStyle name="표준 8 4 3 2 4 2" xfId="25141"/>
    <cellStyle name="표준 8 4 3 2 4 2 2" xfId="25142"/>
    <cellStyle name="표준 8 4 3 2 4 2 2 2" xfId="25143"/>
    <cellStyle name="표준 8 4 3 2 4 2 3" xfId="25144"/>
    <cellStyle name="표준 8 4 3 2 4 3" xfId="25145"/>
    <cellStyle name="표준 8 4 3 2 4 3 2" xfId="25146"/>
    <cellStyle name="표준 8 4 3 2 4 4" xfId="25147"/>
    <cellStyle name="표준 8 4 3 2 5" xfId="25148"/>
    <cellStyle name="표준 8 4 3 2 5 2" xfId="25149"/>
    <cellStyle name="표준 8 4 3 2 5 2 2" xfId="25150"/>
    <cellStyle name="표준 8 4 3 2 5 3" xfId="25151"/>
    <cellStyle name="표준 8 4 3 2 6" xfId="25152"/>
    <cellStyle name="표준 8 4 3 2 6 2" xfId="25153"/>
    <cellStyle name="표준 8 4 3 2 7" xfId="25154"/>
    <cellStyle name="표준 8 4 3 3" xfId="25155"/>
    <cellStyle name="표준 8 4 3 4" xfId="25156"/>
    <cellStyle name="표준 8 4 3 4 2" xfId="25157"/>
    <cellStyle name="표준 8 4 3 4 2 2" xfId="25158"/>
    <cellStyle name="표준 8 4 3 4 2 2 2" xfId="25159"/>
    <cellStyle name="표준 8 4 3 4 2 2 2 2" xfId="25160"/>
    <cellStyle name="표준 8 4 3 4 2 2 2 2 2" xfId="25161"/>
    <cellStyle name="표준 8 4 3 4 2 2 2 3" xfId="25162"/>
    <cellStyle name="표준 8 4 3 4 2 2 3" xfId="25163"/>
    <cellStyle name="표준 8 4 3 4 2 2 3 2" xfId="25164"/>
    <cellStyle name="표준 8 4 3 4 2 2 4" xfId="25165"/>
    <cellStyle name="표준 8 4 3 4 2 3" xfId="25166"/>
    <cellStyle name="표준 8 4 3 4 2 3 2" xfId="25167"/>
    <cellStyle name="표준 8 4 3 4 2 3 2 2" xfId="25168"/>
    <cellStyle name="표준 8 4 3 4 2 3 3" xfId="25169"/>
    <cellStyle name="표준 8 4 3 4 2 4" xfId="25170"/>
    <cellStyle name="표준 8 4 3 4 2 4 2" xfId="25171"/>
    <cellStyle name="표준 8 4 3 4 2 5" xfId="25172"/>
    <cellStyle name="표준 8 4 3 4 3" xfId="25173"/>
    <cellStyle name="표준 8 4 3 4 3 2" xfId="25174"/>
    <cellStyle name="표준 8 4 3 4 3 2 2" xfId="25175"/>
    <cellStyle name="표준 8 4 3 4 3 2 2 2" xfId="25176"/>
    <cellStyle name="표준 8 4 3 4 3 2 3" xfId="25177"/>
    <cellStyle name="표준 8 4 3 4 3 3" xfId="25178"/>
    <cellStyle name="표준 8 4 3 4 3 3 2" xfId="25179"/>
    <cellStyle name="표준 8 4 3 4 3 4" xfId="25180"/>
    <cellStyle name="표준 8 4 3 4 4" xfId="25181"/>
    <cellStyle name="표준 8 4 3 4 4 2" xfId="25182"/>
    <cellStyle name="표준 8 4 3 4 4 2 2" xfId="25183"/>
    <cellStyle name="표준 8 4 3 4 4 3" xfId="25184"/>
    <cellStyle name="표준 8 4 3 4 5" xfId="25185"/>
    <cellStyle name="표준 8 4 3 4 5 2" xfId="25186"/>
    <cellStyle name="표준 8 4 3 4 6" xfId="25187"/>
    <cellStyle name="표준 8 4 3 5" xfId="25188"/>
    <cellStyle name="표준 8 4 3 5 2" xfId="25189"/>
    <cellStyle name="표준 8 4 3 5 2 2" xfId="25190"/>
    <cellStyle name="표준 8 4 3 5 2 2 2" xfId="25191"/>
    <cellStyle name="표준 8 4 3 5 2 2 2 2" xfId="25192"/>
    <cellStyle name="표준 8 4 3 5 2 2 3" xfId="25193"/>
    <cellStyle name="표준 8 4 3 5 2 3" xfId="25194"/>
    <cellStyle name="표준 8 4 3 5 2 3 2" xfId="25195"/>
    <cellStyle name="표준 8 4 3 5 2 4" xfId="25196"/>
    <cellStyle name="표준 8 4 3 5 3" xfId="25197"/>
    <cellStyle name="표준 8 4 3 5 3 2" xfId="25198"/>
    <cellStyle name="표준 8 4 3 5 3 2 2" xfId="25199"/>
    <cellStyle name="표준 8 4 3 5 3 3" xfId="25200"/>
    <cellStyle name="표준 8 4 3 5 4" xfId="25201"/>
    <cellStyle name="표준 8 4 3 5 4 2" xfId="25202"/>
    <cellStyle name="표준 8 4 3 5 5" xfId="25203"/>
    <cellStyle name="표준 8 4 3 6" xfId="25204"/>
    <cellStyle name="표준 8 4 3 6 2" xfId="25205"/>
    <cellStyle name="표준 8 4 3 6 2 2" xfId="25206"/>
    <cellStyle name="표준 8 4 3 6 2 2 2" xfId="25207"/>
    <cellStyle name="표준 8 4 3 6 2 3" xfId="25208"/>
    <cellStyle name="표준 8 4 3 6 3" xfId="25209"/>
    <cellStyle name="표준 8 4 3 6 3 2" xfId="25210"/>
    <cellStyle name="표준 8 4 3 6 4" xfId="25211"/>
    <cellStyle name="표준 8 4 3 7" xfId="25212"/>
    <cellStyle name="표준 8 4 3 7 2" xfId="25213"/>
    <cellStyle name="표준 8 4 3 7 2 2" xfId="25214"/>
    <cellStyle name="표준 8 4 3 7 3" xfId="25215"/>
    <cellStyle name="표준 8 4 3 8" xfId="25216"/>
    <cellStyle name="표준 8 4 3 8 2" xfId="25217"/>
    <cellStyle name="표준 8 4 3 9" xfId="25218"/>
    <cellStyle name="표준 8 4 4" xfId="25219"/>
    <cellStyle name="표준 8 4 4 2" xfId="25220"/>
    <cellStyle name="표준 8 4 4 2 2" xfId="25221"/>
    <cellStyle name="표준 8 4 4 2 2 2" xfId="25222"/>
    <cellStyle name="표준 8 4 4 2 2 2 2" xfId="25223"/>
    <cellStyle name="표준 8 4 4 2 2 2 2 2" xfId="25224"/>
    <cellStyle name="표준 8 4 4 2 2 2 2 2 2" xfId="25225"/>
    <cellStyle name="표준 8 4 4 2 2 2 2 3" xfId="25226"/>
    <cellStyle name="표준 8 4 4 2 2 2 3" xfId="25227"/>
    <cellStyle name="표준 8 4 4 2 2 2 3 2" xfId="25228"/>
    <cellStyle name="표준 8 4 4 2 2 2 4" xfId="25229"/>
    <cellStyle name="표준 8 4 4 2 2 3" xfId="25230"/>
    <cellStyle name="표준 8 4 4 2 2 3 2" xfId="25231"/>
    <cellStyle name="표준 8 4 4 2 2 3 2 2" xfId="25232"/>
    <cellStyle name="표준 8 4 4 2 2 3 3" xfId="25233"/>
    <cellStyle name="표준 8 4 4 2 2 4" xfId="25234"/>
    <cellStyle name="표준 8 4 4 2 2 4 2" xfId="25235"/>
    <cellStyle name="표준 8 4 4 2 2 5" xfId="25236"/>
    <cellStyle name="표준 8 4 4 2 3" xfId="25237"/>
    <cellStyle name="표준 8 4 4 2 3 2" xfId="25238"/>
    <cellStyle name="표준 8 4 4 2 3 2 2" xfId="25239"/>
    <cellStyle name="표준 8 4 4 2 3 2 2 2" xfId="25240"/>
    <cellStyle name="표준 8 4 4 2 3 2 3" xfId="25241"/>
    <cellStyle name="표준 8 4 4 2 3 3" xfId="25242"/>
    <cellStyle name="표준 8 4 4 2 3 3 2" xfId="25243"/>
    <cellStyle name="표준 8 4 4 2 3 4" xfId="25244"/>
    <cellStyle name="표준 8 4 4 2 4" xfId="25245"/>
    <cellStyle name="표준 8 4 4 2 4 2" xfId="25246"/>
    <cellStyle name="표준 8 4 4 2 4 2 2" xfId="25247"/>
    <cellStyle name="표준 8 4 4 2 4 3" xfId="25248"/>
    <cellStyle name="표준 8 4 4 2 5" xfId="25249"/>
    <cellStyle name="표준 8 4 4 2 5 2" xfId="25250"/>
    <cellStyle name="표준 8 4 4 2 6" xfId="25251"/>
    <cellStyle name="표준 8 4 4 3" xfId="25252"/>
    <cellStyle name="표준 8 4 4 3 2" xfId="25253"/>
    <cellStyle name="표준 8 4 4 3 2 2" xfId="25254"/>
    <cellStyle name="표준 8 4 4 3 2 2 2" xfId="25255"/>
    <cellStyle name="표준 8 4 4 3 2 2 2 2" xfId="25256"/>
    <cellStyle name="표준 8 4 4 3 2 2 3" xfId="25257"/>
    <cellStyle name="표준 8 4 4 3 2 3" xfId="25258"/>
    <cellStyle name="표준 8 4 4 3 2 3 2" xfId="25259"/>
    <cellStyle name="표준 8 4 4 3 2 4" xfId="25260"/>
    <cellStyle name="표준 8 4 4 3 3" xfId="25261"/>
    <cellStyle name="표준 8 4 4 3 3 2" xfId="25262"/>
    <cellStyle name="표준 8 4 4 3 3 2 2" xfId="25263"/>
    <cellStyle name="표준 8 4 4 3 3 3" xfId="25264"/>
    <cellStyle name="표준 8 4 4 3 4" xfId="25265"/>
    <cellStyle name="표준 8 4 4 3 4 2" xfId="25266"/>
    <cellStyle name="표준 8 4 4 3 5" xfId="25267"/>
    <cellStyle name="표준 8 4 4 4" xfId="25268"/>
    <cellStyle name="표준 8 4 4 4 2" xfId="25269"/>
    <cellStyle name="표준 8 4 4 4 2 2" xfId="25270"/>
    <cellStyle name="표준 8 4 4 4 2 2 2" xfId="25271"/>
    <cellStyle name="표준 8 4 4 4 2 3" xfId="25272"/>
    <cellStyle name="표준 8 4 4 4 3" xfId="25273"/>
    <cellStyle name="표준 8 4 4 4 3 2" xfId="25274"/>
    <cellStyle name="표준 8 4 4 4 4" xfId="25275"/>
    <cellStyle name="표준 8 4 4 5" xfId="25276"/>
    <cellStyle name="표준 8 4 4 5 2" xfId="25277"/>
    <cellStyle name="표준 8 4 4 5 2 2" xfId="25278"/>
    <cellStyle name="표준 8 4 4 5 3" xfId="25279"/>
    <cellStyle name="표준 8 4 4 6" xfId="25280"/>
    <cellStyle name="표준 8 4 4 6 2" xfId="25281"/>
    <cellStyle name="표준 8 4 4 7" xfId="25282"/>
    <cellStyle name="표준 8 4 5" xfId="25283"/>
    <cellStyle name="표준 8 4 6" xfId="25284"/>
    <cellStyle name="표준 8 4 6 2" xfId="25285"/>
    <cellStyle name="표준 8 4 6 2 2" xfId="25286"/>
    <cellStyle name="표준 8 4 6 2 2 2" xfId="25287"/>
    <cellStyle name="표준 8 4 6 2 2 2 2" xfId="25288"/>
    <cellStyle name="표준 8 4 6 2 2 2 2 2" xfId="25289"/>
    <cellStyle name="표준 8 4 6 2 2 2 3" xfId="25290"/>
    <cellStyle name="표준 8 4 6 2 2 3" xfId="25291"/>
    <cellStyle name="표준 8 4 6 2 2 3 2" xfId="25292"/>
    <cellStyle name="표준 8 4 6 2 2 4" xfId="25293"/>
    <cellStyle name="표준 8 4 6 2 3" xfId="25294"/>
    <cellStyle name="표준 8 4 6 2 3 2" xfId="25295"/>
    <cellStyle name="표준 8 4 6 2 3 2 2" xfId="25296"/>
    <cellStyle name="표준 8 4 6 2 3 3" xfId="25297"/>
    <cellStyle name="표준 8 4 6 2 4" xfId="25298"/>
    <cellStyle name="표준 8 4 6 2 4 2" xfId="25299"/>
    <cellStyle name="표준 8 4 6 2 5" xfId="25300"/>
    <cellStyle name="표준 8 4 6 3" xfId="25301"/>
    <cellStyle name="표준 8 4 6 3 2" xfId="25302"/>
    <cellStyle name="표준 8 4 6 3 2 2" xfId="25303"/>
    <cellStyle name="표준 8 4 6 3 2 2 2" xfId="25304"/>
    <cellStyle name="표준 8 4 6 3 2 3" xfId="25305"/>
    <cellStyle name="표준 8 4 6 3 3" xfId="25306"/>
    <cellStyle name="표준 8 4 6 3 3 2" xfId="25307"/>
    <cellStyle name="표준 8 4 6 3 4" xfId="25308"/>
    <cellStyle name="표준 8 4 6 4" xfId="25309"/>
    <cellStyle name="표준 8 4 6 4 2" xfId="25310"/>
    <cellStyle name="표준 8 4 6 4 2 2" xfId="25311"/>
    <cellStyle name="표준 8 4 6 4 3" xfId="25312"/>
    <cellStyle name="표준 8 4 6 5" xfId="25313"/>
    <cellStyle name="표준 8 4 6 5 2" xfId="25314"/>
    <cellStyle name="표준 8 4 6 6" xfId="25315"/>
    <cellStyle name="표준 8 4 7" xfId="25316"/>
    <cellStyle name="표준 8 4 7 2" xfId="25317"/>
    <cellStyle name="표준 8 4 7 2 2" xfId="25318"/>
    <cellStyle name="표준 8 4 7 2 2 2" xfId="25319"/>
    <cellStyle name="표준 8 4 7 2 2 2 2" xfId="25320"/>
    <cellStyle name="표준 8 4 7 2 2 3" xfId="25321"/>
    <cellStyle name="표준 8 4 7 2 3" xfId="25322"/>
    <cellStyle name="표준 8 4 7 2 3 2" xfId="25323"/>
    <cellStyle name="표준 8 4 7 2 4" xfId="25324"/>
    <cellStyle name="표준 8 4 7 3" xfId="25325"/>
    <cellStyle name="표준 8 4 7 3 2" xfId="25326"/>
    <cellStyle name="표준 8 4 7 3 2 2" xfId="25327"/>
    <cellStyle name="표준 8 4 7 3 3" xfId="25328"/>
    <cellStyle name="표준 8 4 7 4" xfId="25329"/>
    <cellStyle name="표준 8 4 7 4 2" xfId="25330"/>
    <cellStyle name="표준 8 4 7 5" xfId="25331"/>
    <cellStyle name="표준 8 4 8" xfId="25332"/>
    <cellStyle name="표준 8 4 8 2" xfId="25333"/>
    <cellStyle name="표준 8 4 8 2 2" xfId="25334"/>
    <cellStyle name="표준 8 4 8 2 2 2" xfId="25335"/>
    <cellStyle name="표준 8 4 8 2 3" xfId="25336"/>
    <cellStyle name="표준 8 4 8 3" xfId="25337"/>
    <cellStyle name="표준 8 4 8 3 2" xfId="25338"/>
    <cellStyle name="표준 8 4 8 4" xfId="25339"/>
    <cellStyle name="표준 8 4 9" xfId="25340"/>
    <cellStyle name="표준 8 4 9 2" xfId="25341"/>
    <cellStyle name="표준 8 4 9 2 2" xfId="25342"/>
    <cellStyle name="표준 8 4 9 3" xfId="25343"/>
    <cellStyle name="표준 8 5" xfId="25344"/>
    <cellStyle name="표준 8 5 2" xfId="25345"/>
    <cellStyle name="표준 8 6" xfId="25346"/>
    <cellStyle name="표준 8 6 10" xfId="25347"/>
    <cellStyle name="표준 8 6 2" xfId="25348"/>
    <cellStyle name="표준 8 6 2 2" xfId="25349"/>
    <cellStyle name="표준 8 6 2 2 2" xfId="25350"/>
    <cellStyle name="표준 8 6 2 2 2 2" xfId="25351"/>
    <cellStyle name="표준 8 6 2 2 2 2 2" xfId="25352"/>
    <cellStyle name="표준 8 6 2 2 2 2 2 2" xfId="25353"/>
    <cellStyle name="표준 8 6 2 2 2 2 2 2 2" xfId="25354"/>
    <cellStyle name="표준 8 6 2 2 2 2 2 2 2 2" xfId="25355"/>
    <cellStyle name="표준 8 6 2 2 2 2 2 2 3" xfId="25356"/>
    <cellStyle name="표준 8 6 2 2 2 2 2 3" xfId="25357"/>
    <cellStyle name="표준 8 6 2 2 2 2 2 3 2" xfId="25358"/>
    <cellStyle name="표준 8 6 2 2 2 2 2 4" xfId="25359"/>
    <cellStyle name="표준 8 6 2 2 2 2 3" xfId="25360"/>
    <cellStyle name="표준 8 6 2 2 2 2 3 2" xfId="25361"/>
    <cellStyle name="표준 8 6 2 2 2 2 3 2 2" xfId="25362"/>
    <cellStyle name="표준 8 6 2 2 2 2 3 3" xfId="25363"/>
    <cellStyle name="표준 8 6 2 2 2 2 4" xfId="25364"/>
    <cellStyle name="표준 8 6 2 2 2 2 4 2" xfId="25365"/>
    <cellStyle name="표준 8 6 2 2 2 2 5" xfId="25366"/>
    <cellStyle name="표준 8 6 2 2 2 3" xfId="25367"/>
    <cellStyle name="표준 8 6 2 2 2 3 2" xfId="25368"/>
    <cellStyle name="표준 8 6 2 2 2 3 2 2" xfId="25369"/>
    <cellStyle name="표준 8 6 2 2 2 3 2 2 2" xfId="25370"/>
    <cellStyle name="표준 8 6 2 2 2 3 2 3" xfId="25371"/>
    <cellStyle name="표준 8 6 2 2 2 3 3" xfId="25372"/>
    <cellStyle name="표준 8 6 2 2 2 3 3 2" xfId="25373"/>
    <cellStyle name="표준 8 6 2 2 2 3 4" xfId="25374"/>
    <cellStyle name="표준 8 6 2 2 2 4" xfId="25375"/>
    <cellStyle name="표준 8 6 2 2 2 4 2" xfId="25376"/>
    <cellStyle name="표준 8 6 2 2 2 4 2 2" xfId="25377"/>
    <cellStyle name="표준 8 6 2 2 2 4 3" xfId="25378"/>
    <cellStyle name="표준 8 6 2 2 2 5" xfId="25379"/>
    <cellStyle name="표준 8 6 2 2 2 5 2" xfId="25380"/>
    <cellStyle name="표준 8 6 2 2 2 6" xfId="25381"/>
    <cellStyle name="표준 8 6 2 2 3" xfId="25382"/>
    <cellStyle name="표준 8 6 2 2 3 2" xfId="25383"/>
    <cellStyle name="표준 8 6 2 2 3 2 2" xfId="25384"/>
    <cellStyle name="표준 8 6 2 2 3 2 2 2" xfId="25385"/>
    <cellStyle name="표준 8 6 2 2 3 2 2 2 2" xfId="25386"/>
    <cellStyle name="표준 8 6 2 2 3 2 2 3" xfId="25387"/>
    <cellStyle name="표준 8 6 2 2 3 2 3" xfId="25388"/>
    <cellStyle name="표준 8 6 2 2 3 2 3 2" xfId="25389"/>
    <cellStyle name="표준 8 6 2 2 3 2 4" xfId="25390"/>
    <cellStyle name="표준 8 6 2 2 3 3" xfId="25391"/>
    <cellStyle name="표준 8 6 2 2 3 3 2" xfId="25392"/>
    <cellStyle name="표준 8 6 2 2 3 3 2 2" xfId="25393"/>
    <cellStyle name="표준 8 6 2 2 3 3 3" xfId="25394"/>
    <cellStyle name="표준 8 6 2 2 3 4" xfId="25395"/>
    <cellStyle name="표준 8 6 2 2 3 4 2" xfId="25396"/>
    <cellStyle name="표준 8 6 2 2 3 5" xfId="25397"/>
    <cellStyle name="표준 8 6 2 2 4" xfId="25398"/>
    <cellStyle name="표준 8 6 2 2 4 2" xfId="25399"/>
    <cellStyle name="표준 8 6 2 2 4 2 2" xfId="25400"/>
    <cellStyle name="표준 8 6 2 2 4 2 2 2" xfId="25401"/>
    <cellStyle name="표준 8 6 2 2 4 2 3" xfId="25402"/>
    <cellStyle name="표준 8 6 2 2 4 3" xfId="25403"/>
    <cellStyle name="표준 8 6 2 2 4 3 2" xfId="25404"/>
    <cellStyle name="표준 8 6 2 2 4 4" xfId="25405"/>
    <cellStyle name="표준 8 6 2 2 5" xfId="25406"/>
    <cellStyle name="표준 8 6 2 2 5 2" xfId="25407"/>
    <cellStyle name="표준 8 6 2 2 5 2 2" xfId="25408"/>
    <cellStyle name="표준 8 6 2 2 5 3" xfId="25409"/>
    <cellStyle name="표준 8 6 2 2 6" xfId="25410"/>
    <cellStyle name="표준 8 6 2 2 6 2" xfId="25411"/>
    <cellStyle name="표준 8 6 2 2 7" xfId="25412"/>
    <cellStyle name="표준 8 6 2 3" xfId="25413"/>
    <cellStyle name="표준 8 6 2 4" xfId="25414"/>
    <cellStyle name="표준 8 6 2 4 2" xfId="25415"/>
    <cellStyle name="표준 8 6 2 4 2 2" xfId="25416"/>
    <cellStyle name="표준 8 6 2 4 2 2 2" xfId="25417"/>
    <cellStyle name="표준 8 6 2 4 2 2 2 2" xfId="25418"/>
    <cellStyle name="표준 8 6 2 4 2 2 2 2 2" xfId="25419"/>
    <cellStyle name="표준 8 6 2 4 2 2 2 3" xfId="25420"/>
    <cellStyle name="표준 8 6 2 4 2 2 3" xfId="25421"/>
    <cellStyle name="표준 8 6 2 4 2 2 3 2" xfId="25422"/>
    <cellStyle name="표준 8 6 2 4 2 2 4" xfId="25423"/>
    <cellStyle name="표준 8 6 2 4 2 3" xfId="25424"/>
    <cellStyle name="표준 8 6 2 4 2 3 2" xfId="25425"/>
    <cellStyle name="표준 8 6 2 4 2 3 2 2" xfId="25426"/>
    <cellStyle name="표준 8 6 2 4 2 3 3" xfId="25427"/>
    <cellStyle name="표준 8 6 2 4 2 4" xfId="25428"/>
    <cellStyle name="표준 8 6 2 4 2 4 2" xfId="25429"/>
    <cellStyle name="표준 8 6 2 4 2 5" xfId="25430"/>
    <cellStyle name="표준 8 6 2 4 3" xfId="25431"/>
    <cellStyle name="표준 8 6 2 4 3 2" xfId="25432"/>
    <cellStyle name="표준 8 6 2 4 3 2 2" xfId="25433"/>
    <cellStyle name="표준 8 6 2 4 3 2 2 2" xfId="25434"/>
    <cellStyle name="표준 8 6 2 4 3 2 3" xfId="25435"/>
    <cellStyle name="표준 8 6 2 4 3 3" xfId="25436"/>
    <cellStyle name="표준 8 6 2 4 3 3 2" xfId="25437"/>
    <cellStyle name="표준 8 6 2 4 3 4" xfId="25438"/>
    <cellStyle name="표준 8 6 2 4 4" xfId="25439"/>
    <cellStyle name="표준 8 6 2 4 4 2" xfId="25440"/>
    <cellStyle name="표준 8 6 2 4 4 2 2" xfId="25441"/>
    <cellStyle name="표준 8 6 2 4 4 3" xfId="25442"/>
    <cellStyle name="표준 8 6 2 4 5" xfId="25443"/>
    <cellStyle name="표준 8 6 2 4 5 2" xfId="25444"/>
    <cellStyle name="표준 8 6 2 4 6" xfId="25445"/>
    <cellStyle name="표준 8 6 2 5" xfId="25446"/>
    <cellStyle name="표준 8 6 2 5 2" xfId="25447"/>
    <cellStyle name="표준 8 6 2 5 2 2" xfId="25448"/>
    <cellStyle name="표준 8 6 2 5 2 2 2" xfId="25449"/>
    <cellStyle name="표준 8 6 2 5 2 2 2 2" xfId="25450"/>
    <cellStyle name="표준 8 6 2 5 2 2 3" xfId="25451"/>
    <cellStyle name="표준 8 6 2 5 2 3" xfId="25452"/>
    <cellStyle name="표준 8 6 2 5 2 3 2" xfId="25453"/>
    <cellStyle name="표준 8 6 2 5 2 4" xfId="25454"/>
    <cellStyle name="표준 8 6 2 5 3" xfId="25455"/>
    <cellStyle name="표준 8 6 2 5 3 2" xfId="25456"/>
    <cellStyle name="표준 8 6 2 5 3 2 2" xfId="25457"/>
    <cellStyle name="표준 8 6 2 5 3 3" xfId="25458"/>
    <cellStyle name="표준 8 6 2 5 4" xfId="25459"/>
    <cellStyle name="표준 8 6 2 5 4 2" xfId="25460"/>
    <cellStyle name="표준 8 6 2 5 5" xfId="25461"/>
    <cellStyle name="표준 8 6 2 6" xfId="25462"/>
    <cellStyle name="표준 8 6 2 6 2" xfId="25463"/>
    <cellStyle name="표준 8 6 2 6 2 2" xfId="25464"/>
    <cellStyle name="표준 8 6 2 6 2 2 2" xfId="25465"/>
    <cellStyle name="표준 8 6 2 6 2 3" xfId="25466"/>
    <cellStyle name="표준 8 6 2 6 3" xfId="25467"/>
    <cellStyle name="표준 8 6 2 6 3 2" xfId="25468"/>
    <cellStyle name="표준 8 6 2 6 4" xfId="25469"/>
    <cellStyle name="표준 8 6 2 7" xfId="25470"/>
    <cellStyle name="표준 8 6 2 7 2" xfId="25471"/>
    <cellStyle name="표준 8 6 2 7 2 2" xfId="25472"/>
    <cellStyle name="표준 8 6 2 7 3" xfId="25473"/>
    <cellStyle name="표준 8 6 2 8" xfId="25474"/>
    <cellStyle name="표준 8 6 2 8 2" xfId="25475"/>
    <cellStyle name="표준 8 6 2 9" xfId="25476"/>
    <cellStyle name="표준 8 6 3" xfId="25477"/>
    <cellStyle name="표준 8 6 3 2" xfId="25478"/>
    <cellStyle name="표준 8 6 3 2 2" xfId="25479"/>
    <cellStyle name="표준 8 6 3 2 2 2" xfId="25480"/>
    <cellStyle name="표준 8 6 3 2 2 2 2" xfId="25481"/>
    <cellStyle name="표준 8 6 3 2 2 2 2 2" xfId="25482"/>
    <cellStyle name="표준 8 6 3 2 2 2 2 2 2" xfId="25483"/>
    <cellStyle name="표준 8 6 3 2 2 2 2 3" xfId="25484"/>
    <cellStyle name="표준 8 6 3 2 2 2 3" xfId="25485"/>
    <cellStyle name="표준 8 6 3 2 2 2 3 2" xfId="25486"/>
    <cellStyle name="표준 8 6 3 2 2 2 4" xfId="25487"/>
    <cellStyle name="표준 8 6 3 2 2 3" xfId="25488"/>
    <cellStyle name="표준 8 6 3 2 2 3 2" xfId="25489"/>
    <cellStyle name="표준 8 6 3 2 2 3 2 2" xfId="25490"/>
    <cellStyle name="표준 8 6 3 2 2 3 3" xfId="25491"/>
    <cellStyle name="표준 8 6 3 2 2 4" xfId="25492"/>
    <cellStyle name="표준 8 6 3 2 2 4 2" xfId="25493"/>
    <cellStyle name="표준 8 6 3 2 2 5" xfId="25494"/>
    <cellStyle name="표준 8 6 3 2 3" xfId="25495"/>
    <cellStyle name="표준 8 6 3 2 3 2" xfId="25496"/>
    <cellStyle name="표준 8 6 3 2 3 2 2" xfId="25497"/>
    <cellStyle name="표준 8 6 3 2 3 2 2 2" xfId="25498"/>
    <cellStyle name="표준 8 6 3 2 3 2 3" xfId="25499"/>
    <cellStyle name="표준 8 6 3 2 3 3" xfId="25500"/>
    <cellStyle name="표준 8 6 3 2 3 3 2" xfId="25501"/>
    <cellStyle name="표준 8 6 3 2 3 4" xfId="25502"/>
    <cellStyle name="표준 8 6 3 2 4" xfId="25503"/>
    <cellStyle name="표준 8 6 3 2 4 2" xfId="25504"/>
    <cellStyle name="표준 8 6 3 2 4 2 2" xfId="25505"/>
    <cellStyle name="표준 8 6 3 2 4 3" xfId="25506"/>
    <cellStyle name="표준 8 6 3 2 5" xfId="25507"/>
    <cellStyle name="표준 8 6 3 2 5 2" xfId="25508"/>
    <cellStyle name="표준 8 6 3 2 6" xfId="25509"/>
    <cellStyle name="표준 8 6 3 3" xfId="25510"/>
    <cellStyle name="표준 8 6 3 3 2" xfId="25511"/>
    <cellStyle name="표준 8 6 3 3 2 2" xfId="25512"/>
    <cellStyle name="표준 8 6 3 3 2 2 2" xfId="25513"/>
    <cellStyle name="표준 8 6 3 3 2 2 2 2" xfId="25514"/>
    <cellStyle name="표준 8 6 3 3 2 2 3" xfId="25515"/>
    <cellStyle name="표준 8 6 3 3 2 3" xfId="25516"/>
    <cellStyle name="표준 8 6 3 3 2 3 2" xfId="25517"/>
    <cellStyle name="표준 8 6 3 3 2 4" xfId="25518"/>
    <cellStyle name="표준 8 6 3 3 3" xfId="25519"/>
    <cellStyle name="표준 8 6 3 3 3 2" xfId="25520"/>
    <cellStyle name="표준 8 6 3 3 3 2 2" xfId="25521"/>
    <cellStyle name="표준 8 6 3 3 3 3" xfId="25522"/>
    <cellStyle name="표준 8 6 3 3 4" xfId="25523"/>
    <cellStyle name="표준 8 6 3 3 4 2" xfId="25524"/>
    <cellStyle name="표준 8 6 3 3 5" xfId="25525"/>
    <cellStyle name="표준 8 6 3 4" xfId="25526"/>
    <cellStyle name="표준 8 6 3 4 2" xfId="25527"/>
    <cellStyle name="표준 8 6 3 4 2 2" xfId="25528"/>
    <cellStyle name="표준 8 6 3 4 2 2 2" xfId="25529"/>
    <cellStyle name="표준 8 6 3 4 2 3" xfId="25530"/>
    <cellStyle name="표준 8 6 3 4 3" xfId="25531"/>
    <cellStyle name="표준 8 6 3 4 3 2" xfId="25532"/>
    <cellStyle name="표준 8 6 3 4 4" xfId="25533"/>
    <cellStyle name="표준 8 6 3 5" xfId="25534"/>
    <cellStyle name="표준 8 6 3 5 2" xfId="25535"/>
    <cellStyle name="표준 8 6 3 5 2 2" xfId="25536"/>
    <cellStyle name="표준 8 6 3 5 3" xfId="25537"/>
    <cellStyle name="표준 8 6 3 6" xfId="25538"/>
    <cellStyle name="표준 8 6 3 6 2" xfId="25539"/>
    <cellStyle name="표준 8 6 3 7" xfId="25540"/>
    <cellStyle name="표준 8 6 4" xfId="25541"/>
    <cellStyle name="표준 8 6 5" xfId="25542"/>
    <cellStyle name="표준 8 6 5 2" xfId="25543"/>
    <cellStyle name="표준 8 6 5 2 2" xfId="25544"/>
    <cellStyle name="표준 8 6 5 2 2 2" xfId="25545"/>
    <cellStyle name="표준 8 6 5 2 2 2 2" xfId="25546"/>
    <cellStyle name="표준 8 6 5 2 2 2 2 2" xfId="25547"/>
    <cellStyle name="표준 8 6 5 2 2 2 3" xfId="25548"/>
    <cellStyle name="표준 8 6 5 2 2 3" xfId="25549"/>
    <cellStyle name="표준 8 6 5 2 2 3 2" xfId="25550"/>
    <cellStyle name="표준 8 6 5 2 2 4" xfId="25551"/>
    <cellStyle name="표준 8 6 5 2 3" xfId="25552"/>
    <cellStyle name="표준 8 6 5 2 3 2" xfId="25553"/>
    <cellStyle name="표준 8 6 5 2 3 2 2" xfId="25554"/>
    <cellStyle name="표준 8 6 5 2 3 3" xfId="25555"/>
    <cellStyle name="표준 8 6 5 2 4" xfId="25556"/>
    <cellStyle name="표준 8 6 5 2 4 2" xfId="25557"/>
    <cellStyle name="표준 8 6 5 2 5" xfId="25558"/>
    <cellStyle name="표준 8 6 5 3" xfId="25559"/>
    <cellStyle name="표준 8 6 5 3 2" xfId="25560"/>
    <cellStyle name="표준 8 6 5 3 2 2" xfId="25561"/>
    <cellStyle name="표준 8 6 5 3 2 2 2" xfId="25562"/>
    <cellStyle name="표준 8 6 5 3 2 3" xfId="25563"/>
    <cellStyle name="표준 8 6 5 3 3" xfId="25564"/>
    <cellStyle name="표준 8 6 5 3 3 2" xfId="25565"/>
    <cellStyle name="표준 8 6 5 3 4" xfId="25566"/>
    <cellStyle name="표준 8 6 5 4" xfId="25567"/>
    <cellStyle name="표준 8 6 5 4 2" xfId="25568"/>
    <cellStyle name="표준 8 6 5 4 2 2" xfId="25569"/>
    <cellStyle name="표준 8 6 5 4 3" xfId="25570"/>
    <cellStyle name="표준 8 6 5 5" xfId="25571"/>
    <cellStyle name="표준 8 6 5 5 2" xfId="25572"/>
    <cellStyle name="표준 8 6 5 6" xfId="25573"/>
    <cellStyle name="표준 8 6 6" xfId="25574"/>
    <cellStyle name="표준 8 6 6 2" xfId="25575"/>
    <cellStyle name="표준 8 6 6 2 2" xfId="25576"/>
    <cellStyle name="표준 8 6 6 2 2 2" xfId="25577"/>
    <cellStyle name="표준 8 6 6 2 2 2 2" xfId="25578"/>
    <cellStyle name="표준 8 6 6 2 2 3" xfId="25579"/>
    <cellStyle name="표준 8 6 6 2 3" xfId="25580"/>
    <cellStyle name="표준 8 6 6 2 3 2" xfId="25581"/>
    <cellStyle name="표준 8 6 6 2 4" xfId="25582"/>
    <cellStyle name="표준 8 6 6 3" xfId="25583"/>
    <cellStyle name="표준 8 6 6 3 2" xfId="25584"/>
    <cellStyle name="표준 8 6 6 3 2 2" xfId="25585"/>
    <cellStyle name="표준 8 6 6 3 3" xfId="25586"/>
    <cellStyle name="표준 8 6 6 4" xfId="25587"/>
    <cellStyle name="표준 8 6 6 4 2" xfId="25588"/>
    <cellStyle name="표준 8 6 6 5" xfId="25589"/>
    <cellStyle name="표준 8 6 7" xfId="25590"/>
    <cellStyle name="표준 8 6 7 2" xfId="25591"/>
    <cellStyle name="표준 8 6 7 2 2" xfId="25592"/>
    <cellStyle name="표준 8 6 7 2 2 2" xfId="25593"/>
    <cellStyle name="표준 8 6 7 2 3" xfId="25594"/>
    <cellStyle name="표준 8 6 7 3" xfId="25595"/>
    <cellStyle name="표준 8 6 7 3 2" xfId="25596"/>
    <cellStyle name="표준 8 6 7 4" xfId="25597"/>
    <cellStyle name="표준 8 6 8" xfId="25598"/>
    <cellStyle name="표준 8 6 8 2" xfId="25599"/>
    <cellStyle name="표준 8 6 8 2 2" xfId="25600"/>
    <cellStyle name="표준 8 6 8 3" xfId="25601"/>
    <cellStyle name="표준 8 6 9" xfId="25602"/>
    <cellStyle name="표준 8 6 9 2" xfId="25603"/>
    <cellStyle name="표준 8 7" xfId="25604"/>
    <cellStyle name="표준 8 7 2" xfId="25605"/>
    <cellStyle name="표준 8 7 2 2" xfId="25606"/>
    <cellStyle name="표준 8 7 2 2 2" xfId="25607"/>
    <cellStyle name="표준 8 7 2 2 2 2" xfId="25608"/>
    <cellStyle name="표준 8 7 2 2 2 2 2" xfId="25609"/>
    <cellStyle name="표준 8 7 2 2 2 2 2 2" xfId="25610"/>
    <cellStyle name="표준 8 7 2 2 2 2 2 2 2" xfId="25611"/>
    <cellStyle name="표준 8 7 2 2 2 2 2 3" xfId="25612"/>
    <cellStyle name="표준 8 7 2 2 2 2 3" xfId="25613"/>
    <cellStyle name="표준 8 7 2 2 2 2 3 2" xfId="25614"/>
    <cellStyle name="표준 8 7 2 2 2 2 4" xfId="25615"/>
    <cellStyle name="표준 8 7 2 2 2 3" xfId="25616"/>
    <cellStyle name="표준 8 7 2 2 2 3 2" xfId="25617"/>
    <cellStyle name="표준 8 7 2 2 2 3 2 2" xfId="25618"/>
    <cellStyle name="표준 8 7 2 2 2 3 3" xfId="25619"/>
    <cellStyle name="표준 8 7 2 2 2 4" xfId="25620"/>
    <cellStyle name="표준 8 7 2 2 2 4 2" xfId="25621"/>
    <cellStyle name="표준 8 7 2 2 2 5" xfId="25622"/>
    <cellStyle name="표준 8 7 2 2 3" xfId="25623"/>
    <cellStyle name="표준 8 7 2 2 3 2" xfId="25624"/>
    <cellStyle name="표준 8 7 2 2 3 2 2" xfId="25625"/>
    <cellStyle name="표준 8 7 2 2 3 2 2 2" xfId="25626"/>
    <cellStyle name="표준 8 7 2 2 3 2 3" xfId="25627"/>
    <cellStyle name="표준 8 7 2 2 3 3" xfId="25628"/>
    <cellStyle name="표준 8 7 2 2 3 3 2" xfId="25629"/>
    <cellStyle name="표준 8 7 2 2 3 4" xfId="25630"/>
    <cellStyle name="표준 8 7 2 2 4" xfId="25631"/>
    <cellStyle name="표준 8 7 2 2 4 2" xfId="25632"/>
    <cellStyle name="표준 8 7 2 2 4 2 2" xfId="25633"/>
    <cellStyle name="표준 8 7 2 2 4 3" xfId="25634"/>
    <cellStyle name="표준 8 7 2 2 5" xfId="25635"/>
    <cellStyle name="표준 8 7 2 2 5 2" xfId="25636"/>
    <cellStyle name="표준 8 7 2 2 6" xfId="25637"/>
    <cellStyle name="표준 8 7 2 3" xfId="25638"/>
    <cellStyle name="표준 8 7 2 3 2" xfId="25639"/>
    <cellStyle name="표준 8 7 2 3 2 2" xfId="25640"/>
    <cellStyle name="표준 8 7 2 3 2 2 2" xfId="25641"/>
    <cellStyle name="표준 8 7 2 3 2 2 2 2" xfId="25642"/>
    <cellStyle name="표준 8 7 2 3 2 2 3" xfId="25643"/>
    <cellStyle name="표준 8 7 2 3 2 3" xfId="25644"/>
    <cellStyle name="표준 8 7 2 3 2 3 2" xfId="25645"/>
    <cellStyle name="표준 8 7 2 3 2 4" xfId="25646"/>
    <cellStyle name="표준 8 7 2 3 3" xfId="25647"/>
    <cellStyle name="표준 8 7 2 3 3 2" xfId="25648"/>
    <cellStyle name="표준 8 7 2 3 3 2 2" xfId="25649"/>
    <cellStyle name="표준 8 7 2 3 3 3" xfId="25650"/>
    <cellStyle name="표준 8 7 2 3 4" xfId="25651"/>
    <cellStyle name="표준 8 7 2 3 4 2" xfId="25652"/>
    <cellStyle name="표준 8 7 2 3 5" xfId="25653"/>
    <cellStyle name="표준 8 7 2 4" xfId="25654"/>
    <cellStyle name="표준 8 7 2 4 2" xfId="25655"/>
    <cellStyle name="표준 8 7 2 4 2 2" xfId="25656"/>
    <cellStyle name="표준 8 7 2 4 2 2 2" xfId="25657"/>
    <cellStyle name="표준 8 7 2 4 2 3" xfId="25658"/>
    <cellStyle name="표준 8 7 2 4 3" xfId="25659"/>
    <cellStyle name="표준 8 7 2 4 3 2" xfId="25660"/>
    <cellStyle name="표준 8 7 2 4 4" xfId="25661"/>
    <cellStyle name="표준 8 7 2 5" xfId="25662"/>
    <cellStyle name="표준 8 7 2 5 2" xfId="25663"/>
    <cellStyle name="표준 8 7 2 5 2 2" xfId="25664"/>
    <cellStyle name="표준 8 7 2 5 3" xfId="25665"/>
    <cellStyle name="표준 8 7 2 6" xfId="25666"/>
    <cellStyle name="표준 8 7 2 6 2" xfId="25667"/>
    <cellStyle name="표준 8 7 2 7" xfId="25668"/>
    <cellStyle name="표준 8 7 3" xfId="25669"/>
    <cellStyle name="표준 8 7 4" xfId="25670"/>
    <cellStyle name="표준 8 7 4 2" xfId="25671"/>
    <cellStyle name="표준 8 7 4 2 2" xfId="25672"/>
    <cellStyle name="표준 8 7 4 2 2 2" xfId="25673"/>
    <cellStyle name="표준 8 7 4 2 2 2 2" xfId="25674"/>
    <cellStyle name="표준 8 7 4 2 2 2 2 2" xfId="25675"/>
    <cellStyle name="표준 8 7 4 2 2 2 3" xfId="25676"/>
    <cellStyle name="표준 8 7 4 2 2 3" xfId="25677"/>
    <cellStyle name="표준 8 7 4 2 2 3 2" xfId="25678"/>
    <cellStyle name="표준 8 7 4 2 2 4" xfId="25679"/>
    <cellStyle name="표준 8 7 4 2 3" xfId="25680"/>
    <cellStyle name="표준 8 7 4 2 3 2" xfId="25681"/>
    <cellStyle name="표준 8 7 4 2 3 2 2" xfId="25682"/>
    <cellStyle name="표준 8 7 4 2 3 3" xfId="25683"/>
    <cellStyle name="표준 8 7 4 2 4" xfId="25684"/>
    <cellStyle name="표준 8 7 4 2 4 2" xfId="25685"/>
    <cellStyle name="표준 8 7 4 2 5" xfId="25686"/>
    <cellStyle name="표준 8 7 4 3" xfId="25687"/>
    <cellStyle name="표준 8 7 4 3 2" xfId="25688"/>
    <cellStyle name="표준 8 7 4 3 2 2" xfId="25689"/>
    <cellStyle name="표준 8 7 4 3 2 2 2" xfId="25690"/>
    <cellStyle name="표준 8 7 4 3 2 3" xfId="25691"/>
    <cellStyle name="표준 8 7 4 3 3" xfId="25692"/>
    <cellStyle name="표준 8 7 4 3 3 2" xfId="25693"/>
    <cellStyle name="표준 8 7 4 3 4" xfId="25694"/>
    <cellStyle name="표준 8 7 4 4" xfId="25695"/>
    <cellStyle name="표준 8 7 4 4 2" xfId="25696"/>
    <cellStyle name="표준 8 7 4 4 2 2" xfId="25697"/>
    <cellStyle name="표준 8 7 4 4 3" xfId="25698"/>
    <cellStyle name="표준 8 7 4 5" xfId="25699"/>
    <cellStyle name="표준 8 7 4 5 2" xfId="25700"/>
    <cellStyle name="표준 8 7 4 6" xfId="25701"/>
    <cellStyle name="표준 8 7 5" xfId="25702"/>
    <cellStyle name="표준 8 7 5 2" xfId="25703"/>
    <cellStyle name="표준 8 7 5 2 2" xfId="25704"/>
    <cellStyle name="표준 8 7 5 2 2 2" xfId="25705"/>
    <cellStyle name="표준 8 7 5 2 2 2 2" xfId="25706"/>
    <cellStyle name="표준 8 7 5 2 2 3" xfId="25707"/>
    <cellStyle name="표준 8 7 5 2 3" xfId="25708"/>
    <cellStyle name="표준 8 7 5 2 3 2" xfId="25709"/>
    <cellStyle name="표준 8 7 5 2 4" xfId="25710"/>
    <cellStyle name="표준 8 7 5 3" xfId="25711"/>
    <cellStyle name="표준 8 7 5 3 2" xfId="25712"/>
    <cellStyle name="표준 8 7 5 3 2 2" xfId="25713"/>
    <cellStyle name="표준 8 7 5 3 3" xfId="25714"/>
    <cellStyle name="표준 8 7 5 4" xfId="25715"/>
    <cellStyle name="표준 8 7 5 4 2" xfId="25716"/>
    <cellStyle name="표준 8 7 5 5" xfId="25717"/>
    <cellStyle name="표준 8 7 6" xfId="25718"/>
    <cellStyle name="표준 8 7 6 2" xfId="25719"/>
    <cellStyle name="표준 8 7 6 2 2" xfId="25720"/>
    <cellStyle name="표준 8 7 6 2 2 2" xfId="25721"/>
    <cellStyle name="표준 8 7 6 2 3" xfId="25722"/>
    <cellStyle name="표준 8 7 6 3" xfId="25723"/>
    <cellStyle name="표준 8 7 6 3 2" xfId="25724"/>
    <cellStyle name="표준 8 7 6 4" xfId="25725"/>
    <cellStyle name="표준 8 7 7" xfId="25726"/>
    <cellStyle name="표준 8 7 7 2" xfId="25727"/>
    <cellStyle name="표준 8 7 7 2 2" xfId="25728"/>
    <cellStyle name="표준 8 7 7 3" xfId="25729"/>
    <cellStyle name="표준 8 7 8" xfId="25730"/>
    <cellStyle name="표준 8 7 8 2" xfId="25731"/>
    <cellStyle name="표준 8 7 9" xfId="25732"/>
    <cellStyle name="표준 8 8" xfId="25733"/>
    <cellStyle name="표준 8 8 2" xfId="25734"/>
    <cellStyle name="표준 8 8 2 2" xfId="25735"/>
    <cellStyle name="표준 8 8 2 2 2" xfId="25736"/>
    <cellStyle name="표준 8 8 2 2 2 2" xfId="25737"/>
    <cellStyle name="표준 8 8 2 2 2 2 2" xfId="25738"/>
    <cellStyle name="표준 8 8 2 2 2 2 2 2" xfId="25739"/>
    <cellStyle name="표준 8 8 2 2 2 2 3" xfId="25740"/>
    <cellStyle name="표준 8 8 2 2 2 3" xfId="25741"/>
    <cellStyle name="표준 8 8 2 2 2 3 2" xfId="25742"/>
    <cellStyle name="표준 8 8 2 2 2 4" xfId="25743"/>
    <cellStyle name="표준 8 8 2 2 3" xfId="25744"/>
    <cellStyle name="표준 8 8 2 2 3 2" xfId="25745"/>
    <cellStyle name="표준 8 8 2 2 3 2 2" xfId="25746"/>
    <cellStyle name="표준 8 8 2 2 3 3" xfId="25747"/>
    <cellStyle name="표준 8 8 2 2 4" xfId="25748"/>
    <cellStyle name="표준 8 8 2 2 4 2" xfId="25749"/>
    <cellStyle name="표준 8 8 2 2 5" xfId="25750"/>
    <cellStyle name="표준 8 8 2 3" xfId="25751"/>
    <cellStyle name="표준 8 8 2 3 2" xfId="25752"/>
    <cellStyle name="표준 8 8 2 3 2 2" xfId="25753"/>
    <cellStyle name="표준 8 8 2 3 2 2 2" xfId="25754"/>
    <cellStyle name="표준 8 8 2 3 2 3" xfId="25755"/>
    <cellStyle name="표준 8 8 2 3 3" xfId="25756"/>
    <cellStyle name="표준 8 8 2 3 3 2" xfId="25757"/>
    <cellStyle name="표준 8 8 2 3 4" xfId="25758"/>
    <cellStyle name="표준 8 8 2 4" xfId="25759"/>
    <cellStyle name="표준 8 8 2 4 2" xfId="25760"/>
    <cellStyle name="표준 8 8 2 4 2 2" xfId="25761"/>
    <cellStyle name="표준 8 8 2 4 3" xfId="25762"/>
    <cellStyle name="표준 8 8 2 5" xfId="25763"/>
    <cellStyle name="표준 8 8 2 5 2" xfId="25764"/>
    <cellStyle name="표준 8 8 2 6" xfId="25765"/>
    <cellStyle name="표준 8 8 3" xfId="25766"/>
    <cellStyle name="표준 8 8 3 2" xfId="25767"/>
    <cellStyle name="표준 8 8 3 2 2" xfId="25768"/>
    <cellStyle name="표준 8 8 3 2 2 2" xfId="25769"/>
    <cellStyle name="표준 8 8 3 2 2 2 2" xfId="25770"/>
    <cellStyle name="표준 8 8 3 2 2 3" xfId="25771"/>
    <cellStyle name="표준 8 8 3 2 3" xfId="25772"/>
    <cellStyle name="표준 8 8 3 2 3 2" xfId="25773"/>
    <cellStyle name="표준 8 8 3 2 4" xfId="25774"/>
    <cellStyle name="표준 8 8 3 3" xfId="25775"/>
    <cellStyle name="표준 8 8 3 3 2" xfId="25776"/>
    <cellStyle name="표준 8 8 3 3 2 2" xfId="25777"/>
    <cellStyle name="표준 8 8 3 3 3" xfId="25778"/>
    <cellStyle name="표준 8 8 3 4" xfId="25779"/>
    <cellStyle name="표준 8 8 3 4 2" xfId="25780"/>
    <cellStyle name="표준 8 8 3 5" xfId="25781"/>
    <cellStyle name="표준 8 8 4" xfId="25782"/>
    <cellStyle name="표준 8 8 4 2" xfId="25783"/>
    <cellStyle name="표준 8 8 4 2 2" xfId="25784"/>
    <cellStyle name="표준 8 8 4 2 2 2" xfId="25785"/>
    <cellStyle name="표준 8 8 4 2 3" xfId="25786"/>
    <cellStyle name="표준 8 8 4 3" xfId="25787"/>
    <cellStyle name="표준 8 8 4 3 2" xfId="25788"/>
    <cellStyle name="표준 8 8 4 4" xfId="25789"/>
    <cellStyle name="표준 8 8 5" xfId="25790"/>
    <cellStyle name="표준 8 8 5 2" xfId="25791"/>
    <cellStyle name="표준 8 8 5 2 2" xfId="25792"/>
    <cellStyle name="표준 8 8 5 3" xfId="25793"/>
    <cellStyle name="표준 8 8 6" xfId="25794"/>
    <cellStyle name="표준 8 8 6 2" xfId="25795"/>
    <cellStyle name="표준 8 8 7" xfId="25796"/>
    <cellStyle name="표준 8 9" xfId="25797"/>
    <cellStyle name="표준 9" xfId="25798"/>
    <cellStyle name="표준 9 10" xfId="25799"/>
    <cellStyle name="표준 9 10 2" xfId="25800"/>
    <cellStyle name="표준 9 10 2 2" xfId="25801"/>
    <cellStyle name="표준 9 10 2 2 2" xfId="25802"/>
    <cellStyle name="표준 9 10 2 2 2 2" xfId="25803"/>
    <cellStyle name="표준 9 10 2 2 2 2 2" xfId="25804"/>
    <cellStyle name="표준 9 10 2 2 2 3" xfId="25805"/>
    <cellStyle name="표준 9 10 2 2 3" xfId="25806"/>
    <cellStyle name="표준 9 10 2 2 3 2" xfId="25807"/>
    <cellStyle name="표준 9 10 2 2 4" xfId="25808"/>
    <cellStyle name="표준 9 10 2 3" xfId="25809"/>
    <cellStyle name="표준 9 10 2 3 2" xfId="25810"/>
    <cellStyle name="표준 9 10 2 3 2 2" xfId="25811"/>
    <cellStyle name="표준 9 10 2 3 3" xfId="25812"/>
    <cellStyle name="표준 9 10 2 4" xfId="25813"/>
    <cellStyle name="표준 9 10 2 4 2" xfId="25814"/>
    <cellStyle name="표준 9 10 2 5" xfId="25815"/>
    <cellStyle name="표준 9 10 3" xfId="25816"/>
    <cellStyle name="표준 9 10 3 2" xfId="25817"/>
    <cellStyle name="표준 9 10 3 2 2" xfId="25818"/>
    <cellStyle name="표준 9 10 3 2 2 2" xfId="25819"/>
    <cellStyle name="표준 9 10 3 2 3" xfId="25820"/>
    <cellStyle name="표준 9 10 3 3" xfId="25821"/>
    <cellStyle name="표준 9 10 3 3 2" xfId="25822"/>
    <cellStyle name="표준 9 10 3 4" xfId="25823"/>
    <cellStyle name="표준 9 10 4" xfId="25824"/>
    <cellStyle name="표준 9 10 4 2" xfId="25825"/>
    <cellStyle name="표준 9 10 4 2 2" xfId="25826"/>
    <cellStyle name="표준 9 10 4 3" xfId="25827"/>
    <cellStyle name="표준 9 10 5" xfId="25828"/>
    <cellStyle name="표준 9 10 5 2" xfId="25829"/>
    <cellStyle name="표준 9 10 6" xfId="25830"/>
    <cellStyle name="표준 9 11" xfId="25831"/>
    <cellStyle name="표준 9 11 2" xfId="25832"/>
    <cellStyle name="표준 9 11 2 2" xfId="25833"/>
    <cellStyle name="표준 9 11 2 2 2" xfId="25834"/>
    <cellStyle name="표준 9 11 2 2 2 2" xfId="25835"/>
    <cellStyle name="표준 9 11 2 2 3" xfId="25836"/>
    <cellStyle name="표준 9 11 2 3" xfId="25837"/>
    <cellStyle name="표준 9 11 2 3 2" xfId="25838"/>
    <cellStyle name="표준 9 11 2 4" xfId="25839"/>
    <cellStyle name="표준 9 11 3" xfId="25840"/>
    <cellStyle name="표준 9 11 3 2" xfId="25841"/>
    <cellStyle name="표준 9 11 3 2 2" xfId="25842"/>
    <cellStyle name="표준 9 11 3 3" xfId="25843"/>
    <cellStyle name="표준 9 11 4" xfId="25844"/>
    <cellStyle name="표준 9 11 4 2" xfId="25845"/>
    <cellStyle name="표준 9 11 5" xfId="25846"/>
    <cellStyle name="표준 9 12" xfId="25847"/>
    <cellStyle name="표준 9 12 2" xfId="25848"/>
    <cellStyle name="표준 9 12 2 2" xfId="25849"/>
    <cellStyle name="표준 9 12 2 2 2" xfId="25850"/>
    <cellStyle name="표준 9 12 2 3" xfId="25851"/>
    <cellStyle name="표준 9 12 3" xfId="25852"/>
    <cellStyle name="표준 9 12 3 2" xfId="25853"/>
    <cellStyle name="표준 9 12 4" xfId="25854"/>
    <cellStyle name="표준 9 13" xfId="25855"/>
    <cellStyle name="표준 9 13 2" xfId="25856"/>
    <cellStyle name="표준 9 13 2 2" xfId="25857"/>
    <cellStyle name="표준 9 13 3" xfId="25858"/>
    <cellStyle name="표준 9 14" xfId="25859"/>
    <cellStyle name="표준 9 14 2" xfId="25860"/>
    <cellStyle name="표준 9 15" xfId="25861"/>
    <cellStyle name="표준 9 2" xfId="25862"/>
    <cellStyle name="표준 9 2 10" xfId="25863"/>
    <cellStyle name="표준 9 2 10 2" xfId="25864"/>
    <cellStyle name="표준 9 2 10 2 2" xfId="25865"/>
    <cellStyle name="표준 9 2 10 2 2 2" xfId="25866"/>
    <cellStyle name="표준 9 2 10 2 2 2 2" xfId="25867"/>
    <cellStyle name="표준 9 2 10 2 2 3" xfId="25868"/>
    <cellStyle name="표준 9 2 10 2 3" xfId="25869"/>
    <cellStyle name="표준 9 2 10 2 3 2" xfId="25870"/>
    <cellStyle name="표준 9 2 10 2 4" xfId="25871"/>
    <cellStyle name="표준 9 2 10 3" xfId="25872"/>
    <cellStyle name="표준 9 2 10 3 2" xfId="25873"/>
    <cellStyle name="표준 9 2 10 3 2 2" xfId="25874"/>
    <cellStyle name="표준 9 2 10 3 3" xfId="25875"/>
    <cellStyle name="표준 9 2 10 4" xfId="25876"/>
    <cellStyle name="표준 9 2 10 4 2" xfId="25877"/>
    <cellStyle name="표준 9 2 10 5" xfId="25878"/>
    <cellStyle name="표준 9 2 11" xfId="25879"/>
    <cellStyle name="표준 9 2 11 2" xfId="25880"/>
    <cellStyle name="표준 9 2 11 2 2" xfId="25881"/>
    <cellStyle name="표준 9 2 11 2 2 2" xfId="25882"/>
    <cellStyle name="표준 9 2 11 2 3" xfId="25883"/>
    <cellStyle name="표준 9 2 11 3" xfId="25884"/>
    <cellStyle name="표준 9 2 11 3 2" xfId="25885"/>
    <cellStyle name="표준 9 2 11 4" xfId="25886"/>
    <cellStyle name="표준 9 2 12" xfId="25887"/>
    <cellStyle name="표준 9 2 12 2" xfId="25888"/>
    <cellStyle name="표준 9 2 12 2 2" xfId="25889"/>
    <cellStyle name="표준 9 2 12 3" xfId="25890"/>
    <cellStyle name="표준 9 2 13" xfId="25891"/>
    <cellStyle name="표준 9 2 13 2" xfId="25892"/>
    <cellStyle name="표준 9 2 14" xfId="25893"/>
    <cellStyle name="표준 9 2 2" xfId="25894"/>
    <cellStyle name="표준 9 2 2 10" xfId="25895"/>
    <cellStyle name="표준 9 2 2 10 2" xfId="25896"/>
    <cellStyle name="표준 9 2 2 10 2 2" xfId="25897"/>
    <cellStyle name="표준 9 2 2 10 2 2 2" xfId="25898"/>
    <cellStyle name="표준 9 2 2 10 2 3" xfId="25899"/>
    <cellStyle name="표준 9 2 2 10 3" xfId="25900"/>
    <cellStyle name="표준 9 2 2 10 3 2" xfId="25901"/>
    <cellStyle name="표준 9 2 2 10 4" xfId="25902"/>
    <cellStyle name="표준 9 2 2 11" xfId="25903"/>
    <cellStyle name="표준 9 2 2 11 2" xfId="25904"/>
    <cellStyle name="표준 9 2 2 11 2 2" xfId="25905"/>
    <cellStyle name="표준 9 2 2 11 3" xfId="25906"/>
    <cellStyle name="표준 9 2 2 12" xfId="25907"/>
    <cellStyle name="표준 9 2 2 12 2" xfId="25908"/>
    <cellStyle name="표준 9 2 2 13" xfId="25909"/>
    <cellStyle name="표준 9 2 2 2" xfId="25910"/>
    <cellStyle name="표준 9 2 2 2 10" xfId="25911"/>
    <cellStyle name="표준 9 2 2 2 10 2" xfId="25912"/>
    <cellStyle name="표준 9 2 2 2 11" xfId="25913"/>
    <cellStyle name="표준 9 2 2 2 2" xfId="25914"/>
    <cellStyle name="표준 9 2 2 2 2 10" xfId="25915"/>
    <cellStyle name="표준 9 2 2 2 2 2" xfId="25916"/>
    <cellStyle name="표준 9 2 2 2 2 2 2" xfId="25917"/>
    <cellStyle name="표준 9 2 2 2 2 2 2 2" xfId="25918"/>
    <cellStyle name="표준 9 2 2 2 2 2 2 2 2" xfId="25919"/>
    <cellStyle name="표준 9 2 2 2 2 2 2 2 2 2" xfId="25920"/>
    <cellStyle name="표준 9 2 2 2 2 2 2 2 2 2 2" xfId="25921"/>
    <cellStyle name="표준 9 2 2 2 2 2 2 2 2 2 2 2" xfId="25922"/>
    <cellStyle name="표준 9 2 2 2 2 2 2 2 2 2 2 2 2" xfId="25923"/>
    <cellStyle name="표준 9 2 2 2 2 2 2 2 2 2 2 3" xfId="25924"/>
    <cellStyle name="표준 9 2 2 2 2 2 2 2 2 2 3" xfId="25925"/>
    <cellStyle name="표준 9 2 2 2 2 2 2 2 2 2 3 2" xfId="25926"/>
    <cellStyle name="표준 9 2 2 2 2 2 2 2 2 2 4" xfId="25927"/>
    <cellStyle name="표준 9 2 2 2 2 2 2 2 2 3" xfId="25928"/>
    <cellStyle name="표준 9 2 2 2 2 2 2 2 2 3 2" xfId="25929"/>
    <cellStyle name="표준 9 2 2 2 2 2 2 2 2 3 2 2" xfId="25930"/>
    <cellStyle name="표준 9 2 2 2 2 2 2 2 2 3 3" xfId="25931"/>
    <cellStyle name="표준 9 2 2 2 2 2 2 2 2 4" xfId="25932"/>
    <cellStyle name="표준 9 2 2 2 2 2 2 2 2 4 2" xfId="25933"/>
    <cellStyle name="표준 9 2 2 2 2 2 2 2 2 5" xfId="25934"/>
    <cellStyle name="표준 9 2 2 2 2 2 2 2 3" xfId="25935"/>
    <cellStyle name="표준 9 2 2 2 2 2 2 2 3 2" xfId="25936"/>
    <cellStyle name="표준 9 2 2 2 2 2 2 2 3 2 2" xfId="25937"/>
    <cellStyle name="표준 9 2 2 2 2 2 2 2 3 2 2 2" xfId="25938"/>
    <cellStyle name="표준 9 2 2 2 2 2 2 2 3 2 3" xfId="25939"/>
    <cellStyle name="표준 9 2 2 2 2 2 2 2 3 3" xfId="25940"/>
    <cellStyle name="표준 9 2 2 2 2 2 2 2 3 3 2" xfId="25941"/>
    <cellStyle name="표준 9 2 2 2 2 2 2 2 3 4" xfId="25942"/>
    <cellStyle name="표준 9 2 2 2 2 2 2 2 4" xfId="25943"/>
    <cellStyle name="표준 9 2 2 2 2 2 2 2 4 2" xfId="25944"/>
    <cellStyle name="표준 9 2 2 2 2 2 2 2 4 2 2" xfId="25945"/>
    <cellStyle name="표준 9 2 2 2 2 2 2 2 4 3" xfId="25946"/>
    <cellStyle name="표준 9 2 2 2 2 2 2 2 5" xfId="25947"/>
    <cellStyle name="표준 9 2 2 2 2 2 2 2 5 2" xfId="25948"/>
    <cellStyle name="표준 9 2 2 2 2 2 2 2 6" xfId="25949"/>
    <cellStyle name="표준 9 2 2 2 2 2 2 3" xfId="25950"/>
    <cellStyle name="표준 9 2 2 2 2 2 2 3 2" xfId="25951"/>
    <cellStyle name="표준 9 2 2 2 2 2 2 3 2 2" xfId="25952"/>
    <cellStyle name="표준 9 2 2 2 2 2 2 3 2 2 2" xfId="25953"/>
    <cellStyle name="표준 9 2 2 2 2 2 2 3 2 2 2 2" xfId="25954"/>
    <cellStyle name="표준 9 2 2 2 2 2 2 3 2 2 3" xfId="25955"/>
    <cellStyle name="표준 9 2 2 2 2 2 2 3 2 3" xfId="25956"/>
    <cellStyle name="표준 9 2 2 2 2 2 2 3 2 3 2" xfId="25957"/>
    <cellStyle name="표준 9 2 2 2 2 2 2 3 2 4" xfId="25958"/>
    <cellStyle name="표준 9 2 2 2 2 2 2 3 3" xfId="25959"/>
    <cellStyle name="표준 9 2 2 2 2 2 2 3 3 2" xfId="25960"/>
    <cellStyle name="표준 9 2 2 2 2 2 2 3 3 2 2" xfId="25961"/>
    <cellStyle name="표준 9 2 2 2 2 2 2 3 3 3" xfId="25962"/>
    <cellStyle name="표준 9 2 2 2 2 2 2 3 4" xfId="25963"/>
    <cellStyle name="표준 9 2 2 2 2 2 2 3 4 2" xfId="25964"/>
    <cellStyle name="표준 9 2 2 2 2 2 2 3 5" xfId="25965"/>
    <cellStyle name="표준 9 2 2 2 2 2 2 4" xfId="25966"/>
    <cellStyle name="표준 9 2 2 2 2 2 2 4 2" xfId="25967"/>
    <cellStyle name="표준 9 2 2 2 2 2 2 4 2 2" xfId="25968"/>
    <cellStyle name="표준 9 2 2 2 2 2 2 4 2 2 2" xfId="25969"/>
    <cellStyle name="표준 9 2 2 2 2 2 2 4 2 3" xfId="25970"/>
    <cellStyle name="표준 9 2 2 2 2 2 2 4 3" xfId="25971"/>
    <cellStyle name="표준 9 2 2 2 2 2 2 4 3 2" xfId="25972"/>
    <cellStyle name="표준 9 2 2 2 2 2 2 4 4" xfId="25973"/>
    <cellStyle name="표준 9 2 2 2 2 2 2 5" xfId="25974"/>
    <cellStyle name="표준 9 2 2 2 2 2 2 5 2" xfId="25975"/>
    <cellStyle name="표준 9 2 2 2 2 2 2 5 2 2" xfId="25976"/>
    <cellStyle name="표준 9 2 2 2 2 2 2 5 3" xfId="25977"/>
    <cellStyle name="표준 9 2 2 2 2 2 2 6" xfId="25978"/>
    <cellStyle name="표준 9 2 2 2 2 2 2 6 2" xfId="25979"/>
    <cellStyle name="표준 9 2 2 2 2 2 2 7" xfId="25980"/>
    <cellStyle name="표준 9 2 2 2 2 2 3" xfId="25981"/>
    <cellStyle name="표준 9 2 2 2 2 2 4" xfId="25982"/>
    <cellStyle name="표준 9 2 2 2 2 2 4 2" xfId="25983"/>
    <cellStyle name="표준 9 2 2 2 2 2 4 2 2" xfId="25984"/>
    <cellStyle name="표준 9 2 2 2 2 2 4 2 2 2" xfId="25985"/>
    <cellStyle name="표준 9 2 2 2 2 2 4 2 2 2 2" xfId="25986"/>
    <cellStyle name="표준 9 2 2 2 2 2 4 2 2 2 2 2" xfId="25987"/>
    <cellStyle name="표준 9 2 2 2 2 2 4 2 2 2 3" xfId="25988"/>
    <cellStyle name="표준 9 2 2 2 2 2 4 2 2 3" xfId="25989"/>
    <cellStyle name="표준 9 2 2 2 2 2 4 2 2 3 2" xfId="25990"/>
    <cellStyle name="표준 9 2 2 2 2 2 4 2 2 4" xfId="25991"/>
    <cellStyle name="표준 9 2 2 2 2 2 4 2 3" xfId="25992"/>
    <cellStyle name="표준 9 2 2 2 2 2 4 2 3 2" xfId="25993"/>
    <cellStyle name="표준 9 2 2 2 2 2 4 2 3 2 2" xfId="25994"/>
    <cellStyle name="표준 9 2 2 2 2 2 4 2 3 3" xfId="25995"/>
    <cellStyle name="표준 9 2 2 2 2 2 4 2 4" xfId="25996"/>
    <cellStyle name="표준 9 2 2 2 2 2 4 2 4 2" xfId="25997"/>
    <cellStyle name="표준 9 2 2 2 2 2 4 2 5" xfId="25998"/>
    <cellStyle name="표준 9 2 2 2 2 2 4 3" xfId="25999"/>
    <cellStyle name="표준 9 2 2 2 2 2 4 3 2" xfId="26000"/>
    <cellStyle name="표준 9 2 2 2 2 2 4 3 2 2" xfId="26001"/>
    <cellStyle name="표준 9 2 2 2 2 2 4 3 2 2 2" xfId="26002"/>
    <cellStyle name="표준 9 2 2 2 2 2 4 3 2 3" xfId="26003"/>
    <cellStyle name="표준 9 2 2 2 2 2 4 3 3" xfId="26004"/>
    <cellStyle name="표준 9 2 2 2 2 2 4 3 3 2" xfId="26005"/>
    <cellStyle name="표준 9 2 2 2 2 2 4 3 4" xfId="26006"/>
    <cellStyle name="표준 9 2 2 2 2 2 4 4" xfId="26007"/>
    <cellStyle name="표준 9 2 2 2 2 2 4 4 2" xfId="26008"/>
    <cellStyle name="표준 9 2 2 2 2 2 4 4 2 2" xfId="26009"/>
    <cellStyle name="표준 9 2 2 2 2 2 4 4 3" xfId="26010"/>
    <cellStyle name="표준 9 2 2 2 2 2 4 5" xfId="26011"/>
    <cellStyle name="표준 9 2 2 2 2 2 4 5 2" xfId="26012"/>
    <cellStyle name="표준 9 2 2 2 2 2 4 6" xfId="26013"/>
    <cellStyle name="표준 9 2 2 2 2 2 5" xfId="26014"/>
    <cellStyle name="표준 9 2 2 2 2 2 5 2" xfId="26015"/>
    <cellStyle name="표준 9 2 2 2 2 2 5 2 2" xfId="26016"/>
    <cellStyle name="표준 9 2 2 2 2 2 5 2 2 2" xfId="26017"/>
    <cellStyle name="표준 9 2 2 2 2 2 5 2 2 2 2" xfId="26018"/>
    <cellStyle name="표준 9 2 2 2 2 2 5 2 2 3" xfId="26019"/>
    <cellStyle name="표준 9 2 2 2 2 2 5 2 3" xfId="26020"/>
    <cellStyle name="표준 9 2 2 2 2 2 5 2 3 2" xfId="26021"/>
    <cellStyle name="표준 9 2 2 2 2 2 5 2 4" xfId="26022"/>
    <cellStyle name="표준 9 2 2 2 2 2 5 3" xfId="26023"/>
    <cellStyle name="표준 9 2 2 2 2 2 5 3 2" xfId="26024"/>
    <cellStyle name="표준 9 2 2 2 2 2 5 3 2 2" xfId="26025"/>
    <cellStyle name="표준 9 2 2 2 2 2 5 3 3" xfId="26026"/>
    <cellStyle name="표준 9 2 2 2 2 2 5 4" xfId="26027"/>
    <cellStyle name="표준 9 2 2 2 2 2 5 4 2" xfId="26028"/>
    <cellStyle name="표준 9 2 2 2 2 2 5 5" xfId="26029"/>
    <cellStyle name="표준 9 2 2 2 2 2 6" xfId="26030"/>
    <cellStyle name="표준 9 2 2 2 2 2 6 2" xfId="26031"/>
    <cellStyle name="표준 9 2 2 2 2 2 6 2 2" xfId="26032"/>
    <cellStyle name="표준 9 2 2 2 2 2 6 2 2 2" xfId="26033"/>
    <cellStyle name="표준 9 2 2 2 2 2 6 2 3" xfId="26034"/>
    <cellStyle name="표준 9 2 2 2 2 2 6 3" xfId="26035"/>
    <cellStyle name="표준 9 2 2 2 2 2 6 3 2" xfId="26036"/>
    <cellStyle name="표준 9 2 2 2 2 2 6 4" xfId="26037"/>
    <cellStyle name="표준 9 2 2 2 2 2 7" xfId="26038"/>
    <cellStyle name="표준 9 2 2 2 2 2 7 2" xfId="26039"/>
    <cellStyle name="표준 9 2 2 2 2 2 7 2 2" xfId="26040"/>
    <cellStyle name="표준 9 2 2 2 2 2 7 3" xfId="26041"/>
    <cellStyle name="표준 9 2 2 2 2 2 8" xfId="26042"/>
    <cellStyle name="표준 9 2 2 2 2 2 8 2" xfId="26043"/>
    <cellStyle name="표준 9 2 2 2 2 2 9" xfId="26044"/>
    <cellStyle name="표준 9 2 2 2 2 3" xfId="26045"/>
    <cellStyle name="표준 9 2 2 2 2 3 2" xfId="26046"/>
    <cellStyle name="표준 9 2 2 2 2 3 2 2" xfId="26047"/>
    <cellStyle name="표준 9 2 2 2 2 3 2 2 2" xfId="26048"/>
    <cellStyle name="표준 9 2 2 2 2 3 2 2 2 2" xfId="26049"/>
    <cellStyle name="표준 9 2 2 2 2 3 2 2 2 2 2" xfId="26050"/>
    <cellStyle name="표준 9 2 2 2 2 3 2 2 2 2 2 2" xfId="26051"/>
    <cellStyle name="표준 9 2 2 2 2 3 2 2 2 2 3" xfId="26052"/>
    <cellStyle name="표준 9 2 2 2 2 3 2 2 2 3" xfId="26053"/>
    <cellStyle name="표준 9 2 2 2 2 3 2 2 2 3 2" xfId="26054"/>
    <cellStyle name="표준 9 2 2 2 2 3 2 2 2 4" xfId="26055"/>
    <cellStyle name="표준 9 2 2 2 2 3 2 2 3" xfId="26056"/>
    <cellStyle name="표준 9 2 2 2 2 3 2 2 3 2" xfId="26057"/>
    <cellStyle name="표준 9 2 2 2 2 3 2 2 3 2 2" xfId="26058"/>
    <cellStyle name="표준 9 2 2 2 2 3 2 2 3 3" xfId="26059"/>
    <cellStyle name="표준 9 2 2 2 2 3 2 2 4" xfId="26060"/>
    <cellStyle name="표준 9 2 2 2 2 3 2 2 4 2" xfId="26061"/>
    <cellStyle name="표준 9 2 2 2 2 3 2 2 5" xfId="26062"/>
    <cellStyle name="표준 9 2 2 2 2 3 2 3" xfId="26063"/>
    <cellStyle name="표준 9 2 2 2 2 3 2 3 2" xfId="26064"/>
    <cellStyle name="표준 9 2 2 2 2 3 2 3 2 2" xfId="26065"/>
    <cellStyle name="표준 9 2 2 2 2 3 2 3 2 2 2" xfId="26066"/>
    <cellStyle name="표준 9 2 2 2 2 3 2 3 2 3" xfId="26067"/>
    <cellStyle name="표준 9 2 2 2 2 3 2 3 3" xfId="26068"/>
    <cellStyle name="표준 9 2 2 2 2 3 2 3 3 2" xfId="26069"/>
    <cellStyle name="표준 9 2 2 2 2 3 2 3 4" xfId="26070"/>
    <cellStyle name="표준 9 2 2 2 2 3 2 4" xfId="26071"/>
    <cellStyle name="표준 9 2 2 2 2 3 2 4 2" xfId="26072"/>
    <cellStyle name="표준 9 2 2 2 2 3 2 4 2 2" xfId="26073"/>
    <cellStyle name="표준 9 2 2 2 2 3 2 4 3" xfId="26074"/>
    <cellStyle name="표준 9 2 2 2 2 3 2 5" xfId="26075"/>
    <cellStyle name="표준 9 2 2 2 2 3 2 5 2" xfId="26076"/>
    <cellStyle name="표준 9 2 2 2 2 3 2 6" xfId="26077"/>
    <cellStyle name="표준 9 2 2 2 2 3 3" xfId="26078"/>
    <cellStyle name="표준 9 2 2 2 2 3 3 2" xfId="26079"/>
    <cellStyle name="표준 9 2 2 2 2 3 3 2 2" xfId="26080"/>
    <cellStyle name="표준 9 2 2 2 2 3 3 2 2 2" xfId="26081"/>
    <cellStyle name="표준 9 2 2 2 2 3 3 2 2 2 2" xfId="26082"/>
    <cellStyle name="표준 9 2 2 2 2 3 3 2 2 3" xfId="26083"/>
    <cellStyle name="표준 9 2 2 2 2 3 3 2 3" xfId="26084"/>
    <cellStyle name="표준 9 2 2 2 2 3 3 2 3 2" xfId="26085"/>
    <cellStyle name="표준 9 2 2 2 2 3 3 2 4" xfId="26086"/>
    <cellStyle name="표준 9 2 2 2 2 3 3 3" xfId="26087"/>
    <cellStyle name="표준 9 2 2 2 2 3 3 3 2" xfId="26088"/>
    <cellStyle name="표준 9 2 2 2 2 3 3 3 2 2" xfId="26089"/>
    <cellStyle name="표준 9 2 2 2 2 3 3 3 3" xfId="26090"/>
    <cellStyle name="표준 9 2 2 2 2 3 3 4" xfId="26091"/>
    <cellStyle name="표준 9 2 2 2 2 3 3 4 2" xfId="26092"/>
    <cellStyle name="표준 9 2 2 2 2 3 3 5" xfId="26093"/>
    <cellStyle name="표준 9 2 2 2 2 3 4" xfId="26094"/>
    <cellStyle name="표준 9 2 2 2 2 3 4 2" xfId="26095"/>
    <cellStyle name="표준 9 2 2 2 2 3 4 2 2" xfId="26096"/>
    <cellStyle name="표준 9 2 2 2 2 3 4 2 2 2" xfId="26097"/>
    <cellStyle name="표준 9 2 2 2 2 3 4 2 3" xfId="26098"/>
    <cellStyle name="표준 9 2 2 2 2 3 4 3" xfId="26099"/>
    <cellStyle name="표준 9 2 2 2 2 3 4 3 2" xfId="26100"/>
    <cellStyle name="표준 9 2 2 2 2 3 4 4" xfId="26101"/>
    <cellStyle name="표준 9 2 2 2 2 3 5" xfId="26102"/>
    <cellStyle name="표준 9 2 2 2 2 3 5 2" xfId="26103"/>
    <cellStyle name="표준 9 2 2 2 2 3 5 2 2" xfId="26104"/>
    <cellStyle name="표준 9 2 2 2 2 3 5 3" xfId="26105"/>
    <cellStyle name="표준 9 2 2 2 2 3 6" xfId="26106"/>
    <cellStyle name="표준 9 2 2 2 2 3 6 2" xfId="26107"/>
    <cellStyle name="표준 9 2 2 2 2 3 7" xfId="26108"/>
    <cellStyle name="표준 9 2 2 2 2 4" xfId="26109"/>
    <cellStyle name="표준 9 2 2 2 2 5" xfId="26110"/>
    <cellStyle name="표준 9 2 2 2 2 5 2" xfId="26111"/>
    <cellStyle name="표준 9 2 2 2 2 5 2 2" xfId="26112"/>
    <cellStyle name="표준 9 2 2 2 2 5 2 2 2" xfId="26113"/>
    <cellStyle name="표준 9 2 2 2 2 5 2 2 2 2" xfId="26114"/>
    <cellStyle name="표준 9 2 2 2 2 5 2 2 2 2 2" xfId="26115"/>
    <cellStyle name="표준 9 2 2 2 2 5 2 2 2 3" xfId="26116"/>
    <cellStyle name="표준 9 2 2 2 2 5 2 2 3" xfId="26117"/>
    <cellStyle name="표준 9 2 2 2 2 5 2 2 3 2" xfId="26118"/>
    <cellStyle name="표준 9 2 2 2 2 5 2 2 4" xfId="26119"/>
    <cellStyle name="표준 9 2 2 2 2 5 2 3" xfId="26120"/>
    <cellStyle name="표준 9 2 2 2 2 5 2 3 2" xfId="26121"/>
    <cellStyle name="표준 9 2 2 2 2 5 2 3 2 2" xfId="26122"/>
    <cellStyle name="표준 9 2 2 2 2 5 2 3 3" xfId="26123"/>
    <cellStyle name="표준 9 2 2 2 2 5 2 4" xfId="26124"/>
    <cellStyle name="표준 9 2 2 2 2 5 2 4 2" xfId="26125"/>
    <cellStyle name="표준 9 2 2 2 2 5 2 5" xfId="26126"/>
    <cellStyle name="표준 9 2 2 2 2 5 3" xfId="26127"/>
    <cellStyle name="표준 9 2 2 2 2 5 3 2" xfId="26128"/>
    <cellStyle name="표준 9 2 2 2 2 5 3 2 2" xfId="26129"/>
    <cellStyle name="표준 9 2 2 2 2 5 3 2 2 2" xfId="26130"/>
    <cellStyle name="표준 9 2 2 2 2 5 3 2 3" xfId="26131"/>
    <cellStyle name="표준 9 2 2 2 2 5 3 3" xfId="26132"/>
    <cellStyle name="표준 9 2 2 2 2 5 3 3 2" xfId="26133"/>
    <cellStyle name="표준 9 2 2 2 2 5 3 4" xfId="26134"/>
    <cellStyle name="표준 9 2 2 2 2 5 4" xfId="26135"/>
    <cellStyle name="표준 9 2 2 2 2 5 4 2" xfId="26136"/>
    <cellStyle name="표준 9 2 2 2 2 5 4 2 2" xfId="26137"/>
    <cellStyle name="표준 9 2 2 2 2 5 4 3" xfId="26138"/>
    <cellStyle name="표준 9 2 2 2 2 5 5" xfId="26139"/>
    <cellStyle name="표준 9 2 2 2 2 5 5 2" xfId="26140"/>
    <cellStyle name="표준 9 2 2 2 2 5 6" xfId="26141"/>
    <cellStyle name="표준 9 2 2 2 2 6" xfId="26142"/>
    <cellStyle name="표준 9 2 2 2 2 6 2" xfId="26143"/>
    <cellStyle name="표준 9 2 2 2 2 6 2 2" xfId="26144"/>
    <cellStyle name="표준 9 2 2 2 2 6 2 2 2" xfId="26145"/>
    <cellStyle name="표준 9 2 2 2 2 6 2 2 2 2" xfId="26146"/>
    <cellStyle name="표준 9 2 2 2 2 6 2 2 3" xfId="26147"/>
    <cellStyle name="표준 9 2 2 2 2 6 2 3" xfId="26148"/>
    <cellStyle name="표준 9 2 2 2 2 6 2 3 2" xfId="26149"/>
    <cellStyle name="표준 9 2 2 2 2 6 2 4" xfId="26150"/>
    <cellStyle name="표준 9 2 2 2 2 6 3" xfId="26151"/>
    <cellStyle name="표준 9 2 2 2 2 6 3 2" xfId="26152"/>
    <cellStyle name="표준 9 2 2 2 2 6 3 2 2" xfId="26153"/>
    <cellStyle name="표준 9 2 2 2 2 6 3 3" xfId="26154"/>
    <cellStyle name="표준 9 2 2 2 2 6 4" xfId="26155"/>
    <cellStyle name="표준 9 2 2 2 2 6 4 2" xfId="26156"/>
    <cellStyle name="표준 9 2 2 2 2 6 5" xfId="26157"/>
    <cellStyle name="표준 9 2 2 2 2 7" xfId="26158"/>
    <cellStyle name="표준 9 2 2 2 2 7 2" xfId="26159"/>
    <cellStyle name="표준 9 2 2 2 2 7 2 2" xfId="26160"/>
    <cellStyle name="표준 9 2 2 2 2 7 2 2 2" xfId="26161"/>
    <cellStyle name="표준 9 2 2 2 2 7 2 3" xfId="26162"/>
    <cellStyle name="표준 9 2 2 2 2 7 3" xfId="26163"/>
    <cellStyle name="표준 9 2 2 2 2 7 3 2" xfId="26164"/>
    <cellStyle name="표준 9 2 2 2 2 7 4" xfId="26165"/>
    <cellStyle name="표준 9 2 2 2 2 8" xfId="26166"/>
    <cellStyle name="표준 9 2 2 2 2 8 2" xfId="26167"/>
    <cellStyle name="표준 9 2 2 2 2 8 2 2" xfId="26168"/>
    <cellStyle name="표준 9 2 2 2 2 8 3" xfId="26169"/>
    <cellStyle name="표준 9 2 2 2 2 9" xfId="26170"/>
    <cellStyle name="표준 9 2 2 2 2 9 2" xfId="26171"/>
    <cellStyle name="표준 9 2 2 2 3" xfId="26172"/>
    <cellStyle name="표준 9 2 2 2 3 2" xfId="26173"/>
    <cellStyle name="표준 9 2 2 2 3 2 2" xfId="26174"/>
    <cellStyle name="표준 9 2 2 2 3 2 2 2" xfId="26175"/>
    <cellStyle name="표준 9 2 2 2 3 2 2 2 2" xfId="26176"/>
    <cellStyle name="표준 9 2 2 2 3 2 2 2 2 2" xfId="26177"/>
    <cellStyle name="표준 9 2 2 2 3 2 2 2 2 2 2" xfId="26178"/>
    <cellStyle name="표준 9 2 2 2 3 2 2 2 2 2 2 2" xfId="26179"/>
    <cellStyle name="표준 9 2 2 2 3 2 2 2 2 2 3" xfId="26180"/>
    <cellStyle name="표준 9 2 2 2 3 2 2 2 2 3" xfId="26181"/>
    <cellStyle name="표준 9 2 2 2 3 2 2 2 2 3 2" xfId="26182"/>
    <cellStyle name="표준 9 2 2 2 3 2 2 2 2 4" xfId="26183"/>
    <cellStyle name="표준 9 2 2 2 3 2 2 2 3" xfId="26184"/>
    <cellStyle name="표준 9 2 2 2 3 2 2 2 3 2" xfId="26185"/>
    <cellStyle name="표준 9 2 2 2 3 2 2 2 3 2 2" xfId="26186"/>
    <cellStyle name="표준 9 2 2 2 3 2 2 2 3 3" xfId="26187"/>
    <cellStyle name="표준 9 2 2 2 3 2 2 2 4" xfId="26188"/>
    <cellStyle name="표준 9 2 2 2 3 2 2 2 4 2" xfId="26189"/>
    <cellStyle name="표준 9 2 2 2 3 2 2 2 5" xfId="26190"/>
    <cellStyle name="표준 9 2 2 2 3 2 2 3" xfId="26191"/>
    <cellStyle name="표준 9 2 2 2 3 2 2 3 2" xfId="26192"/>
    <cellStyle name="표준 9 2 2 2 3 2 2 3 2 2" xfId="26193"/>
    <cellStyle name="표준 9 2 2 2 3 2 2 3 2 2 2" xfId="26194"/>
    <cellStyle name="표준 9 2 2 2 3 2 2 3 2 3" xfId="26195"/>
    <cellStyle name="표준 9 2 2 2 3 2 2 3 3" xfId="26196"/>
    <cellStyle name="표준 9 2 2 2 3 2 2 3 3 2" xfId="26197"/>
    <cellStyle name="표준 9 2 2 2 3 2 2 3 4" xfId="26198"/>
    <cellStyle name="표준 9 2 2 2 3 2 2 4" xfId="26199"/>
    <cellStyle name="표준 9 2 2 2 3 2 2 4 2" xfId="26200"/>
    <cellStyle name="표준 9 2 2 2 3 2 2 4 2 2" xfId="26201"/>
    <cellStyle name="표준 9 2 2 2 3 2 2 4 3" xfId="26202"/>
    <cellStyle name="표준 9 2 2 2 3 2 2 5" xfId="26203"/>
    <cellStyle name="표준 9 2 2 2 3 2 2 5 2" xfId="26204"/>
    <cellStyle name="표준 9 2 2 2 3 2 2 6" xfId="26205"/>
    <cellStyle name="표준 9 2 2 2 3 2 3" xfId="26206"/>
    <cellStyle name="표준 9 2 2 2 3 2 3 2" xfId="26207"/>
    <cellStyle name="표준 9 2 2 2 3 2 3 2 2" xfId="26208"/>
    <cellStyle name="표준 9 2 2 2 3 2 3 2 2 2" xfId="26209"/>
    <cellStyle name="표준 9 2 2 2 3 2 3 2 2 2 2" xfId="26210"/>
    <cellStyle name="표준 9 2 2 2 3 2 3 2 2 3" xfId="26211"/>
    <cellStyle name="표준 9 2 2 2 3 2 3 2 3" xfId="26212"/>
    <cellStyle name="표준 9 2 2 2 3 2 3 2 3 2" xfId="26213"/>
    <cellStyle name="표준 9 2 2 2 3 2 3 2 4" xfId="26214"/>
    <cellStyle name="표준 9 2 2 2 3 2 3 3" xfId="26215"/>
    <cellStyle name="표준 9 2 2 2 3 2 3 3 2" xfId="26216"/>
    <cellStyle name="표준 9 2 2 2 3 2 3 3 2 2" xfId="26217"/>
    <cellStyle name="표준 9 2 2 2 3 2 3 3 3" xfId="26218"/>
    <cellStyle name="표준 9 2 2 2 3 2 3 4" xfId="26219"/>
    <cellStyle name="표준 9 2 2 2 3 2 3 4 2" xfId="26220"/>
    <cellStyle name="표준 9 2 2 2 3 2 3 5" xfId="26221"/>
    <cellStyle name="표준 9 2 2 2 3 2 4" xfId="26222"/>
    <cellStyle name="표준 9 2 2 2 3 2 4 2" xfId="26223"/>
    <cellStyle name="표준 9 2 2 2 3 2 4 2 2" xfId="26224"/>
    <cellStyle name="표준 9 2 2 2 3 2 4 2 2 2" xfId="26225"/>
    <cellStyle name="표준 9 2 2 2 3 2 4 2 3" xfId="26226"/>
    <cellStyle name="표준 9 2 2 2 3 2 4 3" xfId="26227"/>
    <cellStyle name="표준 9 2 2 2 3 2 4 3 2" xfId="26228"/>
    <cellStyle name="표준 9 2 2 2 3 2 4 4" xfId="26229"/>
    <cellStyle name="표준 9 2 2 2 3 2 5" xfId="26230"/>
    <cellStyle name="표준 9 2 2 2 3 2 5 2" xfId="26231"/>
    <cellStyle name="표준 9 2 2 2 3 2 5 2 2" xfId="26232"/>
    <cellStyle name="표준 9 2 2 2 3 2 5 3" xfId="26233"/>
    <cellStyle name="표준 9 2 2 2 3 2 6" xfId="26234"/>
    <cellStyle name="표준 9 2 2 2 3 2 6 2" xfId="26235"/>
    <cellStyle name="표준 9 2 2 2 3 2 7" xfId="26236"/>
    <cellStyle name="표준 9 2 2 2 3 3" xfId="26237"/>
    <cellStyle name="표준 9 2 2 2 3 4" xfId="26238"/>
    <cellStyle name="표준 9 2 2 2 3 4 2" xfId="26239"/>
    <cellStyle name="표준 9 2 2 2 3 4 2 2" xfId="26240"/>
    <cellStyle name="표준 9 2 2 2 3 4 2 2 2" xfId="26241"/>
    <cellStyle name="표준 9 2 2 2 3 4 2 2 2 2" xfId="26242"/>
    <cellStyle name="표준 9 2 2 2 3 4 2 2 2 2 2" xfId="26243"/>
    <cellStyle name="표준 9 2 2 2 3 4 2 2 2 3" xfId="26244"/>
    <cellStyle name="표준 9 2 2 2 3 4 2 2 3" xfId="26245"/>
    <cellStyle name="표준 9 2 2 2 3 4 2 2 3 2" xfId="26246"/>
    <cellStyle name="표준 9 2 2 2 3 4 2 2 4" xfId="26247"/>
    <cellStyle name="표준 9 2 2 2 3 4 2 3" xfId="26248"/>
    <cellStyle name="표준 9 2 2 2 3 4 2 3 2" xfId="26249"/>
    <cellStyle name="표준 9 2 2 2 3 4 2 3 2 2" xfId="26250"/>
    <cellStyle name="표준 9 2 2 2 3 4 2 3 3" xfId="26251"/>
    <cellStyle name="표준 9 2 2 2 3 4 2 4" xfId="26252"/>
    <cellStyle name="표준 9 2 2 2 3 4 2 4 2" xfId="26253"/>
    <cellStyle name="표준 9 2 2 2 3 4 2 5" xfId="26254"/>
    <cellStyle name="표준 9 2 2 2 3 4 3" xfId="26255"/>
    <cellStyle name="표준 9 2 2 2 3 4 3 2" xfId="26256"/>
    <cellStyle name="표준 9 2 2 2 3 4 3 2 2" xfId="26257"/>
    <cellStyle name="표준 9 2 2 2 3 4 3 2 2 2" xfId="26258"/>
    <cellStyle name="표준 9 2 2 2 3 4 3 2 3" xfId="26259"/>
    <cellStyle name="표준 9 2 2 2 3 4 3 3" xfId="26260"/>
    <cellStyle name="표준 9 2 2 2 3 4 3 3 2" xfId="26261"/>
    <cellStyle name="표준 9 2 2 2 3 4 3 4" xfId="26262"/>
    <cellStyle name="표준 9 2 2 2 3 4 4" xfId="26263"/>
    <cellStyle name="표준 9 2 2 2 3 4 4 2" xfId="26264"/>
    <cellStyle name="표준 9 2 2 2 3 4 4 2 2" xfId="26265"/>
    <cellStyle name="표준 9 2 2 2 3 4 4 3" xfId="26266"/>
    <cellStyle name="표준 9 2 2 2 3 4 5" xfId="26267"/>
    <cellStyle name="표준 9 2 2 2 3 4 5 2" xfId="26268"/>
    <cellStyle name="표준 9 2 2 2 3 4 6" xfId="26269"/>
    <cellStyle name="표준 9 2 2 2 3 5" xfId="26270"/>
    <cellStyle name="표준 9 2 2 2 3 5 2" xfId="26271"/>
    <cellStyle name="표준 9 2 2 2 3 5 2 2" xfId="26272"/>
    <cellStyle name="표준 9 2 2 2 3 5 2 2 2" xfId="26273"/>
    <cellStyle name="표준 9 2 2 2 3 5 2 2 2 2" xfId="26274"/>
    <cellStyle name="표준 9 2 2 2 3 5 2 2 3" xfId="26275"/>
    <cellStyle name="표준 9 2 2 2 3 5 2 3" xfId="26276"/>
    <cellStyle name="표준 9 2 2 2 3 5 2 3 2" xfId="26277"/>
    <cellStyle name="표준 9 2 2 2 3 5 2 4" xfId="26278"/>
    <cellStyle name="표준 9 2 2 2 3 5 3" xfId="26279"/>
    <cellStyle name="표준 9 2 2 2 3 5 3 2" xfId="26280"/>
    <cellStyle name="표준 9 2 2 2 3 5 3 2 2" xfId="26281"/>
    <cellStyle name="표준 9 2 2 2 3 5 3 3" xfId="26282"/>
    <cellStyle name="표준 9 2 2 2 3 5 4" xfId="26283"/>
    <cellStyle name="표준 9 2 2 2 3 5 4 2" xfId="26284"/>
    <cellStyle name="표준 9 2 2 2 3 5 5" xfId="26285"/>
    <cellStyle name="표준 9 2 2 2 3 6" xfId="26286"/>
    <cellStyle name="표준 9 2 2 2 3 6 2" xfId="26287"/>
    <cellStyle name="표준 9 2 2 2 3 6 2 2" xfId="26288"/>
    <cellStyle name="표준 9 2 2 2 3 6 2 2 2" xfId="26289"/>
    <cellStyle name="표준 9 2 2 2 3 6 2 3" xfId="26290"/>
    <cellStyle name="표준 9 2 2 2 3 6 3" xfId="26291"/>
    <cellStyle name="표준 9 2 2 2 3 6 3 2" xfId="26292"/>
    <cellStyle name="표준 9 2 2 2 3 6 4" xfId="26293"/>
    <cellStyle name="표준 9 2 2 2 3 7" xfId="26294"/>
    <cellStyle name="표준 9 2 2 2 3 7 2" xfId="26295"/>
    <cellStyle name="표준 9 2 2 2 3 7 2 2" xfId="26296"/>
    <cellStyle name="표준 9 2 2 2 3 7 3" xfId="26297"/>
    <cellStyle name="표준 9 2 2 2 3 8" xfId="26298"/>
    <cellStyle name="표준 9 2 2 2 3 8 2" xfId="26299"/>
    <cellStyle name="표준 9 2 2 2 3 9" xfId="26300"/>
    <cellStyle name="표준 9 2 2 2 4" xfId="26301"/>
    <cellStyle name="표준 9 2 2 2 4 2" xfId="26302"/>
    <cellStyle name="표준 9 2 2 2 4 2 2" xfId="26303"/>
    <cellStyle name="표준 9 2 2 2 4 2 2 2" xfId="26304"/>
    <cellStyle name="표준 9 2 2 2 4 2 2 2 2" xfId="26305"/>
    <cellStyle name="표준 9 2 2 2 4 2 2 2 2 2" xfId="26306"/>
    <cellStyle name="표준 9 2 2 2 4 2 2 2 2 2 2" xfId="26307"/>
    <cellStyle name="표준 9 2 2 2 4 2 2 2 2 3" xfId="26308"/>
    <cellStyle name="표준 9 2 2 2 4 2 2 2 3" xfId="26309"/>
    <cellStyle name="표준 9 2 2 2 4 2 2 2 3 2" xfId="26310"/>
    <cellStyle name="표준 9 2 2 2 4 2 2 2 4" xfId="26311"/>
    <cellStyle name="표준 9 2 2 2 4 2 2 3" xfId="26312"/>
    <cellStyle name="표준 9 2 2 2 4 2 2 3 2" xfId="26313"/>
    <cellStyle name="표준 9 2 2 2 4 2 2 3 2 2" xfId="26314"/>
    <cellStyle name="표준 9 2 2 2 4 2 2 3 3" xfId="26315"/>
    <cellStyle name="표준 9 2 2 2 4 2 2 4" xfId="26316"/>
    <cellStyle name="표준 9 2 2 2 4 2 2 4 2" xfId="26317"/>
    <cellStyle name="표준 9 2 2 2 4 2 2 5" xfId="26318"/>
    <cellStyle name="표준 9 2 2 2 4 2 3" xfId="26319"/>
    <cellStyle name="표준 9 2 2 2 4 2 3 2" xfId="26320"/>
    <cellStyle name="표준 9 2 2 2 4 2 3 2 2" xfId="26321"/>
    <cellStyle name="표준 9 2 2 2 4 2 3 2 2 2" xfId="26322"/>
    <cellStyle name="표준 9 2 2 2 4 2 3 2 3" xfId="26323"/>
    <cellStyle name="표준 9 2 2 2 4 2 3 3" xfId="26324"/>
    <cellStyle name="표준 9 2 2 2 4 2 3 3 2" xfId="26325"/>
    <cellStyle name="표준 9 2 2 2 4 2 3 4" xfId="26326"/>
    <cellStyle name="표준 9 2 2 2 4 2 4" xfId="26327"/>
    <cellStyle name="표준 9 2 2 2 4 2 4 2" xfId="26328"/>
    <cellStyle name="표준 9 2 2 2 4 2 4 2 2" xfId="26329"/>
    <cellStyle name="표준 9 2 2 2 4 2 4 3" xfId="26330"/>
    <cellStyle name="표준 9 2 2 2 4 2 5" xfId="26331"/>
    <cellStyle name="표준 9 2 2 2 4 2 5 2" xfId="26332"/>
    <cellStyle name="표준 9 2 2 2 4 2 6" xfId="26333"/>
    <cellStyle name="표준 9 2 2 2 4 3" xfId="26334"/>
    <cellStyle name="표준 9 2 2 2 4 3 2" xfId="26335"/>
    <cellStyle name="표준 9 2 2 2 4 3 2 2" xfId="26336"/>
    <cellStyle name="표준 9 2 2 2 4 3 2 2 2" xfId="26337"/>
    <cellStyle name="표준 9 2 2 2 4 3 2 2 2 2" xfId="26338"/>
    <cellStyle name="표준 9 2 2 2 4 3 2 2 3" xfId="26339"/>
    <cellStyle name="표준 9 2 2 2 4 3 2 3" xfId="26340"/>
    <cellStyle name="표준 9 2 2 2 4 3 2 3 2" xfId="26341"/>
    <cellStyle name="표준 9 2 2 2 4 3 2 4" xfId="26342"/>
    <cellStyle name="표준 9 2 2 2 4 3 3" xfId="26343"/>
    <cellStyle name="표준 9 2 2 2 4 3 3 2" xfId="26344"/>
    <cellStyle name="표준 9 2 2 2 4 3 3 2 2" xfId="26345"/>
    <cellStyle name="표준 9 2 2 2 4 3 3 3" xfId="26346"/>
    <cellStyle name="표준 9 2 2 2 4 3 4" xfId="26347"/>
    <cellStyle name="표준 9 2 2 2 4 3 4 2" xfId="26348"/>
    <cellStyle name="표준 9 2 2 2 4 3 5" xfId="26349"/>
    <cellStyle name="표준 9 2 2 2 4 4" xfId="26350"/>
    <cellStyle name="표준 9 2 2 2 4 4 2" xfId="26351"/>
    <cellStyle name="표준 9 2 2 2 4 4 2 2" xfId="26352"/>
    <cellStyle name="표준 9 2 2 2 4 4 2 2 2" xfId="26353"/>
    <cellStyle name="표준 9 2 2 2 4 4 2 3" xfId="26354"/>
    <cellStyle name="표준 9 2 2 2 4 4 3" xfId="26355"/>
    <cellStyle name="표준 9 2 2 2 4 4 3 2" xfId="26356"/>
    <cellStyle name="표준 9 2 2 2 4 4 4" xfId="26357"/>
    <cellStyle name="표준 9 2 2 2 4 5" xfId="26358"/>
    <cellStyle name="표준 9 2 2 2 4 5 2" xfId="26359"/>
    <cellStyle name="표준 9 2 2 2 4 5 2 2" xfId="26360"/>
    <cellStyle name="표준 9 2 2 2 4 5 3" xfId="26361"/>
    <cellStyle name="표준 9 2 2 2 4 6" xfId="26362"/>
    <cellStyle name="표준 9 2 2 2 4 6 2" xfId="26363"/>
    <cellStyle name="표준 9 2 2 2 4 7" xfId="26364"/>
    <cellStyle name="표준 9 2 2 2 5" xfId="26365"/>
    <cellStyle name="표준 9 2 2 2 6" xfId="26366"/>
    <cellStyle name="표준 9 2 2 2 6 2" xfId="26367"/>
    <cellStyle name="표준 9 2 2 2 6 2 2" xfId="26368"/>
    <cellStyle name="표준 9 2 2 2 6 2 2 2" xfId="26369"/>
    <cellStyle name="표준 9 2 2 2 6 2 2 2 2" xfId="26370"/>
    <cellStyle name="표준 9 2 2 2 6 2 2 2 2 2" xfId="26371"/>
    <cellStyle name="표준 9 2 2 2 6 2 2 2 3" xfId="26372"/>
    <cellStyle name="표준 9 2 2 2 6 2 2 3" xfId="26373"/>
    <cellStyle name="표준 9 2 2 2 6 2 2 3 2" xfId="26374"/>
    <cellStyle name="표준 9 2 2 2 6 2 2 4" xfId="26375"/>
    <cellStyle name="표준 9 2 2 2 6 2 3" xfId="26376"/>
    <cellStyle name="표준 9 2 2 2 6 2 3 2" xfId="26377"/>
    <cellStyle name="표준 9 2 2 2 6 2 3 2 2" xfId="26378"/>
    <cellStyle name="표준 9 2 2 2 6 2 3 3" xfId="26379"/>
    <cellStyle name="표준 9 2 2 2 6 2 4" xfId="26380"/>
    <cellStyle name="표준 9 2 2 2 6 2 4 2" xfId="26381"/>
    <cellStyle name="표준 9 2 2 2 6 2 5" xfId="26382"/>
    <cellStyle name="표준 9 2 2 2 6 3" xfId="26383"/>
    <cellStyle name="표준 9 2 2 2 6 3 2" xfId="26384"/>
    <cellStyle name="표준 9 2 2 2 6 3 2 2" xfId="26385"/>
    <cellStyle name="표준 9 2 2 2 6 3 2 2 2" xfId="26386"/>
    <cellStyle name="표준 9 2 2 2 6 3 2 3" xfId="26387"/>
    <cellStyle name="표준 9 2 2 2 6 3 3" xfId="26388"/>
    <cellStyle name="표준 9 2 2 2 6 3 3 2" xfId="26389"/>
    <cellStyle name="표준 9 2 2 2 6 3 4" xfId="26390"/>
    <cellStyle name="표준 9 2 2 2 6 4" xfId="26391"/>
    <cellStyle name="표준 9 2 2 2 6 4 2" xfId="26392"/>
    <cellStyle name="표준 9 2 2 2 6 4 2 2" xfId="26393"/>
    <cellStyle name="표준 9 2 2 2 6 4 3" xfId="26394"/>
    <cellStyle name="표준 9 2 2 2 6 5" xfId="26395"/>
    <cellStyle name="표준 9 2 2 2 6 5 2" xfId="26396"/>
    <cellStyle name="표준 9 2 2 2 6 6" xfId="26397"/>
    <cellStyle name="표준 9 2 2 2 7" xfId="26398"/>
    <cellStyle name="표준 9 2 2 2 7 2" xfId="26399"/>
    <cellStyle name="표준 9 2 2 2 7 2 2" xfId="26400"/>
    <cellStyle name="표준 9 2 2 2 7 2 2 2" xfId="26401"/>
    <cellStyle name="표준 9 2 2 2 7 2 2 2 2" xfId="26402"/>
    <cellStyle name="표준 9 2 2 2 7 2 2 3" xfId="26403"/>
    <cellStyle name="표준 9 2 2 2 7 2 3" xfId="26404"/>
    <cellStyle name="표준 9 2 2 2 7 2 3 2" xfId="26405"/>
    <cellStyle name="표준 9 2 2 2 7 2 4" xfId="26406"/>
    <cellStyle name="표준 9 2 2 2 7 3" xfId="26407"/>
    <cellStyle name="표준 9 2 2 2 7 3 2" xfId="26408"/>
    <cellStyle name="표준 9 2 2 2 7 3 2 2" xfId="26409"/>
    <cellStyle name="표준 9 2 2 2 7 3 3" xfId="26410"/>
    <cellStyle name="표준 9 2 2 2 7 4" xfId="26411"/>
    <cellStyle name="표준 9 2 2 2 7 4 2" xfId="26412"/>
    <cellStyle name="표준 9 2 2 2 7 5" xfId="26413"/>
    <cellStyle name="표준 9 2 2 2 8" xfId="26414"/>
    <cellStyle name="표준 9 2 2 2 8 2" xfId="26415"/>
    <cellStyle name="표준 9 2 2 2 8 2 2" xfId="26416"/>
    <cellStyle name="표준 9 2 2 2 8 2 2 2" xfId="26417"/>
    <cellStyle name="표준 9 2 2 2 8 2 3" xfId="26418"/>
    <cellStyle name="표준 9 2 2 2 8 3" xfId="26419"/>
    <cellStyle name="표준 9 2 2 2 8 3 2" xfId="26420"/>
    <cellStyle name="표준 9 2 2 2 8 4" xfId="26421"/>
    <cellStyle name="표준 9 2 2 2 9" xfId="26422"/>
    <cellStyle name="표준 9 2 2 2 9 2" xfId="26423"/>
    <cellStyle name="표준 9 2 2 2 9 2 2" xfId="26424"/>
    <cellStyle name="표준 9 2 2 2 9 3" xfId="26425"/>
    <cellStyle name="표준 9 2 2 3" xfId="26426"/>
    <cellStyle name="표준 9 2 2 3 2" xfId="26427"/>
    <cellStyle name="표준 9 2 2 4" xfId="26428"/>
    <cellStyle name="표준 9 2 2 4 10" xfId="26429"/>
    <cellStyle name="표준 9 2 2 4 2" xfId="26430"/>
    <cellStyle name="표준 9 2 2 4 2 2" xfId="26431"/>
    <cellStyle name="표준 9 2 2 4 2 2 2" xfId="26432"/>
    <cellStyle name="표준 9 2 2 4 2 2 2 2" xfId="26433"/>
    <cellStyle name="표준 9 2 2 4 2 2 2 2 2" xfId="26434"/>
    <cellStyle name="표준 9 2 2 4 2 2 2 2 2 2" xfId="26435"/>
    <cellStyle name="표준 9 2 2 4 2 2 2 2 2 2 2" xfId="26436"/>
    <cellStyle name="표준 9 2 2 4 2 2 2 2 2 2 2 2" xfId="26437"/>
    <cellStyle name="표준 9 2 2 4 2 2 2 2 2 2 3" xfId="26438"/>
    <cellStyle name="표준 9 2 2 4 2 2 2 2 2 3" xfId="26439"/>
    <cellStyle name="표준 9 2 2 4 2 2 2 2 2 3 2" xfId="26440"/>
    <cellStyle name="표준 9 2 2 4 2 2 2 2 2 4" xfId="26441"/>
    <cellStyle name="표준 9 2 2 4 2 2 2 2 3" xfId="26442"/>
    <cellStyle name="표준 9 2 2 4 2 2 2 2 3 2" xfId="26443"/>
    <cellStyle name="표준 9 2 2 4 2 2 2 2 3 2 2" xfId="26444"/>
    <cellStyle name="표준 9 2 2 4 2 2 2 2 3 3" xfId="26445"/>
    <cellStyle name="표준 9 2 2 4 2 2 2 2 4" xfId="26446"/>
    <cellStyle name="표준 9 2 2 4 2 2 2 2 4 2" xfId="26447"/>
    <cellStyle name="표준 9 2 2 4 2 2 2 2 5" xfId="26448"/>
    <cellStyle name="표준 9 2 2 4 2 2 2 3" xfId="26449"/>
    <cellStyle name="표준 9 2 2 4 2 2 2 3 2" xfId="26450"/>
    <cellStyle name="표준 9 2 2 4 2 2 2 3 2 2" xfId="26451"/>
    <cellStyle name="표준 9 2 2 4 2 2 2 3 2 2 2" xfId="26452"/>
    <cellStyle name="표준 9 2 2 4 2 2 2 3 2 3" xfId="26453"/>
    <cellStyle name="표준 9 2 2 4 2 2 2 3 3" xfId="26454"/>
    <cellStyle name="표준 9 2 2 4 2 2 2 3 3 2" xfId="26455"/>
    <cellStyle name="표준 9 2 2 4 2 2 2 3 4" xfId="26456"/>
    <cellStyle name="표준 9 2 2 4 2 2 2 4" xfId="26457"/>
    <cellStyle name="표준 9 2 2 4 2 2 2 4 2" xfId="26458"/>
    <cellStyle name="표준 9 2 2 4 2 2 2 4 2 2" xfId="26459"/>
    <cellStyle name="표준 9 2 2 4 2 2 2 4 3" xfId="26460"/>
    <cellStyle name="표준 9 2 2 4 2 2 2 5" xfId="26461"/>
    <cellStyle name="표준 9 2 2 4 2 2 2 5 2" xfId="26462"/>
    <cellStyle name="표준 9 2 2 4 2 2 2 6" xfId="26463"/>
    <cellStyle name="표준 9 2 2 4 2 2 3" xfId="26464"/>
    <cellStyle name="표준 9 2 2 4 2 2 3 2" xfId="26465"/>
    <cellStyle name="표준 9 2 2 4 2 2 3 2 2" xfId="26466"/>
    <cellStyle name="표준 9 2 2 4 2 2 3 2 2 2" xfId="26467"/>
    <cellStyle name="표준 9 2 2 4 2 2 3 2 2 2 2" xfId="26468"/>
    <cellStyle name="표준 9 2 2 4 2 2 3 2 2 3" xfId="26469"/>
    <cellStyle name="표준 9 2 2 4 2 2 3 2 3" xfId="26470"/>
    <cellStyle name="표준 9 2 2 4 2 2 3 2 3 2" xfId="26471"/>
    <cellStyle name="표준 9 2 2 4 2 2 3 2 4" xfId="26472"/>
    <cellStyle name="표준 9 2 2 4 2 2 3 3" xfId="26473"/>
    <cellStyle name="표준 9 2 2 4 2 2 3 3 2" xfId="26474"/>
    <cellStyle name="표준 9 2 2 4 2 2 3 3 2 2" xfId="26475"/>
    <cellStyle name="표준 9 2 2 4 2 2 3 3 3" xfId="26476"/>
    <cellStyle name="표준 9 2 2 4 2 2 3 4" xfId="26477"/>
    <cellStyle name="표준 9 2 2 4 2 2 3 4 2" xfId="26478"/>
    <cellStyle name="표준 9 2 2 4 2 2 3 5" xfId="26479"/>
    <cellStyle name="표준 9 2 2 4 2 2 4" xfId="26480"/>
    <cellStyle name="표준 9 2 2 4 2 2 4 2" xfId="26481"/>
    <cellStyle name="표준 9 2 2 4 2 2 4 2 2" xfId="26482"/>
    <cellStyle name="표준 9 2 2 4 2 2 4 2 2 2" xfId="26483"/>
    <cellStyle name="표준 9 2 2 4 2 2 4 2 3" xfId="26484"/>
    <cellStyle name="표준 9 2 2 4 2 2 4 3" xfId="26485"/>
    <cellStyle name="표준 9 2 2 4 2 2 4 3 2" xfId="26486"/>
    <cellStyle name="표준 9 2 2 4 2 2 4 4" xfId="26487"/>
    <cellStyle name="표준 9 2 2 4 2 2 5" xfId="26488"/>
    <cellStyle name="표준 9 2 2 4 2 2 5 2" xfId="26489"/>
    <cellStyle name="표준 9 2 2 4 2 2 5 2 2" xfId="26490"/>
    <cellStyle name="표준 9 2 2 4 2 2 5 3" xfId="26491"/>
    <cellStyle name="표준 9 2 2 4 2 2 6" xfId="26492"/>
    <cellStyle name="표준 9 2 2 4 2 2 6 2" xfId="26493"/>
    <cellStyle name="표준 9 2 2 4 2 2 7" xfId="26494"/>
    <cellStyle name="표준 9 2 2 4 2 3" xfId="26495"/>
    <cellStyle name="표준 9 2 2 4 2 4" xfId="26496"/>
    <cellStyle name="표준 9 2 2 4 2 4 2" xfId="26497"/>
    <cellStyle name="표준 9 2 2 4 2 4 2 2" xfId="26498"/>
    <cellStyle name="표준 9 2 2 4 2 4 2 2 2" xfId="26499"/>
    <cellStyle name="표준 9 2 2 4 2 4 2 2 2 2" xfId="26500"/>
    <cellStyle name="표준 9 2 2 4 2 4 2 2 2 2 2" xfId="26501"/>
    <cellStyle name="표준 9 2 2 4 2 4 2 2 2 3" xfId="26502"/>
    <cellStyle name="표준 9 2 2 4 2 4 2 2 3" xfId="26503"/>
    <cellStyle name="표준 9 2 2 4 2 4 2 2 3 2" xfId="26504"/>
    <cellStyle name="표준 9 2 2 4 2 4 2 2 4" xfId="26505"/>
    <cellStyle name="표준 9 2 2 4 2 4 2 3" xfId="26506"/>
    <cellStyle name="표준 9 2 2 4 2 4 2 3 2" xfId="26507"/>
    <cellStyle name="표준 9 2 2 4 2 4 2 3 2 2" xfId="26508"/>
    <cellStyle name="표준 9 2 2 4 2 4 2 3 3" xfId="26509"/>
    <cellStyle name="표준 9 2 2 4 2 4 2 4" xfId="26510"/>
    <cellStyle name="표준 9 2 2 4 2 4 2 4 2" xfId="26511"/>
    <cellStyle name="표준 9 2 2 4 2 4 2 5" xfId="26512"/>
    <cellStyle name="표준 9 2 2 4 2 4 3" xfId="26513"/>
    <cellStyle name="표준 9 2 2 4 2 4 3 2" xfId="26514"/>
    <cellStyle name="표준 9 2 2 4 2 4 3 2 2" xfId="26515"/>
    <cellStyle name="표준 9 2 2 4 2 4 3 2 2 2" xfId="26516"/>
    <cellStyle name="표준 9 2 2 4 2 4 3 2 3" xfId="26517"/>
    <cellStyle name="표준 9 2 2 4 2 4 3 3" xfId="26518"/>
    <cellStyle name="표준 9 2 2 4 2 4 3 3 2" xfId="26519"/>
    <cellStyle name="표준 9 2 2 4 2 4 3 4" xfId="26520"/>
    <cellStyle name="표준 9 2 2 4 2 4 4" xfId="26521"/>
    <cellStyle name="표준 9 2 2 4 2 4 4 2" xfId="26522"/>
    <cellStyle name="표준 9 2 2 4 2 4 4 2 2" xfId="26523"/>
    <cellStyle name="표준 9 2 2 4 2 4 4 3" xfId="26524"/>
    <cellStyle name="표준 9 2 2 4 2 4 5" xfId="26525"/>
    <cellStyle name="표준 9 2 2 4 2 4 5 2" xfId="26526"/>
    <cellStyle name="표준 9 2 2 4 2 4 6" xfId="26527"/>
    <cellStyle name="표준 9 2 2 4 2 5" xfId="26528"/>
    <cellStyle name="표준 9 2 2 4 2 5 2" xfId="26529"/>
    <cellStyle name="표준 9 2 2 4 2 5 2 2" xfId="26530"/>
    <cellStyle name="표준 9 2 2 4 2 5 2 2 2" xfId="26531"/>
    <cellStyle name="표준 9 2 2 4 2 5 2 2 2 2" xfId="26532"/>
    <cellStyle name="표준 9 2 2 4 2 5 2 2 3" xfId="26533"/>
    <cellStyle name="표준 9 2 2 4 2 5 2 3" xfId="26534"/>
    <cellStyle name="표준 9 2 2 4 2 5 2 3 2" xfId="26535"/>
    <cellStyle name="표준 9 2 2 4 2 5 2 4" xfId="26536"/>
    <cellStyle name="표준 9 2 2 4 2 5 3" xfId="26537"/>
    <cellStyle name="표준 9 2 2 4 2 5 3 2" xfId="26538"/>
    <cellStyle name="표준 9 2 2 4 2 5 3 2 2" xfId="26539"/>
    <cellStyle name="표준 9 2 2 4 2 5 3 3" xfId="26540"/>
    <cellStyle name="표준 9 2 2 4 2 5 4" xfId="26541"/>
    <cellStyle name="표준 9 2 2 4 2 5 4 2" xfId="26542"/>
    <cellStyle name="표준 9 2 2 4 2 5 5" xfId="26543"/>
    <cellStyle name="표준 9 2 2 4 2 6" xfId="26544"/>
    <cellStyle name="표준 9 2 2 4 2 6 2" xfId="26545"/>
    <cellStyle name="표준 9 2 2 4 2 6 2 2" xfId="26546"/>
    <cellStyle name="표준 9 2 2 4 2 6 2 2 2" xfId="26547"/>
    <cellStyle name="표준 9 2 2 4 2 6 2 3" xfId="26548"/>
    <cellStyle name="표준 9 2 2 4 2 6 3" xfId="26549"/>
    <cellStyle name="표준 9 2 2 4 2 6 3 2" xfId="26550"/>
    <cellStyle name="표준 9 2 2 4 2 6 4" xfId="26551"/>
    <cellStyle name="표준 9 2 2 4 2 7" xfId="26552"/>
    <cellStyle name="표준 9 2 2 4 2 7 2" xfId="26553"/>
    <cellStyle name="표준 9 2 2 4 2 7 2 2" xfId="26554"/>
    <cellStyle name="표준 9 2 2 4 2 7 3" xfId="26555"/>
    <cellStyle name="표준 9 2 2 4 2 8" xfId="26556"/>
    <cellStyle name="표준 9 2 2 4 2 8 2" xfId="26557"/>
    <cellStyle name="표준 9 2 2 4 2 9" xfId="26558"/>
    <cellStyle name="표준 9 2 2 4 3" xfId="26559"/>
    <cellStyle name="표준 9 2 2 4 3 2" xfId="26560"/>
    <cellStyle name="표준 9 2 2 4 3 2 2" xfId="26561"/>
    <cellStyle name="표준 9 2 2 4 3 2 2 2" xfId="26562"/>
    <cellStyle name="표준 9 2 2 4 3 2 2 2 2" xfId="26563"/>
    <cellStyle name="표준 9 2 2 4 3 2 2 2 2 2" xfId="26564"/>
    <cellStyle name="표준 9 2 2 4 3 2 2 2 2 2 2" xfId="26565"/>
    <cellStyle name="표준 9 2 2 4 3 2 2 2 2 3" xfId="26566"/>
    <cellStyle name="표준 9 2 2 4 3 2 2 2 3" xfId="26567"/>
    <cellStyle name="표준 9 2 2 4 3 2 2 2 3 2" xfId="26568"/>
    <cellStyle name="표준 9 2 2 4 3 2 2 2 4" xfId="26569"/>
    <cellStyle name="표준 9 2 2 4 3 2 2 3" xfId="26570"/>
    <cellStyle name="표준 9 2 2 4 3 2 2 3 2" xfId="26571"/>
    <cellStyle name="표준 9 2 2 4 3 2 2 3 2 2" xfId="26572"/>
    <cellStyle name="표준 9 2 2 4 3 2 2 3 3" xfId="26573"/>
    <cellStyle name="표준 9 2 2 4 3 2 2 4" xfId="26574"/>
    <cellStyle name="표준 9 2 2 4 3 2 2 4 2" xfId="26575"/>
    <cellStyle name="표준 9 2 2 4 3 2 2 5" xfId="26576"/>
    <cellStyle name="표준 9 2 2 4 3 2 3" xfId="26577"/>
    <cellStyle name="표준 9 2 2 4 3 2 3 2" xfId="26578"/>
    <cellStyle name="표준 9 2 2 4 3 2 3 2 2" xfId="26579"/>
    <cellStyle name="표준 9 2 2 4 3 2 3 2 2 2" xfId="26580"/>
    <cellStyle name="표준 9 2 2 4 3 2 3 2 3" xfId="26581"/>
    <cellStyle name="표준 9 2 2 4 3 2 3 3" xfId="26582"/>
    <cellStyle name="표준 9 2 2 4 3 2 3 3 2" xfId="26583"/>
    <cellStyle name="표준 9 2 2 4 3 2 3 4" xfId="26584"/>
    <cellStyle name="표준 9 2 2 4 3 2 4" xfId="26585"/>
    <cellStyle name="표준 9 2 2 4 3 2 4 2" xfId="26586"/>
    <cellStyle name="표준 9 2 2 4 3 2 4 2 2" xfId="26587"/>
    <cellStyle name="표준 9 2 2 4 3 2 4 3" xfId="26588"/>
    <cellStyle name="표준 9 2 2 4 3 2 5" xfId="26589"/>
    <cellStyle name="표준 9 2 2 4 3 2 5 2" xfId="26590"/>
    <cellStyle name="표준 9 2 2 4 3 2 6" xfId="26591"/>
    <cellStyle name="표준 9 2 2 4 3 3" xfId="26592"/>
    <cellStyle name="표준 9 2 2 4 3 3 2" xfId="26593"/>
    <cellStyle name="표준 9 2 2 4 3 3 2 2" xfId="26594"/>
    <cellStyle name="표준 9 2 2 4 3 3 2 2 2" xfId="26595"/>
    <cellStyle name="표준 9 2 2 4 3 3 2 2 2 2" xfId="26596"/>
    <cellStyle name="표준 9 2 2 4 3 3 2 2 3" xfId="26597"/>
    <cellStyle name="표준 9 2 2 4 3 3 2 3" xfId="26598"/>
    <cellStyle name="표준 9 2 2 4 3 3 2 3 2" xfId="26599"/>
    <cellStyle name="표준 9 2 2 4 3 3 2 4" xfId="26600"/>
    <cellStyle name="표준 9 2 2 4 3 3 3" xfId="26601"/>
    <cellStyle name="표준 9 2 2 4 3 3 3 2" xfId="26602"/>
    <cellStyle name="표준 9 2 2 4 3 3 3 2 2" xfId="26603"/>
    <cellStyle name="표준 9 2 2 4 3 3 3 3" xfId="26604"/>
    <cellStyle name="표준 9 2 2 4 3 3 4" xfId="26605"/>
    <cellStyle name="표준 9 2 2 4 3 3 4 2" xfId="26606"/>
    <cellStyle name="표준 9 2 2 4 3 3 5" xfId="26607"/>
    <cellStyle name="표준 9 2 2 4 3 4" xfId="26608"/>
    <cellStyle name="표준 9 2 2 4 3 4 2" xfId="26609"/>
    <cellStyle name="표준 9 2 2 4 3 4 2 2" xfId="26610"/>
    <cellStyle name="표준 9 2 2 4 3 4 2 2 2" xfId="26611"/>
    <cellStyle name="표준 9 2 2 4 3 4 2 3" xfId="26612"/>
    <cellStyle name="표준 9 2 2 4 3 4 3" xfId="26613"/>
    <cellStyle name="표준 9 2 2 4 3 4 3 2" xfId="26614"/>
    <cellStyle name="표준 9 2 2 4 3 4 4" xfId="26615"/>
    <cellStyle name="표준 9 2 2 4 3 5" xfId="26616"/>
    <cellStyle name="표준 9 2 2 4 3 5 2" xfId="26617"/>
    <cellStyle name="표준 9 2 2 4 3 5 2 2" xfId="26618"/>
    <cellStyle name="표준 9 2 2 4 3 5 3" xfId="26619"/>
    <cellStyle name="표준 9 2 2 4 3 6" xfId="26620"/>
    <cellStyle name="표준 9 2 2 4 3 6 2" xfId="26621"/>
    <cellStyle name="표준 9 2 2 4 3 7" xfId="26622"/>
    <cellStyle name="표준 9 2 2 4 4" xfId="26623"/>
    <cellStyle name="표준 9 2 2 4 5" xfId="26624"/>
    <cellStyle name="표준 9 2 2 4 5 2" xfId="26625"/>
    <cellStyle name="표준 9 2 2 4 5 2 2" xfId="26626"/>
    <cellStyle name="표준 9 2 2 4 5 2 2 2" xfId="26627"/>
    <cellStyle name="표준 9 2 2 4 5 2 2 2 2" xfId="26628"/>
    <cellStyle name="표준 9 2 2 4 5 2 2 2 2 2" xfId="26629"/>
    <cellStyle name="표준 9 2 2 4 5 2 2 2 3" xfId="26630"/>
    <cellStyle name="표준 9 2 2 4 5 2 2 3" xfId="26631"/>
    <cellStyle name="표준 9 2 2 4 5 2 2 3 2" xfId="26632"/>
    <cellStyle name="표준 9 2 2 4 5 2 2 4" xfId="26633"/>
    <cellStyle name="표준 9 2 2 4 5 2 3" xfId="26634"/>
    <cellStyle name="표준 9 2 2 4 5 2 3 2" xfId="26635"/>
    <cellStyle name="표준 9 2 2 4 5 2 3 2 2" xfId="26636"/>
    <cellStyle name="표준 9 2 2 4 5 2 3 3" xfId="26637"/>
    <cellStyle name="표준 9 2 2 4 5 2 4" xfId="26638"/>
    <cellStyle name="표준 9 2 2 4 5 2 4 2" xfId="26639"/>
    <cellStyle name="표준 9 2 2 4 5 2 5" xfId="26640"/>
    <cellStyle name="표준 9 2 2 4 5 3" xfId="26641"/>
    <cellStyle name="표준 9 2 2 4 5 3 2" xfId="26642"/>
    <cellStyle name="표준 9 2 2 4 5 3 2 2" xfId="26643"/>
    <cellStyle name="표준 9 2 2 4 5 3 2 2 2" xfId="26644"/>
    <cellStyle name="표준 9 2 2 4 5 3 2 3" xfId="26645"/>
    <cellStyle name="표준 9 2 2 4 5 3 3" xfId="26646"/>
    <cellStyle name="표준 9 2 2 4 5 3 3 2" xfId="26647"/>
    <cellStyle name="표준 9 2 2 4 5 3 4" xfId="26648"/>
    <cellStyle name="표준 9 2 2 4 5 4" xfId="26649"/>
    <cellStyle name="표준 9 2 2 4 5 4 2" xfId="26650"/>
    <cellStyle name="표준 9 2 2 4 5 4 2 2" xfId="26651"/>
    <cellStyle name="표준 9 2 2 4 5 4 3" xfId="26652"/>
    <cellStyle name="표준 9 2 2 4 5 5" xfId="26653"/>
    <cellStyle name="표준 9 2 2 4 5 5 2" xfId="26654"/>
    <cellStyle name="표준 9 2 2 4 5 6" xfId="26655"/>
    <cellStyle name="표준 9 2 2 4 6" xfId="26656"/>
    <cellStyle name="표준 9 2 2 4 6 2" xfId="26657"/>
    <cellStyle name="표준 9 2 2 4 6 2 2" xfId="26658"/>
    <cellStyle name="표준 9 2 2 4 6 2 2 2" xfId="26659"/>
    <cellStyle name="표준 9 2 2 4 6 2 2 2 2" xfId="26660"/>
    <cellStyle name="표준 9 2 2 4 6 2 2 3" xfId="26661"/>
    <cellStyle name="표준 9 2 2 4 6 2 3" xfId="26662"/>
    <cellStyle name="표준 9 2 2 4 6 2 3 2" xfId="26663"/>
    <cellStyle name="표준 9 2 2 4 6 2 4" xfId="26664"/>
    <cellStyle name="표준 9 2 2 4 6 3" xfId="26665"/>
    <cellStyle name="표준 9 2 2 4 6 3 2" xfId="26666"/>
    <cellStyle name="표준 9 2 2 4 6 3 2 2" xfId="26667"/>
    <cellStyle name="표준 9 2 2 4 6 3 3" xfId="26668"/>
    <cellStyle name="표준 9 2 2 4 6 4" xfId="26669"/>
    <cellStyle name="표준 9 2 2 4 6 4 2" xfId="26670"/>
    <cellStyle name="표준 9 2 2 4 6 5" xfId="26671"/>
    <cellStyle name="표준 9 2 2 4 7" xfId="26672"/>
    <cellStyle name="표준 9 2 2 4 7 2" xfId="26673"/>
    <cellStyle name="표준 9 2 2 4 7 2 2" xfId="26674"/>
    <cellStyle name="표준 9 2 2 4 7 2 2 2" xfId="26675"/>
    <cellStyle name="표준 9 2 2 4 7 2 3" xfId="26676"/>
    <cellStyle name="표준 9 2 2 4 7 3" xfId="26677"/>
    <cellStyle name="표준 9 2 2 4 7 3 2" xfId="26678"/>
    <cellStyle name="표준 9 2 2 4 7 4" xfId="26679"/>
    <cellStyle name="표준 9 2 2 4 8" xfId="26680"/>
    <cellStyle name="표준 9 2 2 4 8 2" xfId="26681"/>
    <cellStyle name="표준 9 2 2 4 8 2 2" xfId="26682"/>
    <cellStyle name="표준 9 2 2 4 8 3" xfId="26683"/>
    <cellStyle name="표준 9 2 2 4 9" xfId="26684"/>
    <cellStyle name="표준 9 2 2 4 9 2" xfId="26685"/>
    <cellStyle name="표준 9 2 2 5" xfId="26686"/>
    <cellStyle name="표준 9 2 2 5 2" xfId="26687"/>
    <cellStyle name="표준 9 2 2 5 2 2" xfId="26688"/>
    <cellStyle name="표준 9 2 2 5 2 2 2" xfId="26689"/>
    <cellStyle name="표준 9 2 2 5 2 2 2 2" xfId="26690"/>
    <cellStyle name="표준 9 2 2 5 2 2 2 2 2" xfId="26691"/>
    <cellStyle name="표준 9 2 2 5 2 2 2 2 2 2" xfId="26692"/>
    <cellStyle name="표준 9 2 2 5 2 2 2 2 2 2 2" xfId="26693"/>
    <cellStyle name="표준 9 2 2 5 2 2 2 2 2 3" xfId="26694"/>
    <cellStyle name="표준 9 2 2 5 2 2 2 2 3" xfId="26695"/>
    <cellStyle name="표준 9 2 2 5 2 2 2 2 3 2" xfId="26696"/>
    <cellStyle name="표준 9 2 2 5 2 2 2 2 4" xfId="26697"/>
    <cellStyle name="표준 9 2 2 5 2 2 2 3" xfId="26698"/>
    <cellStyle name="표준 9 2 2 5 2 2 2 3 2" xfId="26699"/>
    <cellStyle name="표준 9 2 2 5 2 2 2 3 2 2" xfId="26700"/>
    <cellStyle name="표준 9 2 2 5 2 2 2 3 3" xfId="26701"/>
    <cellStyle name="표준 9 2 2 5 2 2 2 4" xfId="26702"/>
    <cellStyle name="표준 9 2 2 5 2 2 2 4 2" xfId="26703"/>
    <cellStyle name="표준 9 2 2 5 2 2 2 5" xfId="26704"/>
    <cellStyle name="표준 9 2 2 5 2 2 3" xfId="26705"/>
    <cellStyle name="표준 9 2 2 5 2 2 3 2" xfId="26706"/>
    <cellStyle name="표준 9 2 2 5 2 2 3 2 2" xfId="26707"/>
    <cellStyle name="표준 9 2 2 5 2 2 3 2 2 2" xfId="26708"/>
    <cellStyle name="표준 9 2 2 5 2 2 3 2 3" xfId="26709"/>
    <cellStyle name="표준 9 2 2 5 2 2 3 3" xfId="26710"/>
    <cellStyle name="표준 9 2 2 5 2 2 3 3 2" xfId="26711"/>
    <cellStyle name="표준 9 2 2 5 2 2 3 4" xfId="26712"/>
    <cellStyle name="표준 9 2 2 5 2 2 4" xfId="26713"/>
    <cellStyle name="표준 9 2 2 5 2 2 4 2" xfId="26714"/>
    <cellStyle name="표준 9 2 2 5 2 2 4 2 2" xfId="26715"/>
    <cellStyle name="표준 9 2 2 5 2 2 4 3" xfId="26716"/>
    <cellStyle name="표준 9 2 2 5 2 2 5" xfId="26717"/>
    <cellStyle name="표준 9 2 2 5 2 2 5 2" xfId="26718"/>
    <cellStyle name="표준 9 2 2 5 2 2 6" xfId="26719"/>
    <cellStyle name="표준 9 2 2 5 2 3" xfId="26720"/>
    <cellStyle name="표준 9 2 2 5 2 3 2" xfId="26721"/>
    <cellStyle name="표준 9 2 2 5 2 3 2 2" xfId="26722"/>
    <cellStyle name="표준 9 2 2 5 2 3 2 2 2" xfId="26723"/>
    <cellStyle name="표준 9 2 2 5 2 3 2 2 2 2" xfId="26724"/>
    <cellStyle name="표준 9 2 2 5 2 3 2 2 3" xfId="26725"/>
    <cellStyle name="표준 9 2 2 5 2 3 2 3" xfId="26726"/>
    <cellStyle name="표준 9 2 2 5 2 3 2 3 2" xfId="26727"/>
    <cellStyle name="표준 9 2 2 5 2 3 2 4" xfId="26728"/>
    <cellStyle name="표준 9 2 2 5 2 3 3" xfId="26729"/>
    <cellStyle name="표준 9 2 2 5 2 3 3 2" xfId="26730"/>
    <cellStyle name="표준 9 2 2 5 2 3 3 2 2" xfId="26731"/>
    <cellStyle name="표준 9 2 2 5 2 3 3 3" xfId="26732"/>
    <cellStyle name="표준 9 2 2 5 2 3 4" xfId="26733"/>
    <cellStyle name="표준 9 2 2 5 2 3 4 2" xfId="26734"/>
    <cellStyle name="표준 9 2 2 5 2 3 5" xfId="26735"/>
    <cellStyle name="표준 9 2 2 5 2 4" xfId="26736"/>
    <cellStyle name="표준 9 2 2 5 2 4 2" xfId="26737"/>
    <cellStyle name="표준 9 2 2 5 2 4 2 2" xfId="26738"/>
    <cellStyle name="표준 9 2 2 5 2 4 2 2 2" xfId="26739"/>
    <cellStyle name="표준 9 2 2 5 2 4 2 3" xfId="26740"/>
    <cellStyle name="표준 9 2 2 5 2 4 3" xfId="26741"/>
    <cellStyle name="표준 9 2 2 5 2 4 3 2" xfId="26742"/>
    <cellStyle name="표준 9 2 2 5 2 4 4" xfId="26743"/>
    <cellStyle name="표준 9 2 2 5 2 5" xfId="26744"/>
    <cellStyle name="표준 9 2 2 5 2 5 2" xfId="26745"/>
    <cellStyle name="표준 9 2 2 5 2 5 2 2" xfId="26746"/>
    <cellStyle name="표준 9 2 2 5 2 5 3" xfId="26747"/>
    <cellStyle name="표준 9 2 2 5 2 6" xfId="26748"/>
    <cellStyle name="표준 9 2 2 5 2 6 2" xfId="26749"/>
    <cellStyle name="표준 9 2 2 5 2 7" xfId="26750"/>
    <cellStyle name="표준 9 2 2 5 3" xfId="26751"/>
    <cellStyle name="표준 9 2 2 5 4" xfId="26752"/>
    <cellStyle name="표준 9 2 2 5 4 2" xfId="26753"/>
    <cellStyle name="표준 9 2 2 5 4 2 2" xfId="26754"/>
    <cellStyle name="표준 9 2 2 5 4 2 2 2" xfId="26755"/>
    <cellStyle name="표준 9 2 2 5 4 2 2 2 2" xfId="26756"/>
    <cellStyle name="표준 9 2 2 5 4 2 2 2 2 2" xfId="26757"/>
    <cellStyle name="표준 9 2 2 5 4 2 2 2 3" xfId="26758"/>
    <cellStyle name="표준 9 2 2 5 4 2 2 3" xfId="26759"/>
    <cellStyle name="표준 9 2 2 5 4 2 2 3 2" xfId="26760"/>
    <cellStyle name="표준 9 2 2 5 4 2 2 4" xfId="26761"/>
    <cellStyle name="표준 9 2 2 5 4 2 3" xfId="26762"/>
    <cellStyle name="표준 9 2 2 5 4 2 3 2" xfId="26763"/>
    <cellStyle name="표준 9 2 2 5 4 2 3 2 2" xfId="26764"/>
    <cellStyle name="표준 9 2 2 5 4 2 3 3" xfId="26765"/>
    <cellStyle name="표준 9 2 2 5 4 2 4" xfId="26766"/>
    <cellStyle name="표준 9 2 2 5 4 2 4 2" xfId="26767"/>
    <cellStyle name="표준 9 2 2 5 4 2 5" xfId="26768"/>
    <cellStyle name="표준 9 2 2 5 4 3" xfId="26769"/>
    <cellStyle name="표준 9 2 2 5 4 3 2" xfId="26770"/>
    <cellStyle name="표준 9 2 2 5 4 3 2 2" xfId="26771"/>
    <cellStyle name="표준 9 2 2 5 4 3 2 2 2" xfId="26772"/>
    <cellStyle name="표준 9 2 2 5 4 3 2 3" xfId="26773"/>
    <cellStyle name="표준 9 2 2 5 4 3 3" xfId="26774"/>
    <cellStyle name="표준 9 2 2 5 4 3 3 2" xfId="26775"/>
    <cellStyle name="표준 9 2 2 5 4 3 4" xfId="26776"/>
    <cellStyle name="표준 9 2 2 5 4 4" xfId="26777"/>
    <cellStyle name="표준 9 2 2 5 4 4 2" xfId="26778"/>
    <cellStyle name="표준 9 2 2 5 4 4 2 2" xfId="26779"/>
    <cellStyle name="표준 9 2 2 5 4 4 3" xfId="26780"/>
    <cellStyle name="표준 9 2 2 5 4 5" xfId="26781"/>
    <cellStyle name="표준 9 2 2 5 4 5 2" xfId="26782"/>
    <cellStyle name="표준 9 2 2 5 4 6" xfId="26783"/>
    <cellStyle name="표준 9 2 2 5 5" xfId="26784"/>
    <cellStyle name="표준 9 2 2 5 5 2" xfId="26785"/>
    <cellStyle name="표준 9 2 2 5 5 2 2" xfId="26786"/>
    <cellStyle name="표준 9 2 2 5 5 2 2 2" xfId="26787"/>
    <cellStyle name="표준 9 2 2 5 5 2 2 2 2" xfId="26788"/>
    <cellStyle name="표준 9 2 2 5 5 2 2 3" xfId="26789"/>
    <cellStyle name="표준 9 2 2 5 5 2 3" xfId="26790"/>
    <cellStyle name="표준 9 2 2 5 5 2 3 2" xfId="26791"/>
    <cellStyle name="표준 9 2 2 5 5 2 4" xfId="26792"/>
    <cellStyle name="표준 9 2 2 5 5 3" xfId="26793"/>
    <cellStyle name="표준 9 2 2 5 5 3 2" xfId="26794"/>
    <cellStyle name="표준 9 2 2 5 5 3 2 2" xfId="26795"/>
    <cellStyle name="표준 9 2 2 5 5 3 3" xfId="26796"/>
    <cellStyle name="표준 9 2 2 5 5 4" xfId="26797"/>
    <cellStyle name="표준 9 2 2 5 5 4 2" xfId="26798"/>
    <cellStyle name="표준 9 2 2 5 5 5" xfId="26799"/>
    <cellStyle name="표준 9 2 2 5 6" xfId="26800"/>
    <cellStyle name="표준 9 2 2 5 6 2" xfId="26801"/>
    <cellStyle name="표준 9 2 2 5 6 2 2" xfId="26802"/>
    <cellStyle name="표준 9 2 2 5 6 2 2 2" xfId="26803"/>
    <cellStyle name="표준 9 2 2 5 6 2 3" xfId="26804"/>
    <cellStyle name="표준 9 2 2 5 6 3" xfId="26805"/>
    <cellStyle name="표준 9 2 2 5 6 3 2" xfId="26806"/>
    <cellStyle name="표준 9 2 2 5 6 4" xfId="26807"/>
    <cellStyle name="표준 9 2 2 5 7" xfId="26808"/>
    <cellStyle name="표준 9 2 2 5 7 2" xfId="26809"/>
    <cellStyle name="표준 9 2 2 5 7 2 2" xfId="26810"/>
    <cellStyle name="표준 9 2 2 5 7 3" xfId="26811"/>
    <cellStyle name="표준 9 2 2 5 8" xfId="26812"/>
    <cellStyle name="표준 9 2 2 5 8 2" xfId="26813"/>
    <cellStyle name="표준 9 2 2 5 9" xfId="26814"/>
    <cellStyle name="표준 9 2 2 6" xfId="26815"/>
    <cellStyle name="표준 9 2 2 6 2" xfId="26816"/>
    <cellStyle name="표준 9 2 2 6 2 2" xfId="26817"/>
    <cellStyle name="표준 9 2 2 6 2 2 2" xfId="26818"/>
    <cellStyle name="표준 9 2 2 6 2 2 2 2" xfId="26819"/>
    <cellStyle name="표준 9 2 2 6 2 2 2 2 2" xfId="26820"/>
    <cellStyle name="표준 9 2 2 6 2 2 2 2 2 2" xfId="26821"/>
    <cellStyle name="표준 9 2 2 6 2 2 2 2 3" xfId="26822"/>
    <cellStyle name="표준 9 2 2 6 2 2 2 3" xfId="26823"/>
    <cellStyle name="표준 9 2 2 6 2 2 2 3 2" xfId="26824"/>
    <cellStyle name="표준 9 2 2 6 2 2 2 4" xfId="26825"/>
    <cellStyle name="표준 9 2 2 6 2 2 3" xfId="26826"/>
    <cellStyle name="표준 9 2 2 6 2 2 3 2" xfId="26827"/>
    <cellStyle name="표준 9 2 2 6 2 2 3 2 2" xfId="26828"/>
    <cellStyle name="표준 9 2 2 6 2 2 3 3" xfId="26829"/>
    <cellStyle name="표준 9 2 2 6 2 2 4" xfId="26830"/>
    <cellStyle name="표준 9 2 2 6 2 2 4 2" xfId="26831"/>
    <cellStyle name="표준 9 2 2 6 2 2 5" xfId="26832"/>
    <cellStyle name="표준 9 2 2 6 2 3" xfId="26833"/>
    <cellStyle name="표준 9 2 2 6 2 3 2" xfId="26834"/>
    <cellStyle name="표준 9 2 2 6 2 3 2 2" xfId="26835"/>
    <cellStyle name="표준 9 2 2 6 2 3 2 2 2" xfId="26836"/>
    <cellStyle name="표준 9 2 2 6 2 3 2 3" xfId="26837"/>
    <cellStyle name="표준 9 2 2 6 2 3 3" xfId="26838"/>
    <cellStyle name="표준 9 2 2 6 2 3 3 2" xfId="26839"/>
    <cellStyle name="표준 9 2 2 6 2 3 4" xfId="26840"/>
    <cellStyle name="표준 9 2 2 6 2 4" xfId="26841"/>
    <cellStyle name="표준 9 2 2 6 2 4 2" xfId="26842"/>
    <cellStyle name="표준 9 2 2 6 2 4 2 2" xfId="26843"/>
    <cellStyle name="표준 9 2 2 6 2 4 3" xfId="26844"/>
    <cellStyle name="표준 9 2 2 6 2 5" xfId="26845"/>
    <cellStyle name="표준 9 2 2 6 2 5 2" xfId="26846"/>
    <cellStyle name="표준 9 2 2 6 2 6" xfId="26847"/>
    <cellStyle name="표준 9 2 2 6 3" xfId="26848"/>
    <cellStyle name="표준 9 2 2 6 3 2" xfId="26849"/>
    <cellStyle name="표준 9 2 2 6 3 2 2" xfId="26850"/>
    <cellStyle name="표준 9 2 2 6 3 2 2 2" xfId="26851"/>
    <cellStyle name="표준 9 2 2 6 3 2 2 2 2" xfId="26852"/>
    <cellStyle name="표준 9 2 2 6 3 2 2 3" xfId="26853"/>
    <cellStyle name="표준 9 2 2 6 3 2 3" xfId="26854"/>
    <cellStyle name="표준 9 2 2 6 3 2 3 2" xfId="26855"/>
    <cellStyle name="표준 9 2 2 6 3 2 4" xfId="26856"/>
    <cellStyle name="표준 9 2 2 6 3 3" xfId="26857"/>
    <cellStyle name="표준 9 2 2 6 3 3 2" xfId="26858"/>
    <cellStyle name="표준 9 2 2 6 3 3 2 2" xfId="26859"/>
    <cellStyle name="표준 9 2 2 6 3 3 3" xfId="26860"/>
    <cellStyle name="표준 9 2 2 6 3 4" xfId="26861"/>
    <cellStyle name="표준 9 2 2 6 3 4 2" xfId="26862"/>
    <cellStyle name="표준 9 2 2 6 3 5" xfId="26863"/>
    <cellStyle name="표준 9 2 2 6 4" xfId="26864"/>
    <cellStyle name="표준 9 2 2 6 4 2" xfId="26865"/>
    <cellStyle name="표준 9 2 2 6 4 2 2" xfId="26866"/>
    <cellStyle name="표준 9 2 2 6 4 2 2 2" xfId="26867"/>
    <cellStyle name="표준 9 2 2 6 4 2 3" xfId="26868"/>
    <cellStyle name="표준 9 2 2 6 4 3" xfId="26869"/>
    <cellStyle name="표준 9 2 2 6 4 3 2" xfId="26870"/>
    <cellStyle name="표준 9 2 2 6 4 4" xfId="26871"/>
    <cellStyle name="표준 9 2 2 6 5" xfId="26872"/>
    <cellStyle name="표준 9 2 2 6 5 2" xfId="26873"/>
    <cellStyle name="표준 9 2 2 6 5 2 2" xfId="26874"/>
    <cellStyle name="표준 9 2 2 6 5 3" xfId="26875"/>
    <cellStyle name="표준 9 2 2 6 6" xfId="26876"/>
    <cellStyle name="표준 9 2 2 6 6 2" xfId="26877"/>
    <cellStyle name="표준 9 2 2 6 7" xfId="26878"/>
    <cellStyle name="표준 9 2 2 7" xfId="26879"/>
    <cellStyle name="표준 9 2 2 8" xfId="26880"/>
    <cellStyle name="표준 9 2 2 8 2" xfId="26881"/>
    <cellStyle name="표준 9 2 2 8 2 2" xfId="26882"/>
    <cellStyle name="표준 9 2 2 8 2 2 2" xfId="26883"/>
    <cellStyle name="표준 9 2 2 8 2 2 2 2" xfId="26884"/>
    <cellStyle name="표준 9 2 2 8 2 2 2 2 2" xfId="26885"/>
    <cellStyle name="표준 9 2 2 8 2 2 2 3" xfId="26886"/>
    <cellStyle name="표준 9 2 2 8 2 2 3" xfId="26887"/>
    <cellStyle name="표준 9 2 2 8 2 2 3 2" xfId="26888"/>
    <cellStyle name="표준 9 2 2 8 2 2 4" xfId="26889"/>
    <cellStyle name="표준 9 2 2 8 2 3" xfId="26890"/>
    <cellStyle name="표준 9 2 2 8 2 3 2" xfId="26891"/>
    <cellStyle name="표준 9 2 2 8 2 3 2 2" xfId="26892"/>
    <cellStyle name="표준 9 2 2 8 2 3 3" xfId="26893"/>
    <cellStyle name="표준 9 2 2 8 2 4" xfId="26894"/>
    <cellStyle name="표준 9 2 2 8 2 4 2" xfId="26895"/>
    <cellStyle name="표준 9 2 2 8 2 5" xfId="26896"/>
    <cellStyle name="표준 9 2 2 8 3" xfId="26897"/>
    <cellStyle name="표준 9 2 2 8 3 2" xfId="26898"/>
    <cellStyle name="표준 9 2 2 8 3 2 2" xfId="26899"/>
    <cellStyle name="표준 9 2 2 8 3 2 2 2" xfId="26900"/>
    <cellStyle name="표준 9 2 2 8 3 2 3" xfId="26901"/>
    <cellStyle name="표준 9 2 2 8 3 3" xfId="26902"/>
    <cellStyle name="표준 9 2 2 8 3 3 2" xfId="26903"/>
    <cellStyle name="표준 9 2 2 8 3 4" xfId="26904"/>
    <cellStyle name="표준 9 2 2 8 4" xfId="26905"/>
    <cellStyle name="표준 9 2 2 8 4 2" xfId="26906"/>
    <cellStyle name="표준 9 2 2 8 4 2 2" xfId="26907"/>
    <cellStyle name="표준 9 2 2 8 4 3" xfId="26908"/>
    <cellStyle name="표준 9 2 2 8 5" xfId="26909"/>
    <cellStyle name="표준 9 2 2 8 5 2" xfId="26910"/>
    <cellStyle name="표준 9 2 2 8 6" xfId="26911"/>
    <cellStyle name="표준 9 2 2 9" xfId="26912"/>
    <cellStyle name="표준 9 2 2 9 2" xfId="26913"/>
    <cellStyle name="표준 9 2 2 9 2 2" xfId="26914"/>
    <cellStyle name="표준 9 2 2 9 2 2 2" xfId="26915"/>
    <cellStyle name="표준 9 2 2 9 2 2 2 2" xfId="26916"/>
    <cellStyle name="표준 9 2 2 9 2 2 3" xfId="26917"/>
    <cellStyle name="표준 9 2 2 9 2 3" xfId="26918"/>
    <cellStyle name="표준 9 2 2 9 2 3 2" xfId="26919"/>
    <cellStyle name="표준 9 2 2 9 2 4" xfId="26920"/>
    <cellStyle name="표준 9 2 2 9 3" xfId="26921"/>
    <cellStyle name="표준 9 2 2 9 3 2" xfId="26922"/>
    <cellStyle name="표준 9 2 2 9 3 2 2" xfId="26923"/>
    <cellStyle name="표준 9 2 2 9 3 3" xfId="26924"/>
    <cellStyle name="표준 9 2 2 9 4" xfId="26925"/>
    <cellStyle name="표준 9 2 2 9 4 2" xfId="26926"/>
    <cellStyle name="표준 9 2 2 9 5" xfId="26927"/>
    <cellStyle name="표준 9 2 3" xfId="26928"/>
    <cellStyle name="표준 9 2 3 10" xfId="26929"/>
    <cellStyle name="표준 9 2 3 10 2" xfId="26930"/>
    <cellStyle name="표준 9 2 3 11" xfId="26931"/>
    <cellStyle name="표준 9 2 3 2" xfId="26932"/>
    <cellStyle name="표준 9 2 3 2 10" xfId="26933"/>
    <cellStyle name="표준 9 2 3 2 2" xfId="26934"/>
    <cellStyle name="표준 9 2 3 2 2 2" xfId="26935"/>
    <cellStyle name="표준 9 2 3 2 2 2 2" xfId="26936"/>
    <cellStyle name="표준 9 2 3 2 2 2 2 2" xfId="26937"/>
    <cellStyle name="표준 9 2 3 2 2 2 2 2 2" xfId="26938"/>
    <cellStyle name="표준 9 2 3 2 2 2 2 2 2 2" xfId="26939"/>
    <cellStyle name="표준 9 2 3 2 2 2 2 2 2 2 2" xfId="26940"/>
    <cellStyle name="표준 9 2 3 2 2 2 2 2 2 2 2 2" xfId="26941"/>
    <cellStyle name="표준 9 2 3 2 2 2 2 2 2 2 3" xfId="26942"/>
    <cellStyle name="표준 9 2 3 2 2 2 2 2 2 3" xfId="26943"/>
    <cellStyle name="표준 9 2 3 2 2 2 2 2 2 3 2" xfId="26944"/>
    <cellStyle name="표준 9 2 3 2 2 2 2 2 2 4" xfId="26945"/>
    <cellStyle name="표준 9 2 3 2 2 2 2 2 3" xfId="26946"/>
    <cellStyle name="표준 9 2 3 2 2 2 2 2 3 2" xfId="26947"/>
    <cellStyle name="표준 9 2 3 2 2 2 2 2 3 2 2" xfId="26948"/>
    <cellStyle name="표준 9 2 3 2 2 2 2 2 3 3" xfId="26949"/>
    <cellStyle name="표준 9 2 3 2 2 2 2 2 4" xfId="26950"/>
    <cellStyle name="표준 9 2 3 2 2 2 2 2 4 2" xfId="26951"/>
    <cellStyle name="표준 9 2 3 2 2 2 2 2 5" xfId="26952"/>
    <cellStyle name="표준 9 2 3 2 2 2 2 3" xfId="26953"/>
    <cellStyle name="표준 9 2 3 2 2 2 2 3 2" xfId="26954"/>
    <cellStyle name="표준 9 2 3 2 2 2 2 3 2 2" xfId="26955"/>
    <cellStyle name="표준 9 2 3 2 2 2 2 3 2 2 2" xfId="26956"/>
    <cellStyle name="표준 9 2 3 2 2 2 2 3 2 3" xfId="26957"/>
    <cellStyle name="표준 9 2 3 2 2 2 2 3 3" xfId="26958"/>
    <cellStyle name="표준 9 2 3 2 2 2 2 3 3 2" xfId="26959"/>
    <cellStyle name="표준 9 2 3 2 2 2 2 3 4" xfId="26960"/>
    <cellStyle name="표준 9 2 3 2 2 2 2 4" xfId="26961"/>
    <cellStyle name="표준 9 2 3 2 2 2 2 4 2" xfId="26962"/>
    <cellStyle name="표준 9 2 3 2 2 2 2 4 2 2" xfId="26963"/>
    <cellStyle name="표준 9 2 3 2 2 2 2 4 3" xfId="26964"/>
    <cellStyle name="표준 9 2 3 2 2 2 2 5" xfId="26965"/>
    <cellStyle name="표준 9 2 3 2 2 2 2 5 2" xfId="26966"/>
    <cellStyle name="표준 9 2 3 2 2 2 2 6" xfId="26967"/>
    <cellStyle name="표준 9 2 3 2 2 2 3" xfId="26968"/>
    <cellStyle name="표준 9 2 3 2 2 2 3 2" xfId="26969"/>
    <cellStyle name="표준 9 2 3 2 2 2 3 2 2" xfId="26970"/>
    <cellStyle name="표준 9 2 3 2 2 2 3 2 2 2" xfId="26971"/>
    <cellStyle name="표준 9 2 3 2 2 2 3 2 2 2 2" xfId="26972"/>
    <cellStyle name="표준 9 2 3 2 2 2 3 2 2 3" xfId="26973"/>
    <cellStyle name="표준 9 2 3 2 2 2 3 2 3" xfId="26974"/>
    <cellStyle name="표준 9 2 3 2 2 2 3 2 3 2" xfId="26975"/>
    <cellStyle name="표준 9 2 3 2 2 2 3 2 4" xfId="26976"/>
    <cellStyle name="표준 9 2 3 2 2 2 3 3" xfId="26977"/>
    <cellStyle name="표준 9 2 3 2 2 2 3 3 2" xfId="26978"/>
    <cellStyle name="표준 9 2 3 2 2 2 3 3 2 2" xfId="26979"/>
    <cellStyle name="표준 9 2 3 2 2 2 3 3 3" xfId="26980"/>
    <cellStyle name="표준 9 2 3 2 2 2 3 4" xfId="26981"/>
    <cellStyle name="표준 9 2 3 2 2 2 3 4 2" xfId="26982"/>
    <cellStyle name="표준 9 2 3 2 2 2 3 5" xfId="26983"/>
    <cellStyle name="표준 9 2 3 2 2 2 4" xfId="26984"/>
    <cellStyle name="표준 9 2 3 2 2 2 4 2" xfId="26985"/>
    <cellStyle name="표준 9 2 3 2 2 2 4 2 2" xfId="26986"/>
    <cellStyle name="표준 9 2 3 2 2 2 4 2 2 2" xfId="26987"/>
    <cellStyle name="표준 9 2 3 2 2 2 4 2 3" xfId="26988"/>
    <cellStyle name="표준 9 2 3 2 2 2 4 3" xfId="26989"/>
    <cellStyle name="표준 9 2 3 2 2 2 4 3 2" xfId="26990"/>
    <cellStyle name="표준 9 2 3 2 2 2 4 4" xfId="26991"/>
    <cellStyle name="표준 9 2 3 2 2 2 5" xfId="26992"/>
    <cellStyle name="표준 9 2 3 2 2 2 5 2" xfId="26993"/>
    <cellStyle name="표준 9 2 3 2 2 2 5 2 2" xfId="26994"/>
    <cellStyle name="표준 9 2 3 2 2 2 5 3" xfId="26995"/>
    <cellStyle name="표준 9 2 3 2 2 2 6" xfId="26996"/>
    <cellStyle name="표준 9 2 3 2 2 2 6 2" xfId="26997"/>
    <cellStyle name="표준 9 2 3 2 2 2 7" xfId="26998"/>
    <cellStyle name="표준 9 2 3 2 2 3" xfId="26999"/>
    <cellStyle name="표준 9 2 3 2 2 4" xfId="27000"/>
    <cellStyle name="표준 9 2 3 2 2 4 2" xfId="27001"/>
    <cellStyle name="표준 9 2 3 2 2 4 2 2" xfId="27002"/>
    <cellStyle name="표준 9 2 3 2 2 4 2 2 2" xfId="27003"/>
    <cellStyle name="표준 9 2 3 2 2 4 2 2 2 2" xfId="27004"/>
    <cellStyle name="표준 9 2 3 2 2 4 2 2 2 2 2" xfId="27005"/>
    <cellStyle name="표준 9 2 3 2 2 4 2 2 2 3" xfId="27006"/>
    <cellStyle name="표준 9 2 3 2 2 4 2 2 3" xfId="27007"/>
    <cellStyle name="표준 9 2 3 2 2 4 2 2 3 2" xfId="27008"/>
    <cellStyle name="표준 9 2 3 2 2 4 2 2 4" xfId="27009"/>
    <cellStyle name="표준 9 2 3 2 2 4 2 3" xfId="27010"/>
    <cellStyle name="표준 9 2 3 2 2 4 2 3 2" xfId="27011"/>
    <cellStyle name="표준 9 2 3 2 2 4 2 3 2 2" xfId="27012"/>
    <cellStyle name="표준 9 2 3 2 2 4 2 3 3" xfId="27013"/>
    <cellStyle name="표준 9 2 3 2 2 4 2 4" xfId="27014"/>
    <cellStyle name="표준 9 2 3 2 2 4 2 4 2" xfId="27015"/>
    <cellStyle name="표준 9 2 3 2 2 4 2 5" xfId="27016"/>
    <cellStyle name="표준 9 2 3 2 2 4 3" xfId="27017"/>
    <cellStyle name="표준 9 2 3 2 2 4 3 2" xfId="27018"/>
    <cellStyle name="표준 9 2 3 2 2 4 3 2 2" xfId="27019"/>
    <cellStyle name="표준 9 2 3 2 2 4 3 2 2 2" xfId="27020"/>
    <cellStyle name="표준 9 2 3 2 2 4 3 2 3" xfId="27021"/>
    <cellStyle name="표준 9 2 3 2 2 4 3 3" xfId="27022"/>
    <cellStyle name="표준 9 2 3 2 2 4 3 3 2" xfId="27023"/>
    <cellStyle name="표준 9 2 3 2 2 4 3 4" xfId="27024"/>
    <cellStyle name="표준 9 2 3 2 2 4 4" xfId="27025"/>
    <cellStyle name="표준 9 2 3 2 2 4 4 2" xfId="27026"/>
    <cellStyle name="표준 9 2 3 2 2 4 4 2 2" xfId="27027"/>
    <cellStyle name="표준 9 2 3 2 2 4 4 3" xfId="27028"/>
    <cellStyle name="표준 9 2 3 2 2 4 5" xfId="27029"/>
    <cellStyle name="표준 9 2 3 2 2 4 5 2" xfId="27030"/>
    <cellStyle name="표준 9 2 3 2 2 4 6" xfId="27031"/>
    <cellStyle name="표준 9 2 3 2 2 5" xfId="27032"/>
    <cellStyle name="표준 9 2 3 2 2 5 2" xfId="27033"/>
    <cellStyle name="표준 9 2 3 2 2 5 2 2" xfId="27034"/>
    <cellStyle name="표준 9 2 3 2 2 5 2 2 2" xfId="27035"/>
    <cellStyle name="표준 9 2 3 2 2 5 2 2 2 2" xfId="27036"/>
    <cellStyle name="표준 9 2 3 2 2 5 2 2 3" xfId="27037"/>
    <cellStyle name="표준 9 2 3 2 2 5 2 3" xfId="27038"/>
    <cellStyle name="표준 9 2 3 2 2 5 2 3 2" xfId="27039"/>
    <cellStyle name="표준 9 2 3 2 2 5 2 4" xfId="27040"/>
    <cellStyle name="표준 9 2 3 2 2 5 3" xfId="27041"/>
    <cellStyle name="표준 9 2 3 2 2 5 3 2" xfId="27042"/>
    <cellStyle name="표준 9 2 3 2 2 5 3 2 2" xfId="27043"/>
    <cellStyle name="표준 9 2 3 2 2 5 3 3" xfId="27044"/>
    <cellStyle name="표준 9 2 3 2 2 5 4" xfId="27045"/>
    <cellStyle name="표준 9 2 3 2 2 5 4 2" xfId="27046"/>
    <cellStyle name="표준 9 2 3 2 2 5 5" xfId="27047"/>
    <cellStyle name="표준 9 2 3 2 2 6" xfId="27048"/>
    <cellStyle name="표준 9 2 3 2 2 6 2" xfId="27049"/>
    <cellStyle name="표준 9 2 3 2 2 6 2 2" xfId="27050"/>
    <cellStyle name="표준 9 2 3 2 2 6 2 2 2" xfId="27051"/>
    <cellStyle name="표준 9 2 3 2 2 6 2 3" xfId="27052"/>
    <cellStyle name="표준 9 2 3 2 2 6 3" xfId="27053"/>
    <cellStyle name="표준 9 2 3 2 2 6 3 2" xfId="27054"/>
    <cellStyle name="표준 9 2 3 2 2 6 4" xfId="27055"/>
    <cellStyle name="표준 9 2 3 2 2 7" xfId="27056"/>
    <cellStyle name="표준 9 2 3 2 2 7 2" xfId="27057"/>
    <cellStyle name="표준 9 2 3 2 2 7 2 2" xfId="27058"/>
    <cellStyle name="표준 9 2 3 2 2 7 3" xfId="27059"/>
    <cellStyle name="표준 9 2 3 2 2 8" xfId="27060"/>
    <cellStyle name="표준 9 2 3 2 2 8 2" xfId="27061"/>
    <cellStyle name="표준 9 2 3 2 2 9" xfId="27062"/>
    <cellStyle name="표준 9 2 3 2 3" xfId="27063"/>
    <cellStyle name="표준 9 2 3 2 3 2" xfId="27064"/>
    <cellStyle name="표준 9 2 3 2 3 2 2" xfId="27065"/>
    <cellStyle name="표준 9 2 3 2 3 2 2 2" xfId="27066"/>
    <cellStyle name="표준 9 2 3 2 3 2 2 2 2" xfId="27067"/>
    <cellStyle name="표준 9 2 3 2 3 2 2 2 2 2" xfId="27068"/>
    <cellStyle name="표준 9 2 3 2 3 2 2 2 2 2 2" xfId="27069"/>
    <cellStyle name="표준 9 2 3 2 3 2 2 2 2 3" xfId="27070"/>
    <cellStyle name="표준 9 2 3 2 3 2 2 2 3" xfId="27071"/>
    <cellStyle name="표준 9 2 3 2 3 2 2 2 3 2" xfId="27072"/>
    <cellStyle name="표준 9 2 3 2 3 2 2 2 4" xfId="27073"/>
    <cellStyle name="표준 9 2 3 2 3 2 2 3" xfId="27074"/>
    <cellStyle name="표준 9 2 3 2 3 2 2 3 2" xfId="27075"/>
    <cellStyle name="표준 9 2 3 2 3 2 2 3 2 2" xfId="27076"/>
    <cellStyle name="표준 9 2 3 2 3 2 2 3 3" xfId="27077"/>
    <cellStyle name="표준 9 2 3 2 3 2 2 4" xfId="27078"/>
    <cellStyle name="표준 9 2 3 2 3 2 2 4 2" xfId="27079"/>
    <cellStyle name="표준 9 2 3 2 3 2 2 5" xfId="27080"/>
    <cellStyle name="표준 9 2 3 2 3 2 3" xfId="27081"/>
    <cellStyle name="표준 9 2 3 2 3 2 3 2" xfId="27082"/>
    <cellStyle name="표준 9 2 3 2 3 2 3 2 2" xfId="27083"/>
    <cellStyle name="표준 9 2 3 2 3 2 3 2 2 2" xfId="27084"/>
    <cellStyle name="표준 9 2 3 2 3 2 3 2 3" xfId="27085"/>
    <cellStyle name="표준 9 2 3 2 3 2 3 3" xfId="27086"/>
    <cellStyle name="표준 9 2 3 2 3 2 3 3 2" xfId="27087"/>
    <cellStyle name="표준 9 2 3 2 3 2 3 4" xfId="27088"/>
    <cellStyle name="표준 9 2 3 2 3 2 4" xfId="27089"/>
    <cellStyle name="표준 9 2 3 2 3 2 4 2" xfId="27090"/>
    <cellStyle name="표준 9 2 3 2 3 2 4 2 2" xfId="27091"/>
    <cellStyle name="표준 9 2 3 2 3 2 4 3" xfId="27092"/>
    <cellStyle name="표준 9 2 3 2 3 2 5" xfId="27093"/>
    <cellStyle name="표준 9 2 3 2 3 2 5 2" xfId="27094"/>
    <cellStyle name="표준 9 2 3 2 3 2 6" xfId="27095"/>
    <cellStyle name="표준 9 2 3 2 3 3" xfId="27096"/>
    <cellStyle name="표준 9 2 3 2 3 3 2" xfId="27097"/>
    <cellStyle name="표준 9 2 3 2 3 3 2 2" xfId="27098"/>
    <cellStyle name="표준 9 2 3 2 3 3 2 2 2" xfId="27099"/>
    <cellStyle name="표준 9 2 3 2 3 3 2 2 2 2" xfId="27100"/>
    <cellStyle name="표준 9 2 3 2 3 3 2 2 3" xfId="27101"/>
    <cellStyle name="표준 9 2 3 2 3 3 2 3" xfId="27102"/>
    <cellStyle name="표준 9 2 3 2 3 3 2 3 2" xfId="27103"/>
    <cellStyle name="표준 9 2 3 2 3 3 2 4" xfId="27104"/>
    <cellStyle name="표준 9 2 3 2 3 3 3" xfId="27105"/>
    <cellStyle name="표준 9 2 3 2 3 3 3 2" xfId="27106"/>
    <cellStyle name="표준 9 2 3 2 3 3 3 2 2" xfId="27107"/>
    <cellStyle name="표준 9 2 3 2 3 3 3 3" xfId="27108"/>
    <cellStyle name="표준 9 2 3 2 3 3 4" xfId="27109"/>
    <cellStyle name="표준 9 2 3 2 3 3 4 2" xfId="27110"/>
    <cellStyle name="표준 9 2 3 2 3 3 5" xfId="27111"/>
    <cellStyle name="표준 9 2 3 2 3 4" xfId="27112"/>
    <cellStyle name="표준 9 2 3 2 3 4 2" xfId="27113"/>
    <cellStyle name="표준 9 2 3 2 3 4 2 2" xfId="27114"/>
    <cellStyle name="표준 9 2 3 2 3 4 2 2 2" xfId="27115"/>
    <cellStyle name="표준 9 2 3 2 3 4 2 3" xfId="27116"/>
    <cellStyle name="표준 9 2 3 2 3 4 3" xfId="27117"/>
    <cellStyle name="표준 9 2 3 2 3 4 3 2" xfId="27118"/>
    <cellStyle name="표준 9 2 3 2 3 4 4" xfId="27119"/>
    <cellStyle name="표준 9 2 3 2 3 5" xfId="27120"/>
    <cellStyle name="표준 9 2 3 2 3 5 2" xfId="27121"/>
    <cellStyle name="표준 9 2 3 2 3 5 2 2" xfId="27122"/>
    <cellStyle name="표준 9 2 3 2 3 5 3" xfId="27123"/>
    <cellStyle name="표준 9 2 3 2 3 6" xfId="27124"/>
    <cellStyle name="표준 9 2 3 2 3 6 2" xfId="27125"/>
    <cellStyle name="표준 9 2 3 2 3 7" xfId="27126"/>
    <cellStyle name="표준 9 2 3 2 4" xfId="27127"/>
    <cellStyle name="표준 9 2 3 2 5" xfId="27128"/>
    <cellStyle name="표준 9 2 3 2 5 2" xfId="27129"/>
    <cellStyle name="표준 9 2 3 2 5 2 2" xfId="27130"/>
    <cellStyle name="표준 9 2 3 2 5 2 2 2" xfId="27131"/>
    <cellStyle name="표준 9 2 3 2 5 2 2 2 2" xfId="27132"/>
    <cellStyle name="표준 9 2 3 2 5 2 2 2 2 2" xfId="27133"/>
    <cellStyle name="표준 9 2 3 2 5 2 2 2 3" xfId="27134"/>
    <cellStyle name="표준 9 2 3 2 5 2 2 3" xfId="27135"/>
    <cellStyle name="표준 9 2 3 2 5 2 2 3 2" xfId="27136"/>
    <cellStyle name="표준 9 2 3 2 5 2 2 4" xfId="27137"/>
    <cellStyle name="표준 9 2 3 2 5 2 3" xfId="27138"/>
    <cellStyle name="표준 9 2 3 2 5 2 3 2" xfId="27139"/>
    <cellStyle name="표준 9 2 3 2 5 2 3 2 2" xfId="27140"/>
    <cellStyle name="표준 9 2 3 2 5 2 3 3" xfId="27141"/>
    <cellStyle name="표준 9 2 3 2 5 2 4" xfId="27142"/>
    <cellStyle name="표준 9 2 3 2 5 2 4 2" xfId="27143"/>
    <cellStyle name="표준 9 2 3 2 5 2 5" xfId="27144"/>
    <cellStyle name="표준 9 2 3 2 5 3" xfId="27145"/>
    <cellStyle name="표준 9 2 3 2 5 3 2" xfId="27146"/>
    <cellStyle name="표준 9 2 3 2 5 3 2 2" xfId="27147"/>
    <cellStyle name="표준 9 2 3 2 5 3 2 2 2" xfId="27148"/>
    <cellStyle name="표준 9 2 3 2 5 3 2 3" xfId="27149"/>
    <cellStyle name="표준 9 2 3 2 5 3 3" xfId="27150"/>
    <cellStyle name="표준 9 2 3 2 5 3 3 2" xfId="27151"/>
    <cellStyle name="표준 9 2 3 2 5 3 4" xfId="27152"/>
    <cellStyle name="표준 9 2 3 2 5 4" xfId="27153"/>
    <cellStyle name="표준 9 2 3 2 5 4 2" xfId="27154"/>
    <cellStyle name="표준 9 2 3 2 5 4 2 2" xfId="27155"/>
    <cellStyle name="표준 9 2 3 2 5 4 3" xfId="27156"/>
    <cellStyle name="표준 9 2 3 2 5 5" xfId="27157"/>
    <cellStyle name="표준 9 2 3 2 5 5 2" xfId="27158"/>
    <cellStyle name="표준 9 2 3 2 5 6" xfId="27159"/>
    <cellStyle name="표준 9 2 3 2 6" xfId="27160"/>
    <cellStyle name="표준 9 2 3 2 6 2" xfId="27161"/>
    <cellStyle name="표준 9 2 3 2 6 2 2" xfId="27162"/>
    <cellStyle name="표준 9 2 3 2 6 2 2 2" xfId="27163"/>
    <cellStyle name="표준 9 2 3 2 6 2 2 2 2" xfId="27164"/>
    <cellStyle name="표준 9 2 3 2 6 2 2 3" xfId="27165"/>
    <cellStyle name="표준 9 2 3 2 6 2 3" xfId="27166"/>
    <cellStyle name="표준 9 2 3 2 6 2 3 2" xfId="27167"/>
    <cellStyle name="표준 9 2 3 2 6 2 4" xfId="27168"/>
    <cellStyle name="표준 9 2 3 2 6 3" xfId="27169"/>
    <cellStyle name="표준 9 2 3 2 6 3 2" xfId="27170"/>
    <cellStyle name="표준 9 2 3 2 6 3 2 2" xfId="27171"/>
    <cellStyle name="표준 9 2 3 2 6 3 3" xfId="27172"/>
    <cellStyle name="표준 9 2 3 2 6 4" xfId="27173"/>
    <cellStyle name="표준 9 2 3 2 6 4 2" xfId="27174"/>
    <cellStyle name="표준 9 2 3 2 6 5" xfId="27175"/>
    <cellStyle name="표준 9 2 3 2 7" xfId="27176"/>
    <cellStyle name="표준 9 2 3 2 7 2" xfId="27177"/>
    <cellStyle name="표준 9 2 3 2 7 2 2" xfId="27178"/>
    <cellStyle name="표준 9 2 3 2 7 2 2 2" xfId="27179"/>
    <cellStyle name="표준 9 2 3 2 7 2 3" xfId="27180"/>
    <cellStyle name="표준 9 2 3 2 7 3" xfId="27181"/>
    <cellStyle name="표준 9 2 3 2 7 3 2" xfId="27182"/>
    <cellStyle name="표준 9 2 3 2 7 4" xfId="27183"/>
    <cellStyle name="표준 9 2 3 2 8" xfId="27184"/>
    <cellStyle name="표준 9 2 3 2 8 2" xfId="27185"/>
    <cellStyle name="표준 9 2 3 2 8 2 2" xfId="27186"/>
    <cellStyle name="표준 9 2 3 2 8 3" xfId="27187"/>
    <cellStyle name="표준 9 2 3 2 9" xfId="27188"/>
    <cellStyle name="표준 9 2 3 2 9 2" xfId="27189"/>
    <cellStyle name="표준 9 2 3 3" xfId="27190"/>
    <cellStyle name="표준 9 2 3 3 2" xfId="27191"/>
    <cellStyle name="표준 9 2 3 3 2 2" xfId="27192"/>
    <cellStyle name="표준 9 2 3 3 2 2 2" xfId="27193"/>
    <cellStyle name="표준 9 2 3 3 2 2 2 2" xfId="27194"/>
    <cellStyle name="표준 9 2 3 3 2 2 2 2 2" xfId="27195"/>
    <cellStyle name="표준 9 2 3 3 2 2 2 2 2 2" xfId="27196"/>
    <cellStyle name="표준 9 2 3 3 2 2 2 2 2 2 2" xfId="27197"/>
    <cellStyle name="표준 9 2 3 3 2 2 2 2 2 3" xfId="27198"/>
    <cellStyle name="표준 9 2 3 3 2 2 2 2 3" xfId="27199"/>
    <cellStyle name="표준 9 2 3 3 2 2 2 2 3 2" xfId="27200"/>
    <cellStyle name="표준 9 2 3 3 2 2 2 2 4" xfId="27201"/>
    <cellStyle name="표준 9 2 3 3 2 2 2 3" xfId="27202"/>
    <cellStyle name="표준 9 2 3 3 2 2 2 3 2" xfId="27203"/>
    <cellStyle name="표준 9 2 3 3 2 2 2 3 2 2" xfId="27204"/>
    <cellStyle name="표준 9 2 3 3 2 2 2 3 3" xfId="27205"/>
    <cellStyle name="표준 9 2 3 3 2 2 2 4" xfId="27206"/>
    <cellStyle name="표준 9 2 3 3 2 2 2 4 2" xfId="27207"/>
    <cellStyle name="표준 9 2 3 3 2 2 2 5" xfId="27208"/>
    <cellStyle name="표준 9 2 3 3 2 2 3" xfId="27209"/>
    <cellStyle name="표준 9 2 3 3 2 2 3 2" xfId="27210"/>
    <cellStyle name="표준 9 2 3 3 2 2 3 2 2" xfId="27211"/>
    <cellStyle name="표준 9 2 3 3 2 2 3 2 2 2" xfId="27212"/>
    <cellStyle name="표준 9 2 3 3 2 2 3 2 3" xfId="27213"/>
    <cellStyle name="표준 9 2 3 3 2 2 3 3" xfId="27214"/>
    <cellStyle name="표준 9 2 3 3 2 2 3 3 2" xfId="27215"/>
    <cellStyle name="표준 9 2 3 3 2 2 3 4" xfId="27216"/>
    <cellStyle name="표준 9 2 3 3 2 2 4" xfId="27217"/>
    <cellStyle name="표준 9 2 3 3 2 2 4 2" xfId="27218"/>
    <cellStyle name="표준 9 2 3 3 2 2 4 2 2" xfId="27219"/>
    <cellStyle name="표준 9 2 3 3 2 2 4 3" xfId="27220"/>
    <cellStyle name="표준 9 2 3 3 2 2 5" xfId="27221"/>
    <cellStyle name="표준 9 2 3 3 2 2 5 2" xfId="27222"/>
    <cellStyle name="표준 9 2 3 3 2 2 6" xfId="27223"/>
    <cellStyle name="표준 9 2 3 3 2 3" xfId="27224"/>
    <cellStyle name="표준 9 2 3 3 2 3 2" xfId="27225"/>
    <cellStyle name="표준 9 2 3 3 2 3 2 2" xfId="27226"/>
    <cellStyle name="표준 9 2 3 3 2 3 2 2 2" xfId="27227"/>
    <cellStyle name="표준 9 2 3 3 2 3 2 2 2 2" xfId="27228"/>
    <cellStyle name="표준 9 2 3 3 2 3 2 2 3" xfId="27229"/>
    <cellStyle name="표준 9 2 3 3 2 3 2 3" xfId="27230"/>
    <cellStyle name="표준 9 2 3 3 2 3 2 3 2" xfId="27231"/>
    <cellStyle name="표준 9 2 3 3 2 3 2 4" xfId="27232"/>
    <cellStyle name="표준 9 2 3 3 2 3 3" xfId="27233"/>
    <cellStyle name="표준 9 2 3 3 2 3 3 2" xfId="27234"/>
    <cellStyle name="표준 9 2 3 3 2 3 3 2 2" xfId="27235"/>
    <cellStyle name="표준 9 2 3 3 2 3 3 3" xfId="27236"/>
    <cellStyle name="표준 9 2 3 3 2 3 4" xfId="27237"/>
    <cellStyle name="표준 9 2 3 3 2 3 4 2" xfId="27238"/>
    <cellStyle name="표준 9 2 3 3 2 3 5" xfId="27239"/>
    <cellStyle name="표준 9 2 3 3 2 4" xfId="27240"/>
    <cellStyle name="표준 9 2 3 3 2 4 2" xfId="27241"/>
    <cellStyle name="표준 9 2 3 3 2 4 2 2" xfId="27242"/>
    <cellStyle name="표준 9 2 3 3 2 4 2 2 2" xfId="27243"/>
    <cellStyle name="표준 9 2 3 3 2 4 2 3" xfId="27244"/>
    <cellStyle name="표준 9 2 3 3 2 4 3" xfId="27245"/>
    <cellStyle name="표준 9 2 3 3 2 4 3 2" xfId="27246"/>
    <cellStyle name="표준 9 2 3 3 2 4 4" xfId="27247"/>
    <cellStyle name="표준 9 2 3 3 2 5" xfId="27248"/>
    <cellStyle name="표준 9 2 3 3 2 5 2" xfId="27249"/>
    <cellStyle name="표준 9 2 3 3 2 5 2 2" xfId="27250"/>
    <cellStyle name="표준 9 2 3 3 2 5 3" xfId="27251"/>
    <cellStyle name="표준 9 2 3 3 2 6" xfId="27252"/>
    <cellStyle name="표준 9 2 3 3 2 6 2" xfId="27253"/>
    <cellStyle name="표준 9 2 3 3 2 7" xfId="27254"/>
    <cellStyle name="표준 9 2 3 3 3" xfId="27255"/>
    <cellStyle name="표준 9 2 3 3 4" xfId="27256"/>
    <cellStyle name="표준 9 2 3 3 4 2" xfId="27257"/>
    <cellStyle name="표준 9 2 3 3 4 2 2" xfId="27258"/>
    <cellStyle name="표준 9 2 3 3 4 2 2 2" xfId="27259"/>
    <cellStyle name="표준 9 2 3 3 4 2 2 2 2" xfId="27260"/>
    <cellStyle name="표준 9 2 3 3 4 2 2 2 2 2" xfId="27261"/>
    <cellStyle name="표준 9 2 3 3 4 2 2 2 3" xfId="27262"/>
    <cellStyle name="표준 9 2 3 3 4 2 2 3" xfId="27263"/>
    <cellStyle name="표준 9 2 3 3 4 2 2 3 2" xfId="27264"/>
    <cellStyle name="표준 9 2 3 3 4 2 2 4" xfId="27265"/>
    <cellStyle name="표준 9 2 3 3 4 2 3" xfId="27266"/>
    <cellStyle name="표준 9 2 3 3 4 2 3 2" xfId="27267"/>
    <cellStyle name="표준 9 2 3 3 4 2 3 2 2" xfId="27268"/>
    <cellStyle name="표준 9 2 3 3 4 2 3 3" xfId="27269"/>
    <cellStyle name="표준 9 2 3 3 4 2 4" xfId="27270"/>
    <cellStyle name="표준 9 2 3 3 4 2 4 2" xfId="27271"/>
    <cellStyle name="표준 9 2 3 3 4 2 5" xfId="27272"/>
    <cellStyle name="표준 9 2 3 3 4 3" xfId="27273"/>
    <cellStyle name="표준 9 2 3 3 4 3 2" xfId="27274"/>
    <cellStyle name="표준 9 2 3 3 4 3 2 2" xfId="27275"/>
    <cellStyle name="표준 9 2 3 3 4 3 2 2 2" xfId="27276"/>
    <cellStyle name="표준 9 2 3 3 4 3 2 3" xfId="27277"/>
    <cellStyle name="표준 9 2 3 3 4 3 3" xfId="27278"/>
    <cellStyle name="표준 9 2 3 3 4 3 3 2" xfId="27279"/>
    <cellStyle name="표준 9 2 3 3 4 3 4" xfId="27280"/>
    <cellStyle name="표준 9 2 3 3 4 4" xfId="27281"/>
    <cellStyle name="표준 9 2 3 3 4 4 2" xfId="27282"/>
    <cellStyle name="표준 9 2 3 3 4 4 2 2" xfId="27283"/>
    <cellStyle name="표준 9 2 3 3 4 4 3" xfId="27284"/>
    <cellStyle name="표준 9 2 3 3 4 5" xfId="27285"/>
    <cellStyle name="표준 9 2 3 3 4 5 2" xfId="27286"/>
    <cellStyle name="표준 9 2 3 3 4 6" xfId="27287"/>
    <cellStyle name="표준 9 2 3 3 5" xfId="27288"/>
    <cellStyle name="표준 9 2 3 3 5 2" xfId="27289"/>
    <cellStyle name="표준 9 2 3 3 5 2 2" xfId="27290"/>
    <cellStyle name="표준 9 2 3 3 5 2 2 2" xfId="27291"/>
    <cellStyle name="표준 9 2 3 3 5 2 2 2 2" xfId="27292"/>
    <cellStyle name="표준 9 2 3 3 5 2 2 3" xfId="27293"/>
    <cellStyle name="표준 9 2 3 3 5 2 3" xfId="27294"/>
    <cellStyle name="표준 9 2 3 3 5 2 3 2" xfId="27295"/>
    <cellStyle name="표준 9 2 3 3 5 2 4" xfId="27296"/>
    <cellStyle name="표준 9 2 3 3 5 3" xfId="27297"/>
    <cellStyle name="표준 9 2 3 3 5 3 2" xfId="27298"/>
    <cellStyle name="표준 9 2 3 3 5 3 2 2" xfId="27299"/>
    <cellStyle name="표준 9 2 3 3 5 3 3" xfId="27300"/>
    <cellStyle name="표준 9 2 3 3 5 4" xfId="27301"/>
    <cellStyle name="표준 9 2 3 3 5 4 2" xfId="27302"/>
    <cellStyle name="표준 9 2 3 3 5 5" xfId="27303"/>
    <cellStyle name="표준 9 2 3 3 6" xfId="27304"/>
    <cellStyle name="표준 9 2 3 3 6 2" xfId="27305"/>
    <cellStyle name="표준 9 2 3 3 6 2 2" xfId="27306"/>
    <cellStyle name="표준 9 2 3 3 6 2 2 2" xfId="27307"/>
    <cellStyle name="표준 9 2 3 3 6 2 3" xfId="27308"/>
    <cellStyle name="표준 9 2 3 3 6 3" xfId="27309"/>
    <cellStyle name="표준 9 2 3 3 6 3 2" xfId="27310"/>
    <cellStyle name="표준 9 2 3 3 6 4" xfId="27311"/>
    <cellStyle name="표준 9 2 3 3 7" xfId="27312"/>
    <cellStyle name="표준 9 2 3 3 7 2" xfId="27313"/>
    <cellStyle name="표준 9 2 3 3 7 2 2" xfId="27314"/>
    <cellStyle name="표준 9 2 3 3 7 3" xfId="27315"/>
    <cellStyle name="표준 9 2 3 3 8" xfId="27316"/>
    <cellStyle name="표준 9 2 3 3 8 2" xfId="27317"/>
    <cellStyle name="표준 9 2 3 3 9" xfId="27318"/>
    <cellStyle name="표준 9 2 3 4" xfId="27319"/>
    <cellStyle name="표준 9 2 3 4 2" xfId="27320"/>
    <cellStyle name="표준 9 2 3 4 2 2" xfId="27321"/>
    <cellStyle name="표준 9 2 3 4 2 2 2" xfId="27322"/>
    <cellStyle name="표준 9 2 3 4 2 2 2 2" xfId="27323"/>
    <cellStyle name="표준 9 2 3 4 2 2 2 2 2" xfId="27324"/>
    <cellStyle name="표준 9 2 3 4 2 2 2 2 2 2" xfId="27325"/>
    <cellStyle name="표준 9 2 3 4 2 2 2 2 3" xfId="27326"/>
    <cellStyle name="표준 9 2 3 4 2 2 2 3" xfId="27327"/>
    <cellStyle name="표준 9 2 3 4 2 2 2 3 2" xfId="27328"/>
    <cellStyle name="표준 9 2 3 4 2 2 2 4" xfId="27329"/>
    <cellStyle name="표준 9 2 3 4 2 2 3" xfId="27330"/>
    <cellStyle name="표준 9 2 3 4 2 2 3 2" xfId="27331"/>
    <cellStyle name="표준 9 2 3 4 2 2 3 2 2" xfId="27332"/>
    <cellStyle name="표준 9 2 3 4 2 2 3 3" xfId="27333"/>
    <cellStyle name="표준 9 2 3 4 2 2 4" xfId="27334"/>
    <cellStyle name="표준 9 2 3 4 2 2 4 2" xfId="27335"/>
    <cellStyle name="표준 9 2 3 4 2 2 5" xfId="27336"/>
    <cellStyle name="표준 9 2 3 4 2 3" xfId="27337"/>
    <cellStyle name="표준 9 2 3 4 2 3 2" xfId="27338"/>
    <cellStyle name="표준 9 2 3 4 2 3 2 2" xfId="27339"/>
    <cellStyle name="표준 9 2 3 4 2 3 2 2 2" xfId="27340"/>
    <cellStyle name="표준 9 2 3 4 2 3 2 3" xfId="27341"/>
    <cellStyle name="표준 9 2 3 4 2 3 3" xfId="27342"/>
    <cellStyle name="표준 9 2 3 4 2 3 3 2" xfId="27343"/>
    <cellStyle name="표준 9 2 3 4 2 3 4" xfId="27344"/>
    <cellStyle name="표준 9 2 3 4 2 4" xfId="27345"/>
    <cellStyle name="표준 9 2 3 4 2 4 2" xfId="27346"/>
    <cellStyle name="표준 9 2 3 4 2 4 2 2" xfId="27347"/>
    <cellStyle name="표준 9 2 3 4 2 4 3" xfId="27348"/>
    <cellStyle name="표준 9 2 3 4 2 5" xfId="27349"/>
    <cellStyle name="표준 9 2 3 4 2 5 2" xfId="27350"/>
    <cellStyle name="표준 9 2 3 4 2 6" xfId="27351"/>
    <cellStyle name="표준 9 2 3 4 3" xfId="27352"/>
    <cellStyle name="표준 9 2 3 4 3 2" xfId="27353"/>
    <cellStyle name="표준 9 2 3 4 3 2 2" xfId="27354"/>
    <cellStyle name="표준 9 2 3 4 3 2 2 2" xfId="27355"/>
    <cellStyle name="표준 9 2 3 4 3 2 2 2 2" xfId="27356"/>
    <cellStyle name="표준 9 2 3 4 3 2 2 3" xfId="27357"/>
    <cellStyle name="표준 9 2 3 4 3 2 3" xfId="27358"/>
    <cellStyle name="표준 9 2 3 4 3 2 3 2" xfId="27359"/>
    <cellStyle name="표준 9 2 3 4 3 2 4" xfId="27360"/>
    <cellStyle name="표준 9 2 3 4 3 3" xfId="27361"/>
    <cellStyle name="표준 9 2 3 4 3 3 2" xfId="27362"/>
    <cellStyle name="표준 9 2 3 4 3 3 2 2" xfId="27363"/>
    <cellStyle name="표준 9 2 3 4 3 3 3" xfId="27364"/>
    <cellStyle name="표준 9 2 3 4 3 4" xfId="27365"/>
    <cellStyle name="표준 9 2 3 4 3 4 2" xfId="27366"/>
    <cellStyle name="표준 9 2 3 4 3 5" xfId="27367"/>
    <cellStyle name="표준 9 2 3 4 4" xfId="27368"/>
    <cellStyle name="표준 9 2 3 4 4 2" xfId="27369"/>
    <cellStyle name="표준 9 2 3 4 4 2 2" xfId="27370"/>
    <cellStyle name="표준 9 2 3 4 4 2 2 2" xfId="27371"/>
    <cellStyle name="표준 9 2 3 4 4 2 3" xfId="27372"/>
    <cellStyle name="표준 9 2 3 4 4 3" xfId="27373"/>
    <cellStyle name="표준 9 2 3 4 4 3 2" xfId="27374"/>
    <cellStyle name="표준 9 2 3 4 4 4" xfId="27375"/>
    <cellStyle name="표준 9 2 3 4 5" xfId="27376"/>
    <cellStyle name="표준 9 2 3 4 5 2" xfId="27377"/>
    <cellStyle name="표준 9 2 3 4 5 2 2" xfId="27378"/>
    <cellStyle name="표준 9 2 3 4 5 3" xfId="27379"/>
    <cellStyle name="표준 9 2 3 4 6" xfId="27380"/>
    <cellStyle name="표준 9 2 3 4 6 2" xfId="27381"/>
    <cellStyle name="표준 9 2 3 4 7" xfId="27382"/>
    <cellStyle name="표준 9 2 3 5" xfId="27383"/>
    <cellStyle name="표준 9 2 3 6" xfId="27384"/>
    <cellStyle name="표준 9 2 3 6 2" xfId="27385"/>
    <cellStyle name="표준 9 2 3 6 2 2" xfId="27386"/>
    <cellStyle name="표준 9 2 3 6 2 2 2" xfId="27387"/>
    <cellStyle name="표준 9 2 3 6 2 2 2 2" xfId="27388"/>
    <cellStyle name="표준 9 2 3 6 2 2 2 2 2" xfId="27389"/>
    <cellStyle name="표준 9 2 3 6 2 2 2 3" xfId="27390"/>
    <cellStyle name="표준 9 2 3 6 2 2 3" xfId="27391"/>
    <cellStyle name="표준 9 2 3 6 2 2 3 2" xfId="27392"/>
    <cellStyle name="표준 9 2 3 6 2 2 4" xfId="27393"/>
    <cellStyle name="표준 9 2 3 6 2 3" xfId="27394"/>
    <cellStyle name="표준 9 2 3 6 2 3 2" xfId="27395"/>
    <cellStyle name="표준 9 2 3 6 2 3 2 2" xfId="27396"/>
    <cellStyle name="표준 9 2 3 6 2 3 3" xfId="27397"/>
    <cellStyle name="표준 9 2 3 6 2 4" xfId="27398"/>
    <cellStyle name="표준 9 2 3 6 2 4 2" xfId="27399"/>
    <cellStyle name="표준 9 2 3 6 2 5" xfId="27400"/>
    <cellStyle name="표준 9 2 3 6 3" xfId="27401"/>
    <cellStyle name="표준 9 2 3 6 3 2" xfId="27402"/>
    <cellStyle name="표준 9 2 3 6 3 2 2" xfId="27403"/>
    <cellStyle name="표준 9 2 3 6 3 2 2 2" xfId="27404"/>
    <cellStyle name="표준 9 2 3 6 3 2 3" xfId="27405"/>
    <cellStyle name="표준 9 2 3 6 3 3" xfId="27406"/>
    <cellStyle name="표준 9 2 3 6 3 3 2" xfId="27407"/>
    <cellStyle name="표준 9 2 3 6 3 4" xfId="27408"/>
    <cellStyle name="표준 9 2 3 6 4" xfId="27409"/>
    <cellStyle name="표준 9 2 3 6 4 2" xfId="27410"/>
    <cellStyle name="표준 9 2 3 6 4 2 2" xfId="27411"/>
    <cellStyle name="표준 9 2 3 6 4 3" xfId="27412"/>
    <cellStyle name="표준 9 2 3 6 5" xfId="27413"/>
    <cellStyle name="표준 9 2 3 6 5 2" xfId="27414"/>
    <cellStyle name="표준 9 2 3 6 6" xfId="27415"/>
    <cellStyle name="표준 9 2 3 7" xfId="27416"/>
    <cellStyle name="표준 9 2 3 7 2" xfId="27417"/>
    <cellStyle name="표준 9 2 3 7 2 2" xfId="27418"/>
    <cellStyle name="표준 9 2 3 7 2 2 2" xfId="27419"/>
    <cellStyle name="표준 9 2 3 7 2 2 2 2" xfId="27420"/>
    <cellStyle name="표준 9 2 3 7 2 2 3" xfId="27421"/>
    <cellStyle name="표준 9 2 3 7 2 3" xfId="27422"/>
    <cellStyle name="표준 9 2 3 7 2 3 2" xfId="27423"/>
    <cellStyle name="표준 9 2 3 7 2 4" xfId="27424"/>
    <cellStyle name="표준 9 2 3 7 3" xfId="27425"/>
    <cellStyle name="표준 9 2 3 7 3 2" xfId="27426"/>
    <cellStyle name="표준 9 2 3 7 3 2 2" xfId="27427"/>
    <cellStyle name="표준 9 2 3 7 3 3" xfId="27428"/>
    <cellStyle name="표준 9 2 3 7 4" xfId="27429"/>
    <cellStyle name="표준 9 2 3 7 4 2" xfId="27430"/>
    <cellStyle name="표준 9 2 3 7 5" xfId="27431"/>
    <cellStyle name="표준 9 2 3 8" xfId="27432"/>
    <cellStyle name="표준 9 2 3 8 2" xfId="27433"/>
    <cellStyle name="표준 9 2 3 8 2 2" xfId="27434"/>
    <cellStyle name="표준 9 2 3 8 2 2 2" xfId="27435"/>
    <cellStyle name="표준 9 2 3 8 2 3" xfId="27436"/>
    <cellStyle name="표준 9 2 3 8 3" xfId="27437"/>
    <cellStyle name="표준 9 2 3 8 3 2" xfId="27438"/>
    <cellStyle name="표준 9 2 3 8 4" xfId="27439"/>
    <cellStyle name="표준 9 2 3 9" xfId="27440"/>
    <cellStyle name="표준 9 2 3 9 2" xfId="27441"/>
    <cellStyle name="표준 9 2 3 9 2 2" xfId="27442"/>
    <cellStyle name="표준 9 2 3 9 3" xfId="27443"/>
    <cellStyle name="표준 9 2 4" xfId="27444"/>
    <cellStyle name="표준 9 2 4 2" xfId="27445"/>
    <cellStyle name="표준 9 2 5" xfId="27446"/>
    <cellStyle name="표준 9 2 5 10" xfId="27447"/>
    <cellStyle name="표준 9 2 5 2" xfId="27448"/>
    <cellStyle name="표준 9 2 5 2 2" xfId="27449"/>
    <cellStyle name="표준 9 2 5 2 2 2" xfId="27450"/>
    <cellStyle name="표준 9 2 5 2 2 2 2" xfId="27451"/>
    <cellStyle name="표준 9 2 5 2 2 2 2 2" xfId="27452"/>
    <cellStyle name="표준 9 2 5 2 2 2 2 2 2" xfId="27453"/>
    <cellStyle name="표준 9 2 5 2 2 2 2 2 2 2" xfId="27454"/>
    <cellStyle name="표준 9 2 5 2 2 2 2 2 2 2 2" xfId="27455"/>
    <cellStyle name="표준 9 2 5 2 2 2 2 2 2 3" xfId="27456"/>
    <cellStyle name="표준 9 2 5 2 2 2 2 2 3" xfId="27457"/>
    <cellStyle name="표준 9 2 5 2 2 2 2 2 3 2" xfId="27458"/>
    <cellStyle name="표준 9 2 5 2 2 2 2 2 4" xfId="27459"/>
    <cellStyle name="표준 9 2 5 2 2 2 2 3" xfId="27460"/>
    <cellStyle name="표준 9 2 5 2 2 2 2 3 2" xfId="27461"/>
    <cellStyle name="표준 9 2 5 2 2 2 2 3 2 2" xfId="27462"/>
    <cellStyle name="표준 9 2 5 2 2 2 2 3 3" xfId="27463"/>
    <cellStyle name="표준 9 2 5 2 2 2 2 4" xfId="27464"/>
    <cellStyle name="표준 9 2 5 2 2 2 2 4 2" xfId="27465"/>
    <cellStyle name="표준 9 2 5 2 2 2 2 5" xfId="27466"/>
    <cellStyle name="표준 9 2 5 2 2 2 3" xfId="27467"/>
    <cellStyle name="표준 9 2 5 2 2 2 3 2" xfId="27468"/>
    <cellStyle name="표준 9 2 5 2 2 2 3 2 2" xfId="27469"/>
    <cellStyle name="표준 9 2 5 2 2 2 3 2 2 2" xfId="27470"/>
    <cellStyle name="표준 9 2 5 2 2 2 3 2 3" xfId="27471"/>
    <cellStyle name="표준 9 2 5 2 2 2 3 3" xfId="27472"/>
    <cellStyle name="표준 9 2 5 2 2 2 3 3 2" xfId="27473"/>
    <cellStyle name="표준 9 2 5 2 2 2 3 4" xfId="27474"/>
    <cellStyle name="표준 9 2 5 2 2 2 4" xfId="27475"/>
    <cellStyle name="표준 9 2 5 2 2 2 4 2" xfId="27476"/>
    <cellStyle name="표준 9 2 5 2 2 2 4 2 2" xfId="27477"/>
    <cellStyle name="표준 9 2 5 2 2 2 4 3" xfId="27478"/>
    <cellStyle name="표준 9 2 5 2 2 2 5" xfId="27479"/>
    <cellStyle name="표준 9 2 5 2 2 2 5 2" xfId="27480"/>
    <cellStyle name="표준 9 2 5 2 2 2 6" xfId="27481"/>
    <cellStyle name="표준 9 2 5 2 2 3" xfId="27482"/>
    <cellStyle name="표준 9 2 5 2 2 3 2" xfId="27483"/>
    <cellStyle name="표준 9 2 5 2 2 3 2 2" xfId="27484"/>
    <cellStyle name="표준 9 2 5 2 2 3 2 2 2" xfId="27485"/>
    <cellStyle name="표준 9 2 5 2 2 3 2 2 2 2" xfId="27486"/>
    <cellStyle name="표준 9 2 5 2 2 3 2 2 3" xfId="27487"/>
    <cellStyle name="표준 9 2 5 2 2 3 2 3" xfId="27488"/>
    <cellStyle name="표준 9 2 5 2 2 3 2 3 2" xfId="27489"/>
    <cellStyle name="표준 9 2 5 2 2 3 2 4" xfId="27490"/>
    <cellStyle name="표준 9 2 5 2 2 3 3" xfId="27491"/>
    <cellStyle name="표준 9 2 5 2 2 3 3 2" xfId="27492"/>
    <cellStyle name="표준 9 2 5 2 2 3 3 2 2" xfId="27493"/>
    <cellStyle name="표준 9 2 5 2 2 3 3 3" xfId="27494"/>
    <cellStyle name="표준 9 2 5 2 2 3 4" xfId="27495"/>
    <cellStyle name="표준 9 2 5 2 2 3 4 2" xfId="27496"/>
    <cellStyle name="표준 9 2 5 2 2 3 5" xfId="27497"/>
    <cellStyle name="표준 9 2 5 2 2 4" xfId="27498"/>
    <cellStyle name="표준 9 2 5 2 2 4 2" xfId="27499"/>
    <cellStyle name="표준 9 2 5 2 2 4 2 2" xfId="27500"/>
    <cellStyle name="표준 9 2 5 2 2 4 2 2 2" xfId="27501"/>
    <cellStyle name="표준 9 2 5 2 2 4 2 3" xfId="27502"/>
    <cellStyle name="표준 9 2 5 2 2 4 3" xfId="27503"/>
    <cellStyle name="표준 9 2 5 2 2 4 3 2" xfId="27504"/>
    <cellStyle name="표준 9 2 5 2 2 4 4" xfId="27505"/>
    <cellStyle name="표준 9 2 5 2 2 5" xfId="27506"/>
    <cellStyle name="표준 9 2 5 2 2 5 2" xfId="27507"/>
    <cellStyle name="표준 9 2 5 2 2 5 2 2" xfId="27508"/>
    <cellStyle name="표준 9 2 5 2 2 5 3" xfId="27509"/>
    <cellStyle name="표준 9 2 5 2 2 6" xfId="27510"/>
    <cellStyle name="표준 9 2 5 2 2 6 2" xfId="27511"/>
    <cellStyle name="표준 9 2 5 2 2 7" xfId="27512"/>
    <cellStyle name="표준 9 2 5 2 3" xfId="27513"/>
    <cellStyle name="표준 9 2 5 2 4" xfId="27514"/>
    <cellStyle name="표준 9 2 5 2 4 2" xfId="27515"/>
    <cellStyle name="표준 9 2 5 2 4 2 2" xfId="27516"/>
    <cellStyle name="표준 9 2 5 2 4 2 2 2" xfId="27517"/>
    <cellStyle name="표준 9 2 5 2 4 2 2 2 2" xfId="27518"/>
    <cellStyle name="표준 9 2 5 2 4 2 2 2 2 2" xfId="27519"/>
    <cellStyle name="표준 9 2 5 2 4 2 2 2 3" xfId="27520"/>
    <cellStyle name="표준 9 2 5 2 4 2 2 3" xfId="27521"/>
    <cellStyle name="표준 9 2 5 2 4 2 2 3 2" xfId="27522"/>
    <cellStyle name="표준 9 2 5 2 4 2 2 4" xfId="27523"/>
    <cellStyle name="표준 9 2 5 2 4 2 3" xfId="27524"/>
    <cellStyle name="표준 9 2 5 2 4 2 3 2" xfId="27525"/>
    <cellStyle name="표준 9 2 5 2 4 2 3 2 2" xfId="27526"/>
    <cellStyle name="표준 9 2 5 2 4 2 3 3" xfId="27527"/>
    <cellStyle name="표준 9 2 5 2 4 2 4" xfId="27528"/>
    <cellStyle name="표준 9 2 5 2 4 2 4 2" xfId="27529"/>
    <cellStyle name="표준 9 2 5 2 4 2 5" xfId="27530"/>
    <cellStyle name="표준 9 2 5 2 4 3" xfId="27531"/>
    <cellStyle name="표준 9 2 5 2 4 3 2" xfId="27532"/>
    <cellStyle name="표준 9 2 5 2 4 3 2 2" xfId="27533"/>
    <cellStyle name="표준 9 2 5 2 4 3 2 2 2" xfId="27534"/>
    <cellStyle name="표준 9 2 5 2 4 3 2 3" xfId="27535"/>
    <cellStyle name="표준 9 2 5 2 4 3 3" xfId="27536"/>
    <cellStyle name="표준 9 2 5 2 4 3 3 2" xfId="27537"/>
    <cellStyle name="표준 9 2 5 2 4 3 4" xfId="27538"/>
    <cellStyle name="표준 9 2 5 2 4 4" xfId="27539"/>
    <cellStyle name="표준 9 2 5 2 4 4 2" xfId="27540"/>
    <cellStyle name="표준 9 2 5 2 4 4 2 2" xfId="27541"/>
    <cellStyle name="표준 9 2 5 2 4 4 3" xfId="27542"/>
    <cellStyle name="표준 9 2 5 2 4 5" xfId="27543"/>
    <cellStyle name="표준 9 2 5 2 4 5 2" xfId="27544"/>
    <cellStyle name="표준 9 2 5 2 4 6" xfId="27545"/>
    <cellStyle name="표준 9 2 5 2 5" xfId="27546"/>
    <cellStyle name="표준 9 2 5 2 5 2" xfId="27547"/>
    <cellStyle name="표준 9 2 5 2 5 2 2" xfId="27548"/>
    <cellStyle name="표준 9 2 5 2 5 2 2 2" xfId="27549"/>
    <cellStyle name="표준 9 2 5 2 5 2 2 2 2" xfId="27550"/>
    <cellStyle name="표준 9 2 5 2 5 2 2 3" xfId="27551"/>
    <cellStyle name="표준 9 2 5 2 5 2 3" xfId="27552"/>
    <cellStyle name="표준 9 2 5 2 5 2 3 2" xfId="27553"/>
    <cellStyle name="표준 9 2 5 2 5 2 4" xfId="27554"/>
    <cellStyle name="표준 9 2 5 2 5 3" xfId="27555"/>
    <cellStyle name="표준 9 2 5 2 5 3 2" xfId="27556"/>
    <cellStyle name="표준 9 2 5 2 5 3 2 2" xfId="27557"/>
    <cellStyle name="표준 9 2 5 2 5 3 3" xfId="27558"/>
    <cellStyle name="표준 9 2 5 2 5 4" xfId="27559"/>
    <cellStyle name="표준 9 2 5 2 5 4 2" xfId="27560"/>
    <cellStyle name="표준 9 2 5 2 5 5" xfId="27561"/>
    <cellStyle name="표준 9 2 5 2 6" xfId="27562"/>
    <cellStyle name="표준 9 2 5 2 6 2" xfId="27563"/>
    <cellStyle name="표준 9 2 5 2 6 2 2" xfId="27564"/>
    <cellStyle name="표준 9 2 5 2 6 2 2 2" xfId="27565"/>
    <cellStyle name="표준 9 2 5 2 6 2 3" xfId="27566"/>
    <cellStyle name="표준 9 2 5 2 6 3" xfId="27567"/>
    <cellStyle name="표준 9 2 5 2 6 3 2" xfId="27568"/>
    <cellStyle name="표준 9 2 5 2 6 4" xfId="27569"/>
    <cellStyle name="표준 9 2 5 2 7" xfId="27570"/>
    <cellStyle name="표준 9 2 5 2 7 2" xfId="27571"/>
    <cellStyle name="표준 9 2 5 2 7 2 2" xfId="27572"/>
    <cellStyle name="표준 9 2 5 2 7 3" xfId="27573"/>
    <cellStyle name="표준 9 2 5 2 8" xfId="27574"/>
    <cellStyle name="표준 9 2 5 2 8 2" xfId="27575"/>
    <cellStyle name="표준 9 2 5 2 9" xfId="27576"/>
    <cellStyle name="표준 9 2 5 3" xfId="27577"/>
    <cellStyle name="표준 9 2 5 3 2" xfId="27578"/>
    <cellStyle name="표준 9 2 5 3 2 2" xfId="27579"/>
    <cellStyle name="표준 9 2 5 3 2 2 2" xfId="27580"/>
    <cellStyle name="표준 9 2 5 3 2 2 2 2" xfId="27581"/>
    <cellStyle name="표준 9 2 5 3 2 2 2 2 2" xfId="27582"/>
    <cellStyle name="표준 9 2 5 3 2 2 2 2 2 2" xfId="27583"/>
    <cellStyle name="표준 9 2 5 3 2 2 2 2 3" xfId="27584"/>
    <cellStyle name="표준 9 2 5 3 2 2 2 3" xfId="27585"/>
    <cellStyle name="표준 9 2 5 3 2 2 2 3 2" xfId="27586"/>
    <cellStyle name="표준 9 2 5 3 2 2 2 4" xfId="27587"/>
    <cellStyle name="표준 9 2 5 3 2 2 3" xfId="27588"/>
    <cellStyle name="표준 9 2 5 3 2 2 3 2" xfId="27589"/>
    <cellStyle name="표준 9 2 5 3 2 2 3 2 2" xfId="27590"/>
    <cellStyle name="표준 9 2 5 3 2 2 3 3" xfId="27591"/>
    <cellStyle name="표준 9 2 5 3 2 2 4" xfId="27592"/>
    <cellStyle name="표준 9 2 5 3 2 2 4 2" xfId="27593"/>
    <cellStyle name="표준 9 2 5 3 2 2 5" xfId="27594"/>
    <cellStyle name="표준 9 2 5 3 2 3" xfId="27595"/>
    <cellStyle name="표준 9 2 5 3 2 3 2" xfId="27596"/>
    <cellStyle name="표준 9 2 5 3 2 3 2 2" xfId="27597"/>
    <cellStyle name="표준 9 2 5 3 2 3 2 2 2" xfId="27598"/>
    <cellStyle name="표준 9 2 5 3 2 3 2 3" xfId="27599"/>
    <cellStyle name="표준 9 2 5 3 2 3 3" xfId="27600"/>
    <cellStyle name="표준 9 2 5 3 2 3 3 2" xfId="27601"/>
    <cellStyle name="표준 9 2 5 3 2 3 4" xfId="27602"/>
    <cellStyle name="표준 9 2 5 3 2 4" xfId="27603"/>
    <cellStyle name="표준 9 2 5 3 2 4 2" xfId="27604"/>
    <cellStyle name="표준 9 2 5 3 2 4 2 2" xfId="27605"/>
    <cellStyle name="표준 9 2 5 3 2 4 3" xfId="27606"/>
    <cellStyle name="표준 9 2 5 3 2 5" xfId="27607"/>
    <cellStyle name="표준 9 2 5 3 2 5 2" xfId="27608"/>
    <cellStyle name="표준 9 2 5 3 2 6" xfId="27609"/>
    <cellStyle name="표준 9 2 5 3 3" xfId="27610"/>
    <cellStyle name="표준 9 2 5 3 3 2" xfId="27611"/>
    <cellStyle name="표준 9 2 5 3 3 2 2" xfId="27612"/>
    <cellStyle name="표준 9 2 5 3 3 2 2 2" xfId="27613"/>
    <cellStyle name="표준 9 2 5 3 3 2 2 2 2" xfId="27614"/>
    <cellStyle name="표준 9 2 5 3 3 2 2 3" xfId="27615"/>
    <cellStyle name="표준 9 2 5 3 3 2 3" xfId="27616"/>
    <cellStyle name="표준 9 2 5 3 3 2 3 2" xfId="27617"/>
    <cellStyle name="표준 9 2 5 3 3 2 4" xfId="27618"/>
    <cellStyle name="표준 9 2 5 3 3 3" xfId="27619"/>
    <cellStyle name="표준 9 2 5 3 3 3 2" xfId="27620"/>
    <cellStyle name="표준 9 2 5 3 3 3 2 2" xfId="27621"/>
    <cellStyle name="표준 9 2 5 3 3 3 3" xfId="27622"/>
    <cellStyle name="표준 9 2 5 3 3 4" xfId="27623"/>
    <cellStyle name="표준 9 2 5 3 3 4 2" xfId="27624"/>
    <cellStyle name="표준 9 2 5 3 3 5" xfId="27625"/>
    <cellStyle name="표준 9 2 5 3 4" xfId="27626"/>
    <cellStyle name="표준 9 2 5 3 4 2" xfId="27627"/>
    <cellStyle name="표준 9 2 5 3 4 2 2" xfId="27628"/>
    <cellStyle name="표준 9 2 5 3 4 2 2 2" xfId="27629"/>
    <cellStyle name="표준 9 2 5 3 4 2 3" xfId="27630"/>
    <cellStyle name="표준 9 2 5 3 4 3" xfId="27631"/>
    <cellStyle name="표준 9 2 5 3 4 3 2" xfId="27632"/>
    <cellStyle name="표준 9 2 5 3 4 4" xfId="27633"/>
    <cellStyle name="표준 9 2 5 3 5" xfId="27634"/>
    <cellStyle name="표준 9 2 5 3 5 2" xfId="27635"/>
    <cellStyle name="표준 9 2 5 3 5 2 2" xfId="27636"/>
    <cellStyle name="표준 9 2 5 3 5 3" xfId="27637"/>
    <cellStyle name="표준 9 2 5 3 6" xfId="27638"/>
    <cellStyle name="표준 9 2 5 3 6 2" xfId="27639"/>
    <cellStyle name="표준 9 2 5 3 7" xfId="27640"/>
    <cellStyle name="표준 9 2 5 4" xfId="27641"/>
    <cellStyle name="표준 9 2 5 5" xfId="27642"/>
    <cellStyle name="표준 9 2 5 5 2" xfId="27643"/>
    <cellStyle name="표준 9 2 5 5 2 2" xfId="27644"/>
    <cellStyle name="표준 9 2 5 5 2 2 2" xfId="27645"/>
    <cellStyle name="표준 9 2 5 5 2 2 2 2" xfId="27646"/>
    <cellStyle name="표준 9 2 5 5 2 2 2 2 2" xfId="27647"/>
    <cellStyle name="표준 9 2 5 5 2 2 2 3" xfId="27648"/>
    <cellStyle name="표준 9 2 5 5 2 2 3" xfId="27649"/>
    <cellStyle name="표준 9 2 5 5 2 2 3 2" xfId="27650"/>
    <cellStyle name="표준 9 2 5 5 2 2 4" xfId="27651"/>
    <cellStyle name="표준 9 2 5 5 2 3" xfId="27652"/>
    <cellStyle name="표준 9 2 5 5 2 3 2" xfId="27653"/>
    <cellStyle name="표준 9 2 5 5 2 3 2 2" xfId="27654"/>
    <cellStyle name="표준 9 2 5 5 2 3 3" xfId="27655"/>
    <cellStyle name="표준 9 2 5 5 2 4" xfId="27656"/>
    <cellStyle name="표준 9 2 5 5 2 4 2" xfId="27657"/>
    <cellStyle name="표준 9 2 5 5 2 5" xfId="27658"/>
    <cellStyle name="표준 9 2 5 5 3" xfId="27659"/>
    <cellStyle name="표준 9 2 5 5 3 2" xfId="27660"/>
    <cellStyle name="표준 9 2 5 5 3 2 2" xfId="27661"/>
    <cellStyle name="표준 9 2 5 5 3 2 2 2" xfId="27662"/>
    <cellStyle name="표준 9 2 5 5 3 2 3" xfId="27663"/>
    <cellStyle name="표준 9 2 5 5 3 3" xfId="27664"/>
    <cellStyle name="표준 9 2 5 5 3 3 2" xfId="27665"/>
    <cellStyle name="표준 9 2 5 5 3 4" xfId="27666"/>
    <cellStyle name="표준 9 2 5 5 4" xfId="27667"/>
    <cellStyle name="표준 9 2 5 5 4 2" xfId="27668"/>
    <cellStyle name="표준 9 2 5 5 4 2 2" xfId="27669"/>
    <cellStyle name="표준 9 2 5 5 4 3" xfId="27670"/>
    <cellStyle name="표준 9 2 5 5 5" xfId="27671"/>
    <cellStyle name="표준 9 2 5 5 5 2" xfId="27672"/>
    <cellStyle name="표준 9 2 5 5 6" xfId="27673"/>
    <cellStyle name="표준 9 2 5 6" xfId="27674"/>
    <cellStyle name="표준 9 2 5 6 2" xfId="27675"/>
    <cellStyle name="표준 9 2 5 6 2 2" xfId="27676"/>
    <cellStyle name="표준 9 2 5 6 2 2 2" xfId="27677"/>
    <cellStyle name="표준 9 2 5 6 2 2 2 2" xfId="27678"/>
    <cellStyle name="표준 9 2 5 6 2 2 3" xfId="27679"/>
    <cellStyle name="표준 9 2 5 6 2 3" xfId="27680"/>
    <cellStyle name="표준 9 2 5 6 2 3 2" xfId="27681"/>
    <cellStyle name="표준 9 2 5 6 2 4" xfId="27682"/>
    <cellStyle name="표준 9 2 5 6 3" xfId="27683"/>
    <cellStyle name="표준 9 2 5 6 3 2" xfId="27684"/>
    <cellStyle name="표준 9 2 5 6 3 2 2" xfId="27685"/>
    <cellStyle name="표준 9 2 5 6 3 3" xfId="27686"/>
    <cellStyle name="표준 9 2 5 6 4" xfId="27687"/>
    <cellStyle name="표준 9 2 5 6 4 2" xfId="27688"/>
    <cellStyle name="표준 9 2 5 6 5" xfId="27689"/>
    <cellStyle name="표준 9 2 5 7" xfId="27690"/>
    <cellStyle name="표준 9 2 5 7 2" xfId="27691"/>
    <cellStyle name="표준 9 2 5 7 2 2" xfId="27692"/>
    <cellStyle name="표준 9 2 5 7 2 2 2" xfId="27693"/>
    <cellStyle name="표준 9 2 5 7 2 3" xfId="27694"/>
    <cellStyle name="표준 9 2 5 7 3" xfId="27695"/>
    <cellStyle name="표준 9 2 5 7 3 2" xfId="27696"/>
    <cellStyle name="표준 9 2 5 7 4" xfId="27697"/>
    <cellStyle name="표준 9 2 5 8" xfId="27698"/>
    <cellStyle name="표준 9 2 5 8 2" xfId="27699"/>
    <cellStyle name="표준 9 2 5 8 2 2" xfId="27700"/>
    <cellStyle name="표준 9 2 5 8 3" xfId="27701"/>
    <cellStyle name="표준 9 2 5 9" xfId="27702"/>
    <cellStyle name="표준 9 2 5 9 2" xfId="27703"/>
    <cellStyle name="표준 9 2 6" xfId="27704"/>
    <cellStyle name="표준 9 2 6 2" xfId="27705"/>
    <cellStyle name="표준 9 2 6 2 2" xfId="27706"/>
    <cellStyle name="표준 9 2 6 2 2 2" xfId="27707"/>
    <cellStyle name="표준 9 2 6 2 2 2 2" xfId="27708"/>
    <cellStyle name="표준 9 2 6 2 2 2 2 2" xfId="27709"/>
    <cellStyle name="표준 9 2 6 2 2 2 2 2 2" xfId="27710"/>
    <cellStyle name="표준 9 2 6 2 2 2 2 2 2 2" xfId="27711"/>
    <cellStyle name="표준 9 2 6 2 2 2 2 2 3" xfId="27712"/>
    <cellStyle name="표준 9 2 6 2 2 2 2 3" xfId="27713"/>
    <cellStyle name="표준 9 2 6 2 2 2 2 3 2" xfId="27714"/>
    <cellStyle name="표준 9 2 6 2 2 2 2 4" xfId="27715"/>
    <cellStyle name="표준 9 2 6 2 2 2 3" xfId="27716"/>
    <cellStyle name="표준 9 2 6 2 2 2 3 2" xfId="27717"/>
    <cellStyle name="표준 9 2 6 2 2 2 3 2 2" xfId="27718"/>
    <cellStyle name="표준 9 2 6 2 2 2 3 3" xfId="27719"/>
    <cellStyle name="표준 9 2 6 2 2 2 4" xfId="27720"/>
    <cellStyle name="표준 9 2 6 2 2 2 4 2" xfId="27721"/>
    <cellStyle name="표준 9 2 6 2 2 2 5" xfId="27722"/>
    <cellStyle name="표준 9 2 6 2 2 3" xfId="27723"/>
    <cellStyle name="표준 9 2 6 2 2 3 2" xfId="27724"/>
    <cellStyle name="표준 9 2 6 2 2 3 2 2" xfId="27725"/>
    <cellStyle name="표준 9 2 6 2 2 3 2 2 2" xfId="27726"/>
    <cellStyle name="표준 9 2 6 2 2 3 2 3" xfId="27727"/>
    <cellStyle name="표준 9 2 6 2 2 3 3" xfId="27728"/>
    <cellStyle name="표준 9 2 6 2 2 3 3 2" xfId="27729"/>
    <cellStyle name="표준 9 2 6 2 2 3 4" xfId="27730"/>
    <cellStyle name="표준 9 2 6 2 2 4" xfId="27731"/>
    <cellStyle name="표준 9 2 6 2 2 4 2" xfId="27732"/>
    <cellStyle name="표준 9 2 6 2 2 4 2 2" xfId="27733"/>
    <cellStyle name="표준 9 2 6 2 2 4 3" xfId="27734"/>
    <cellStyle name="표준 9 2 6 2 2 5" xfId="27735"/>
    <cellStyle name="표준 9 2 6 2 2 5 2" xfId="27736"/>
    <cellStyle name="표준 9 2 6 2 2 6" xfId="27737"/>
    <cellStyle name="표준 9 2 6 2 3" xfId="27738"/>
    <cellStyle name="표준 9 2 6 2 3 2" xfId="27739"/>
    <cellStyle name="표준 9 2 6 2 3 2 2" xfId="27740"/>
    <cellStyle name="표준 9 2 6 2 3 2 2 2" xfId="27741"/>
    <cellStyle name="표준 9 2 6 2 3 2 2 2 2" xfId="27742"/>
    <cellStyle name="표준 9 2 6 2 3 2 2 3" xfId="27743"/>
    <cellStyle name="표준 9 2 6 2 3 2 3" xfId="27744"/>
    <cellStyle name="표준 9 2 6 2 3 2 3 2" xfId="27745"/>
    <cellStyle name="표준 9 2 6 2 3 2 4" xfId="27746"/>
    <cellStyle name="표준 9 2 6 2 3 3" xfId="27747"/>
    <cellStyle name="표준 9 2 6 2 3 3 2" xfId="27748"/>
    <cellStyle name="표준 9 2 6 2 3 3 2 2" xfId="27749"/>
    <cellStyle name="표준 9 2 6 2 3 3 3" xfId="27750"/>
    <cellStyle name="표준 9 2 6 2 3 4" xfId="27751"/>
    <cellStyle name="표준 9 2 6 2 3 4 2" xfId="27752"/>
    <cellStyle name="표준 9 2 6 2 3 5" xfId="27753"/>
    <cellStyle name="표준 9 2 6 2 4" xfId="27754"/>
    <cellStyle name="표준 9 2 6 2 4 2" xfId="27755"/>
    <cellStyle name="표준 9 2 6 2 4 2 2" xfId="27756"/>
    <cellStyle name="표준 9 2 6 2 4 2 2 2" xfId="27757"/>
    <cellStyle name="표준 9 2 6 2 4 2 3" xfId="27758"/>
    <cellStyle name="표준 9 2 6 2 4 3" xfId="27759"/>
    <cellStyle name="표준 9 2 6 2 4 3 2" xfId="27760"/>
    <cellStyle name="표준 9 2 6 2 4 4" xfId="27761"/>
    <cellStyle name="표준 9 2 6 2 5" xfId="27762"/>
    <cellStyle name="표준 9 2 6 2 5 2" xfId="27763"/>
    <cellStyle name="표준 9 2 6 2 5 2 2" xfId="27764"/>
    <cellStyle name="표준 9 2 6 2 5 3" xfId="27765"/>
    <cellStyle name="표준 9 2 6 2 6" xfId="27766"/>
    <cellStyle name="표준 9 2 6 2 6 2" xfId="27767"/>
    <cellStyle name="표준 9 2 6 2 7" xfId="27768"/>
    <cellStyle name="표준 9 2 6 3" xfId="27769"/>
    <cellStyle name="표준 9 2 6 4" xfId="27770"/>
    <cellStyle name="표준 9 2 6 4 2" xfId="27771"/>
    <cellStyle name="표준 9 2 6 4 2 2" xfId="27772"/>
    <cellStyle name="표준 9 2 6 4 2 2 2" xfId="27773"/>
    <cellStyle name="표준 9 2 6 4 2 2 2 2" xfId="27774"/>
    <cellStyle name="표준 9 2 6 4 2 2 2 2 2" xfId="27775"/>
    <cellStyle name="표준 9 2 6 4 2 2 2 3" xfId="27776"/>
    <cellStyle name="표준 9 2 6 4 2 2 3" xfId="27777"/>
    <cellStyle name="표준 9 2 6 4 2 2 3 2" xfId="27778"/>
    <cellStyle name="표준 9 2 6 4 2 2 4" xfId="27779"/>
    <cellStyle name="표준 9 2 6 4 2 3" xfId="27780"/>
    <cellStyle name="표준 9 2 6 4 2 3 2" xfId="27781"/>
    <cellStyle name="표준 9 2 6 4 2 3 2 2" xfId="27782"/>
    <cellStyle name="표준 9 2 6 4 2 3 3" xfId="27783"/>
    <cellStyle name="표준 9 2 6 4 2 4" xfId="27784"/>
    <cellStyle name="표준 9 2 6 4 2 4 2" xfId="27785"/>
    <cellStyle name="표준 9 2 6 4 2 5" xfId="27786"/>
    <cellStyle name="표준 9 2 6 4 3" xfId="27787"/>
    <cellStyle name="표준 9 2 6 4 3 2" xfId="27788"/>
    <cellStyle name="표준 9 2 6 4 3 2 2" xfId="27789"/>
    <cellStyle name="표준 9 2 6 4 3 2 2 2" xfId="27790"/>
    <cellStyle name="표준 9 2 6 4 3 2 3" xfId="27791"/>
    <cellStyle name="표준 9 2 6 4 3 3" xfId="27792"/>
    <cellStyle name="표준 9 2 6 4 3 3 2" xfId="27793"/>
    <cellStyle name="표준 9 2 6 4 3 4" xfId="27794"/>
    <cellStyle name="표준 9 2 6 4 4" xfId="27795"/>
    <cellStyle name="표준 9 2 6 4 4 2" xfId="27796"/>
    <cellStyle name="표준 9 2 6 4 4 2 2" xfId="27797"/>
    <cellStyle name="표준 9 2 6 4 4 3" xfId="27798"/>
    <cellStyle name="표준 9 2 6 4 5" xfId="27799"/>
    <cellStyle name="표준 9 2 6 4 5 2" xfId="27800"/>
    <cellStyle name="표준 9 2 6 4 6" xfId="27801"/>
    <cellStyle name="표준 9 2 6 5" xfId="27802"/>
    <cellStyle name="표준 9 2 6 5 2" xfId="27803"/>
    <cellStyle name="표준 9 2 6 5 2 2" xfId="27804"/>
    <cellStyle name="표준 9 2 6 5 2 2 2" xfId="27805"/>
    <cellStyle name="표준 9 2 6 5 2 2 2 2" xfId="27806"/>
    <cellStyle name="표준 9 2 6 5 2 2 3" xfId="27807"/>
    <cellStyle name="표준 9 2 6 5 2 3" xfId="27808"/>
    <cellStyle name="표준 9 2 6 5 2 3 2" xfId="27809"/>
    <cellStyle name="표준 9 2 6 5 2 4" xfId="27810"/>
    <cellStyle name="표준 9 2 6 5 3" xfId="27811"/>
    <cellStyle name="표준 9 2 6 5 3 2" xfId="27812"/>
    <cellStyle name="표준 9 2 6 5 3 2 2" xfId="27813"/>
    <cellStyle name="표준 9 2 6 5 3 3" xfId="27814"/>
    <cellStyle name="표준 9 2 6 5 4" xfId="27815"/>
    <cellStyle name="표준 9 2 6 5 4 2" xfId="27816"/>
    <cellStyle name="표준 9 2 6 5 5" xfId="27817"/>
    <cellStyle name="표준 9 2 6 6" xfId="27818"/>
    <cellStyle name="표준 9 2 6 6 2" xfId="27819"/>
    <cellStyle name="표준 9 2 6 6 2 2" xfId="27820"/>
    <cellStyle name="표준 9 2 6 6 2 2 2" xfId="27821"/>
    <cellStyle name="표준 9 2 6 6 2 3" xfId="27822"/>
    <cellStyle name="표준 9 2 6 6 3" xfId="27823"/>
    <cellStyle name="표준 9 2 6 6 3 2" xfId="27824"/>
    <cellStyle name="표준 9 2 6 6 4" xfId="27825"/>
    <cellStyle name="표준 9 2 6 7" xfId="27826"/>
    <cellStyle name="표준 9 2 6 7 2" xfId="27827"/>
    <cellStyle name="표준 9 2 6 7 2 2" xfId="27828"/>
    <cellStyle name="표준 9 2 6 7 3" xfId="27829"/>
    <cellStyle name="표준 9 2 6 8" xfId="27830"/>
    <cellStyle name="표준 9 2 6 8 2" xfId="27831"/>
    <cellStyle name="표준 9 2 6 9" xfId="27832"/>
    <cellStyle name="표준 9 2 7" xfId="27833"/>
    <cellStyle name="표준 9 2 7 2" xfId="27834"/>
    <cellStyle name="표준 9 2 7 2 2" xfId="27835"/>
    <cellStyle name="표준 9 2 7 2 2 2" xfId="27836"/>
    <cellStyle name="표준 9 2 7 2 2 2 2" xfId="27837"/>
    <cellStyle name="표준 9 2 7 2 2 2 2 2" xfId="27838"/>
    <cellStyle name="표준 9 2 7 2 2 2 2 2 2" xfId="27839"/>
    <cellStyle name="표준 9 2 7 2 2 2 2 3" xfId="27840"/>
    <cellStyle name="표준 9 2 7 2 2 2 3" xfId="27841"/>
    <cellStyle name="표준 9 2 7 2 2 2 3 2" xfId="27842"/>
    <cellStyle name="표준 9 2 7 2 2 2 4" xfId="27843"/>
    <cellStyle name="표준 9 2 7 2 2 3" xfId="27844"/>
    <cellStyle name="표준 9 2 7 2 2 3 2" xfId="27845"/>
    <cellStyle name="표준 9 2 7 2 2 3 2 2" xfId="27846"/>
    <cellStyle name="표준 9 2 7 2 2 3 3" xfId="27847"/>
    <cellStyle name="표준 9 2 7 2 2 4" xfId="27848"/>
    <cellStyle name="표준 9 2 7 2 2 4 2" xfId="27849"/>
    <cellStyle name="표준 9 2 7 2 2 5" xfId="27850"/>
    <cellStyle name="표준 9 2 7 2 3" xfId="27851"/>
    <cellStyle name="표준 9 2 7 2 3 2" xfId="27852"/>
    <cellStyle name="표준 9 2 7 2 3 2 2" xfId="27853"/>
    <cellStyle name="표준 9 2 7 2 3 2 2 2" xfId="27854"/>
    <cellStyle name="표준 9 2 7 2 3 2 3" xfId="27855"/>
    <cellStyle name="표준 9 2 7 2 3 3" xfId="27856"/>
    <cellStyle name="표준 9 2 7 2 3 3 2" xfId="27857"/>
    <cellStyle name="표준 9 2 7 2 3 4" xfId="27858"/>
    <cellStyle name="표준 9 2 7 2 4" xfId="27859"/>
    <cellStyle name="표준 9 2 7 2 4 2" xfId="27860"/>
    <cellStyle name="표준 9 2 7 2 4 2 2" xfId="27861"/>
    <cellStyle name="표준 9 2 7 2 4 3" xfId="27862"/>
    <cellStyle name="표준 9 2 7 2 5" xfId="27863"/>
    <cellStyle name="표준 9 2 7 2 5 2" xfId="27864"/>
    <cellStyle name="표준 9 2 7 2 6" xfId="27865"/>
    <cellStyle name="표준 9 2 7 3" xfId="27866"/>
    <cellStyle name="표준 9 2 7 3 2" xfId="27867"/>
    <cellStyle name="표준 9 2 7 3 2 2" xfId="27868"/>
    <cellStyle name="표준 9 2 7 3 2 2 2" xfId="27869"/>
    <cellStyle name="표준 9 2 7 3 2 2 2 2" xfId="27870"/>
    <cellStyle name="표준 9 2 7 3 2 2 3" xfId="27871"/>
    <cellStyle name="표준 9 2 7 3 2 3" xfId="27872"/>
    <cellStyle name="표준 9 2 7 3 2 3 2" xfId="27873"/>
    <cellStyle name="표준 9 2 7 3 2 4" xfId="27874"/>
    <cellStyle name="표준 9 2 7 3 3" xfId="27875"/>
    <cellStyle name="표준 9 2 7 3 3 2" xfId="27876"/>
    <cellStyle name="표준 9 2 7 3 3 2 2" xfId="27877"/>
    <cellStyle name="표준 9 2 7 3 3 3" xfId="27878"/>
    <cellStyle name="표준 9 2 7 3 4" xfId="27879"/>
    <cellStyle name="표준 9 2 7 3 4 2" xfId="27880"/>
    <cellStyle name="표준 9 2 7 3 5" xfId="27881"/>
    <cellStyle name="표준 9 2 7 4" xfId="27882"/>
    <cellStyle name="표준 9 2 7 4 2" xfId="27883"/>
    <cellStyle name="표준 9 2 7 4 2 2" xfId="27884"/>
    <cellStyle name="표준 9 2 7 4 2 2 2" xfId="27885"/>
    <cellStyle name="표준 9 2 7 4 2 3" xfId="27886"/>
    <cellStyle name="표준 9 2 7 4 3" xfId="27887"/>
    <cellStyle name="표준 9 2 7 4 3 2" xfId="27888"/>
    <cellStyle name="표준 9 2 7 4 4" xfId="27889"/>
    <cellStyle name="표준 9 2 7 5" xfId="27890"/>
    <cellStyle name="표준 9 2 7 5 2" xfId="27891"/>
    <cellStyle name="표준 9 2 7 5 2 2" xfId="27892"/>
    <cellStyle name="표준 9 2 7 5 3" xfId="27893"/>
    <cellStyle name="표준 9 2 7 6" xfId="27894"/>
    <cellStyle name="표준 9 2 7 6 2" xfId="27895"/>
    <cellStyle name="표준 9 2 7 7" xfId="27896"/>
    <cellStyle name="표준 9 2 8" xfId="27897"/>
    <cellStyle name="표준 9 2 9" xfId="27898"/>
    <cellStyle name="표준 9 2 9 2" xfId="27899"/>
    <cellStyle name="표준 9 2 9 2 2" xfId="27900"/>
    <cellStyle name="표준 9 2 9 2 2 2" xfId="27901"/>
    <cellStyle name="표준 9 2 9 2 2 2 2" xfId="27902"/>
    <cellStyle name="표준 9 2 9 2 2 2 2 2" xfId="27903"/>
    <cellStyle name="표준 9 2 9 2 2 2 3" xfId="27904"/>
    <cellStyle name="표준 9 2 9 2 2 3" xfId="27905"/>
    <cellStyle name="표준 9 2 9 2 2 3 2" xfId="27906"/>
    <cellStyle name="표준 9 2 9 2 2 4" xfId="27907"/>
    <cellStyle name="표준 9 2 9 2 3" xfId="27908"/>
    <cellStyle name="표준 9 2 9 2 3 2" xfId="27909"/>
    <cellStyle name="표준 9 2 9 2 3 2 2" xfId="27910"/>
    <cellStyle name="표준 9 2 9 2 3 3" xfId="27911"/>
    <cellStyle name="표준 9 2 9 2 4" xfId="27912"/>
    <cellStyle name="표준 9 2 9 2 4 2" xfId="27913"/>
    <cellStyle name="표준 9 2 9 2 5" xfId="27914"/>
    <cellStyle name="표준 9 2 9 3" xfId="27915"/>
    <cellStyle name="표준 9 2 9 3 2" xfId="27916"/>
    <cellStyle name="표준 9 2 9 3 2 2" xfId="27917"/>
    <cellStyle name="표준 9 2 9 3 2 2 2" xfId="27918"/>
    <cellStyle name="표준 9 2 9 3 2 3" xfId="27919"/>
    <cellStyle name="표준 9 2 9 3 3" xfId="27920"/>
    <cellStyle name="표준 9 2 9 3 3 2" xfId="27921"/>
    <cellStyle name="표준 9 2 9 3 4" xfId="27922"/>
    <cellStyle name="표준 9 2 9 4" xfId="27923"/>
    <cellStyle name="표준 9 2 9 4 2" xfId="27924"/>
    <cellStyle name="표준 9 2 9 4 2 2" xfId="27925"/>
    <cellStyle name="표준 9 2 9 4 3" xfId="27926"/>
    <cellStyle name="표준 9 2 9 5" xfId="27927"/>
    <cellStyle name="표준 9 2 9 5 2" xfId="27928"/>
    <cellStyle name="표준 9 2 9 6" xfId="27929"/>
    <cellStyle name="표준 9 3" xfId="27930"/>
    <cellStyle name="표준 9 3 10" xfId="27931"/>
    <cellStyle name="표준 9 3 10 2" xfId="27932"/>
    <cellStyle name="표준 9 3 10 2 2" xfId="27933"/>
    <cellStyle name="표준 9 3 10 2 2 2" xfId="27934"/>
    <cellStyle name="표준 9 3 10 2 3" xfId="27935"/>
    <cellStyle name="표준 9 3 10 3" xfId="27936"/>
    <cellStyle name="표준 9 3 10 3 2" xfId="27937"/>
    <cellStyle name="표준 9 3 10 4" xfId="27938"/>
    <cellStyle name="표준 9 3 11" xfId="27939"/>
    <cellStyle name="표준 9 3 11 2" xfId="27940"/>
    <cellStyle name="표준 9 3 11 2 2" xfId="27941"/>
    <cellStyle name="표준 9 3 11 3" xfId="27942"/>
    <cellStyle name="표준 9 3 12" xfId="27943"/>
    <cellStyle name="표준 9 3 12 2" xfId="27944"/>
    <cellStyle name="표준 9 3 13" xfId="27945"/>
    <cellStyle name="표준 9 3 2" xfId="27946"/>
    <cellStyle name="표준 9 3 2 10" xfId="27947"/>
    <cellStyle name="표준 9 3 2 10 2" xfId="27948"/>
    <cellStyle name="표준 9 3 2 11" xfId="27949"/>
    <cellStyle name="표준 9 3 2 2" xfId="27950"/>
    <cellStyle name="표준 9 3 2 2 10" xfId="27951"/>
    <cellStyle name="표준 9 3 2 2 2" xfId="27952"/>
    <cellStyle name="표준 9 3 2 2 2 2" xfId="27953"/>
    <cellStyle name="표준 9 3 2 2 2 2 2" xfId="27954"/>
    <cellStyle name="표준 9 3 2 2 2 2 2 2" xfId="27955"/>
    <cellStyle name="표준 9 3 2 2 2 2 2 2 2" xfId="27956"/>
    <cellStyle name="표준 9 3 2 2 2 2 2 2 2 2" xfId="27957"/>
    <cellStyle name="표준 9 3 2 2 2 2 2 2 2 2 2" xfId="27958"/>
    <cellStyle name="표준 9 3 2 2 2 2 2 2 2 2 2 2" xfId="27959"/>
    <cellStyle name="표준 9 3 2 2 2 2 2 2 2 2 3" xfId="27960"/>
    <cellStyle name="표준 9 3 2 2 2 2 2 2 2 3" xfId="27961"/>
    <cellStyle name="표준 9 3 2 2 2 2 2 2 2 3 2" xfId="27962"/>
    <cellStyle name="표준 9 3 2 2 2 2 2 2 2 4" xfId="27963"/>
    <cellStyle name="표준 9 3 2 2 2 2 2 2 3" xfId="27964"/>
    <cellStyle name="표준 9 3 2 2 2 2 2 2 3 2" xfId="27965"/>
    <cellStyle name="표준 9 3 2 2 2 2 2 2 3 2 2" xfId="27966"/>
    <cellStyle name="표준 9 3 2 2 2 2 2 2 3 3" xfId="27967"/>
    <cellStyle name="표준 9 3 2 2 2 2 2 2 4" xfId="27968"/>
    <cellStyle name="표준 9 3 2 2 2 2 2 2 4 2" xfId="27969"/>
    <cellStyle name="표준 9 3 2 2 2 2 2 2 5" xfId="27970"/>
    <cellStyle name="표준 9 3 2 2 2 2 2 3" xfId="27971"/>
    <cellStyle name="표준 9 3 2 2 2 2 2 3 2" xfId="27972"/>
    <cellStyle name="표준 9 3 2 2 2 2 2 3 2 2" xfId="27973"/>
    <cellStyle name="표준 9 3 2 2 2 2 2 3 2 2 2" xfId="27974"/>
    <cellStyle name="표준 9 3 2 2 2 2 2 3 2 3" xfId="27975"/>
    <cellStyle name="표준 9 3 2 2 2 2 2 3 3" xfId="27976"/>
    <cellStyle name="표준 9 3 2 2 2 2 2 3 3 2" xfId="27977"/>
    <cellStyle name="표준 9 3 2 2 2 2 2 3 4" xfId="27978"/>
    <cellStyle name="표준 9 3 2 2 2 2 2 4" xfId="27979"/>
    <cellStyle name="표준 9 3 2 2 2 2 2 4 2" xfId="27980"/>
    <cellStyle name="표준 9 3 2 2 2 2 2 4 2 2" xfId="27981"/>
    <cellStyle name="표준 9 3 2 2 2 2 2 4 3" xfId="27982"/>
    <cellStyle name="표준 9 3 2 2 2 2 2 5" xfId="27983"/>
    <cellStyle name="표준 9 3 2 2 2 2 2 5 2" xfId="27984"/>
    <cellStyle name="표준 9 3 2 2 2 2 2 6" xfId="27985"/>
    <cellStyle name="표준 9 3 2 2 2 2 3" xfId="27986"/>
    <cellStyle name="표준 9 3 2 2 2 2 3 2" xfId="27987"/>
    <cellStyle name="표준 9 3 2 2 2 2 3 2 2" xfId="27988"/>
    <cellStyle name="표준 9 3 2 2 2 2 3 2 2 2" xfId="27989"/>
    <cellStyle name="표준 9 3 2 2 2 2 3 2 2 2 2" xfId="27990"/>
    <cellStyle name="표준 9 3 2 2 2 2 3 2 2 3" xfId="27991"/>
    <cellStyle name="표준 9 3 2 2 2 2 3 2 3" xfId="27992"/>
    <cellStyle name="표준 9 3 2 2 2 2 3 2 3 2" xfId="27993"/>
    <cellStyle name="표준 9 3 2 2 2 2 3 2 4" xfId="27994"/>
    <cellStyle name="표준 9 3 2 2 2 2 3 3" xfId="27995"/>
    <cellStyle name="표준 9 3 2 2 2 2 3 3 2" xfId="27996"/>
    <cellStyle name="표준 9 3 2 2 2 2 3 3 2 2" xfId="27997"/>
    <cellStyle name="표준 9 3 2 2 2 2 3 3 3" xfId="27998"/>
    <cellStyle name="표준 9 3 2 2 2 2 3 4" xfId="27999"/>
    <cellStyle name="표준 9 3 2 2 2 2 3 4 2" xfId="28000"/>
    <cellStyle name="표준 9 3 2 2 2 2 3 5" xfId="28001"/>
    <cellStyle name="표준 9 3 2 2 2 2 4" xfId="28002"/>
    <cellStyle name="표준 9 3 2 2 2 2 4 2" xfId="28003"/>
    <cellStyle name="표준 9 3 2 2 2 2 4 2 2" xfId="28004"/>
    <cellStyle name="표준 9 3 2 2 2 2 4 2 2 2" xfId="28005"/>
    <cellStyle name="표준 9 3 2 2 2 2 4 2 3" xfId="28006"/>
    <cellStyle name="표준 9 3 2 2 2 2 4 3" xfId="28007"/>
    <cellStyle name="표준 9 3 2 2 2 2 4 3 2" xfId="28008"/>
    <cellStyle name="표준 9 3 2 2 2 2 4 4" xfId="28009"/>
    <cellStyle name="표준 9 3 2 2 2 2 5" xfId="28010"/>
    <cellStyle name="표준 9 3 2 2 2 2 5 2" xfId="28011"/>
    <cellStyle name="표준 9 3 2 2 2 2 5 2 2" xfId="28012"/>
    <cellStyle name="표준 9 3 2 2 2 2 5 3" xfId="28013"/>
    <cellStyle name="표준 9 3 2 2 2 2 6" xfId="28014"/>
    <cellStyle name="표준 9 3 2 2 2 2 6 2" xfId="28015"/>
    <cellStyle name="표준 9 3 2 2 2 2 7" xfId="28016"/>
    <cellStyle name="표준 9 3 2 2 2 3" xfId="28017"/>
    <cellStyle name="표준 9 3 2 2 2 4" xfId="28018"/>
    <cellStyle name="표준 9 3 2 2 2 4 2" xfId="28019"/>
    <cellStyle name="표준 9 3 2 2 2 4 2 2" xfId="28020"/>
    <cellStyle name="표준 9 3 2 2 2 4 2 2 2" xfId="28021"/>
    <cellStyle name="표준 9 3 2 2 2 4 2 2 2 2" xfId="28022"/>
    <cellStyle name="표준 9 3 2 2 2 4 2 2 2 2 2" xfId="28023"/>
    <cellStyle name="표준 9 3 2 2 2 4 2 2 2 3" xfId="28024"/>
    <cellStyle name="표준 9 3 2 2 2 4 2 2 3" xfId="28025"/>
    <cellStyle name="표준 9 3 2 2 2 4 2 2 3 2" xfId="28026"/>
    <cellStyle name="표준 9 3 2 2 2 4 2 2 4" xfId="28027"/>
    <cellStyle name="표준 9 3 2 2 2 4 2 3" xfId="28028"/>
    <cellStyle name="표준 9 3 2 2 2 4 2 3 2" xfId="28029"/>
    <cellStyle name="표준 9 3 2 2 2 4 2 3 2 2" xfId="28030"/>
    <cellStyle name="표준 9 3 2 2 2 4 2 3 3" xfId="28031"/>
    <cellStyle name="표준 9 3 2 2 2 4 2 4" xfId="28032"/>
    <cellStyle name="표준 9 3 2 2 2 4 2 4 2" xfId="28033"/>
    <cellStyle name="표준 9 3 2 2 2 4 2 5" xfId="28034"/>
    <cellStyle name="표준 9 3 2 2 2 4 3" xfId="28035"/>
    <cellStyle name="표준 9 3 2 2 2 4 3 2" xfId="28036"/>
    <cellStyle name="표준 9 3 2 2 2 4 3 2 2" xfId="28037"/>
    <cellStyle name="표준 9 3 2 2 2 4 3 2 2 2" xfId="28038"/>
    <cellStyle name="표준 9 3 2 2 2 4 3 2 3" xfId="28039"/>
    <cellStyle name="표준 9 3 2 2 2 4 3 3" xfId="28040"/>
    <cellStyle name="표준 9 3 2 2 2 4 3 3 2" xfId="28041"/>
    <cellStyle name="표준 9 3 2 2 2 4 3 4" xfId="28042"/>
    <cellStyle name="표준 9 3 2 2 2 4 4" xfId="28043"/>
    <cellStyle name="표준 9 3 2 2 2 4 4 2" xfId="28044"/>
    <cellStyle name="표준 9 3 2 2 2 4 4 2 2" xfId="28045"/>
    <cellStyle name="표준 9 3 2 2 2 4 4 3" xfId="28046"/>
    <cellStyle name="표준 9 3 2 2 2 4 5" xfId="28047"/>
    <cellStyle name="표준 9 3 2 2 2 4 5 2" xfId="28048"/>
    <cellStyle name="표준 9 3 2 2 2 4 6" xfId="28049"/>
    <cellStyle name="표준 9 3 2 2 2 5" xfId="28050"/>
    <cellStyle name="표준 9 3 2 2 2 5 2" xfId="28051"/>
    <cellStyle name="표준 9 3 2 2 2 5 2 2" xfId="28052"/>
    <cellStyle name="표준 9 3 2 2 2 5 2 2 2" xfId="28053"/>
    <cellStyle name="표준 9 3 2 2 2 5 2 2 2 2" xfId="28054"/>
    <cellStyle name="표준 9 3 2 2 2 5 2 2 3" xfId="28055"/>
    <cellStyle name="표준 9 3 2 2 2 5 2 3" xfId="28056"/>
    <cellStyle name="표준 9 3 2 2 2 5 2 3 2" xfId="28057"/>
    <cellStyle name="표준 9 3 2 2 2 5 2 4" xfId="28058"/>
    <cellStyle name="표준 9 3 2 2 2 5 3" xfId="28059"/>
    <cellStyle name="표준 9 3 2 2 2 5 3 2" xfId="28060"/>
    <cellStyle name="표준 9 3 2 2 2 5 3 2 2" xfId="28061"/>
    <cellStyle name="표준 9 3 2 2 2 5 3 3" xfId="28062"/>
    <cellStyle name="표준 9 3 2 2 2 5 4" xfId="28063"/>
    <cellStyle name="표준 9 3 2 2 2 5 4 2" xfId="28064"/>
    <cellStyle name="표준 9 3 2 2 2 5 5" xfId="28065"/>
    <cellStyle name="표준 9 3 2 2 2 6" xfId="28066"/>
    <cellStyle name="표준 9 3 2 2 2 6 2" xfId="28067"/>
    <cellStyle name="표준 9 3 2 2 2 6 2 2" xfId="28068"/>
    <cellStyle name="표준 9 3 2 2 2 6 2 2 2" xfId="28069"/>
    <cellStyle name="표준 9 3 2 2 2 6 2 3" xfId="28070"/>
    <cellStyle name="표준 9 3 2 2 2 6 3" xfId="28071"/>
    <cellStyle name="표준 9 3 2 2 2 6 3 2" xfId="28072"/>
    <cellStyle name="표준 9 3 2 2 2 6 4" xfId="28073"/>
    <cellStyle name="표준 9 3 2 2 2 7" xfId="28074"/>
    <cellStyle name="표준 9 3 2 2 2 7 2" xfId="28075"/>
    <cellStyle name="표준 9 3 2 2 2 7 2 2" xfId="28076"/>
    <cellStyle name="표준 9 3 2 2 2 7 3" xfId="28077"/>
    <cellStyle name="표준 9 3 2 2 2 8" xfId="28078"/>
    <cellStyle name="표준 9 3 2 2 2 8 2" xfId="28079"/>
    <cellStyle name="표준 9 3 2 2 2 9" xfId="28080"/>
    <cellStyle name="표준 9 3 2 2 3" xfId="28081"/>
    <cellStyle name="표준 9 3 2 2 3 2" xfId="28082"/>
    <cellStyle name="표준 9 3 2 2 3 2 2" xfId="28083"/>
    <cellStyle name="표준 9 3 2 2 3 2 2 2" xfId="28084"/>
    <cellStyle name="표준 9 3 2 2 3 2 2 2 2" xfId="28085"/>
    <cellStyle name="표준 9 3 2 2 3 2 2 2 2 2" xfId="28086"/>
    <cellStyle name="표준 9 3 2 2 3 2 2 2 2 2 2" xfId="28087"/>
    <cellStyle name="표준 9 3 2 2 3 2 2 2 2 3" xfId="28088"/>
    <cellStyle name="표준 9 3 2 2 3 2 2 2 3" xfId="28089"/>
    <cellStyle name="표준 9 3 2 2 3 2 2 2 3 2" xfId="28090"/>
    <cellStyle name="표준 9 3 2 2 3 2 2 2 4" xfId="28091"/>
    <cellStyle name="표준 9 3 2 2 3 2 2 3" xfId="28092"/>
    <cellStyle name="표준 9 3 2 2 3 2 2 3 2" xfId="28093"/>
    <cellStyle name="표준 9 3 2 2 3 2 2 3 2 2" xfId="28094"/>
    <cellStyle name="표준 9 3 2 2 3 2 2 3 3" xfId="28095"/>
    <cellStyle name="표준 9 3 2 2 3 2 2 4" xfId="28096"/>
    <cellStyle name="표준 9 3 2 2 3 2 2 4 2" xfId="28097"/>
    <cellStyle name="표준 9 3 2 2 3 2 2 5" xfId="28098"/>
    <cellStyle name="표준 9 3 2 2 3 2 3" xfId="28099"/>
    <cellStyle name="표준 9 3 2 2 3 2 3 2" xfId="28100"/>
    <cellStyle name="표준 9 3 2 2 3 2 3 2 2" xfId="28101"/>
    <cellStyle name="표준 9 3 2 2 3 2 3 2 2 2" xfId="28102"/>
    <cellStyle name="표준 9 3 2 2 3 2 3 2 3" xfId="28103"/>
    <cellStyle name="표준 9 3 2 2 3 2 3 3" xfId="28104"/>
    <cellStyle name="표준 9 3 2 2 3 2 3 3 2" xfId="28105"/>
    <cellStyle name="표준 9 3 2 2 3 2 3 4" xfId="28106"/>
    <cellStyle name="표준 9 3 2 2 3 2 4" xfId="28107"/>
    <cellStyle name="표준 9 3 2 2 3 2 4 2" xfId="28108"/>
    <cellStyle name="표준 9 3 2 2 3 2 4 2 2" xfId="28109"/>
    <cellStyle name="표준 9 3 2 2 3 2 4 3" xfId="28110"/>
    <cellStyle name="표준 9 3 2 2 3 2 5" xfId="28111"/>
    <cellStyle name="표준 9 3 2 2 3 2 5 2" xfId="28112"/>
    <cellStyle name="표준 9 3 2 2 3 2 6" xfId="28113"/>
    <cellStyle name="표준 9 3 2 2 3 3" xfId="28114"/>
    <cellStyle name="표준 9 3 2 2 3 3 2" xfId="28115"/>
    <cellStyle name="표준 9 3 2 2 3 3 2 2" xfId="28116"/>
    <cellStyle name="표준 9 3 2 2 3 3 2 2 2" xfId="28117"/>
    <cellStyle name="표준 9 3 2 2 3 3 2 2 2 2" xfId="28118"/>
    <cellStyle name="표준 9 3 2 2 3 3 2 2 3" xfId="28119"/>
    <cellStyle name="표준 9 3 2 2 3 3 2 3" xfId="28120"/>
    <cellStyle name="표준 9 3 2 2 3 3 2 3 2" xfId="28121"/>
    <cellStyle name="표준 9 3 2 2 3 3 2 4" xfId="28122"/>
    <cellStyle name="표준 9 3 2 2 3 3 3" xfId="28123"/>
    <cellStyle name="표준 9 3 2 2 3 3 3 2" xfId="28124"/>
    <cellStyle name="표준 9 3 2 2 3 3 3 2 2" xfId="28125"/>
    <cellStyle name="표준 9 3 2 2 3 3 3 3" xfId="28126"/>
    <cellStyle name="표준 9 3 2 2 3 3 4" xfId="28127"/>
    <cellStyle name="표준 9 3 2 2 3 3 4 2" xfId="28128"/>
    <cellStyle name="표준 9 3 2 2 3 3 5" xfId="28129"/>
    <cellStyle name="표준 9 3 2 2 3 4" xfId="28130"/>
    <cellStyle name="표준 9 3 2 2 3 4 2" xfId="28131"/>
    <cellStyle name="표준 9 3 2 2 3 4 2 2" xfId="28132"/>
    <cellStyle name="표준 9 3 2 2 3 4 2 2 2" xfId="28133"/>
    <cellStyle name="표준 9 3 2 2 3 4 2 3" xfId="28134"/>
    <cellStyle name="표준 9 3 2 2 3 4 3" xfId="28135"/>
    <cellStyle name="표준 9 3 2 2 3 4 3 2" xfId="28136"/>
    <cellStyle name="표준 9 3 2 2 3 4 4" xfId="28137"/>
    <cellStyle name="표준 9 3 2 2 3 5" xfId="28138"/>
    <cellStyle name="표준 9 3 2 2 3 5 2" xfId="28139"/>
    <cellStyle name="표준 9 3 2 2 3 5 2 2" xfId="28140"/>
    <cellStyle name="표준 9 3 2 2 3 5 3" xfId="28141"/>
    <cellStyle name="표준 9 3 2 2 3 6" xfId="28142"/>
    <cellStyle name="표준 9 3 2 2 3 6 2" xfId="28143"/>
    <cellStyle name="표준 9 3 2 2 3 7" xfId="28144"/>
    <cellStyle name="표준 9 3 2 2 4" xfId="28145"/>
    <cellStyle name="표준 9 3 2 2 5" xfId="28146"/>
    <cellStyle name="표준 9 3 2 2 5 2" xfId="28147"/>
    <cellStyle name="표준 9 3 2 2 5 2 2" xfId="28148"/>
    <cellStyle name="표준 9 3 2 2 5 2 2 2" xfId="28149"/>
    <cellStyle name="표준 9 3 2 2 5 2 2 2 2" xfId="28150"/>
    <cellStyle name="표준 9 3 2 2 5 2 2 2 2 2" xfId="28151"/>
    <cellStyle name="표준 9 3 2 2 5 2 2 2 3" xfId="28152"/>
    <cellStyle name="표준 9 3 2 2 5 2 2 3" xfId="28153"/>
    <cellStyle name="표준 9 3 2 2 5 2 2 3 2" xfId="28154"/>
    <cellStyle name="표준 9 3 2 2 5 2 2 4" xfId="28155"/>
    <cellStyle name="표준 9 3 2 2 5 2 3" xfId="28156"/>
    <cellStyle name="표준 9 3 2 2 5 2 3 2" xfId="28157"/>
    <cellStyle name="표준 9 3 2 2 5 2 3 2 2" xfId="28158"/>
    <cellStyle name="표준 9 3 2 2 5 2 3 3" xfId="28159"/>
    <cellStyle name="표준 9 3 2 2 5 2 4" xfId="28160"/>
    <cellStyle name="표준 9 3 2 2 5 2 4 2" xfId="28161"/>
    <cellStyle name="표준 9 3 2 2 5 2 5" xfId="28162"/>
    <cellStyle name="표준 9 3 2 2 5 3" xfId="28163"/>
    <cellStyle name="표준 9 3 2 2 5 3 2" xfId="28164"/>
    <cellStyle name="표준 9 3 2 2 5 3 2 2" xfId="28165"/>
    <cellStyle name="표준 9 3 2 2 5 3 2 2 2" xfId="28166"/>
    <cellStyle name="표준 9 3 2 2 5 3 2 3" xfId="28167"/>
    <cellStyle name="표준 9 3 2 2 5 3 3" xfId="28168"/>
    <cellStyle name="표준 9 3 2 2 5 3 3 2" xfId="28169"/>
    <cellStyle name="표준 9 3 2 2 5 3 4" xfId="28170"/>
    <cellStyle name="표준 9 3 2 2 5 4" xfId="28171"/>
    <cellStyle name="표준 9 3 2 2 5 4 2" xfId="28172"/>
    <cellStyle name="표준 9 3 2 2 5 4 2 2" xfId="28173"/>
    <cellStyle name="표준 9 3 2 2 5 4 3" xfId="28174"/>
    <cellStyle name="표준 9 3 2 2 5 5" xfId="28175"/>
    <cellStyle name="표준 9 3 2 2 5 5 2" xfId="28176"/>
    <cellStyle name="표준 9 3 2 2 5 6" xfId="28177"/>
    <cellStyle name="표준 9 3 2 2 6" xfId="28178"/>
    <cellStyle name="표준 9 3 2 2 6 2" xfId="28179"/>
    <cellStyle name="표준 9 3 2 2 6 2 2" xfId="28180"/>
    <cellStyle name="표준 9 3 2 2 6 2 2 2" xfId="28181"/>
    <cellStyle name="표준 9 3 2 2 6 2 2 2 2" xfId="28182"/>
    <cellStyle name="표준 9 3 2 2 6 2 2 3" xfId="28183"/>
    <cellStyle name="표준 9 3 2 2 6 2 3" xfId="28184"/>
    <cellStyle name="표준 9 3 2 2 6 2 3 2" xfId="28185"/>
    <cellStyle name="표준 9 3 2 2 6 2 4" xfId="28186"/>
    <cellStyle name="표준 9 3 2 2 6 3" xfId="28187"/>
    <cellStyle name="표준 9 3 2 2 6 3 2" xfId="28188"/>
    <cellStyle name="표준 9 3 2 2 6 3 2 2" xfId="28189"/>
    <cellStyle name="표준 9 3 2 2 6 3 3" xfId="28190"/>
    <cellStyle name="표준 9 3 2 2 6 4" xfId="28191"/>
    <cellStyle name="표준 9 3 2 2 6 4 2" xfId="28192"/>
    <cellStyle name="표준 9 3 2 2 6 5" xfId="28193"/>
    <cellStyle name="표준 9 3 2 2 7" xfId="28194"/>
    <cellStyle name="표준 9 3 2 2 7 2" xfId="28195"/>
    <cellStyle name="표준 9 3 2 2 7 2 2" xfId="28196"/>
    <cellStyle name="표준 9 3 2 2 7 2 2 2" xfId="28197"/>
    <cellStyle name="표준 9 3 2 2 7 2 3" xfId="28198"/>
    <cellStyle name="표준 9 3 2 2 7 3" xfId="28199"/>
    <cellStyle name="표준 9 3 2 2 7 3 2" xfId="28200"/>
    <cellStyle name="표준 9 3 2 2 7 4" xfId="28201"/>
    <cellStyle name="표준 9 3 2 2 8" xfId="28202"/>
    <cellStyle name="표준 9 3 2 2 8 2" xfId="28203"/>
    <cellStyle name="표준 9 3 2 2 8 2 2" xfId="28204"/>
    <cellStyle name="표준 9 3 2 2 8 3" xfId="28205"/>
    <cellStyle name="표준 9 3 2 2 9" xfId="28206"/>
    <cellStyle name="표준 9 3 2 2 9 2" xfId="28207"/>
    <cellStyle name="표준 9 3 2 3" xfId="28208"/>
    <cellStyle name="표준 9 3 2 3 2" xfId="28209"/>
    <cellStyle name="표준 9 3 2 3 2 2" xfId="28210"/>
    <cellStyle name="표준 9 3 2 3 2 2 2" xfId="28211"/>
    <cellStyle name="표준 9 3 2 3 2 2 2 2" xfId="28212"/>
    <cellStyle name="표준 9 3 2 3 2 2 2 2 2" xfId="28213"/>
    <cellStyle name="표준 9 3 2 3 2 2 2 2 2 2" xfId="28214"/>
    <cellStyle name="표준 9 3 2 3 2 2 2 2 2 2 2" xfId="28215"/>
    <cellStyle name="표준 9 3 2 3 2 2 2 2 2 3" xfId="28216"/>
    <cellStyle name="표준 9 3 2 3 2 2 2 2 3" xfId="28217"/>
    <cellStyle name="표준 9 3 2 3 2 2 2 2 3 2" xfId="28218"/>
    <cellStyle name="표준 9 3 2 3 2 2 2 2 4" xfId="28219"/>
    <cellStyle name="표준 9 3 2 3 2 2 2 3" xfId="28220"/>
    <cellStyle name="표준 9 3 2 3 2 2 2 3 2" xfId="28221"/>
    <cellStyle name="표준 9 3 2 3 2 2 2 3 2 2" xfId="28222"/>
    <cellStyle name="표준 9 3 2 3 2 2 2 3 3" xfId="28223"/>
    <cellStyle name="표준 9 3 2 3 2 2 2 4" xfId="28224"/>
    <cellStyle name="표준 9 3 2 3 2 2 2 4 2" xfId="28225"/>
    <cellStyle name="표준 9 3 2 3 2 2 2 5" xfId="28226"/>
    <cellStyle name="표준 9 3 2 3 2 2 3" xfId="28227"/>
    <cellStyle name="표준 9 3 2 3 2 2 3 2" xfId="28228"/>
    <cellStyle name="표준 9 3 2 3 2 2 3 2 2" xfId="28229"/>
    <cellStyle name="표준 9 3 2 3 2 2 3 2 2 2" xfId="28230"/>
    <cellStyle name="표준 9 3 2 3 2 2 3 2 3" xfId="28231"/>
    <cellStyle name="표준 9 3 2 3 2 2 3 3" xfId="28232"/>
    <cellStyle name="표준 9 3 2 3 2 2 3 3 2" xfId="28233"/>
    <cellStyle name="표준 9 3 2 3 2 2 3 4" xfId="28234"/>
    <cellStyle name="표준 9 3 2 3 2 2 4" xfId="28235"/>
    <cellStyle name="표준 9 3 2 3 2 2 4 2" xfId="28236"/>
    <cellStyle name="표준 9 3 2 3 2 2 4 2 2" xfId="28237"/>
    <cellStyle name="표준 9 3 2 3 2 2 4 3" xfId="28238"/>
    <cellStyle name="표준 9 3 2 3 2 2 5" xfId="28239"/>
    <cellStyle name="표준 9 3 2 3 2 2 5 2" xfId="28240"/>
    <cellStyle name="표준 9 3 2 3 2 2 6" xfId="28241"/>
    <cellStyle name="표준 9 3 2 3 2 3" xfId="28242"/>
    <cellStyle name="표준 9 3 2 3 2 3 2" xfId="28243"/>
    <cellStyle name="표준 9 3 2 3 2 3 2 2" xfId="28244"/>
    <cellStyle name="표준 9 3 2 3 2 3 2 2 2" xfId="28245"/>
    <cellStyle name="표준 9 3 2 3 2 3 2 2 2 2" xfId="28246"/>
    <cellStyle name="표준 9 3 2 3 2 3 2 2 3" xfId="28247"/>
    <cellStyle name="표준 9 3 2 3 2 3 2 3" xfId="28248"/>
    <cellStyle name="표준 9 3 2 3 2 3 2 3 2" xfId="28249"/>
    <cellStyle name="표준 9 3 2 3 2 3 2 4" xfId="28250"/>
    <cellStyle name="표준 9 3 2 3 2 3 3" xfId="28251"/>
    <cellStyle name="표준 9 3 2 3 2 3 3 2" xfId="28252"/>
    <cellStyle name="표준 9 3 2 3 2 3 3 2 2" xfId="28253"/>
    <cellStyle name="표준 9 3 2 3 2 3 3 3" xfId="28254"/>
    <cellStyle name="표준 9 3 2 3 2 3 4" xfId="28255"/>
    <cellStyle name="표준 9 3 2 3 2 3 4 2" xfId="28256"/>
    <cellStyle name="표준 9 3 2 3 2 3 5" xfId="28257"/>
    <cellStyle name="표준 9 3 2 3 2 4" xfId="28258"/>
    <cellStyle name="표준 9 3 2 3 2 4 2" xfId="28259"/>
    <cellStyle name="표준 9 3 2 3 2 4 2 2" xfId="28260"/>
    <cellStyle name="표준 9 3 2 3 2 4 2 2 2" xfId="28261"/>
    <cellStyle name="표준 9 3 2 3 2 4 2 3" xfId="28262"/>
    <cellStyle name="표준 9 3 2 3 2 4 3" xfId="28263"/>
    <cellStyle name="표준 9 3 2 3 2 4 3 2" xfId="28264"/>
    <cellStyle name="표준 9 3 2 3 2 4 4" xfId="28265"/>
    <cellStyle name="표준 9 3 2 3 2 5" xfId="28266"/>
    <cellStyle name="표준 9 3 2 3 2 5 2" xfId="28267"/>
    <cellStyle name="표준 9 3 2 3 2 5 2 2" xfId="28268"/>
    <cellStyle name="표준 9 3 2 3 2 5 3" xfId="28269"/>
    <cellStyle name="표준 9 3 2 3 2 6" xfId="28270"/>
    <cellStyle name="표준 9 3 2 3 2 6 2" xfId="28271"/>
    <cellStyle name="표준 9 3 2 3 2 7" xfId="28272"/>
    <cellStyle name="표준 9 3 2 3 3" xfId="28273"/>
    <cellStyle name="표준 9 3 2 3 4" xfId="28274"/>
    <cellStyle name="표준 9 3 2 3 4 2" xfId="28275"/>
    <cellStyle name="표준 9 3 2 3 4 2 2" xfId="28276"/>
    <cellStyle name="표준 9 3 2 3 4 2 2 2" xfId="28277"/>
    <cellStyle name="표준 9 3 2 3 4 2 2 2 2" xfId="28278"/>
    <cellStyle name="표준 9 3 2 3 4 2 2 2 2 2" xfId="28279"/>
    <cellStyle name="표준 9 3 2 3 4 2 2 2 3" xfId="28280"/>
    <cellStyle name="표준 9 3 2 3 4 2 2 3" xfId="28281"/>
    <cellStyle name="표준 9 3 2 3 4 2 2 3 2" xfId="28282"/>
    <cellStyle name="표준 9 3 2 3 4 2 2 4" xfId="28283"/>
    <cellStyle name="표준 9 3 2 3 4 2 3" xfId="28284"/>
    <cellStyle name="표준 9 3 2 3 4 2 3 2" xfId="28285"/>
    <cellStyle name="표준 9 3 2 3 4 2 3 2 2" xfId="28286"/>
    <cellStyle name="표준 9 3 2 3 4 2 3 3" xfId="28287"/>
    <cellStyle name="표준 9 3 2 3 4 2 4" xfId="28288"/>
    <cellStyle name="표준 9 3 2 3 4 2 4 2" xfId="28289"/>
    <cellStyle name="표준 9 3 2 3 4 2 5" xfId="28290"/>
    <cellStyle name="표준 9 3 2 3 4 3" xfId="28291"/>
    <cellStyle name="표준 9 3 2 3 4 3 2" xfId="28292"/>
    <cellStyle name="표준 9 3 2 3 4 3 2 2" xfId="28293"/>
    <cellStyle name="표준 9 3 2 3 4 3 2 2 2" xfId="28294"/>
    <cellStyle name="표준 9 3 2 3 4 3 2 3" xfId="28295"/>
    <cellStyle name="표준 9 3 2 3 4 3 3" xfId="28296"/>
    <cellStyle name="표준 9 3 2 3 4 3 3 2" xfId="28297"/>
    <cellStyle name="표준 9 3 2 3 4 3 4" xfId="28298"/>
    <cellStyle name="표준 9 3 2 3 4 4" xfId="28299"/>
    <cellStyle name="표준 9 3 2 3 4 4 2" xfId="28300"/>
    <cellStyle name="표준 9 3 2 3 4 4 2 2" xfId="28301"/>
    <cellStyle name="표준 9 3 2 3 4 4 3" xfId="28302"/>
    <cellStyle name="표준 9 3 2 3 4 5" xfId="28303"/>
    <cellStyle name="표준 9 3 2 3 4 5 2" xfId="28304"/>
    <cellStyle name="표준 9 3 2 3 4 6" xfId="28305"/>
    <cellStyle name="표준 9 3 2 3 5" xfId="28306"/>
    <cellStyle name="표준 9 3 2 3 5 2" xfId="28307"/>
    <cellStyle name="표준 9 3 2 3 5 2 2" xfId="28308"/>
    <cellStyle name="표준 9 3 2 3 5 2 2 2" xfId="28309"/>
    <cellStyle name="표준 9 3 2 3 5 2 2 2 2" xfId="28310"/>
    <cellStyle name="표준 9 3 2 3 5 2 2 3" xfId="28311"/>
    <cellStyle name="표준 9 3 2 3 5 2 3" xfId="28312"/>
    <cellStyle name="표준 9 3 2 3 5 2 3 2" xfId="28313"/>
    <cellStyle name="표준 9 3 2 3 5 2 4" xfId="28314"/>
    <cellStyle name="표준 9 3 2 3 5 3" xfId="28315"/>
    <cellStyle name="표준 9 3 2 3 5 3 2" xfId="28316"/>
    <cellStyle name="표준 9 3 2 3 5 3 2 2" xfId="28317"/>
    <cellStyle name="표준 9 3 2 3 5 3 3" xfId="28318"/>
    <cellStyle name="표준 9 3 2 3 5 4" xfId="28319"/>
    <cellStyle name="표준 9 3 2 3 5 4 2" xfId="28320"/>
    <cellStyle name="표준 9 3 2 3 5 5" xfId="28321"/>
    <cellStyle name="표준 9 3 2 3 6" xfId="28322"/>
    <cellStyle name="표준 9 3 2 3 6 2" xfId="28323"/>
    <cellStyle name="표준 9 3 2 3 6 2 2" xfId="28324"/>
    <cellStyle name="표준 9 3 2 3 6 2 2 2" xfId="28325"/>
    <cellStyle name="표준 9 3 2 3 6 2 3" xfId="28326"/>
    <cellStyle name="표준 9 3 2 3 6 3" xfId="28327"/>
    <cellStyle name="표준 9 3 2 3 6 3 2" xfId="28328"/>
    <cellStyle name="표준 9 3 2 3 6 4" xfId="28329"/>
    <cellStyle name="표준 9 3 2 3 7" xfId="28330"/>
    <cellStyle name="표준 9 3 2 3 7 2" xfId="28331"/>
    <cellStyle name="표준 9 3 2 3 7 2 2" xfId="28332"/>
    <cellStyle name="표준 9 3 2 3 7 3" xfId="28333"/>
    <cellStyle name="표준 9 3 2 3 8" xfId="28334"/>
    <cellStyle name="표준 9 3 2 3 8 2" xfId="28335"/>
    <cellStyle name="표준 9 3 2 3 9" xfId="28336"/>
    <cellStyle name="표준 9 3 2 4" xfId="28337"/>
    <cellStyle name="표준 9 3 2 4 2" xfId="28338"/>
    <cellStyle name="표준 9 3 2 4 2 2" xfId="28339"/>
    <cellStyle name="표준 9 3 2 4 2 2 2" xfId="28340"/>
    <cellStyle name="표준 9 3 2 4 2 2 2 2" xfId="28341"/>
    <cellStyle name="표준 9 3 2 4 2 2 2 2 2" xfId="28342"/>
    <cellStyle name="표준 9 3 2 4 2 2 2 2 2 2" xfId="28343"/>
    <cellStyle name="표준 9 3 2 4 2 2 2 2 3" xfId="28344"/>
    <cellStyle name="표준 9 3 2 4 2 2 2 3" xfId="28345"/>
    <cellStyle name="표준 9 3 2 4 2 2 2 3 2" xfId="28346"/>
    <cellStyle name="표준 9 3 2 4 2 2 2 4" xfId="28347"/>
    <cellStyle name="표준 9 3 2 4 2 2 3" xfId="28348"/>
    <cellStyle name="표준 9 3 2 4 2 2 3 2" xfId="28349"/>
    <cellStyle name="표준 9 3 2 4 2 2 3 2 2" xfId="28350"/>
    <cellStyle name="표준 9 3 2 4 2 2 3 3" xfId="28351"/>
    <cellStyle name="표준 9 3 2 4 2 2 4" xfId="28352"/>
    <cellStyle name="표준 9 3 2 4 2 2 4 2" xfId="28353"/>
    <cellStyle name="표준 9 3 2 4 2 2 5" xfId="28354"/>
    <cellStyle name="표준 9 3 2 4 2 3" xfId="28355"/>
    <cellStyle name="표준 9 3 2 4 2 3 2" xfId="28356"/>
    <cellStyle name="표준 9 3 2 4 2 3 2 2" xfId="28357"/>
    <cellStyle name="표준 9 3 2 4 2 3 2 2 2" xfId="28358"/>
    <cellStyle name="표준 9 3 2 4 2 3 2 3" xfId="28359"/>
    <cellStyle name="표준 9 3 2 4 2 3 3" xfId="28360"/>
    <cellStyle name="표준 9 3 2 4 2 3 3 2" xfId="28361"/>
    <cellStyle name="표준 9 3 2 4 2 3 4" xfId="28362"/>
    <cellStyle name="표준 9 3 2 4 2 4" xfId="28363"/>
    <cellStyle name="표준 9 3 2 4 2 4 2" xfId="28364"/>
    <cellStyle name="표준 9 3 2 4 2 4 2 2" xfId="28365"/>
    <cellStyle name="표준 9 3 2 4 2 4 3" xfId="28366"/>
    <cellStyle name="표준 9 3 2 4 2 5" xfId="28367"/>
    <cellStyle name="표준 9 3 2 4 2 5 2" xfId="28368"/>
    <cellStyle name="표준 9 3 2 4 2 6" xfId="28369"/>
    <cellStyle name="표준 9 3 2 4 3" xfId="28370"/>
    <cellStyle name="표준 9 3 2 4 3 2" xfId="28371"/>
    <cellStyle name="표준 9 3 2 4 3 2 2" xfId="28372"/>
    <cellStyle name="표준 9 3 2 4 3 2 2 2" xfId="28373"/>
    <cellStyle name="표준 9 3 2 4 3 2 2 2 2" xfId="28374"/>
    <cellStyle name="표준 9 3 2 4 3 2 2 3" xfId="28375"/>
    <cellStyle name="표준 9 3 2 4 3 2 3" xfId="28376"/>
    <cellStyle name="표준 9 3 2 4 3 2 3 2" xfId="28377"/>
    <cellStyle name="표준 9 3 2 4 3 2 4" xfId="28378"/>
    <cellStyle name="표준 9 3 2 4 3 3" xfId="28379"/>
    <cellStyle name="표준 9 3 2 4 3 3 2" xfId="28380"/>
    <cellStyle name="표준 9 3 2 4 3 3 2 2" xfId="28381"/>
    <cellStyle name="표준 9 3 2 4 3 3 3" xfId="28382"/>
    <cellStyle name="표준 9 3 2 4 3 4" xfId="28383"/>
    <cellStyle name="표준 9 3 2 4 3 4 2" xfId="28384"/>
    <cellStyle name="표준 9 3 2 4 3 5" xfId="28385"/>
    <cellStyle name="표준 9 3 2 4 4" xfId="28386"/>
    <cellStyle name="표준 9 3 2 4 4 2" xfId="28387"/>
    <cellStyle name="표준 9 3 2 4 4 2 2" xfId="28388"/>
    <cellStyle name="표준 9 3 2 4 4 2 2 2" xfId="28389"/>
    <cellStyle name="표준 9 3 2 4 4 2 3" xfId="28390"/>
    <cellStyle name="표준 9 3 2 4 4 3" xfId="28391"/>
    <cellStyle name="표준 9 3 2 4 4 3 2" xfId="28392"/>
    <cellStyle name="표준 9 3 2 4 4 4" xfId="28393"/>
    <cellStyle name="표준 9 3 2 4 5" xfId="28394"/>
    <cellStyle name="표준 9 3 2 4 5 2" xfId="28395"/>
    <cellStyle name="표준 9 3 2 4 5 2 2" xfId="28396"/>
    <cellStyle name="표준 9 3 2 4 5 3" xfId="28397"/>
    <cellStyle name="표준 9 3 2 4 6" xfId="28398"/>
    <cellStyle name="표준 9 3 2 4 6 2" xfId="28399"/>
    <cellStyle name="표준 9 3 2 4 7" xfId="28400"/>
    <cellStyle name="표준 9 3 2 5" xfId="28401"/>
    <cellStyle name="표준 9 3 2 6" xfId="28402"/>
    <cellStyle name="표준 9 3 2 6 2" xfId="28403"/>
    <cellStyle name="표준 9 3 2 6 2 2" xfId="28404"/>
    <cellStyle name="표준 9 3 2 6 2 2 2" xfId="28405"/>
    <cellStyle name="표준 9 3 2 6 2 2 2 2" xfId="28406"/>
    <cellStyle name="표준 9 3 2 6 2 2 2 2 2" xfId="28407"/>
    <cellStyle name="표준 9 3 2 6 2 2 2 3" xfId="28408"/>
    <cellStyle name="표준 9 3 2 6 2 2 3" xfId="28409"/>
    <cellStyle name="표준 9 3 2 6 2 2 3 2" xfId="28410"/>
    <cellStyle name="표준 9 3 2 6 2 2 4" xfId="28411"/>
    <cellStyle name="표준 9 3 2 6 2 3" xfId="28412"/>
    <cellStyle name="표준 9 3 2 6 2 3 2" xfId="28413"/>
    <cellStyle name="표준 9 3 2 6 2 3 2 2" xfId="28414"/>
    <cellStyle name="표준 9 3 2 6 2 3 3" xfId="28415"/>
    <cellStyle name="표준 9 3 2 6 2 4" xfId="28416"/>
    <cellStyle name="표준 9 3 2 6 2 4 2" xfId="28417"/>
    <cellStyle name="표준 9 3 2 6 2 5" xfId="28418"/>
    <cellStyle name="표준 9 3 2 6 3" xfId="28419"/>
    <cellStyle name="표준 9 3 2 6 3 2" xfId="28420"/>
    <cellStyle name="표준 9 3 2 6 3 2 2" xfId="28421"/>
    <cellStyle name="표준 9 3 2 6 3 2 2 2" xfId="28422"/>
    <cellStyle name="표준 9 3 2 6 3 2 3" xfId="28423"/>
    <cellStyle name="표준 9 3 2 6 3 3" xfId="28424"/>
    <cellStyle name="표준 9 3 2 6 3 3 2" xfId="28425"/>
    <cellStyle name="표준 9 3 2 6 3 4" xfId="28426"/>
    <cellStyle name="표준 9 3 2 6 4" xfId="28427"/>
    <cellStyle name="표준 9 3 2 6 4 2" xfId="28428"/>
    <cellStyle name="표준 9 3 2 6 4 2 2" xfId="28429"/>
    <cellStyle name="표준 9 3 2 6 4 3" xfId="28430"/>
    <cellStyle name="표준 9 3 2 6 5" xfId="28431"/>
    <cellStyle name="표준 9 3 2 6 5 2" xfId="28432"/>
    <cellStyle name="표준 9 3 2 6 6" xfId="28433"/>
    <cellStyle name="표준 9 3 2 7" xfId="28434"/>
    <cellStyle name="표준 9 3 2 7 2" xfId="28435"/>
    <cellStyle name="표준 9 3 2 7 2 2" xfId="28436"/>
    <cellStyle name="표준 9 3 2 7 2 2 2" xfId="28437"/>
    <cellStyle name="표준 9 3 2 7 2 2 2 2" xfId="28438"/>
    <cellStyle name="표준 9 3 2 7 2 2 3" xfId="28439"/>
    <cellStyle name="표준 9 3 2 7 2 3" xfId="28440"/>
    <cellStyle name="표준 9 3 2 7 2 3 2" xfId="28441"/>
    <cellStyle name="표준 9 3 2 7 2 4" xfId="28442"/>
    <cellStyle name="표준 9 3 2 7 3" xfId="28443"/>
    <cellStyle name="표준 9 3 2 7 3 2" xfId="28444"/>
    <cellStyle name="표준 9 3 2 7 3 2 2" xfId="28445"/>
    <cellStyle name="표준 9 3 2 7 3 3" xfId="28446"/>
    <cellStyle name="표준 9 3 2 7 4" xfId="28447"/>
    <cellStyle name="표준 9 3 2 7 4 2" xfId="28448"/>
    <cellStyle name="표준 9 3 2 7 5" xfId="28449"/>
    <cellStyle name="표준 9 3 2 8" xfId="28450"/>
    <cellStyle name="표준 9 3 2 8 2" xfId="28451"/>
    <cellStyle name="표준 9 3 2 8 2 2" xfId="28452"/>
    <cellStyle name="표준 9 3 2 8 2 2 2" xfId="28453"/>
    <cellStyle name="표준 9 3 2 8 2 3" xfId="28454"/>
    <cellStyle name="표준 9 3 2 8 3" xfId="28455"/>
    <cellStyle name="표준 9 3 2 8 3 2" xfId="28456"/>
    <cellStyle name="표준 9 3 2 8 4" xfId="28457"/>
    <cellStyle name="표준 9 3 2 9" xfId="28458"/>
    <cellStyle name="표준 9 3 2 9 2" xfId="28459"/>
    <cellStyle name="표준 9 3 2 9 2 2" xfId="28460"/>
    <cellStyle name="표준 9 3 2 9 3" xfId="28461"/>
    <cellStyle name="표준 9 3 3" xfId="28462"/>
    <cellStyle name="표준 9 3 3 2" xfId="28463"/>
    <cellStyle name="표준 9 3 4" xfId="28464"/>
    <cellStyle name="표준 9 3 4 10" xfId="28465"/>
    <cellStyle name="표준 9 3 4 2" xfId="28466"/>
    <cellStyle name="표준 9 3 4 2 2" xfId="28467"/>
    <cellStyle name="표준 9 3 4 2 2 2" xfId="28468"/>
    <cellStyle name="표준 9 3 4 2 2 2 2" xfId="28469"/>
    <cellStyle name="표준 9 3 4 2 2 2 2 2" xfId="28470"/>
    <cellStyle name="표준 9 3 4 2 2 2 2 2 2" xfId="28471"/>
    <cellStyle name="표준 9 3 4 2 2 2 2 2 2 2" xfId="28472"/>
    <cellStyle name="표준 9 3 4 2 2 2 2 2 2 2 2" xfId="28473"/>
    <cellStyle name="표준 9 3 4 2 2 2 2 2 2 3" xfId="28474"/>
    <cellStyle name="표준 9 3 4 2 2 2 2 2 3" xfId="28475"/>
    <cellStyle name="표준 9 3 4 2 2 2 2 2 3 2" xfId="28476"/>
    <cellStyle name="표준 9 3 4 2 2 2 2 2 4" xfId="28477"/>
    <cellStyle name="표준 9 3 4 2 2 2 2 3" xfId="28478"/>
    <cellStyle name="표준 9 3 4 2 2 2 2 3 2" xfId="28479"/>
    <cellStyle name="표준 9 3 4 2 2 2 2 3 2 2" xfId="28480"/>
    <cellStyle name="표준 9 3 4 2 2 2 2 3 3" xfId="28481"/>
    <cellStyle name="표준 9 3 4 2 2 2 2 4" xfId="28482"/>
    <cellStyle name="표준 9 3 4 2 2 2 2 4 2" xfId="28483"/>
    <cellStyle name="표준 9 3 4 2 2 2 2 5" xfId="28484"/>
    <cellStyle name="표준 9 3 4 2 2 2 3" xfId="28485"/>
    <cellStyle name="표준 9 3 4 2 2 2 3 2" xfId="28486"/>
    <cellStyle name="표준 9 3 4 2 2 2 3 2 2" xfId="28487"/>
    <cellStyle name="표준 9 3 4 2 2 2 3 2 2 2" xfId="28488"/>
    <cellStyle name="표준 9 3 4 2 2 2 3 2 3" xfId="28489"/>
    <cellStyle name="표준 9 3 4 2 2 2 3 3" xfId="28490"/>
    <cellStyle name="표준 9 3 4 2 2 2 3 3 2" xfId="28491"/>
    <cellStyle name="표준 9 3 4 2 2 2 3 4" xfId="28492"/>
    <cellStyle name="표준 9 3 4 2 2 2 4" xfId="28493"/>
    <cellStyle name="표준 9 3 4 2 2 2 4 2" xfId="28494"/>
    <cellStyle name="표준 9 3 4 2 2 2 4 2 2" xfId="28495"/>
    <cellStyle name="표준 9 3 4 2 2 2 4 3" xfId="28496"/>
    <cellStyle name="표준 9 3 4 2 2 2 5" xfId="28497"/>
    <cellStyle name="표준 9 3 4 2 2 2 5 2" xfId="28498"/>
    <cellStyle name="표준 9 3 4 2 2 2 6" xfId="28499"/>
    <cellStyle name="표준 9 3 4 2 2 3" xfId="28500"/>
    <cellStyle name="표준 9 3 4 2 2 3 2" xfId="28501"/>
    <cellStyle name="표준 9 3 4 2 2 3 2 2" xfId="28502"/>
    <cellStyle name="표준 9 3 4 2 2 3 2 2 2" xfId="28503"/>
    <cellStyle name="표준 9 3 4 2 2 3 2 2 2 2" xfId="28504"/>
    <cellStyle name="표준 9 3 4 2 2 3 2 2 3" xfId="28505"/>
    <cellStyle name="표준 9 3 4 2 2 3 2 3" xfId="28506"/>
    <cellStyle name="표준 9 3 4 2 2 3 2 3 2" xfId="28507"/>
    <cellStyle name="표준 9 3 4 2 2 3 2 4" xfId="28508"/>
    <cellStyle name="표준 9 3 4 2 2 3 3" xfId="28509"/>
    <cellStyle name="표준 9 3 4 2 2 3 3 2" xfId="28510"/>
    <cellStyle name="표준 9 3 4 2 2 3 3 2 2" xfId="28511"/>
    <cellStyle name="표준 9 3 4 2 2 3 3 3" xfId="28512"/>
    <cellStyle name="표준 9 3 4 2 2 3 4" xfId="28513"/>
    <cellStyle name="표준 9 3 4 2 2 3 4 2" xfId="28514"/>
    <cellStyle name="표준 9 3 4 2 2 3 5" xfId="28515"/>
    <cellStyle name="표준 9 3 4 2 2 4" xfId="28516"/>
    <cellStyle name="표준 9 3 4 2 2 4 2" xfId="28517"/>
    <cellStyle name="표준 9 3 4 2 2 4 2 2" xfId="28518"/>
    <cellStyle name="표준 9 3 4 2 2 4 2 2 2" xfId="28519"/>
    <cellStyle name="표준 9 3 4 2 2 4 2 3" xfId="28520"/>
    <cellStyle name="표준 9 3 4 2 2 4 3" xfId="28521"/>
    <cellStyle name="표준 9 3 4 2 2 4 3 2" xfId="28522"/>
    <cellStyle name="표준 9 3 4 2 2 4 4" xfId="28523"/>
    <cellStyle name="표준 9 3 4 2 2 5" xfId="28524"/>
    <cellStyle name="표준 9 3 4 2 2 5 2" xfId="28525"/>
    <cellStyle name="표준 9 3 4 2 2 5 2 2" xfId="28526"/>
    <cellStyle name="표준 9 3 4 2 2 5 3" xfId="28527"/>
    <cellStyle name="표준 9 3 4 2 2 6" xfId="28528"/>
    <cellStyle name="표준 9 3 4 2 2 6 2" xfId="28529"/>
    <cellStyle name="표준 9 3 4 2 2 7" xfId="28530"/>
    <cellStyle name="표준 9 3 4 2 3" xfId="28531"/>
    <cellStyle name="표준 9 3 4 2 4" xfId="28532"/>
    <cellStyle name="표준 9 3 4 2 4 2" xfId="28533"/>
    <cellStyle name="표준 9 3 4 2 4 2 2" xfId="28534"/>
    <cellStyle name="표준 9 3 4 2 4 2 2 2" xfId="28535"/>
    <cellStyle name="표준 9 3 4 2 4 2 2 2 2" xfId="28536"/>
    <cellStyle name="표준 9 3 4 2 4 2 2 2 2 2" xfId="28537"/>
    <cellStyle name="표준 9 3 4 2 4 2 2 2 3" xfId="28538"/>
    <cellStyle name="표준 9 3 4 2 4 2 2 3" xfId="28539"/>
    <cellStyle name="표준 9 3 4 2 4 2 2 3 2" xfId="28540"/>
    <cellStyle name="표준 9 3 4 2 4 2 2 4" xfId="28541"/>
    <cellStyle name="표준 9 3 4 2 4 2 3" xfId="28542"/>
    <cellStyle name="표준 9 3 4 2 4 2 3 2" xfId="28543"/>
    <cellStyle name="표준 9 3 4 2 4 2 3 2 2" xfId="28544"/>
    <cellStyle name="표준 9 3 4 2 4 2 3 3" xfId="28545"/>
    <cellStyle name="표준 9 3 4 2 4 2 4" xfId="28546"/>
    <cellStyle name="표준 9 3 4 2 4 2 4 2" xfId="28547"/>
    <cellStyle name="표준 9 3 4 2 4 2 5" xfId="28548"/>
    <cellStyle name="표준 9 3 4 2 4 3" xfId="28549"/>
    <cellStyle name="표준 9 3 4 2 4 3 2" xfId="28550"/>
    <cellStyle name="표준 9 3 4 2 4 3 2 2" xfId="28551"/>
    <cellStyle name="표준 9 3 4 2 4 3 2 2 2" xfId="28552"/>
    <cellStyle name="표준 9 3 4 2 4 3 2 3" xfId="28553"/>
    <cellStyle name="표준 9 3 4 2 4 3 3" xfId="28554"/>
    <cellStyle name="표준 9 3 4 2 4 3 3 2" xfId="28555"/>
    <cellStyle name="표준 9 3 4 2 4 3 4" xfId="28556"/>
    <cellStyle name="표준 9 3 4 2 4 4" xfId="28557"/>
    <cellStyle name="표준 9 3 4 2 4 4 2" xfId="28558"/>
    <cellStyle name="표준 9 3 4 2 4 4 2 2" xfId="28559"/>
    <cellStyle name="표준 9 3 4 2 4 4 3" xfId="28560"/>
    <cellStyle name="표준 9 3 4 2 4 5" xfId="28561"/>
    <cellStyle name="표준 9 3 4 2 4 5 2" xfId="28562"/>
    <cellStyle name="표준 9 3 4 2 4 6" xfId="28563"/>
    <cellStyle name="표준 9 3 4 2 5" xfId="28564"/>
    <cellStyle name="표준 9 3 4 2 5 2" xfId="28565"/>
    <cellStyle name="표준 9 3 4 2 5 2 2" xfId="28566"/>
    <cellStyle name="표준 9 3 4 2 5 2 2 2" xfId="28567"/>
    <cellStyle name="표준 9 3 4 2 5 2 2 2 2" xfId="28568"/>
    <cellStyle name="표준 9 3 4 2 5 2 2 3" xfId="28569"/>
    <cellStyle name="표준 9 3 4 2 5 2 3" xfId="28570"/>
    <cellStyle name="표준 9 3 4 2 5 2 3 2" xfId="28571"/>
    <cellStyle name="표준 9 3 4 2 5 2 4" xfId="28572"/>
    <cellStyle name="표준 9 3 4 2 5 3" xfId="28573"/>
    <cellStyle name="표준 9 3 4 2 5 3 2" xfId="28574"/>
    <cellStyle name="표준 9 3 4 2 5 3 2 2" xfId="28575"/>
    <cellStyle name="표준 9 3 4 2 5 3 3" xfId="28576"/>
    <cellStyle name="표준 9 3 4 2 5 4" xfId="28577"/>
    <cellStyle name="표준 9 3 4 2 5 4 2" xfId="28578"/>
    <cellStyle name="표준 9 3 4 2 5 5" xfId="28579"/>
    <cellStyle name="표준 9 3 4 2 6" xfId="28580"/>
    <cellStyle name="표준 9 3 4 2 6 2" xfId="28581"/>
    <cellStyle name="표준 9 3 4 2 6 2 2" xfId="28582"/>
    <cellStyle name="표준 9 3 4 2 6 2 2 2" xfId="28583"/>
    <cellStyle name="표준 9 3 4 2 6 2 3" xfId="28584"/>
    <cellStyle name="표준 9 3 4 2 6 3" xfId="28585"/>
    <cellStyle name="표준 9 3 4 2 6 3 2" xfId="28586"/>
    <cellStyle name="표준 9 3 4 2 6 4" xfId="28587"/>
    <cellStyle name="표준 9 3 4 2 7" xfId="28588"/>
    <cellStyle name="표준 9 3 4 2 7 2" xfId="28589"/>
    <cellStyle name="표준 9 3 4 2 7 2 2" xfId="28590"/>
    <cellStyle name="표준 9 3 4 2 7 3" xfId="28591"/>
    <cellStyle name="표준 9 3 4 2 8" xfId="28592"/>
    <cellStyle name="표준 9 3 4 2 8 2" xfId="28593"/>
    <cellStyle name="표준 9 3 4 2 9" xfId="28594"/>
    <cellStyle name="표준 9 3 4 3" xfId="28595"/>
    <cellStyle name="표준 9 3 4 3 2" xfId="28596"/>
    <cellStyle name="표준 9 3 4 3 2 2" xfId="28597"/>
    <cellStyle name="표준 9 3 4 3 2 2 2" xfId="28598"/>
    <cellStyle name="표준 9 3 4 3 2 2 2 2" xfId="28599"/>
    <cellStyle name="표준 9 3 4 3 2 2 2 2 2" xfId="28600"/>
    <cellStyle name="표준 9 3 4 3 2 2 2 2 2 2" xfId="28601"/>
    <cellStyle name="표준 9 3 4 3 2 2 2 2 3" xfId="28602"/>
    <cellStyle name="표준 9 3 4 3 2 2 2 3" xfId="28603"/>
    <cellStyle name="표준 9 3 4 3 2 2 2 3 2" xfId="28604"/>
    <cellStyle name="표준 9 3 4 3 2 2 2 4" xfId="28605"/>
    <cellStyle name="표준 9 3 4 3 2 2 3" xfId="28606"/>
    <cellStyle name="표준 9 3 4 3 2 2 3 2" xfId="28607"/>
    <cellStyle name="표준 9 3 4 3 2 2 3 2 2" xfId="28608"/>
    <cellStyle name="표준 9 3 4 3 2 2 3 3" xfId="28609"/>
    <cellStyle name="표준 9 3 4 3 2 2 4" xfId="28610"/>
    <cellStyle name="표준 9 3 4 3 2 2 4 2" xfId="28611"/>
    <cellStyle name="표준 9 3 4 3 2 2 5" xfId="28612"/>
    <cellStyle name="표준 9 3 4 3 2 3" xfId="28613"/>
    <cellStyle name="표준 9 3 4 3 2 3 2" xfId="28614"/>
    <cellStyle name="표준 9 3 4 3 2 3 2 2" xfId="28615"/>
    <cellStyle name="표준 9 3 4 3 2 3 2 2 2" xfId="28616"/>
    <cellStyle name="표준 9 3 4 3 2 3 2 3" xfId="28617"/>
    <cellStyle name="표준 9 3 4 3 2 3 3" xfId="28618"/>
    <cellStyle name="표준 9 3 4 3 2 3 3 2" xfId="28619"/>
    <cellStyle name="표준 9 3 4 3 2 3 4" xfId="28620"/>
    <cellStyle name="표준 9 3 4 3 2 4" xfId="28621"/>
    <cellStyle name="표준 9 3 4 3 2 4 2" xfId="28622"/>
    <cellStyle name="표준 9 3 4 3 2 4 2 2" xfId="28623"/>
    <cellStyle name="표준 9 3 4 3 2 4 3" xfId="28624"/>
    <cellStyle name="표준 9 3 4 3 2 5" xfId="28625"/>
    <cellStyle name="표준 9 3 4 3 2 5 2" xfId="28626"/>
    <cellStyle name="표준 9 3 4 3 2 6" xfId="28627"/>
    <cellStyle name="표준 9 3 4 3 3" xfId="28628"/>
    <cellStyle name="표준 9 3 4 3 3 2" xfId="28629"/>
    <cellStyle name="표준 9 3 4 3 3 2 2" xfId="28630"/>
    <cellStyle name="표준 9 3 4 3 3 2 2 2" xfId="28631"/>
    <cellStyle name="표준 9 3 4 3 3 2 2 2 2" xfId="28632"/>
    <cellStyle name="표준 9 3 4 3 3 2 2 3" xfId="28633"/>
    <cellStyle name="표준 9 3 4 3 3 2 3" xfId="28634"/>
    <cellStyle name="표준 9 3 4 3 3 2 3 2" xfId="28635"/>
    <cellStyle name="표준 9 3 4 3 3 2 4" xfId="28636"/>
    <cellStyle name="표준 9 3 4 3 3 3" xfId="28637"/>
    <cellStyle name="표준 9 3 4 3 3 3 2" xfId="28638"/>
    <cellStyle name="표준 9 3 4 3 3 3 2 2" xfId="28639"/>
    <cellStyle name="표준 9 3 4 3 3 3 3" xfId="28640"/>
    <cellStyle name="표준 9 3 4 3 3 4" xfId="28641"/>
    <cellStyle name="표준 9 3 4 3 3 4 2" xfId="28642"/>
    <cellStyle name="표준 9 3 4 3 3 5" xfId="28643"/>
    <cellStyle name="표준 9 3 4 3 4" xfId="28644"/>
    <cellStyle name="표준 9 3 4 3 4 2" xfId="28645"/>
    <cellStyle name="표준 9 3 4 3 4 2 2" xfId="28646"/>
    <cellStyle name="표준 9 3 4 3 4 2 2 2" xfId="28647"/>
    <cellStyle name="표준 9 3 4 3 4 2 3" xfId="28648"/>
    <cellStyle name="표준 9 3 4 3 4 3" xfId="28649"/>
    <cellStyle name="표준 9 3 4 3 4 3 2" xfId="28650"/>
    <cellStyle name="표준 9 3 4 3 4 4" xfId="28651"/>
    <cellStyle name="표준 9 3 4 3 5" xfId="28652"/>
    <cellStyle name="표준 9 3 4 3 5 2" xfId="28653"/>
    <cellStyle name="표준 9 3 4 3 5 2 2" xfId="28654"/>
    <cellStyle name="표준 9 3 4 3 5 3" xfId="28655"/>
    <cellStyle name="표준 9 3 4 3 6" xfId="28656"/>
    <cellStyle name="표준 9 3 4 3 6 2" xfId="28657"/>
    <cellStyle name="표준 9 3 4 3 7" xfId="28658"/>
    <cellStyle name="표준 9 3 4 4" xfId="28659"/>
    <cellStyle name="표준 9 3 4 5" xfId="28660"/>
    <cellStyle name="표준 9 3 4 5 2" xfId="28661"/>
    <cellStyle name="표준 9 3 4 5 2 2" xfId="28662"/>
    <cellStyle name="표준 9 3 4 5 2 2 2" xfId="28663"/>
    <cellStyle name="표준 9 3 4 5 2 2 2 2" xfId="28664"/>
    <cellStyle name="표준 9 3 4 5 2 2 2 2 2" xfId="28665"/>
    <cellStyle name="표준 9 3 4 5 2 2 2 3" xfId="28666"/>
    <cellStyle name="표준 9 3 4 5 2 2 3" xfId="28667"/>
    <cellStyle name="표준 9 3 4 5 2 2 3 2" xfId="28668"/>
    <cellStyle name="표준 9 3 4 5 2 2 4" xfId="28669"/>
    <cellStyle name="표준 9 3 4 5 2 3" xfId="28670"/>
    <cellStyle name="표준 9 3 4 5 2 3 2" xfId="28671"/>
    <cellStyle name="표준 9 3 4 5 2 3 2 2" xfId="28672"/>
    <cellStyle name="표준 9 3 4 5 2 3 3" xfId="28673"/>
    <cellStyle name="표준 9 3 4 5 2 4" xfId="28674"/>
    <cellStyle name="표준 9 3 4 5 2 4 2" xfId="28675"/>
    <cellStyle name="표준 9 3 4 5 2 5" xfId="28676"/>
    <cellStyle name="표준 9 3 4 5 3" xfId="28677"/>
    <cellStyle name="표준 9 3 4 5 3 2" xfId="28678"/>
    <cellStyle name="표준 9 3 4 5 3 2 2" xfId="28679"/>
    <cellStyle name="표준 9 3 4 5 3 2 2 2" xfId="28680"/>
    <cellStyle name="표준 9 3 4 5 3 2 3" xfId="28681"/>
    <cellStyle name="표준 9 3 4 5 3 3" xfId="28682"/>
    <cellStyle name="표준 9 3 4 5 3 3 2" xfId="28683"/>
    <cellStyle name="표준 9 3 4 5 3 4" xfId="28684"/>
    <cellStyle name="표준 9 3 4 5 4" xfId="28685"/>
    <cellStyle name="표준 9 3 4 5 4 2" xfId="28686"/>
    <cellStyle name="표준 9 3 4 5 4 2 2" xfId="28687"/>
    <cellStyle name="표준 9 3 4 5 4 3" xfId="28688"/>
    <cellStyle name="표준 9 3 4 5 5" xfId="28689"/>
    <cellStyle name="표준 9 3 4 5 5 2" xfId="28690"/>
    <cellStyle name="표준 9 3 4 5 6" xfId="28691"/>
    <cellStyle name="표준 9 3 4 6" xfId="28692"/>
    <cellStyle name="표준 9 3 4 6 2" xfId="28693"/>
    <cellStyle name="표준 9 3 4 6 2 2" xfId="28694"/>
    <cellStyle name="표준 9 3 4 6 2 2 2" xfId="28695"/>
    <cellStyle name="표준 9 3 4 6 2 2 2 2" xfId="28696"/>
    <cellStyle name="표준 9 3 4 6 2 2 3" xfId="28697"/>
    <cellStyle name="표준 9 3 4 6 2 3" xfId="28698"/>
    <cellStyle name="표준 9 3 4 6 2 3 2" xfId="28699"/>
    <cellStyle name="표준 9 3 4 6 2 4" xfId="28700"/>
    <cellStyle name="표준 9 3 4 6 3" xfId="28701"/>
    <cellStyle name="표준 9 3 4 6 3 2" xfId="28702"/>
    <cellStyle name="표준 9 3 4 6 3 2 2" xfId="28703"/>
    <cellStyle name="표준 9 3 4 6 3 3" xfId="28704"/>
    <cellStyle name="표준 9 3 4 6 4" xfId="28705"/>
    <cellStyle name="표준 9 3 4 6 4 2" xfId="28706"/>
    <cellStyle name="표준 9 3 4 6 5" xfId="28707"/>
    <cellStyle name="표준 9 3 4 7" xfId="28708"/>
    <cellStyle name="표준 9 3 4 7 2" xfId="28709"/>
    <cellStyle name="표준 9 3 4 7 2 2" xfId="28710"/>
    <cellStyle name="표준 9 3 4 7 2 2 2" xfId="28711"/>
    <cellStyle name="표준 9 3 4 7 2 3" xfId="28712"/>
    <cellStyle name="표준 9 3 4 7 3" xfId="28713"/>
    <cellStyle name="표준 9 3 4 7 3 2" xfId="28714"/>
    <cellStyle name="표준 9 3 4 7 4" xfId="28715"/>
    <cellStyle name="표준 9 3 4 8" xfId="28716"/>
    <cellStyle name="표준 9 3 4 8 2" xfId="28717"/>
    <cellStyle name="표준 9 3 4 8 2 2" xfId="28718"/>
    <cellStyle name="표준 9 3 4 8 3" xfId="28719"/>
    <cellStyle name="표준 9 3 4 9" xfId="28720"/>
    <cellStyle name="표준 9 3 4 9 2" xfId="28721"/>
    <cellStyle name="표준 9 3 5" xfId="28722"/>
    <cellStyle name="표준 9 3 5 2" xfId="28723"/>
    <cellStyle name="표준 9 3 5 2 2" xfId="28724"/>
    <cellStyle name="표준 9 3 5 2 2 2" xfId="28725"/>
    <cellStyle name="표준 9 3 5 2 2 2 2" xfId="28726"/>
    <cellStyle name="표준 9 3 5 2 2 2 2 2" xfId="28727"/>
    <cellStyle name="표준 9 3 5 2 2 2 2 2 2" xfId="28728"/>
    <cellStyle name="표준 9 3 5 2 2 2 2 2 2 2" xfId="28729"/>
    <cellStyle name="표준 9 3 5 2 2 2 2 2 3" xfId="28730"/>
    <cellStyle name="표준 9 3 5 2 2 2 2 3" xfId="28731"/>
    <cellStyle name="표준 9 3 5 2 2 2 2 3 2" xfId="28732"/>
    <cellStyle name="표준 9 3 5 2 2 2 2 4" xfId="28733"/>
    <cellStyle name="표준 9 3 5 2 2 2 3" xfId="28734"/>
    <cellStyle name="표준 9 3 5 2 2 2 3 2" xfId="28735"/>
    <cellStyle name="표준 9 3 5 2 2 2 3 2 2" xfId="28736"/>
    <cellStyle name="표준 9 3 5 2 2 2 3 3" xfId="28737"/>
    <cellStyle name="표준 9 3 5 2 2 2 4" xfId="28738"/>
    <cellStyle name="표준 9 3 5 2 2 2 4 2" xfId="28739"/>
    <cellStyle name="표준 9 3 5 2 2 2 5" xfId="28740"/>
    <cellStyle name="표준 9 3 5 2 2 3" xfId="28741"/>
    <cellStyle name="표준 9 3 5 2 2 3 2" xfId="28742"/>
    <cellStyle name="표준 9 3 5 2 2 3 2 2" xfId="28743"/>
    <cellStyle name="표준 9 3 5 2 2 3 2 2 2" xfId="28744"/>
    <cellStyle name="표준 9 3 5 2 2 3 2 3" xfId="28745"/>
    <cellStyle name="표준 9 3 5 2 2 3 3" xfId="28746"/>
    <cellStyle name="표준 9 3 5 2 2 3 3 2" xfId="28747"/>
    <cellStyle name="표준 9 3 5 2 2 3 4" xfId="28748"/>
    <cellStyle name="표준 9 3 5 2 2 4" xfId="28749"/>
    <cellStyle name="표준 9 3 5 2 2 4 2" xfId="28750"/>
    <cellStyle name="표준 9 3 5 2 2 4 2 2" xfId="28751"/>
    <cellStyle name="표준 9 3 5 2 2 4 3" xfId="28752"/>
    <cellStyle name="표준 9 3 5 2 2 5" xfId="28753"/>
    <cellStyle name="표준 9 3 5 2 2 5 2" xfId="28754"/>
    <cellStyle name="표준 9 3 5 2 2 6" xfId="28755"/>
    <cellStyle name="표준 9 3 5 2 3" xfId="28756"/>
    <cellStyle name="표준 9 3 5 2 3 2" xfId="28757"/>
    <cellStyle name="표준 9 3 5 2 3 2 2" xfId="28758"/>
    <cellStyle name="표준 9 3 5 2 3 2 2 2" xfId="28759"/>
    <cellStyle name="표준 9 3 5 2 3 2 2 2 2" xfId="28760"/>
    <cellStyle name="표준 9 3 5 2 3 2 2 3" xfId="28761"/>
    <cellStyle name="표준 9 3 5 2 3 2 3" xfId="28762"/>
    <cellStyle name="표준 9 3 5 2 3 2 3 2" xfId="28763"/>
    <cellStyle name="표준 9 3 5 2 3 2 4" xfId="28764"/>
    <cellStyle name="표준 9 3 5 2 3 3" xfId="28765"/>
    <cellStyle name="표준 9 3 5 2 3 3 2" xfId="28766"/>
    <cellStyle name="표준 9 3 5 2 3 3 2 2" xfId="28767"/>
    <cellStyle name="표준 9 3 5 2 3 3 3" xfId="28768"/>
    <cellStyle name="표준 9 3 5 2 3 4" xfId="28769"/>
    <cellStyle name="표준 9 3 5 2 3 4 2" xfId="28770"/>
    <cellStyle name="표준 9 3 5 2 3 5" xfId="28771"/>
    <cellStyle name="표준 9 3 5 2 4" xfId="28772"/>
    <cellStyle name="표준 9 3 5 2 4 2" xfId="28773"/>
    <cellStyle name="표준 9 3 5 2 4 2 2" xfId="28774"/>
    <cellStyle name="표준 9 3 5 2 4 2 2 2" xfId="28775"/>
    <cellStyle name="표준 9 3 5 2 4 2 3" xfId="28776"/>
    <cellStyle name="표준 9 3 5 2 4 3" xfId="28777"/>
    <cellStyle name="표준 9 3 5 2 4 3 2" xfId="28778"/>
    <cellStyle name="표준 9 3 5 2 4 4" xfId="28779"/>
    <cellStyle name="표준 9 3 5 2 5" xfId="28780"/>
    <cellStyle name="표준 9 3 5 2 5 2" xfId="28781"/>
    <cellStyle name="표준 9 3 5 2 5 2 2" xfId="28782"/>
    <cellStyle name="표준 9 3 5 2 5 3" xfId="28783"/>
    <cellStyle name="표준 9 3 5 2 6" xfId="28784"/>
    <cellStyle name="표준 9 3 5 2 6 2" xfId="28785"/>
    <cellStyle name="표준 9 3 5 2 7" xfId="28786"/>
    <cellStyle name="표준 9 3 5 3" xfId="28787"/>
    <cellStyle name="표준 9 3 5 4" xfId="28788"/>
    <cellStyle name="표준 9 3 5 4 2" xfId="28789"/>
    <cellStyle name="표준 9 3 5 4 2 2" xfId="28790"/>
    <cellStyle name="표준 9 3 5 4 2 2 2" xfId="28791"/>
    <cellStyle name="표준 9 3 5 4 2 2 2 2" xfId="28792"/>
    <cellStyle name="표준 9 3 5 4 2 2 2 2 2" xfId="28793"/>
    <cellStyle name="표준 9 3 5 4 2 2 2 3" xfId="28794"/>
    <cellStyle name="표준 9 3 5 4 2 2 3" xfId="28795"/>
    <cellStyle name="표준 9 3 5 4 2 2 3 2" xfId="28796"/>
    <cellStyle name="표준 9 3 5 4 2 2 4" xfId="28797"/>
    <cellStyle name="표준 9 3 5 4 2 3" xfId="28798"/>
    <cellStyle name="표준 9 3 5 4 2 3 2" xfId="28799"/>
    <cellStyle name="표준 9 3 5 4 2 3 2 2" xfId="28800"/>
    <cellStyle name="표준 9 3 5 4 2 3 3" xfId="28801"/>
    <cellStyle name="표준 9 3 5 4 2 4" xfId="28802"/>
    <cellStyle name="표준 9 3 5 4 2 4 2" xfId="28803"/>
    <cellStyle name="표준 9 3 5 4 2 5" xfId="28804"/>
    <cellStyle name="표준 9 3 5 4 3" xfId="28805"/>
    <cellStyle name="표준 9 3 5 4 3 2" xfId="28806"/>
    <cellStyle name="표준 9 3 5 4 3 2 2" xfId="28807"/>
    <cellStyle name="표준 9 3 5 4 3 2 2 2" xfId="28808"/>
    <cellStyle name="표준 9 3 5 4 3 2 3" xfId="28809"/>
    <cellStyle name="표준 9 3 5 4 3 3" xfId="28810"/>
    <cellStyle name="표준 9 3 5 4 3 3 2" xfId="28811"/>
    <cellStyle name="표준 9 3 5 4 3 4" xfId="28812"/>
    <cellStyle name="표준 9 3 5 4 4" xfId="28813"/>
    <cellStyle name="표준 9 3 5 4 4 2" xfId="28814"/>
    <cellStyle name="표준 9 3 5 4 4 2 2" xfId="28815"/>
    <cellStyle name="표준 9 3 5 4 4 3" xfId="28816"/>
    <cellStyle name="표준 9 3 5 4 5" xfId="28817"/>
    <cellStyle name="표준 9 3 5 4 5 2" xfId="28818"/>
    <cellStyle name="표준 9 3 5 4 6" xfId="28819"/>
    <cellStyle name="표준 9 3 5 5" xfId="28820"/>
    <cellStyle name="표준 9 3 5 5 2" xfId="28821"/>
    <cellStyle name="표준 9 3 5 5 2 2" xfId="28822"/>
    <cellStyle name="표준 9 3 5 5 2 2 2" xfId="28823"/>
    <cellStyle name="표준 9 3 5 5 2 2 2 2" xfId="28824"/>
    <cellStyle name="표준 9 3 5 5 2 2 3" xfId="28825"/>
    <cellStyle name="표준 9 3 5 5 2 3" xfId="28826"/>
    <cellStyle name="표준 9 3 5 5 2 3 2" xfId="28827"/>
    <cellStyle name="표준 9 3 5 5 2 4" xfId="28828"/>
    <cellStyle name="표준 9 3 5 5 3" xfId="28829"/>
    <cellStyle name="표준 9 3 5 5 3 2" xfId="28830"/>
    <cellStyle name="표준 9 3 5 5 3 2 2" xfId="28831"/>
    <cellStyle name="표준 9 3 5 5 3 3" xfId="28832"/>
    <cellStyle name="표준 9 3 5 5 4" xfId="28833"/>
    <cellStyle name="표준 9 3 5 5 4 2" xfId="28834"/>
    <cellStyle name="표준 9 3 5 5 5" xfId="28835"/>
    <cellStyle name="표준 9 3 5 6" xfId="28836"/>
    <cellStyle name="표준 9 3 5 6 2" xfId="28837"/>
    <cellStyle name="표준 9 3 5 6 2 2" xfId="28838"/>
    <cellStyle name="표준 9 3 5 6 2 2 2" xfId="28839"/>
    <cellStyle name="표준 9 3 5 6 2 3" xfId="28840"/>
    <cellStyle name="표준 9 3 5 6 3" xfId="28841"/>
    <cellStyle name="표준 9 3 5 6 3 2" xfId="28842"/>
    <cellStyle name="표준 9 3 5 6 4" xfId="28843"/>
    <cellStyle name="표준 9 3 5 7" xfId="28844"/>
    <cellStyle name="표준 9 3 5 7 2" xfId="28845"/>
    <cellStyle name="표준 9 3 5 7 2 2" xfId="28846"/>
    <cellStyle name="표준 9 3 5 7 3" xfId="28847"/>
    <cellStyle name="표준 9 3 5 8" xfId="28848"/>
    <cellStyle name="표준 9 3 5 8 2" xfId="28849"/>
    <cellStyle name="표준 9 3 5 9" xfId="28850"/>
    <cellStyle name="표준 9 3 6" xfId="28851"/>
    <cellStyle name="표준 9 3 6 2" xfId="28852"/>
    <cellStyle name="표준 9 3 6 2 2" xfId="28853"/>
    <cellStyle name="표준 9 3 6 2 2 2" xfId="28854"/>
    <cellStyle name="표준 9 3 6 2 2 2 2" xfId="28855"/>
    <cellStyle name="표준 9 3 6 2 2 2 2 2" xfId="28856"/>
    <cellStyle name="표준 9 3 6 2 2 2 2 2 2" xfId="28857"/>
    <cellStyle name="표준 9 3 6 2 2 2 2 3" xfId="28858"/>
    <cellStyle name="표준 9 3 6 2 2 2 3" xfId="28859"/>
    <cellStyle name="표준 9 3 6 2 2 2 3 2" xfId="28860"/>
    <cellStyle name="표준 9 3 6 2 2 2 4" xfId="28861"/>
    <cellStyle name="표준 9 3 6 2 2 3" xfId="28862"/>
    <cellStyle name="표준 9 3 6 2 2 3 2" xfId="28863"/>
    <cellStyle name="표준 9 3 6 2 2 3 2 2" xfId="28864"/>
    <cellStyle name="표준 9 3 6 2 2 3 3" xfId="28865"/>
    <cellStyle name="표준 9 3 6 2 2 4" xfId="28866"/>
    <cellStyle name="표준 9 3 6 2 2 4 2" xfId="28867"/>
    <cellStyle name="표준 9 3 6 2 2 5" xfId="28868"/>
    <cellStyle name="표준 9 3 6 2 3" xfId="28869"/>
    <cellStyle name="표준 9 3 6 2 3 2" xfId="28870"/>
    <cellStyle name="표준 9 3 6 2 3 2 2" xfId="28871"/>
    <cellStyle name="표준 9 3 6 2 3 2 2 2" xfId="28872"/>
    <cellStyle name="표준 9 3 6 2 3 2 3" xfId="28873"/>
    <cellStyle name="표준 9 3 6 2 3 3" xfId="28874"/>
    <cellStyle name="표준 9 3 6 2 3 3 2" xfId="28875"/>
    <cellStyle name="표준 9 3 6 2 3 4" xfId="28876"/>
    <cellStyle name="표준 9 3 6 2 4" xfId="28877"/>
    <cellStyle name="표준 9 3 6 2 4 2" xfId="28878"/>
    <cellStyle name="표준 9 3 6 2 4 2 2" xfId="28879"/>
    <cellStyle name="표준 9 3 6 2 4 3" xfId="28880"/>
    <cellStyle name="표준 9 3 6 2 5" xfId="28881"/>
    <cellStyle name="표준 9 3 6 2 5 2" xfId="28882"/>
    <cellStyle name="표준 9 3 6 2 6" xfId="28883"/>
    <cellStyle name="표준 9 3 6 3" xfId="28884"/>
    <cellStyle name="표준 9 3 6 3 2" xfId="28885"/>
    <cellStyle name="표준 9 3 6 3 2 2" xfId="28886"/>
    <cellStyle name="표준 9 3 6 3 2 2 2" xfId="28887"/>
    <cellStyle name="표준 9 3 6 3 2 2 2 2" xfId="28888"/>
    <cellStyle name="표준 9 3 6 3 2 2 3" xfId="28889"/>
    <cellStyle name="표준 9 3 6 3 2 3" xfId="28890"/>
    <cellStyle name="표준 9 3 6 3 2 3 2" xfId="28891"/>
    <cellStyle name="표준 9 3 6 3 2 4" xfId="28892"/>
    <cellStyle name="표준 9 3 6 3 3" xfId="28893"/>
    <cellStyle name="표준 9 3 6 3 3 2" xfId="28894"/>
    <cellStyle name="표준 9 3 6 3 3 2 2" xfId="28895"/>
    <cellStyle name="표준 9 3 6 3 3 3" xfId="28896"/>
    <cellStyle name="표준 9 3 6 3 4" xfId="28897"/>
    <cellStyle name="표준 9 3 6 3 4 2" xfId="28898"/>
    <cellStyle name="표준 9 3 6 3 5" xfId="28899"/>
    <cellStyle name="표준 9 3 6 4" xfId="28900"/>
    <cellStyle name="표준 9 3 6 4 2" xfId="28901"/>
    <cellStyle name="표준 9 3 6 4 2 2" xfId="28902"/>
    <cellStyle name="표준 9 3 6 4 2 2 2" xfId="28903"/>
    <cellStyle name="표준 9 3 6 4 2 3" xfId="28904"/>
    <cellStyle name="표준 9 3 6 4 3" xfId="28905"/>
    <cellStyle name="표준 9 3 6 4 3 2" xfId="28906"/>
    <cellStyle name="표준 9 3 6 4 4" xfId="28907"/>
    <cellStyle name="표준 9 3 6 5" xfId="28908"/>
    <cellStyle name="표준 9 3 6 5 2" xfId="28909"/>
    <cellStyle name="표준 9 3 6 5 2 2" xfId="28910"/>
    <cellStyle name="표준 9 3 6 5 3" xfId="28911"/>
    <cellStyle name="표준 9 3 6 6" xfId="28912"/>
    <cellStyle name="표준 9 3 6 6 2" xfId="28913"/>
    <cellStyle name="표준 9 3 6 7" xfId="28914"/>
    <cellStyle name="표준 9 3 7" xfId="28915"/>
    <cellStyle name="표준 9 3 8" xfId="28916"/>
    <cellStyle name="표준 9 3 8 2" xfId="28917"/>
    <cellStyle name="표준 9 3 8 2 2" xfId="28918"/>
    <cellStyle name="표준 9 3 8 2 2 2" xfId="28919"/>
    <cellStyle name="표준 9 3 8 2 2 2 2" xfId="28920"/>
    <cellStyle name="표준 9 3 8 2 2 2 2 2" xfId="28921"/>
    <cellStyle name="표준 9 3 8 2 2 2 3" xfId="28922"/>
    <cellStyle name="표준 9 3 8 2 2 3" xfId="28923"/>
    <cellStyle name="표준 9 3 8 2 2 3 2" xfId="28924"/>
    <cellStyle name="표준 9 3 8 2 2 4" xfId="28925"/>
    <cellStyle name="표준 9 3 8 2 3" xfId="28926"/>
    <cellStyle name="표준 9 3 8 2 3 2" xfId="28927"/>
    <cellStyle name="표준 9 3 8 2 3 2 2" xfId="28928"/>
    <cellStyle name="표준 9 3 8 2 3 3" xfId="28929"/>
    <cellStyle name="표준 9 3 8 2 4" xfId="28930"/>
    <cellStyle name="표준 9 3 8 2 4 2" xfId="28931"/>
    <cellStyle name="표준 9 3 8 2 5" xfId="28932"/>
    <cellStyle name="표준 9 3 8 3" xfId="28933"/>
    <cellStyle name="표준 9 3 8 3 2" xfId="28934"/>
    <cellStyle name="표준 9 3 8 3 2 2" xfId="28935"/>
    <cellStyle name="표준 9 3 8 3 2 2 2" xfId="28936"/>
    <cellStyle name="표준 9 3 8 3 2 3" xfId="28937"/>
    <cellStyle name="표준 9 3 8 3 3" xfId="28938"/>
    <cellStyle name="표준 9 3 8 3 3 2" xfId="28939"/>
    <cellStyle name="표준 9 3 8 3 4" xfId="28940"/>
    <cellStyle name="표준 9 3 8 4" xfId="28941"/>
    <cellStyle name="표준 9 3 8 4 2" xfId="28942"/>
    <cellStyle name="표준 9 3 8 4 2 2" xfId="28943"/>
    <cellStyle name="표준 9 3 8 4 3" xfId="28944"/>
    <cellStyle name="표준 9 3 8 5" xfId="28945"/>
    <cellStyle name="표준 9 3 8 5 2" xfId="28946"/>
    <cellStyle name="표준 9 3 8 6" xfId="28947"/>
    <cellStyle name="표준 9 3 9" xfId="28948"/>
    <cellStyle name="표준 9 3 9 2" xfId="28949"/>
    <cellStyle name="표준 9 3 9 2 2" xfId="28950"/>
    <cellStyle name="표준 9 3 9 2 2 2" xfId="28951"/>
    <cellStyle name="표준 9 3 9 2 2 2 2" xfId="28952"/>
    <cellStyle name="표준 9 3 9 2 2 3" xfId="28953"/>
    <cellStyle name="표준 9 3 9 2 3" xfId="28954"/>
    <cellStyle name="표준 9 3 9 2 3 2" xfId="28955"/>
    <cellStyle name="표준 9 3 9 2 4" xfId="28956"/>
    <cellStyle name="표준 9 3 9 3" xfId="28957"/>
    <cellStyle name="표준 9 3 9 3 2" xfId="28958"/>
    <cellStyle name="표준 9 3 9 3 2 2" xfId="28959"/>
    <cellStyle name="표준 9 3 9 3 3" xfId="28960"/>
    <cellStyle name="표준 9 3 9 4" xfId="28961"/>
    <cellStyle name="표준 9 3 9 4 2" xfId="28962"/>
    <cellStyle name="표준 9 3 9 5" xfId="28963"/>
    <cellStyle name="표준 9 4" xfId="28964"/>
    <cellStyle name="표준 9 4 10" xfId="28965"/>
    <cellStyle name="표준 9 4 10 2" xfId="28966"/>
    <cellStyle name="표준 9 4 11" xfId="28967"/>
    <cellStyle name="표준 9 4 2" xfId="28968"/>
    <cellStyle name="표준 9 4 2 10" xfId="28969"/>
    <cellStyle name="표준 9 4 2 2" xfId="28970"/>
    <cellStyle name="표준 9 4 2 2 2" xfId="28971"/>
    <cellStyle name="표준 9 4 2 2 2 2" xfId="28972"/>
    <cellStyle name="표준 9 4 2 2 2 2 2" xfId="28973"/>
    <cellStyle name="표준 9 4 2 2 2 2 2 2" xfId="28974"/>
    <cellStyle name="표준 9 4 2 2 2 2 2 2 2" xfId="28975"/>
    <cellStyle name="표준 9 4 2 2 2 2 2 2 2 2" xfId="28976"/>
    <cellStyle name="표준 9 4 2 2 2 2 2 2 2 2 2" xfId="28977"/>
    <cellStyle name="표준 9 4 2 2 2 2 2 2 2 3" xfId="28978"/>
    <cellStyle name="표준 9 4 2 2 2 2 2 2 3" xfId="28979"/>
    <cellStyle name="표준 9 4 2 2 2 2 2 2 3 2" xfId="28980"/>
    <cellStyle name="표준 9 4 2 2 2 2 2 2 4" xfId="28981"/>
    <cellStyle name="표준 9 4 2 2 2 2 2 3" xfId="28982"/>
    <cellStyle name="표준 9 4 2 2 2 2 2 3 2" xfId="28983"/>
    <cellStyle name="표준 9 4 2 2 2 2 2 3 2 2" xfId="28984"/>
    <cellStyle name="표준 9 4 2 2 2 2 2 3 3" xfId="28985"/>
    <cellStyle name="표준 9 4 2 2 2 2 2 4" xfId="28986"/>
    <cellStyle name="표준 9 4 2 2 2 2 2 4 2" xfId="28987"/>
    <cellStyle name="표준 9 4 2 2 2 2 2 5" xfId="28988"/>
    <cellStyle name="표준 9 4 2 2 2 2 3" xfId="28989"/>
    <cellStyle name="표준 9 4 2 2 2 2 3 2" xfId="28990"/>
    <cellStyle name="표준 9 4 2 2 2 2 3 2 2" xfId="28991"/>
    <cellStyle name="표준 9 4 2 2 2 2 3 2 2 2" xfId="28992"/>
    <cellStyle name="표준 9 4 2 2 2 2 3 2 3" xfId="28993"/>
    <cellStyle name="표준 9 4 2 2 2 2 3 3" xfId="28994"/>
    <cellStyle name="표준 9 4 2 2 2 2 3 3 2" xfId="28995"/>
    <cellStyle name="표준 9 4 2 2 2 2 3 4" xfId="28996"/>
    <cellStyle name="표준 9 4 2 2 2 2 4" xfId="28997"/>
    <cellStyle name="표준 9 4 2 2 2 2 4 2" xfId="28998"/>
    <cellStyle name="표준 9 4 2 2 2 2 4 2 2" xfId="28999"/>
    <cellStyle name="표준 9 4 2 2 2 2 4 3" xfId="29000"/>
    <cellStyle name="표준 9 4 2 2 2 2 5" xfId="29001"/>
    <cellStyle name="표준 9 4 2 2 2 2 5 2" xfId="29002"/>
    <cellStyle name="표준 9 4 2 2 2 2 6" xfId="29003"/>
    <cellStyle name="표준 9 4 2 2 2 3" xfId="29004"/>
    <cellStyle name="표준 9 4 2 2 2 3 2" xfId="29005"/>
    <cellStyle name="표준 9 4 2 2 2 3 2 2" xfId="29006"/>
    <cellStyle name="표준 9 4 2 2 2 3 2 2 2" xfId="29007"/>
    <cellStyle name="표준 9 4 2 2 2 3 2 2 2 2" xfId="29008"/>
    <cellStyle name="표준 9 4 2 2 2 3 2 2 3" xfId="29009"/>
    <cellStyle name="표준 9 4 2 2 2 3 2 3" xfId="29010"/>
    <cellStyle name="표준 9 4 2 2 2 3 2 3 2" xfId="29011"/>
    <cellStyle name="표준 9 4 2 2 2 3 2 4" xfId="29012"/>
    <cellStyle name="표준 9 4 2 2 2 3 3" xfId="29013"/>
    <cellStyle name="표준 9 4 2 2 2 3 3 2" xfId="29014"/>
    <cellStyle name="표준 9 4 2 2 2 3 3 2 2" xfId="29015"/>
    <cellStyle name="표준 9 4 2 2 2 3 3 3" xfId="29016"/>
    <cellStyle name="표준 9 4 2 2 2 3 4" xfId="29017"/>
    <cellStyle name="표준 9 4 2 2 2 3 4 2" xfId="29018"/>
    <cellStyle name="표준 9 4 2 2 2 3 5" xfId="29019"/>
    <cellStyle name="표준 9 4 2 2 2 4" xfId="29020"/>
    <cellStyle name="표준 9 4 2 2 2 4 2" xfId="29021"/>
    <cellStyle name="표준 9 4 2 2 2 4 2 2" xfId="29022"/>
    <cellStyle name="표준 9 4 2 2 2 4 2 2 2" xfId="29023"/>
    <cellStyle name="표준 9 4 2 2 2 4 2 3" xfId="29024"/>
    <cellStyle name="표준 9 4 2 2 2 4 3" xfId="29025"/>
    <cellStyle name="표준 9 4 2 2 2 4 3 2" xfId="29026"/>
    <cellStyle name="표준 9 4 2 2 2 4 4" xfId="29027"/>
    <cellStyle name="표준 9 4 2 2 2 5" xfId="29028"/>
    <cellStyle name="표준 9 4 2 2 2 5 2" xfId="29029"/>
    <cellStyle name="표준 9 4 2 2 2 5 2 2" xfId="29030"/>
    <cellStyle name="표준 9 4 2 2 2 5 3" xfId="29031"/>
    <cellStyle name="표준 9 4 2 2 2 6" xfId="29032"/>
    <cellStyle name="표준 9 4 2 2 2 6 2" xfId="29033"/>
    <cellStyle name="표준 9 4 2 2 2 7" xfId="29034"/>
    <cellStyle name="표준 9 4 2 2 3" xfId="29035"/>
    <cellStyle name="표준 9 4 2 2 4" xfId="29036"/>
    <cellStyle name="표준 9 4 2 2 4 2" xfId="29037"/>
    <cellStyle name="표준 9 4 2 2 4 2 2" xfId="29038"/>
    <cellStyle name="표준 9 4 2 2 4 2 2 2" xfId="29039"/>
    <cellStyle name="표준 9 4 2 2 4 2 2 2 2" xfId="29040"/>
    <cellStyle name="표준 9 4 2 2 4 2 2 2 2 2" xfId="29041"/>
    <cellStyle name="표준 9 4 2 2 4 2 2 2 3" xfId="29042"/>
    <cellStyle name="표준 9 4 2 2 4 2 2 3" xfId="29043"/>
    <cellStyle name="표준 9 4 2 2 4 2 2 3 2" xfId="29044"/>
    <cellStyle name="표준 9 4 2 2 4 2 2 4" xfId="29045"/>
    <cellStyle name="표준 9 4 2 2 4 2 3" xfId="29046"/>
    <cellStyle name="표준 9 4 2 2 4 2 3 2" xfId="29047"/>
    <cellStyle name="표준 9 4 2 2 4 2 3 2 2" xfId="29048"/>
    <cellStyle name="표준 9 4 2 2 4 2 3 3" xfId="29049"/>
    <cellStyle name="표준 9 4 2 2 4 2 4" xfId="29050"/>
    <cellStyle name="표준 9 4 2 2 4 2 4 2" xfId="29051"/>
    <cellStyle name="표준 9 4 2 2 4 2 5" xfId="29052"/>
    <cellStyle name="표준 9 4 2 2 4 3" xfId="29053"/>
    <cellStyle name="표준 9 4 2 2 4 3 2" xfId="29054"/>
    <cellStyle name="표준 9 4 2 2 4 3 2 2" xfId="29055"/>
    <cellStyle name="표준 9 4 2 2 4 3 2 2 2" xfId="29056"/>
    <cellStyle name="표준 9 4 2 2 4 3 2 3" xfId="29057"/>
    <cellStyle name="표준 9 4 2 2 4 3 3" xfId="29058"/>
    <cellStyle name="표준 9 4 2 2 4 3 3 2" xfId="29059"/>
    <cellStyle name="표준 9 4 2 2 4 3 4" xfId="29060"/>
    <cellStyle name="표준 9 4 2 2 4 4" xfId="29061"/>
    <cellStyle name="표준 9 4 2 2 4 4 2" xfId="29062"/>
    <cellStyle name="표준 9 4 2 2 4 4 2 2" xfId="29063"/>
    <cellStyle name="표준 9 4 2 2 4 4 3" xfId="29064"/>
    <cellStyle name="표준 9 4 2 2 4 5" xfId="29065"/>
    <cellStyle name="표준 9 4 2 2 4 5 2" xfId="29066"/>
    <cellStyle name="표준 9 4 2 2 4 6" xfId="29067"/>
    <cellStyle name="표준 9 4 2 2 5" xfId="29068"/>
    <cellStyle name="표준 9 4 2 2 5 2" xfId="29069"/>
    <cellStyle name="표준 9 4 2 2 5 2 2" xfId="29070"/>
    <cellStyle name="표준 9 4 2 2 5 2 2 2" xfId="29071"/>
    <cellStyle name="표준 9 4 2 2 5 2 2 2 2" xfId="29072"/>
    <cellStyle name="표준 9 4 2 2 5 2 2 3" xfId="29073"/>
    <cellStyle name="표준 9 4 2 2 5 2 3" xfId="29074"/>
    <cellStyle name="표준 9 4 2 2 5 2 3 2" xfId="29075"/>
    <cellStyle name="표준 9 4 2 2 5 2 4" xfId="29076"/>
    <cellStyle name="표준 9 4 2 2 5 3" xfId="29077"/>
    <cellStyle name="표준 9 4 2 2 5 3 2" xfId="29078"/>
    <cellStyle name="표준 9 4 2 2 5 3 2 2" xfId="29079"/>
    <cellStyle name="표준 9 4 2 2 5 3 3" xfId="29080"/>
    <cellStyle name="표준 9 4 2 2 5 4" xfId="29081"/>
    <cellStyle name="표준 9 4 2 2 5 4 2" xfId="29082"/>
    <cellStyle name="표준 9 4 2 2 5 5" xfId="29083"/>
    <cellStyle name="표준 9 4 2 2 6" xfId="29084"/>
    <cellStyle name="표준 9 4 2 2 6 2" xfId="29085"/>
    <cellStyle name="표준 9 4 2 2 6 2 2" xfId="29086"/>
    <cellStyle name="표준 9 4 2 2 6 2 2 2" xfId="29087"/>
    <cellStyle name="표준 9 4 2 2 6 2 3" xfId="29088"/>
    <cellStyle name="표준 9 4 2 2 6 3" xfId="29089"/>
    <cellStyle name="표준 9 4 2 2 6 3 2" xfId="29090"/>
    <cellStyle name="표준 9 4 2 2 6 4" xfId="29091"/>
    <cellStyle name="표준 9 4 2 2 7" xfId="29092"/>
    <cellStyle name="표준 9 4 2 2 7 2" xfId="29093"/>
    <cellStyle name="표준 9 4 2 2 7 2 2" xfId="29094"/>
    <cellStyle name="표준 9 4 2 2 7 3" xfId="29095"/>
    <cellStyle name="표준 9 4 2 2 8" xfId="29096"/>
    <cellStyle name="표준 9 4 2 2 8 2" xfId="29097"/>
    <cellStyle name="표준 9 4 2 2 9" xfId="29098"/>
    <cellStyle name="표준 9 4 2 3" xfId="29099"/>
    <cellStyle name="표준 9 4 2 3 2" xfId="29100"/>
    <cellStyle name="표준 9 4 2 3 2 2" xfId="29101"/>
    <cellStyle name="표준 9 4 2 3 2 2 2" xfId="29102"/>
    <cellStyle name="표준 9 4 2 3 2 2 2 2" xfId="29103"/>
    <cellStyle name="표준 9 4 2 3 2 2 2 2 2" xfId="29104"/>
    <cellStyle name="표준 9 4 2 3 2 2 2 2 2 2" xfId="29105"/>
    <cellStyle name="표준 9 4 2 3 2 2 2 2 3" xfId="29106"/>
    <cellStyle name="표준 9 4 2 3 2 2 2 3" xfId="29107"/>
    <cellStyle name="표준 9 4 2 3 2 2 2 3 2" xfId="29108"/>
    <cellStyle name="표준 9 4 2 3 2 2 2 4" xfId="29109"/>
    <cellStyle name="표준 9 4 2 3 2 2 3" xfId="29110"/>
    <cellStyle name="표준 9 4 2 3 2 2 3 2" xfId="29111"/>
    <cellStyle name="표준 9 4 2 3 2 2 3 2 2" xfId="29112"/>
    <cellStyle name="표준 9 4 2 3 2 2 3 3" xfId="29113"/>
    <cellStyle name="표준 9 4 2 3 2 2 4" xfId="29114"/>
    <cellStyle name="표준 9 4 2 3 2 2 4 2" xfId="29115"/>
    <cellStyle name="표준 9 4 2 3 2 2 5" xfId="29116"/>
    <cellStyle name="표준 9 4 2 3 2 3" xfId="29117"/>
    <cellStyle name="표준 9 4 2 3 2 3 2" xfId="29118"/>
    <cellStyle name="표준 9 4 2 3 2 3 2 2" xfId="29119"/>
    <cellStyle name="표준 9 4 2 3 2 3 2 2 2" xfId="29120"/>
    <cellStyle name="표준 9 4 2 3 2 3 2 3" xfId="29121"/>
    <cellStyle name="표준 9 4 2 3 2 3 3" xfId="29122"/>
    <cellStyle name="표준 9 4 2 3 2 3 3 2" xfId="29123"/>
    <cellStyle name="표준 9 4 2 3 2 3 4" xfId="29124"/>
    <cellStyle name="표준 9 4 2 3 2 4" xfId="29125"/>
    <cellStyle name="표준 9 4 2 3 2 4 2" xfId="29126"/>
    <cellStyle name="표준 9 4 2 3 2 4 2 2" xfId="29127"/>
    <cellStyle name="표준 9 4 2 3 2 4 3" xfId="29128"/>
    <cellStyle name="표준 9 4 2 3 2 5" xfId="29129"/>
    <cellStyle name="표준 9 4 2 3 2 5 2" xfId="29130"/>
    <cellStyle name="표준 9 4 2 3 2 6" xfId="29131"/>
    <cellStyle name="표준 9 4 2 3 3" xfId="29132"/>
    <cellStyle name="표준 9 4 2 3 3 2" xfId="29133"/>
    <cellStyle name="표준 9 4 2 3 3 2 2" xfId="29134"/>
    <cellStyle name="표준 9 4 2 3 3 2 2 2" xfId="29135"/>
    <cellStyle name="표준 9 4 2 3 3 2 2 2 2" xfId="29136"/>
    <cellStyle name="표준 9 4 2 3 3 2 2 3" xfId="29137"/>
    <cellStyle name="표준 9 4 2 3 3 2 3" xfId="29138"/>
    <cellStyle name="표준 9 4 2 3 3 2 3 2" xfId="29139"/>
    <cellStyle name="표준 9 4 2 3 3 2 4" xfId="29140"/>
    <cellStyle name="표준 9 4 2 3 3 3" xfId="29141"/>
    <cellStyle name="표준 9 4 2 3 3 3 2" xfId="29142"/>
    <cellStyle name="표준 9 4 2 3 3 3 2 2" xfId="29143"/>
    <cellStyle name="표준 9 4 2 3 3 3 3" xfId="29144"/>
    <cellStyle name="표준 9 4 2 3 3 4" xfId="29145"/>
    <cellStyle name="표준 9 4 2 3 3 4 2" xfId="29146"/>
    <cellStyle name="표준 9 4 2 3 3 5" xfId="29147"/>
    <cellStyle name="표준 9 4 2 3 4" xfId="29148"/>
    <cellStyle name="표준 9 4 2 3 4 2" xfId="29149"/>
    <cellStyle name="표준 9 4 2 3 4 2 2" xfId="29150"/>
    <cellStyle name="표준 9 4 2 3 4 2 2 2" xfId="29151"/>
    <cellStyle name="표준 9 4 2 3 4 2 3" xfId="29152"/>
    <cellStyle name="표준 9 4 2 3 4 3" xfId="29153"/>
    <cellStyle name="표준 9 4 2 3 4 3 2" xfId="29154"/>
    <cellStyle name="표준 9 4 2 3 4 4" xfId="29155"/>
    <cellStyle name="표준 9 4 2 3 5" xfId="29156"/>
    <cellStyle name="표준 9 4 2 3 5 2" xfId="29157"/>
    <cellStyle name="표준 9 4 2 3 5 2 2" xfId="29158"/>
    <cellStyle name="표준 9 4 2 3 5 3" xfId="29159"/>
    <cellStyle name="표준 9 4 2 3 6" xfId="29160"/>
    <cellStyle name="표준 9 4 2 3 6 2" xfId="29161"/>
    <cellStyle name="표준 9 4 2 3 7" xfId="29162"/>
    <cellStyle name="표준 9 4 2 4" xfId="29163"/>
    <cellStyle name="표준 9 4 2 5" xfId="29164"/>
    <cellStyle name="표준 9 4 2 5 2" xfId="29165"/>
    <cellStyle name="표준 9 4 2 5 2 2" xfId="29166"/>
    <cellStyle name="표준 9 4 2 5 2 2 2" xfId="29167"/>
    <cellStyle name="표준 9 4 2 5 2 2 2 2" xfId="29168"/>
    <cellStyle name="표준 9 4 2 5 2 2 2 2 2" xfId="29169"/>
    <cellStyle name="표준 9 4 2 5 2 2 2 3" xfId="29170"/>
    <cellStyle name="표준 9 4 2 5 2 2 3" xfId="29171"/>
    <cellStyle name="표준 9 4 2 5 2 2 3 2" xfId="29172"/>
    <cellStyle name="표준 9 4 2 5 2 2 4" xfId="29173"/>
    <cellStyle name="표준 9 4 2 5 2 3" xfId="29174"/>
    <cellStyle name="표준 9 4 2 5 2 3 2" xfId="29175"/>
    <cellStyle name="표준 9 4 2 5 2 3 2 2" xfId="29176"/>
    <cellStyle name="표준 9 4 2 5 2 3 3" xfId="29177"/>
    <cellStyle name="표준 9 4 2 5 2 4" xfId="29178"/>
    <cellStyle name="표준 9 4 2 5 2 4 2" xfId="29179"/>
    <cellStyle name="표준 9 4 2 5 2 5" xfId="29180"/>
    <cellStyle name="표준 9 4 2 5 3" xfId="29181"/>
    <cellStyle name="표준 9 4 2 5 3 2" xfId="29182"/>
    <cellStyle name="표준 9 4 2 5 3 2 2" xfId="29183"/>
    <cellStyle name="표준 9 4 2 5 3 2 2 2" xfId="29184"/>
    <cellStyle name="표준 9 4 2 5 3 2 3" xfId="29185"/>
    <cellStyle name="표준 9 4 2 5 3 3" xfId="29186"/>
    <cellStyle name="표준 9 4 2 5 3 3 2" xfId="29187"/>
    <cellStyle name="표준 9 4 2 5 3 4" xfId="29188"/>
    <cellStyle name="표준 9 4 2 5 4" xfId="29189"/>
    <cellStyle name="표준 9 4 2 5 4 2" xfId="29190"/>
    <cellStyle name="표준 9 4 2 5 4 2 2" xfId="29191"/>
    <cellStyle name="표준 9 4 2 5 4 3" xfId="29192"/>
    <cellStyle name="표준 9 4 2 5 5" xfId="29193"/>
    <cellStyle name="표준 9 4 2 5 5 2" xfId="29194"/>
    <cellStyle name="표준 9 4 2 5 6" xfId="29195"/>
    <cellStyle name="표준 9 4 2 6" xfId="29196"/>
    <cellStyle name="표준 9 4 2 6 2" xfId="29197"/>
    <cellStyle name="표준 9 4 2 6 2 2" xfId="29198"/>
    <cellStyle name="표준 9 4 2 6 2 2 2" xfId="29199"/>
    <cellStyle name="표준 9 4 2 6 2 2 2 2" xfId="29200"/>
    <cellStyle name="표준 9 4 2 6 2 2 3" xfId="29201"/>
    <cellStyle name="표준 9 4 2 6 2 3" xfId="29202"/>
    <cellStyle name="표준 9 4 2 6 2 3 2" xfId="29203"/>
    <cellStyle name="표준 9 4 2 6 2 4" xfId="29204"/>
    <cellStyle name="표준 9 4 2 6 3" xfId="29205"/>
    <cellStyle name="표준 9 4 2 6 3 2" xfId="29206"/>
    <cellStyle name="표준 9 4 2 6 3 2 2" xfId="29207"/>
    <cellStyle name="표준 9 4 2 6 3 3" xfId="29208"/>
    <cellStyle name="표준 9 4 2 6 4" xfId="29209"/>
    <cellStyle name="표준 9 4 2 6 4 2" xfId="29210"/>
    <cellStyle name="표준 9 4 2 6 5" xfId="29211"/>
    <cellStyle name="표준 9 4 2 7" xfId="29212"/>
    <cellStyle name="표준 9 4 2 7 2" xfId="29213"/>
    <cellStyle name="표준 9 4 2 7 2 2" xfId="29214"/>
    <cellStyle name="표준 9 4 2 7 2 2 2" xfId="29215"/>
    <cellStyle name="표준 9 4 2 7 2 3" xfId="29216"/>
    <cellStyle name="표준 9 4 2 7 3" xfId="29217"/>
    <cellStyle name="표준 9 4 2 7 3 2" xfId="29218"/>
    <cellStyle name="표준 9 4 2 7 4" xfId="29219"/>
    <cellStyle name="표준 9 4 2 8" xfId="29220"/>
    <cellStyle name="표준 9 4 2 8 2" xfId="29221"/>
    <cellStyle name="표준 9 4 2 8 2 2" xfId="29222"/>
    <cellStyle name="표준 9 4 2 8 3" xfId="29223"/>
    <cellStyle name="표준 9 4 2 9" xfId="29224"/>
    <cellStyle name="표준 9 4 2 9 2" xfId="29225"/>
    <cellStyle name="표준 9 4 3" xfId="29226"/>
    <cellStyle name="표준 9 4 3 2" xfId="29227"/>
    <cellStyle name="표준 9 4 3 2 2" xfId="29228"/>
    <cellStyle name="표준 9 4 3 2 2 2" xfId="29229"/>
    <cellStyle name="표준 9 4 3 2 2 2 2" xfId="29230"/>
    <cellStyle name="표준 9 4 3 2 2 2 2 2" xfId="29231"/>
    <cellStyle name="표준 9 4 3 2 2 2 2 2 2" xfId="29232"/>
    <cellStyle name="표준 9 4 3 2 2 2 2 2 2 2" xfId="29233"/>
    <cellStyle name="표준 9 4 3 2 2 2 2 2 3" xfId="29234"/>
    <cellStyle name="표준 9 4 3 2 2 2 2 3" xfId="29235"/>
    <cellStyle name="표준 9 4 3 2 2 2 2 3 2" xfId="29236"/>
    <cellStyle name="표준 9 4 3 2 2 2 2 4" xfId="29237"/>
    <cellStyle name="표준 9 4 3 2 2 2 3" xfId="29238"/>
    <cellStyle name="표준 9 4 3 2 2 2 3 2" xfId="29239"/>
    <cellStyle name="표준 9 4 3 2 2 2 3 2 2" xfId="29240"/>
    <cellStyle name="표준 9 4 3 2 2 2 3 3" xfId="29241"/>
    <cellStyle name="표준 9 4 3 2 2 2 4" xfId="29242"/>
    <cellStyle name="표준 9 4 3 2 2 2 4 2" xfId="29243"/>
    <cellStyle name="표준 9 4 3 2 2 2 5" xfId="29244"/>
    <cellStyle name="표준 9 4 3 2 2 3" xfId="29245"/>
    <cellStyle name="표준 9 4 3 2 2 3 2" xfId="29246"/>
    <cellStyle name="표준 9 4 3 2 2 3 2 2" xfId="29247"/>
    <cellStyle name="표준 9 4 3 2 2 3 2 2 2" xfId="29248"/>
    <cellStyle name="표준 9 4 3 2 2 3 2 3" xfId="29249"/>
    <cellStyle name="표준 9 4 3 2 2 3 3" xfId="29250"/>
    <cellStyle name="표준 9 4 3 2 2 3 3 2" xfId="29251"/>
    <cellStyle name="표준 9 4 3 2 2 3 4" xfId="29252"/>
    <cellStyle name="표준 9 4 3 2 2 4" xfId="29253"/>
    <cellStyle name="표준 9 4 3 2 2 4 2" xfId="29254"/>
    <cellStyle name="표준 9 4 3 2 2 4 2 2" xfId="29255"/>
    <cellStyle name="표준 9 4 3 2 2 4 3" xfId="29256"/>
    <cellStyle name="표준 9 4 3 2 2 5" xfId="29257"/>
    <cellStyle name="표준 9 4 3 2 2 5 2" xfId="29258"/>
    <cellStyle name="표준 9 4 3 2 2 6" xfId="29259"/>
    <cellStyle name="표준 9 4 3 2 3" xfId="29260"/>
    <cellStyle name="표준 9 4 3 2 3 2" xfId="29261"/>
    <cellStyle name="표준 9 4 3 2 3 2 2" xfId="29262"/>
    <cellStyle name="표준 9 4 3 2 3 2 2 2" xfId="29263"/>
    <cellStyle name="표준 9 4 3 2 3 2 2 2 2" xfId="29264"/>
    <cellStyle name="표준 9 4 3 2 3 2 2 3" xfId="29265"/>
    <cellStyle name="표준 9 4 3 2 3 2 3" xfId="29266"/>
    <cellStyle name="표준 9 4 3 2 3 2 3 2" xfId="29267"/>
    <cellStyle name="표준 9 4 3 2 3 2 4" xfId="29268"/>
    <cellStyle name="표준 9 4 3 2 3 3" xfId="29269"/>
    <cellStyle name="표준 9 4 3 2 3 3 2" xfId="29270"/>
    <cellStyle name="표준 9 4 3 2 3 3 2 2" xfId="29271"/>
    <cellStyle name="표준 9 4 3 2 3 3 3" xfId="29272"/>
    <cellStyle name="표준 9 4 3 2 3 4" xfId="29273"/>
    <cellStyle name="표준 9 4 3 2 3 4 2" xfId="29274"/>
    <cellStyle name="표준 9 4 3 2 3 5" xfId="29275"/>
    <cellStyle name="표준 9 4 3 2 4" xfId="29276"/>
    <cellStyle name="표준 9 4 3 2 4 2" xfId="29277"/>
    <cellStyle name="표준 9 4 3 2 4 2 2" xfId="29278"/>
    <cellStyle name="표준 9 4 3 2 4 2 2 2" xfId="29279"/>
    <cellStyle name="표준 9 4 3 2 4 2 3" xfId="29280"/>
    <cellStyle name="표준 9 4 3 2 4 3" xfId="29281"/>
    <cellStyle name="표준 9 4 3 2 4 3 2" xfId="29282"/>
    <cellStyle name="표준 9 4 3 2 4 4" xfId="29283"/>
    <cellStyle name="표준 9 4 3 2 5" xfId="29284"/>
    <cellStyle name="표준 9 4 3 2 5 2" xfId="29285"/>
    <cellStyle name="표준 9 4 3 2 5 2 2" xfId="29286"/>
    <cellStyle name="표준 9 4 3 2 5 3" xfId="29287"/>
    <cellStyle name="표준 9 4 3 2 6" xfId="29288"/>
    <cellStyle name="표준 9 4 3 2 6 2" xfId="29289"/>
    <cellStyle name="표준 9 4 3 2 7" xfId="29290"/>
    <cellStyle name="표준 9 4 3 3" xfId="29291"/>
    <cellStyle name="표준 9 4 3 4" xfId="29292"/>
    <cellStyle name="표준 9 4 3 4 2" xfId="29293"/>
    <cellStyle name="표준 9 4 3 4 2 2" xfId="29294"/>
    <cellStyle name="표준 9 4 3 4 2 2 2" xfId="29295"/>
    <cellStyle name="표준 9 4 3 4 2 2 2 2" xfId="29296"/>
    <cellStyle name="표준 9 4 3 4 2 2 2 2 2" xfId="29297"/>
    <cellStyle name="표준 9 4 3 4 2 2 2 3" xfId="29298"/>
    <cellStyle name="표준 9 4 3 4 2 2 3" xfId="29299"/>
    <cellStyle name="표준 9 4 3 4 2 2 3 2" xfId="29300"/>
    <cellStyle name="표준 9 4 3 4 2 2 4" xfId="29301"/>
    <cellStyle name="표준 9 4 3 4 2 3" xfId="29302"/>
    <cellStyle name="표준 9 4 3 4 2 3 2" xfId="29303"/>
    <cellStyle name="표준 9 4 3 4 2 3 2 2" xfId="29304"/>
    <cellStyle name="표준 9 4 3 4 2 3 3" xfId="29305"/>
    <cellStyle name="표준 9 4 3 4 2 4" xfId="29306"/>
    <cellStyle name="표준 9 4 3 4 2 4 2" xfId="29307"/>
    <cellStyle name="표준 9 4 3 4 2 5" xfId="29308"/>
    <cellStyle name="표준 9 4 3 4 3" xfId="29309"/>
    <cellStyle name="표준 9 4 3 4 3 2" xfId="29310"/>
    <cellStyle name="표준 9 4 3 4 3 2 2" xfId="29311"/>
    <cellStyle name="표준 9 4 3 4 3 2 2 2" xfId="29312"/>
    <cellStyle name="표준 9 4 3 4 3 2 3" xfId="29313"/>
    <cellStyle name="표준 9 4 3 4 3 3" xfId="29314"/>
    <cellStyle name="표준 9 4 3 4 3 3 2" xfId="29315"/>
    <cellStyle name="표준 9 4 3 4 3 4" xfId="29316"/>
    <cellStyle name="표준 9 4 3 4 4" xfId="29317"/>
    <cellStyle name="표준 9 4 3 4 4 2" xfId="29318"/>
    <cellStyle name="표준 9 4 3 4 4 2 2" xfId="29319"/>
    <cellStyle name="표준 9 4 3 4 4 3" xfId="29320"/>
    <cellStyle name="표준 9 4 3 4 5" xfId="29321"/>
    <cellStyle name="표준 9 4 3 4 5 2" xfId="29322"/>
    <cellStyle name="표준 9 4 3 4 6" xfId="29323"/>
    <cellStyle name="표준 9 4 3 5" xfId="29324"/>
    <cellStyle name="표준 9 4 3 5 2" xfId="29325"/>
    <cellStyle name="표준 9 4 3 5 2 2" xfId="29326"/>
    <cellStyle name="표준 9 4 3 5 2 2 2" xfId="29327"/>
    <cellStyle name="표준 9 4 3 5 2 2 2 2" xfId="29328"/>
    <cellStyle name="표준 9 4 3 5 2 2 3" xfId="29329"/>
    <cellStyle name="표준 9 4 3 5 2 3" xfId="29330"/>
    <cellStyle name="표준 9 4 3 5 2 3 2" xfId="29331"/>
    <cellStyle name="표준 9 4 3 5 2 4" xfId="29332"/>
    <cellStyle name="표준 9 4 3 5 3" xfId="29333"/>
    <cellStyle name="표준 9 4 3 5 3 2" xfId="29334"/>
    <cellStyle name="표준 9 4 3 5 3 2 2" xfId="29335"/>
    <cellStyle name="표준 9 4 3 5 3 3" xfId="29336"/>
    <cellStyle name="표준 9 4 3 5 4" xfId="29337"/>
    <cellStyle name="표준 9 4 3 5 4 2" xfId="29338"/>
    <cellStyle name="표준 9 4 3 5 5" xfId="29339"/>
    <cellStyle name="표준 9 4 3 6" xfId="29340"/>
    <cellStyle name="표준 9 4 3 6 2" xfId="29341"/>
    <cellStyle name="표준 9 4 3 6 2 2" xfId="29342"/>
    <cellStyle name="표준 9 4 3 6 2 2 2" xfId="29343"/>
    <cellStyle name="표준 9 4 3 6 2 3" xfId="29344"/>
    <cellStyle name="표준 9 4 3 6 3" xfId="29345"/>
    <cellStyle name="표준 9 4 3 6 3 2" xfId="29346"/>
    <cellStyle name="표준 9 4 3 6 4" xfId="29347"/>
    <cellStyle name="표준 9 4 3 7" xfId="29348"/>
    <cellStyle name="표준 9 4 3 7 2" xfId="29349"/>
    <cellStyle name="표준 9 4 3 7 2 2" xfId="29350"/>
    <cellStyle name="표준 9 4 3 7 3" xfId="29351"/>
    <cellStyle name="표준 9 4 3 8" xfId="29352"/>
    <cellStyle name="표준 9 4 3 8 2" xfId="29353"/>
    <cellStyle name="표준 9 4 3 9" xfId="29354"/>
    <cellStyle name="표준 9 4 4" xfId="29355"/>
    <cellStyle name="표준 9 4 4 2" xfId="29356"/>
    <cellStyle name="표준 9 4 4 2 2" xfId="29357"/>
    <cellStyle name="표준 9 4 4 2 2 2" xfId="29358"/>
    <cellStyle name="표준 9 4 4 2 2 2 2" xfId="29359"/>
    <cellStyle name="표준 9 4 4 2 2 2 2 2" xfId="29360"/>
    <cellStyle name="표준 9 4 4 2 2 2 2 2 2" xfId="29361"/>
    <cellStyle name="표준 9 4 4 2 2 2 2 3" xfId="29362"/>
    <cellStyle name="표준 9 4 4 2 2 2 3" xfId="29363"/>
    <cellStyle name="표준 9 4 4 2 2 2 3 2" xfId="29364"/>
    <cellStyle name="표준 9 4 4 2 2 2 4" xfId="29365"/>
    <cellStyle name="표준 9 4 4 2 2 3" xfId="29366"/>
    <cellStyle name="표준 9 4 4 2 2 3 2" xfId="29367"/>
    <cellStyle name="표준 9 4 4 2 2 3 2 2" xfId="29368"/>
    <cellStyle name="표준 9 4 4 2 2 3 3" xfId="29369"/>
    <cellStyle name="표준 9 4 4 2 2 4" xfId="29370"/>
    <cellStyle name="표준 9 4 4 2 2 4 2" xfId="29371"/>
    <cellStyle name="표준 9 4 4 2 2 5" xfId="29372"/>
    <cellStyle name="표준 9 4 4 2 3" xfId="29373"/>
    <cellStyle name="표준 9 4 4 2 3 2" xfId="29374"/>
    <cellStyle name="표준 9 4 4 2 3 2 2" xfId="29375"/>
    <cellStyle name="표준 9 4 4 2 3 2 2 2" xfId="29376"/>
    <cellStyle name="표준 9 4 4 2 3 2 3" xfId="29377"/>
    <cellStyle name="표준 9 4 4 2 3 3" xfId="29378"/>
    <cellStyle name="표준 9 4 4 2 3 3 2" xfId="29379"/>
    <cellStyle name="표준 9 4 4 2 3 4" xfId="29380"/>
    <cellStyle name="표준 9 4 4 2 4" xfId="29381"/>
    <cellStyle name="표준 9 4 4 2 4 2" xfId="29382"/>
    <cellStyle name="표준 9 4 4 2 4 2 2" xfId="29383"/>
    <cellStyle name="표준 9 4 4 2 4 3" xfId="29384"/>
    <cellStyle name="표준 9 4 4 2 5" xfId="29385"/>
    <cellStyle name="표준 9 4 4 2 5 2" xfId="29386"/>
    <cellStyle name="표준 9 4 4 2 6" xfId="29387"/>
    <cellStyle name="표준 9 4 4 3" xfId="29388"/>
    <cellStyle name="표준 9 4 4 3 2" xfId="29389"/>
    <cellStyle name="표준 9 4 4 3 2 2" xfId="29390"/>
    <cellStyle name="표준 9 4 4 3 2 2 2" xfId="29391"/>
    <cellStyle name="표준 9 4 4 3 2 2 2 2" xfId="29392"/>
    <cellStyle name="표준 9 4 4 3 2 2 3" xfId="29393"/>
    <cellStyle name="표준 9 4 4 3 2 3" xfId="29394"/>
    <cellStyle name="표준 9 4 4 3 2 3 2" xfId="29395"/>
    <cellStyle name="표준 9 4 4 3 2 4" xfId="29396"/>
    <cellStyle name="표준 9 4 4 3 3" xfId="29397"/>
    <cellStyle name="표준 9 4 4 3 3 2" xfId="29398"/>
    <cellStyle name="표준 9 4 4 3 3 2 2" xfId="29399"/>
    <cellStyle name="표준 9 4 4 3 3 3" xfId="29400"/>
    <cellStyle name="표준 9 4 4 3 4" xfId="29401"/>
    <cellStyle name="표준 9 4 4 3 4 2" xfId="29402"/>
    <cellStyle name="표준 9 4 4 3 5" xfId="29403"/>
    <cellStyle name="표준 9 4 4 4" xfId="29404"/>
    <cellStyle name="표준 9 4 4 4 2" xfId="29405"/>
    <cellStyle name="표준 9 4 4 4 2 2" xfId="29406"/>
    <cellStyle name="표준 9 4 4 4 2 2 2" xfId="29407"/>
    <cellStyle name="표준 9 4 4 4 2 3" xfId="29408"/>
    <cellStyle name="표준 9 4 4 4 3" xfId="29409"/>
    <cellStyle name="표준 9 4 4 4 3 2" xfId="29410"/>
    <cellStyle name="표준 9 4 4 4 4" xfId="29411"/>
    <cellStyle name="표준 9 4 4 5" xfId="29412"/>
    <cellStyle name="표준 9 4 4 5 2" xfId="29413"/>
    <cellStyle name="표준 9 4 4 5 2 2" xfId="29414"/>
    <cellStyle name="표준 9 4 4 5 3" xfId="29415"/>
    <cellStyle name="표준 9 4 4 6" xfId="29416"/>
    <cellStyle name="표준 9 4 4 6 2" xfId="29417"/>
    <cellStyle name="표준 9 4 4 7" xfId="29418"/>
    <cellStyle name="표준 9 4 5" xfId="29419"/>
    <cellStyle name="표준 9 4 6" xfId="29420"/>
    <cellStyle name="표준 9 4 6 2" xfId="29421"/>
    <cellStyle name="표준 9 4 6 2 2" xfId="29422"/>
    <cellStyle name="표준 9 4 6 2 2 2" xfId="29423"/>
    <cellStyle name="표준 9 4 6 2 2 2 2" xfId="29424"/>
    <cellStyle name="표준 9 4 6 2 2 2 2 2" xfId="29425"/>
    <cellStyle name="표준 9 4 6 2 2 2 3" xfId="29426"/>
    <cellStyle name="표준 9 4 6 2 2 3" xfId="29427"/>
    <cellStyle name="표준 9 4 6 2 2 3 2" xfId="29428"/>
    <cellStyle name="표준 9 4 6 2 2 4" xfId="29429"/>
    <cellStyle name="표준 9 4 6 2 3" xfId="29430"/>
    <cellStyle name="표준 9 4 6 2 3 2" xfId="29431"/>
    <cellStyle name="표준 9 4 6 2 3 2 2" xfId="29432"/>
    <cellStyle name="표준 9 4 6 2 3 3" xfId="29433"/>
    <cellStyle name="표준 9 4 6 2 4" xfId="29434"/>
    <cellStyle name="표준 9 4 6 2 4 2" xfId="29435"/>
    <cellStyle name="표준 9 4 6 2 5" xfId="29436"/>
    <cellStyle name="표준 9 4 6 3" xfId="29437"/>
    <cellStyle name="표준 9 4 6 3 2" xfId="29438"/>
    <cellStyle name="표준 9 4 6 3 2 2" xfId="29439"/>
    <cellStyle name="표준 9 4 6 3 2 2 2" xfId="29440"/>
    <cellStyle name="표준 9 4 6 3 2 3" xfId="29441"/>
    <cellStyle name="표준 9 4 6 3 3" xfId="29442"/>
    <cellStyle name="표준 9 4 6 3 3 2" xfId="29443"/>
    <cellStyle name="표준 9 4 6 3 4" xfId="29444"/>
    <cellStyle name="표준 9 4 6 4" xfId="29445"/>
    <cellStyle name="표준 9 4 6 4 2" xfId="29446"/>
    <cellStyle name="표준 9 4 6 4 2 2" xfId="29447"/>
    <cellStyle name="표준 9 4 6 4 3" xfId="29448"/>
    <cellStyle name="표준 9 4 6 5" xfId="29449"/>
    <cellStyle name="표준 9 4 6 5 2" xfId="29450"/>
    <cellStyle name="표준 9 4 6 6" xfId="29451"/>
    <cellStyle name="표준 9 4 7" xfId="29452"/>
    <cellStyle name="표준 9 4 7 2" xfId="29453"/>
    <cellStyle name="표준 9 4 7 2 2" xfId="29454"/>
    <cellStyle name="표준 9 4 7 2 2 2" xfId="29455"/>
    <cellStyle name="표준 9 4 7 2 2 2 2" xfId="29456"/>
    <cellStyle name="표준 9 4 7 2 2 3" xfId="29457"/>
    <cellStyle name="표준 9 4 7 2 3" xfId="29458"/>
    <cellStyle name="표준 9 4 7 2 3 2" xfId="29459"/>
    <cellStyle name="표준 9 4 7 2 4" xfId="29460"/>
    <cellStyle name="표준 9 4 7 3" xfId="29461"/>
    <cellStyle name="표준 9 4 7 3 2" xfId="29462"/>
    <cellStyle name="표준 9 4 7 3 2 2" xfId="29463"/>
    <cellStyle name="표준 9 4 7 3 3" xfId="29464"/>
    <cellStyle name="표준 9 4 7 4" xfId="29465"/>
    <cellStyle name="표준 9 4 7 4 2" xfId="29466"/>
    <cellStyle name="표준 9 4 7 5" xfId="29467"/>
    <cellStyle name="표준 9 4 8" xfId="29468"/>
    <cellStyle name="표준 9 4 8 2" xfId="29469"/>
    <cellStyle name="표준 9 4 8 2 2" xfId="29470"/>
    <cellStyle name="표준 9 4 8 2 2 2" xfId="29471"/>
    <cellStyle name="표준 9 4 8 2 3" xfId="29472"/>
    <cellStyle name="표준 9 4 8 3" xfId="29473"/>
    <cellStyle name="표준 9 4 8 3 2" xfId="29474"/>
    <cellStyle name="표준 9 4 8 4" xfId="29475"/>
    <cellStyle name="표준 9 4 9" xfId="29476"/>
    <cellStyle name="표준 9 4 9 2" xfId="29477"/>
    <cellStyle name="표준 9 4 9 2 2" xfId="29478"/>
    <cellStyle name="표준 9 4 9 3" xfId="29479"/>
    <cellStyle name="표준 9 5" xfId="29480"/>
    <cellStyle name="표준 9 5 2" xfId="29481"/>
    <cellStyle name="표준 9 6" xfId="29482"/>
    <cellStyle name="표준 9 6 10" xfId="29483"/>
    <cellStyle name="표준 9 6 2" xfId="29484"/>
    <cellStyle name="표준 9 6 2 2" xfId="29485"/>
    <cellStyle name="표준 9 6 2 2 2" xfId="29486"/>
    <cellStyle name="표준 9 6 2 2 2 2" xfId="29487"/>
    <cellStyle name="표준 9 6 2 2 2 2 2" xfId="29488"/>
    <cellStyle name="표준 9 6 2 2 2 2 2 2" xfId="29489"/>
    <cellStyle name="표준 9 6 2 2 2 2 2 2 2" xfId="29490"/>
    <cellStyle name="표준 9 6 2 2 2 2 2 2 2 2" xfId="29491"/>
    <cellStyle name="표준 9 6 2 2 2 2 2 2 3" xfId="29492"/>
    <cellStyle name="표준 9 6 2 2 2 2 2 3" xfId="29493"/>
    <cellStyle name="표준 9 6 2 2 2 2 2 3 2" xfId="29494"/>
    <cellStyle name="표준 9 6 2 2 2 2 2 4" xfId="29495"/>
    <cellStyle name="표준 9 6 2 2 2 2 3" xfId="29496"/>
    <cellStyle name="표준 9 6 2 2 2 2 3 2" xfId="29497"/>
    <cellStyle name="표준 9 6 2 2 2 2 3 2 2" xfId="29498"/>
    <cellStyle name="표준 9 6 2 2 2 2 3 3" xfId="29499"/>
    <cellStyle name="표준 9 6 2 2 2 2 4" xfId="29500"/>
    <cellStyle name="표준 9 6 2 2 2 2 4 2" xfId="29501"/>
    <cellStyle name="표준 9 6 2 2 2 2 5" xfId="29502"/>
    <cellStyle name="표준 9 6 2 2 2 3" xfId="29503"/>
    <cellStyle name="표준 9 6 2 2 2 3 2" xfId="29504"/>
    <cellStyle name="표준 9 6 2 2 2 3 2 2" xfId="29505"/>
    <cellStyle name="표준 9 6 2 2 2 3 2 2 2" xfId="29506"/>
    <cellStyle name="표준 9 6 2 2 2 3 2 3" xfId="29507"/>
    <cellStyle name="표준 9 6 2 2 2 3 3" xfId="29508"/>
    <cellStyle name="표준 9 6 2 2 2 3 3 2" xfId="29509"/>
    <cellStyle name="표준 9 6 2 2 2 3 4" xfId="29510"/>
    <cellStyle name="표준 9 6 2 2 2 4" xfId="29511"/>
    <cellStyle name="표준 9 6 2 2 2 4 2" xfId="29512"/>
    <cellStyle name="표준 9 6 2 2 2 4 2 2" xfId="29513"/>
    <cellStyle name="표준 9 6 2 2 2 4 3" xfId="29514"/>
    <cellStyle name="표준 9 6 2 2 2 5" xfId="29515"/>
    <cellStyle name="표준 9 6 2 2 2 5 2" xfId="29516"/>
    <cellStyle name="표준 9 6 2 2 2 6" xfId="29517"/>
    <cellStyle name="표준 9 6 2 2 3" xfId="29518"/>
    <cellStyle name="표준 9 6 2 2 3 2" xfId="29519"/>
    <cellStyle name="표준 9 6 2 2 3 2 2" xfId="29520"/>
    <cellStyle name="표준 9 6 2 2 3 2 2 2" xfId="29521"/>
    <cellStyle name="표준 9 6 2 2 3 2 2 2 2" xfId="29522"/>
    <cellStyle name="표준 9 6 2 2 3 2 2 3" xfId="29523"/>
    <cellStyle name="표준 9 6 2 2 3 2 3" xfId="29524"/>
    <cellStyle name="표준 9 6 2 2 3 2 3 2" xfId="29525"/>
    <cellStyle name="표준 9 6 2 2 3 2 4" xfId="29526"/>
    <cellStyle name="표준 9 6 2 2 3 3" xfId="29527"/>
    <cellStyle name="표준 9 6 2 2 3 3 2" xfId="29528"/>
    <cellStyle name="표준 9 6 2 2 3 3 2 2" xfId="29529"/>
    <cellStyle name="표준 9 6 2 2 3 3 3" xfId="29530"/>
    <cellStyle name="표준 9 6 2 2 3 4" xfId="29531"/>
    <cellStyle name="표준 9 6 2 2 3 4 2" xfId="29532"/>
    <cellStyle name="표준 9 6 2 2 3 5" xfId="29533"/>
    <cellStyle name="표준 9 6 2 2 4" xfId="29534"/>
    <cellStyle name="표준 9 6 2 2 4 2" xfId="29535"/>
    <cellStyle name="표준 9 6 2 2 4 2 2" xfId="29536"/>
    <cellStyle name="표준 9 6 2 2 4 2 2 2" xfId="29537"/>
    <cellStyle name="표준 9 6 2 2 4 2 3" xfId="29538"/>
    <cellStyle name="표준 9 6 2 2 4 3" xfId="29539"/>
    <cellStyle name="표준 9 6 2 2 4 3 2" xfId="29540"/>
    <cellStyle name="표준 9 6 2 2 4 4" xfId="29541"/>
    <cellStyle name="표준 9 6 2 2 5" xfId="29542"/>
    <cellStyle name="표준 9 6 2 2 5 2" xfId="29543"/>
    <cellStyle name="표준 9 6 2 2 5 2 2" xfId="29544"/>
    <cellStyle name="표준 9 6 2 2 5 3" xfId="29545"/>
    <cellStyle name="표준 9 6 2 2 6" xfId="29546"/>
    <cellStyle name="표준 9 6 2 2 6 2" xfId="29547"/>
    <cellStyle name="표준 9 6 2 2 7" xfId="29548"/>
    <cellStyle name="표준 9 6 2 3" xfId="29549"/>
    <cellStyle name="표준 9 6 2 4" xfId="29550"/>
    <cellStyle name="표준 9 6 2 4 2" xfId="29551"/>
    <cellStyle name="표준 9 6 2 4 2 2" xfId="29552"/>
    <cellStyle name="표준 9 6 2 4 2 2 2" xfId="29553"/>
    <cellStyle name="표준 9 6 2 4 2 2 2 2" xfId="29554"/>
    <cellStyle name="표준 9 6 2 4 2 2 2 2 2" xfId="29555"/>
    <cellStyle name="표준 9 6 2 4 2 2 2 3" xfId="29556"/>
    <cellStyle name="표준 9 6 2 4 2 2 3" xfId="29557"/>
    <cellStyle name="표준 9 6 2 4 2 2 3 2" xfId="29558"/>
    <cellStyle name="표준 9 6 2 4 2 2 4" xfId="29559"/>
    <cellStyle name="표준 9 6 2 4 2 3" xfId="29560"/>
    <cellStyle name="표준 9 6 2 4 2 3 2" xfId="29561"/>
    <cellStyle name="표준 9 6 2 4 2 3 2 2" xfId="29562"/>
    <cellStyle name="표준 9 6 2 4 2 3 3" xfId="29563"/>
    <cellStyle name="표준 9 6 2 4 2 4" xfId="29564"/>
    <cellStyle name="표준 9 6 2 4 2 4 2" xfId="29565"/>
    <cellStyle name="표준 9 6 2 4 2 5" xfId="29566"/>
    <cellStyle name="표준 9 6 2 4 3" xfId="29567"/>
    <cellStyle name="표준 9 6 2 4 3 2" xfId="29568"/>
    <cellStyle name="표준 9 6 2 4 3 2 2" xfId="29569"/>
    <cellStyle name="표준 9 6 2 4 3 2 2 2" xfId="29570"/>
    <cellStyle name="표준 9 6 2 4 3 2 3" xfId="29571"/>
    <cellStyle name="표준 9 6 2 4 3 3" xfId="29572"/>
    <cellStyle name="표준 9 6 2 4 3 3 2" xfId="29573"/>
    <cellStyle name="표준 9 6 2 4 3 4" xfId="29574"/>
    <cellStyle name="표준 9 6 2 4 4" xfId="29575"/>
    <cellStyle name="표준 9 6 2 4 4 2" xfId="29576"/>
    <cellStyle name="표준 9 6 2 4 4 2 2" xfId="29577"/>
    <cellStyle name="표준 9 6 2 4 4 3" xfId="29578"/>
    <cellStyle name="표준 9 6 2 4 5" xfId="29579"/>
    <cellStyle name="표준 9 6 2 4 5 2" xfId="29580"/>
    <cellStyle name="표준 9 6 2 4 6" xfId="29581"/>
    <cellStyle name="표준 9 6 2 5" xfId="29582"/>
    <cellStyle name="표준 9 6 2 5 2" xfId="29583"/>
    <cellStyle name="표준 9 6 2 5 2 2" xfId="29584"/>
    <cellStyle name="표준 9 6 2 5 2 2 2" xfId="29585"/>
    <cellStyle name="표준 9 6 2 5 2 2 2 2" xfId="29586"/>
    <cellStyle name="표준 9 6 2 5 2 2 3" xfId="29587"/>
    <cellStyle name="표준 9 6 2 5 2 3" xfId="29588"/>
    <cellStyle name="표준 9 6 2 5 2 3 2" xfId="29589"/>
    <cellStyle name="표준 9 6 2 5 2 4" xfId="29590"/>
    <cellStyle name="표준 9 6 2 5 3" xfId="29591"/>
    <cellStyle name="표준 9 6 2 5 3 2" xfId="29592"/>
    <cellStyle name="표준 9 6 2 5 3 2 2" xfId="29593"/>
    <cellStyle name="표준 9 6 2 5 3 3" xfId="29594"/>
    <cellStyle name="표준 9 6 2 5 4" xfId="29595"/>
    <cellStyle name="표준 9 6 2 5 4 2" xfId="29596"/>
    <cellStyle name="표준 9 6 2 5 5" xfId="29597"/>
    <cellStyle name="표준 9 6 2 6" xfId="29598"/>
    <cellStyle name="표준 9 6 2 6 2" xfId="29599"/>
    <cellStyle name="표준 9 6 2 6 2 2" xfId="29600"/>
    <cellStyle name="표준 9 6 2 6 2 2 2" xfId="29601"/>
    <cellStyle name="표준 9 6 2 6 2 3" xfId="29602"/>
    <cellStyle name="표준 9 6 2 6 3" xfId="29603"/>
    <cellStyle name="표준 9 6 2 6 3 2" xfId="29604"/>
    <cellStyle name="표준 9 6 2 6 4" xfId="29605"/>
    <cellStyle name="표준 9 6 2 7" xfId="29606"/>
    <cellStyle name="표준 9 6 2 7 2" xfId="29607"/>
    <cellStyle name="표준 9 6 2 7 2 2" xfId="29608"/>
    <cellStyle name="표준 9 6 2 7 3" xfId="29609"/>
    <cellStyle name="표준 9 6 2 8" xfId="29610"/>
    <cellStyle name="표준 9 6 2 8 2" xfId="29611"/>
    <cellStyle name="표준 9 6 2 9" xfId="29612"/>
    <cellStyle name="표준 9 6 3" xfId="29613"/>
    <cellStyle name="표준 9 6 3 2" xfId="29614"/>
    <cellStyle name="표준 9 6 3 2 2" xfId="29615"/>
    <cellStyle name="표준 9 6 3 2 2 2" xfId="29616"/>
    <cellStyle name="표준 9 6 3 2 2 2 2" xfId="29617"/>
    <cellStyle name="표준 9 6 3 2 2 2 2 2" xfId="29618"/>
    <cellStyle name="표준 9 6 3 2 2 2 2 2 2" xfId="29619"/>
    <cellStyle name="표준 9 6 3 2 2 2 2 3" xfId="29620"/>
    <cellStyle name="표준 9 6 3 2 2 2 3" xfId="29621"/>
    <cellStyle name="표준 9 6 3 2 2 2 3 2" xfId="29622"/>
    <cellStyle name="표준 9 6 3 2 2 2 4" xfId="29623"/>
    <cellStyle name="표준 9 6 3 2 2 3" xfId="29624"/>
    <cellStyle name="표준 9 6 3 2 2 3 2" xfId="29625"/>
    <cellStyle name="표준 9 6 3 2 2 3 2 2" xfId="29626"/>
    <cellStyle name="표준 9 6 3 2 2 3 3" xfId="29627"/>
    <cellStyle name="표준 9 6 3 2 2 4" xfId="29628"/>
    <cellStyle name="표준 9 6 3 2 2 4 2" xfId="29629"/>
    <cellStyle name="표준 9 6 3 2 2 5" xfId="29630"/>
    <cellStyle name="표준 9 6 3 2 3" xfId="29631"/>
    <cellStyle name="표준 9 6 3 2 3 2" xfId="29632"/>
    <cellStyle name="표준 9 6 3 2 3 2 2" xfId="29633"/>
    <cellStyle name="표준 9 6 3 2 3 2 2 2" xfId="29634"/>
    <cellStyle name="표준 9 6 3 2 3 2 3" xfId="29635"/>
    <cellStyle name="표준 9 6 3 2 3 3" xfId="29636"/>
    <cellStyle name="표준 9 6 3 2 3 3 2" xfId="29637"/>
    <cellStyle name="표준 9 6 3 2 3 4" xfId="29638"/>
    <cellStyle name="표준 9 6 3 2 4" xfId="29639"/>
    <cellStyle name="표준 9 6 3 2 4 2" xfId="29640"/>
    <cellStyle name="표준 9 6 3 2 4 2 2" xfId="29641"/>
    <cellStyle name="표준 9 6 3 2 4 3" xfId="29642"/>
    <cellStyle name="표준 9 6 3 2 5" xfId="29643"/>
    <cellStyle name="표준 9 6 3 2 5 2" xfId="29644"/>
    <cellStyle name="표준 9 6 3 2 6" xfId="29645"/>
    <cellStyle name="표준 9 6 3 3" xfId="29646"/>
    <cellStyle name="표준 9 6 3 3 2" xfId="29647"/>
    <cellStyle name="표준 9 6 3 3 2 2" xfId="29648"/>
    <cellStyle name="표준 9 6 3 3 2 2 2" xfId="29649"/>
    <cellStyle name="표준 9 6 3 3 2 2 2 2" xfId="29650"/>
    <cellStyle name="표준 9 6 3 3 2 2 3" xfId="29651"/>
    <cellStyle name="표준 9 6 3 3 2 3" xfId="29652"/>
    <cellStyle name="표준 9 6 3 3 2 3 2" xfId="29653"/>
    <cellStyle name="표준 9 6 3 3 2 4" xfId="29654"/>
    <cellStyle name="표준 9 6 3 3 3" xfId="29655"/>
    <cellStyle name="표준 9 6 3 3 3 2" xfId="29656"/>
    <cellStyle name="표준 9 6 3 3 3 2 2" xfId="29657"/>
    <cellStyle name="표준 9 6 3 3 3 3" xfId="29658"/>
    <cellStyle name="표준 9 6 3 3 4" xfId="29659"/>
    <cellStyle name="표준 9 6 3 3 4 2" xfId="29660"/>
    <cellStyle name="표준 9 6 3 3 5" xfId="29661"/>
    <cellStyle name="표준 9 6 3 4" xfId="29662"/>
    <cellStyle name="표준 9 6 3 4 2" xfId="29663"/>
    <cellStyle name="표준 9 6 3 4 2 2" xfId="29664"/>
    <cellStyle name="표준 9 6 3 4 2 2 2" xfId="29665"/>
    <cellStyle name="표준 9 6 3 4 2 3" xfId="29666"/>
    <cellStyle name="표준 9 6 3 4 3" xfId="29667"/>
    <cellStyle name="표준 9 6 3 4 3 2" xfId="29668"/>
    <cellStyle name="표준 9 6 3 4 4" xfId="29669"/>
    <cellStyle name="표준 9 6 3 5" xfId="29670"/>
    <cellStyle name="표준 9 6 3 5 2" xfId="29671"/>
    <cellStyle name="표준 9 6 3 5 2 2" xfId="29672"/>
    <cellStyle name="표준 9 6 3 5 3" xfId="29673"/>
    <cellStyle name="표준 9 6 3 6" xfId="29674"/>
    <cellStyle name="표준 9 6 3 6 2" xfId="29675"/>
    <cellStyle name="표준 9 6 3 7" xfId="29676"/>
    <cellStyle name="표준 9 6 4" xfId="29677"/>
    <cellStyle name="표준 9 6 5" xfId="29678"/>
    <cellStyle name="표준 9 6 5 2" xfId="29679"/>
    <cellStyle name="표준 9 6 5 2 2" xfId="29680"/>
    <cellStyle name="표준 9 6 5 2 2 2" xfId="29681"/>
    <cellStyle name="표준 9 6 5 2 2 2 2" xfId="29682"/>
    <cellStyle name="표준 9 6 5 2 2 2 2 2" xfId="29683"/>
    <cellStyle name="표준 9 6 5 2 2 2 3" xfId="29684"/>
    <cellStyle name="표준 9 6 5 2 2 3" xfId="29685"/>
    <cellStyle name="표준 9 6 5 2 2 3 2" xfId="29686"/>
    <cellStyle name="표준 9 6 5 2 2 4" xfId="29687"/>
    <cellStyle name="표준 9 6 5 2 3" xfId="29688"/>
    <cellStyle name="표준 9 6 5 2 3 2" xfId="29689"/>
    <cellStyle name="표준 9 6 5 2 3 2 2" xfId="29690"/>
    <cellStyle name="표준 9 6 5 2 3 3" xfId="29691"/>
    <cellStyle name="표준 9 6 5 2 4" xfId="29692"/>
    <cellStyle name="표준 9 6 5 2 4 2" xfId="29693"/>
    <cellStyle name="표준 9 6 5 2 5" xfId="29694"/>
    <cellStyle name="표준 9 6 5 3" xfId="29695"/>
    <cellStyle name="표준 9 6 5 3 2" xfId="29696"/>
    <cellStyle name="표준 9 6 5 3 2 2" xfId="29697"/>
    <cellStyle name="표준 9 6 5 3 2 2 2" xfId="29698"/>
    <cellStyle name="표준 9 6 5 3 2 3" xfId="29699"/>
    <cellStyle name="표준 9 6 5 3 3" xfId="29700"/>
    <cellStyle name="표준 9 6 5 3 3 2" xfId="29701"/>
    <cellStyle name="표준 9 6 5 3 4" xfId="29702"/>
    <cellStyle name="표준 9 6 5 4" xfId="29703"/>
    <cellStyle name="표준 9 6 5 4 2" xfId="29704"/>
    <cellStyle name="표준 9 6 5 4 2 2" xfId="29705"/>
    <cellStyle name="표준 9 6 5 4 3" xfId="29706"/>
    <cellStyle name="표준 9 6 5 5" xfId="29707"/>
    <cellStyle name="표준 9 6 5 5 2" xfId="29708"/>
    <cellStyle name="표준 9 6 5 6" xfId="29709"/>
    <cellStyle name="표준 9 6 6" xfId="29710"/>
    <cellStyle name="표준 9 6 6 2" xfId="29711"/>
    <cellStyle name="표준 9 6 6 2 2" xfId="29712"/>
    <cellStyle name="표준 9 6 6 2 2 2" xfId="29713"/>
    <cellStyle name="표준 9 6 6 2 2 2 2" xfId="29714"/>
    <cellStyle name="표준 9 6 6 2 2 3" xfId="29715"/>
    <cellStyle name="표준 9 6 6 2 3" xfId="29716"/>
    <cellStyle name="표준 9 6 6 2 3 2" xfId="29717"/>
    <cellStyle name="표준 9 6 6 2 4" xfId="29718"/>
    <cellStyle name="표준 9 6 6 3" xfId="29719"/>
    <cellStyle name="표준 9 6 6 3 2" xfId="29720"/>
    <cellStyle name="표준 9 6 6 3 2 2" xfId="29721"/>
    <cellStyle name="표준 9 6 6 3 3" xfId="29722"/>
    <cellStyle name="표준 9 6 6 4" xfId="29723"/>
    <cellStyle name="표준 9 6 6 4 2" xfId="29724"/>
    <cellStyle name="표준 9 6 6 5" xfId="29725"/>
    <cellStyle name="표준 9 6 7" xfId="29726"/>
    <cellStyle name="표준 9 6 7 2" xfId="29727"/>
    <cellStyle name="표준 9 6 7 2 2" xfId="29728"/>
    <cellStyle name="표준 9 6 7 2 2 2" xfId="29729"/>
    <cellStyle name="표준 9 6 7 2 3" xfId="29730"/>
    <cellStyle name="표준 9 6 7 3" xfId="29731"/>
    <cellStyle name="표준 9 6 7 3 2" xfId="29732"/>
    <cellStyle name="표준 9 6 7 4" xfId="29733"/>
    <cellStyle name="표준 9 6 8" xfId="29734"/>
    <cellStyle name="표준 9 6 8 2" xfId="29735"/>
    <cellStyle name="표준 9 6 8 2 2" xfId="29736"/>
    <cellStyle name="표준 9 6 8 3" xfId="29737"/>
    <cellStyle name="표준 9 6 9" xfId="29738"/>
    <cellStyle name="표준 9 6 9 2" xfId="29739"/>
    <cellStyle name="표준 9 7" xfId="29740"/>
    <cellStyle name="표준 9 7 2" xfId="29741"/>
    <cellStyle name="표준 9 7 2 2" xfId="29742"/>
    <cellStyle name="표준 9 7 2 2 2" xfId="29743"/>
    <cellStyle name="표준 9 7 2 2 2 2" xfId="29744"/>
    <cellStyle name="표준 9 7 2 2 2 2 2" xfId="29745"/>
    <cellStyle name="표준 9 7 2 2 2 2 2 2" xfId="29746"/>
    <cellStyle name="표준 9 7 2 2 2 2 2 2 2" xfId="29747"/>
    <cellStyle name="표준 9 7 2 2 2 2 2 3" xfId="29748"/>
    <cellStyle name="표준 9 7 2 2 2 2 3" xfId="29749"/>
    <cellStyle name="표준 9 7 2 2 2 2 3 2" xfId="29750"/>
    <cellStyle name="표준 9 7 2 2 2 2 4" xfId="29751"/>
    <cellStyle name="표준 9 7 2 2 2 3" xfId="29752"/>
    <cellStyle name="표준 9 7 2 2 2 3 2" xfId="29753"/>
    <cellStyle name="표준 9 7 2 2 2 3 2 2" xfId="29754"/>
    <cellStyle name="표준 9 7 2 2 2 3 3" xfId="29755"/>
    <cellStyle name="표준 9 7 2 2 2 4" xfId="29756"/>
    <cellStyle name="표준 9 7 2 2 2 4 2" xfId="29757"/>
    <cellStyle name="표준 9 7 2 2 2 5" xfId="29758"/>
    <cellStyle name="표준 9 7 2 2 3" xfId="29759"/>
    <cellStyle name="표준 9 7 2 2 3 2" xfId="29760"/>
    <cellStyle name="표준 9 7 2 2 3 2 2" xfId="29761"/>
    <cellStyle name="표준 9 7 2 2 3 2 2 2" xfId="29762"/>
    <cellStyle name="표준 9 7 2 2 3 2 3" xfId="29763"/>
    <cellStyle name="표준 9 7 2 2 3 3" xfId="29764"/>
    <cellStyle name="표준 9 7 2 2 3 3 2" xfId="29765"/>
    <cellStyle name="표준 9 7 2 2 3 4" xfId="29766"/>
    <cellStyle name="표준 9 7 2 2 4" xfId="29767"/>
    <cellStyle name="표준 9 7 2 2 4 2" xfId="29768"/>
    <cellStyle name="표준 9 7 2 2 4 2 2" xfId="29769"/>
    <cellStyle name="표준 9 7 2 2 4 3" xfId="29770"/>
    <cellStyle name="표준 9 7 2 2 5" xfId="29771"/>
    <cellStyle name="표준 9 7 2 2 5 2" xfId="29772"/>
    <cellStyle name="표준 9 7 2 2 6" xfId="29773"/>
    <cellStyle name="표준 9 7 2 3" xfId="29774"/>
    <cellStyle name="표준 9 7 2 3 2" xfId="29775"/>
    <cellStyle name="표준 9 7 2 3 2 2" xfId="29776"/>
    <cellStyle name="표준 9 7 2 3 2 2 2" xfId="29777"/>
    <cellStyle name="표준 9 7 2 3 2 2 2 2" xfId="29778"/>
    <cellStyle name="표준 9 7 2 3 2 2 3" xfId="29779"/>
    <cellStyle name="표준 9 7 2 3 2 3" xfId="29780"/>
    <cellStyle name="표준 9 7 2 3 2 3 2" xfId="29781"/>
    <cellStyle name="표준 9 7 2 3 2 4" xfId="29782"/>
    <cellStyle name="표준 9 7 2 3 3" xfId="29783"/>
    <cellStyle name="표준 9 7 2 3 3 2" xfId="29784"/>
    <cellStyle name="표준 9 7 2 3 3 2 2" xfId="29785"/>
    <cellStyle name="표준 9 7 2 3 3 3" xfId="29786"/>
    <cellStyle name="표준 9 7 2 3 4" xfId="29787"/>
    <cellStyle name="표준 9 7 2 3 4 2" xfId="29788"/>
    <cellStyle name="표준 9 7 2 3 5" xfId="29789"/>
    <cellStyle name="표준 9 7 2 4" xfId="29790"/>
    <cellStyle name="표준 9 7 2 4 2" xfId="29791"/>
    <cellStyle name="표준 9 7 2 4 2 2" xfId="29792"/>
    <cellStyle name="표준 9 7 2 4 2 2 2" xfId="29793"/>
    <cellStyle name="표준 9 7 2 4 2 3" xfId="29794"/>
    <cellStyle name="표준 9 7 2 4 3" xfId="29795"/>
    <cellStyle name="표준 9 7 2 4 3 2" xfId="29796"/>
    <cellStyle name="표준 9 7 2 4 4" xfId="29797"/>
    <cellStyle name="표준 9 7 2 5" xfId="29798"/>
    <cellStyle name="표준 9 7 2 5 2" xfId="29799"/>
    <cellStyle name="표준 9 7 2 5 2 2" xfId="29800"/>
    <cellStyle name="표준 9 7 2 5 3" xfId="29801"/>
    <cellStyle name="표준 9 7 2 6" xfId="29802"/>
    <cellStyle name="표준 9 7 2 6 2" xfId="29803"/>
    <cellStyle name="표준 9 7 2 7" xfId="29804"/>
    <cellStyle name="표준 9 7 3" xfId="29805"/>
    <cellStyle name="표준 9 7 4" xfId="29806"/>
    <cellStyle name="표준 9 7 4 2" xfId="29807"/>
    <cellStyle name="표준 9 7 4 2 2" xfId="29808"/>
    <cellStyle name="표준 9 7 4 2 2 2" xfId="29809"/>
    <cellStyle name="표준 9 7 4 2 2 2 2" xfId="29810"/>
    <cellStyle name="표준 9 7 4 2 2 2 2 2" xfId="29811"/>
    <cellStyle name="표준 9 7 4 2 2 2 3" xfId="29812"/>
    <cellStyle name="표준 9 7 4 2 2 3" xfId="29813"/>
    <cellStyle name="표준 9 7 4 2 2 3 2" xfId="29814"/>
    <cellStyle name="표준 9 7 4 2 2 4" xfId="29815"/>
    <cellStyle name="표준 9 7 4 2 3" xfId="29816"/>
    <cellStyle name="표준 9 7 4 2 3 2" xfId="29817"/>
    <cellStyle name="표준 9 7 4 2 3 2 2" xfId="29818"/>
    <cellStyle name="표준 9 7 4 2 3 3" xfId="29819"/>
    <cellStyle name="표준 9 7 4 2 4" xfId="29820"/>
    <cellStyle name="표준 9 7 4 2 4 2" xfId="29821"/>
    <cellStyle name="표준 9 7 4 2 5" xfId="29822"/>
    <cellStyle name="표준 9 7 4 3" xfId="29823"/>
    <cellStyle name="표준 9 7 4 3 2" xfId="29824"/>
    <cellStyle name="표준 9 7 4 3 2 2" xfId="29825"/>
    <cellStyle name="표준 9 7 4 3 2 2 2" xfId="29826"/>
    <cellStyle name="표준 9 7 4 3 2 3" xfId="29827"/>
    <cellStyle name="표준 9 7 4 3 3" xfId="29828"/>
    <cellStyle name="표준 9 7 4 3 3 2" xfId="29829"/>
    <cellStyle name="표준 9 7 4 3 4" xfId="29830"/>
    <cellStyle name="표준 9 7 4 4" xfId="29831"/>
    <cellStyle name="표준 9 7 4 4 2" xfId="29832"/>
    <cellStyle name="표준 9 7 4 4 2 2" xfId="29833"/>
    <cellStyle name="표준 9 7 4 4 3" xfId="29834"/>
    <cellStyle name="표준 9 7 4 5" xfId="29835"/>
    <cellStyle name="표준 9 7 4 5 2" xfId="29836"/>
    <cellStyle name="표준 9 7 4 6" xfId="29837"/>
    <cellStyle name="표준 9 7 5" xfId="29838"/>
    <cellStyle name="표준 9 7 5 2" xfId="29839"/>
    <cellStyle name="표준 9 7 5 2 2" xfId="29840"/>
    <cellStyle name="표준 9 7 5 2 2 2" xfId="29841"/>
    <cellStyle name="표준 9 7 5 2 2 2 2" xfId="29842"/>
    <cellStyle name="표준 9 7 5 2 2 3" xfId="29843"/>
    <cellStyle name="표준 9 7 5 2 3" xfId="29844"/>
    <cellStyle name="표준 9 7 5 2 3 2" xfId="29845"/>
    <cellStyle name="표준 9 7 5 2 4" xfId="29846"/>
    <cellStyle name="표준 9 7 5 3" xfId="29847"/>
    <cellStyle name="표준 9 7 5 3 2" xfId="29848"/>
    <cellStyle name="표준 9 7 5 3 2 2" xfId="29849"/>
    <cellStyle name="표준 9 7 5 3 3" xfId="29850"/>
    <cellStyle name="표준 9 7 5 4" xfId="29851"/>
    <cellStyle name="표준 9 7 5 4 2" xfId="29852"/>
    <cellStyle name="표준 9 7 5 5" xfId="29853"/>
    <cellStyle name="표준 9 7 6" xfId="29854"/>
    <cellStyle name="표준 9 7 6 2" xfId="29855"/>
    <cellStyle name="표준 9 7 6 2 2" xfId="29856"/>
    <cellStyle name="표준 9 7 6 2 2 2" xfId="29857"/>
    <cellStyle name="표준 9 7 6 2 3" xfId="29858"/>
    <cellStyle name="표준 9 7 6 3" xfId="29859"/>
    <cellStyle name="표준 9 7 6 3 2" xfId="29860"/>
    <cellStyle name="표준 9 7 6 4" xfId="29861"/>
    <cellStyle name="표준 9 7 7" xfId="29862"/>
    <cellStyle name="표준 9 7 7 2" xfId="29863"/>
    <cellStyle name="표준 9 7 7 2 2" xfId="29864"/>
    <cellStyle name="표준 9 7 7 3" xfId="29865"/>
    <cellStyle name="표준 9 7 8" xfId="29866"/>
    <cellStyle name="표준 9 7 8 2" xfId="29867"/>
    <cellStyle name="표준 9 7 9" xfId="29868"/>
    <cellStyle name="표준 9 8" xfId="29869"/>
    <cellStyle name="표준 9 8 2" xfId="29870"/>
    <cellStyle name="표준 9 8 2 2" xfId="29871"/>
    <cellStyle name="표준 9 8 2 2 2" xfId="29872"/>
    <cellStyle name="표준 9 8 2 2 2 2" xfId="29873"/>
    <cellStyle name="표준 9 8 2 2 2 2 2" xfId="29874"/>
    <cellStyle name="표준 9 8 2 2 2 2 2 2" xfId="29875"/>
    <cellStyle name="표준 9 8 2 2 2 2 3" xfId="29876"/>
    <cellStyle name="표준 9 8 2 2 2 3" xfId="29877"/>
    <cellStyle name="표준 9 8 2 2 2 3 2" xfId="29878"/>
    <cellStyle name="표준 9 8 2 2 2 4" xfId="29879"/>
    <cellStyle name="표준 9 8 2 2 3" xfId="29880"/>
    <cellStyle name="표준 9 8 2 2 3 2" xfId="29881"/>
    <cellStyle name="표준 9 8 2 2 3 2 2" xfId="29882"/>
    <cellStyle name="표준 9 8 2 2 3 3" xfId="29883"/>
    <cellStyle name="표준 9 8 2 2 4" xfId="29884"/>
    <cellStyle name="표준 9 8 2 2 4 2" xfId="29885"/>
    <cellStyle name="표준 9 8 2 2 5" xfId="29886"/>
    <cellStyle name="표준 9 8 2 3" xfId="29887"/>
    <cellStyle name="표준 9 8 2 3 2" xfId="29888"/>
    <cellStyle name="표준 9 8 2 3 2 2" xfId="29889"/>
    <cellStyle name="표준 9 8 2 3 2 2 2" xfId="29890"/>
    <cellStyle name="표준 9 8 2 3 2 3" xfId="29891"/>
    <cellStyle name="표준 9 8 2 3 3" xfId="29892"/>
    <cellStyle name="표준 9 8 2 3 3 2" xfId="29893"/>
    <cellStyle name="표준 9 8 2 3 4" xfId="29894"/>
    <cellStyle name="표준 9 8 2 4" xfId="29895"/>
    <cellStyle name="표준 9 8 2 4 2" xfId="29896"/>
    <cellStyle name="표준 9 8 2 4 2 2" xfId="29897"/>
    <cellStyle name="표준 9 8 2 4 3" xfId="29898"/>
    <cellStyle name="표준 9 8 2 5" xfId="29899"/>
    <cellStyle name="표준 9 8 2 5 2" xfId="29900"/>
    <cellStyle name="표준 9 8 2 6" xfId="29901"/>
    <cellStyle name="표준 9 8 3" xfId="29902"/>
    <cellStyle name="표준 9 8 3 2" xfId="29903"/>
    <cellStyle name="표준 9 8 3 2 2" xfId="29904"/>
    <cellStyle name="표준 9 8 3 2 2 2" xfId="29905"/>
    <cellStyle name="표준 9 8 3 2 2 2 2" xfId="29906"/>
    <cellStyle name="표준 9 8 3 2 2 3" xfId="29907"/>
    <cellStyle name="표준 9 8 3 2 3" xfId="29908"/>
    <cellStyle name="표준 9 8 3 2 3 2" xfId="29909"/>
    <cellStyle name="표준 9 8 3 2 4" xfId="29910"/>
    <cellStyle name="표준 9 8 3 3" xfId="29911"/>
    <cellStyle name="표준 9 8 3 3 2" xfId="29912"/>
    <cellStyle name="표준 9 8 3 3 2 2" xfId="29913"/>
    <cellStyle name="표준 9 8 3 3 3" xfId="29914"/>
    <cellStyle name="표준 9 8 3 4" xfId="29915"/>
    <cellStyle name="표준 9 8 3 4 2" xfId="29916"/>
    <cellStyle name="표준 9 8 3 5" xfId="29917"/>
    <cellStyle name="표준 9 8 4" xfId="29918"/>
    <cellStyle name="표준 9 8 4 2" xfId="29919"/>
    <cellStyle name="표준 9 8 4 2 2" xfId="29920"/>
    <cellStyle name="표준 9 8 4 2 2 2" xfId="29921"/>
    <cellStyle name="표준 9 8 4 2 3" xfId="29922"/>
    <cellStyle name="표준 9 8 4 3" xfId="29923"/>
    <cellStyle name="표준 9 8 4 3 2" xfId="29924"/>
    <cellStyle name="표준 9 8 4 4" xfId="29925"/>
    <cellStyle name="표준 9 8 5" xfId="29926"/>
    <cellStyle name="표준 9 8 5 2" xfId="29927"/>
    <cellStyle name="표준 9 8 5 2 2" xfId="29928"/>
    <cellStyle name="표준 9 8 5 3" xfId="29929"/>
    <cellStyle name="표준 9 8 6" xfId="29930"/>
    <cellStyle name="표준 9 8 6 2" xfId="29931"/>
    <cellStyle name="표준 9 8 7" xfId="29932"/>
    <cellStyle name="표준 9 9" xfId="29933"/>
    <cellStyle name="표준_62" xfId="29936"/>
    <cellStyle name="표준_낙찰내역(완주)" xfId="30046"/>
    <cellStyle name="표준_설계내역(마석,묵현천)" xfId="29937"/>
    <cellStyle name="標準_Akia(F）-8" xfId="30042"/>
    <cellStyle name="합산" xfId="30043"/>
    <cellStyle name="화폐기호" xfId="30044"/>
    <cellStyle name="화폐기호0" xfId="30045"/>
    <cellStyle name="A1" xfId="29946"/>
    <cellStyle name="ÅëÈ­ [0]_»óºÎ¼ö·®Áý°è " xfId="29947"/>
    <cellStyle name="AeE­ [0]_INQUIRY ¿μ¾÷AßAø " xfId="16"/>
    <cellStyle name="ÅëÈ­_»óºÎ¼ö·®Áý°è " xfId="29948"/>
    <cellStyle name="AeE­_INQUIRY ¿μ¾÷AßAø " xfId="17"/>
    <cellStyle name="ALIGNMENT" xfId="29949"/>
    <cellStyle name="ÄÞ¸¶ [0]_»óºÎ¼ö·®Áý°è " xfId="29950"/>
    <cellStyle name="AÞ¸¶ [0]_INQUIRY ¿μ¾÷AßAø " xfId="18"/>
    <cellStyle name="ÄÞ¸¶_»óºÎ¼ö·®Áý°è " xfId="29951"/>
    <cellStyle name="AÞ¸¶_INQUIRY ¿μ¾÷AßAø " xfId="19"/>
    <cellStyle name="C￥AØ_¿μ¾÷CoE² " xfId="20"/>
    <cellStyle name="Ç¥ÁØ_»óºÎ¼ö·®Áý°è " xfId="29952"/>
    <cellStyle name="C￥AØ_PERSONAL" xfId="29953"/>
    <cellStyle name="Calc Currency (0)" xfId="29954"/>
    <cellStyle name="category" xfId="29955"/>
    <cellStyle name="Comma" xfId="29956"/>
    <cellStyle name="Comma [0]" xfId="29957"/>
    <cellStyle name="comma zerodec" xfId="29958"/>
    <cellStyle name="Comma_ SG&amp;A Bridge " xfId="21"/>
    <cellStyle name="Comma0" xfId="29959"/>
    <cellStyle name="Currency" xfId="29960"/>
    <cellStyle name="Currency [0]" xfId="29961"/>
    <cellStyle name="Currency_ SG&amp;A Bridge " xfId="22"/>
    <cellStyle name="Currency1" xfId="29962"/>
    <cellStyle name="Date" xfId="29963"/>
    <cellStyle name="Dollar (zero dec)" xfId="29964"/>
    <cellStyle name="Euro" xfId="29965"/>
    <cellStyle name="Fixed" xfId="29966"/>
    <cellStyle name="Grey" xfId="23"/>
    <cellStyle name="HEADER" xfId="29967"/>
    <cellStyle name="Header1" xfId="24"/>
    <cellStyle name="Header2" xfId="25"/>
    <cellStyle name="HEADING1" xfId="29968"/>
    <cellStyle name="HEADING2" xfId="29969"/>
    <cellStyle name="Hyperlink_NEGS" xfId="29970"/>
    <cellStyle name="Input [yellow]" xfId="26"/>
    <cellStyle name="Milliers [0]_Arabian Spec" xfId="29971"/>
    <cellStyle name="Milliers_Arabian Spec" xfId="29972"/>
    <cellStyle name="Model" xfId="29973"/>
    <cellStyle name="Mon?aire [0]_Arabian Spec" xfId="29974"/>
    <cellStyle name="Mon?aire_Arabian Spec" xfId="29975"/>
    <cellStyle name="no dec" xfId="29976"/>
    <cellStyle name="Normal - 유형1" xfId="29977"/>
    <cellStyle name="Normal - Style1" xfId="27"/>
    <cellStyle name="Normal_ SG&amp;A Bridge " xfId="28"/>
    <cellStyle name="Œ…?æ맖?e [0.00]_laroux" xfId="29978"/>
    <cellStyle name="Œ…?æ맖?e_laroux" xfId="29979"/>
    <cellStyle name="Percent" xfId="29980"/>
    <cellStyle name="Percent [2]" xfId="29"/>
    <cellStyle name="Percent_2.토공랑(구룡)" xfId="29981"/>
    <cellStyle name="SHIM" xfId="29982"/>
    <cellStyle name="subhead" xfId="29983"/>
    <cellStyle name="title [1]" xfId="29984"/>
    <cellStyle name="title [2]" xfId="29985"/>
    <cellStyle name="Total" xfId="29986"/>
    <cellStyle name="UM" xfId="29987"/>
  </cellStyles>
  <dxfs count="0"/>
  <tableStyles count="0" defaultTableStyle="TableStyleMedium9" defaultPivotStyle="PivotStyleLight16"/>
  <colors>
    <mruColors>
      <color rgb="FFCCFFCC"/>
      <color rgb="FF66FFFF"/>
      <color rgb="FFCCFF99"/>
      <color rgb="FF66CCFF"/>
      <color rgb="FF00CCFF"/>
      <color rgb="FF33CCFF"/>
      <color rgb="FFCC99FF"/>
      <color rgb="FF00FF00"/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26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28.xml"/><Relationship Id="rId21" Type="http://schemas.openxmlformats.org/officeDocument/2006/relationships/externalLink" Target="externalLinks/externalLink10.xml"/><Relationship Id="rId34" Type="http://schemas.openxmlformats.org/officeDocument/2006/relationships/externalLink" Target="externalLinks/externalLink23.xml"/><Relationship Id="rId42" Type="http://schemas.openxmlformats.org/officeDocument/2006/relationships/externalLink" Target="externalLinks/externalLink31.xml"/><Relationship Id="rId47" Type="http://schemas.openxmlformats.org/officeDocument/2006/relationships/externalLink" Target="externalLinks/externalLink36.xml"/><Relationship Id="rId50" Type="http://schemas.openxmlformats.org/officeDocument/2006/relationships/externalLink" Target="externalLinks/externalLink39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5" Type="http://schemas.openxmlformats.org/officeDocument/2006/relationships/externalLink" Target="externalLinks/externalLink14.xml"/><Relationship Id="rId33" Type="http://schemas.openxmlformats.org/officeDocument/2006/relationships/externalLink" Target="externalLinks/externalLink22.xml"/><Relationship Id="rId38" Type="http://schemas.openxmlformats.org/officeDocument/2006/relationships/externalLink" Target="externalLinks/externalLink27.xml"/><Relationship Id="rId46" Type="http://schemas.openxmlformats.org/officeDocument/2006/relationships/externalLink" Target="externalLinks/externalLink3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externalLink" Target="externalLinks/externalLink9.xml"/><Relationship Id="rId29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0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3.xml"/><Relationship Id="rId32" Type="http://schemas.openxmlformats.org/officeDocument/2006/relationships/externalLink" Target="externalLinks/externalLink21.xml"/><Relationship Id="rId37" Type="http://schemas.openxmlformats.org/officeDocument/2006/relationships/externalLink" Target="externalLinks/externalLink26.xml"/><Relationship Id="rId40" Type="http://schemas.openxmlformats.org/officeDocument/2006/relationships/externalLink" Target="externalLinks/externalLink29.xml"/><Relationship Id="rId45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4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externalLink" Target="externalLinks/externalLink12.xml"/><Relationship Id="rId28" Type="http://schemas.openxmlformats.org/officeDocument/2006/relationships/externalLink" Target="externalLinks/externalLink17.xml"/><Relationship Id="rId36" Type="http://schemas.openxmlformats.org/officeDocument/2006/relationships/externalLink" Target="externalLinks/externalLink25.xml"/><Relationship Id="rId49" Type="http://schemas.openxmlformats.org/officeDocument/2006/relationships/externalLink" Target="externalLinks/externalLink38.xml"/><Relationship Id="rId57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0.xml"/><Relationship Id="rId44" Type="http://schemas.openxmlformats.org/officeDocument/2006/relationships/externalLink" Target="externalLinks/externalLink33.xml"/><Relationship Id="rId52" Type="http://schemas.openxmlformats.org/officeDocument/2006/relationships/externalLink" Target="externalLinks/externalLink4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externalLink" Target="externalLinks/externalLink11.xml"/><Relationship Id="rId27" Type="http://schemas.openxmlformats.org/officeDocument/2006/relationships/externalLink" Target="externalLinks/externalLink16.xml"/><Relationship Id="rId30" Type="http://schemas.openxmlformats.org/officeDocument/2006/relationships/externalLink" Target="externalLinks/externalLink19.xml"/><Relationship Id="rId35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32.xml"/><Relationship Id="rId48" Type="http://schemas.openxmlformats.org/officeDocument/2006/relationships/externalLink" Target="externalLinks/externalLink37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0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485775</xdr:colOff>
      <xdr:row>11</xdr:row>
      <xdr:rowOff>38100</xdr:rowOff>
    </xdr:from>
    <xdr:to>
      <xdr:col>3</xdr:col>
      <xdr:colOff>371475</xdr:colOff>
      <xdr:row>11</xdr:row>
      <xdr:rowOff>542925</xdr:rowOff>
    </xdr:to>
    <xdr:pic>
      <xdr:nvPicPr>
        <xdr:cNvPr id="2" name="_x133550608" descr="EMB00000f98491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190750" y="4933950"/>
          <a:ext cx="5524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12</xdr:row>
      <xdr:rowOff>66675</xdr:rowOff>
    </xdr:from>
    <xdr:to>
      <xdr:col>1</xdr:col>
      <xdr:colOff>742950</xdr:colOff>
      <xdr:row>12</xdr:row>
      <xdr:rowOff>571500</xdr:rowOff>
    </xdr:to>
    <xdr:pic>
      <xdr:nvPicPr>
        <xdr:cNvPr id="3" name="_x133550608" descr="EMB00000f98491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52575" y="4600575"/>
          <a:ext cx="5524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9524</xdr:rowOff>
    </xdr:from>
    <xdr:to>
      <xdr:col>55</xdr:col>
      <xdr:colOff>9526</xdr:colOff>
      <xdr:row>9</xdr:row>
      <xdr:rowOff>9525</xdr:rowOff>
    </xdr:to>
    <xdr:sp macro="" textlink="">
      <xdr:nvSpPr>
        <xdr:cNvPr id="3" name="Line 31"/>
        <xdr:cNvSpPr>
          <a:spLocks noChangeShapeType="1"/>
        </xdr:cNvSpPr>
      </xdr:nvSpPr>
      <xdr:spPr bwMode="auto">
        <a:xfrm flipV="1">
          <a:off x="3476625" y="2600324"/>
          <a:ext cx="6543676" cy="1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9526</xdr:colOff>
      <xdr:row>7</xdr:row>
      <xdr:rowOff>0</xdr:rowOff>
    </xdr:from>
    <xdr:to>
      <xdr:col>55</xdr:col>
      <xdr:colOff>9526</xdr:colOff>
      <xdr:row>7</xdr:row>
      <xdr:rowOff>0</xdr:rowOff>
    </xdr:to>
    <xdr:sp macro="" textlink="">
      <xdr:nvSpPr>
        <xdr:cNvPr id="11" name="Line 31"/>
        <xdr:cNvSpPr>
          <a:spLocks noChangeShapeType="1"/>
        </xdr:cNvSpPr>
      </xdr:nvSpPr>
      <xdr:spPr bwMode="auto">
        <a:xfrm>
          <a:off x="6819901" y="2057400"/>
          <a:ext cx="320040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49</xdr:col>
      <xdr:colOff>0</xdr:colOff>
      <xdr:row>11</xdr:row>
      <xdr:rowOff>19050</xdr:rowOff>
    </xdr:from>
    <xdr:to>
      <xdr:col>54</xdr:col>
      <xdr:colOff>123826</xdr:colOff>
      <xdr:row>11</xdr:row>
      <xdr:rowOff>19050</xdr:rowOff>
    </xdr:to>
    <xdr:sp macro="" textlink="">
      <xdr:nvSpPr>
        <xdr:cNvPr id="13" name="Line 31"/>
        <xdr:cNvSpPr>
          <a:spLocks noChangeShapeType="1"/>
        </xdr:cNvSpPr>
      </xdr:nvSpPr>
      <xdr:spPr bwMode="auto">
        <a:xfrm>
          <a:off x="9210675" y="4210050"/>
          <a:ext cx="790576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5</xdr:row>
      <xdr:rowOff>9524</xdr:rowOff>
    </xdr:from>
    <xdr:to>
      <xdr:col>55</xdr:col>
      <xdr:colOff>9526</xdr:colOff>
      <xdr:row>5</xdr:row>
      <xdr:rowOff>9525</xdr:rowOff>
    </xdr:to>
    <xdr:sp macro="" textlink="">
      <xdr:nvSpPr>
        <xdr:cNvPr id="15" name="Line 31"/>
        <xdr:cNvSpPr>
          <a:spLocks noChangeShapeType="1"/>
        </xdr:cNvSpPr>
      </xdr:nvSpPr>
      <xdr:spPr bwMode="auto">
        <a:xfrm flipV="1">
          <a:off x="3476625" y="1533524"/>
          <a:ext cx="6543676" cy="1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1143000</xdr:colOff>
      <xdr:row>12</xdr:row>
      <xdr:rowOff>266699</xdr:rowOff>
    </xdr:from>
    <xdr:to>
      <xdr:col>55</xdr:col>
      <xdr:colOff>1</xdr:colOff>
      <xdr:row>13</xdr:row>
      <xdr:rowOff>0</xdr:rowOff>
    </xdr:to>
    <xdr:sp macro="" textlink="">
      <xdr:nvSpPr>
        <xdr:cNvPr id="16" name="Line 31"/>
        <xdr:cNvSpPr>
          <a:spLocks noChangeShapeType="1"/>
        </xdr:cNvSpPr>
      </xdr:nvSpPr>
      <xdr:spPr bwMode="auto">
        <a:xfrm flipV="1">
          <a:off x="3467100" y="4724399"/>
          <a:ext cx="6543676" cy="1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14</xdr:row>
      <xdr:rowOff>257174</xdr:rowOff>
    </xdr:from>
    <xdr:to>
      <xdr:col>55</xdr:col>
      <xdr:colOff>9526</xdr:colOff>
      <xdr:row>14</xdr:row>
      <xdr:rowOff>257175</xdr:rowOff>
    </xdr:to>
    <xdr:sp macro="" textlink="">
      <xdr:nvSpPr>
        <xdr:cNvPr id="17" name="Line 31"/>
        <xdr:cNvSpPr>
          <a:spLocks noChangeShapeType="1"/>
        </xdr:cNvSpPr>
      </xdr:nvSpPr>
      <xdr:spPr bwMode="auto">
        <a:xfrm flipV="1">
          <a:off x="3476625" y="4181474"/>
          <a:ext cx="6543676" cy="1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16</xdr:row>
      <xdr:rowOff>266699</xdr:rowOff>
    </xdr:from>
    <xdr:to>
      <xdr:col>55</xdr:col>
      <xdr:colOff>9526</xdr:colOff>
      <xdr:row>17</xdr:row>
      <xdr:rowOff>0</xdr:rowOff>
    </xdr:to>
    <xdr:sp macro="" textlink="">
      <xdr:nvSpPr>
        <xdr:cNvPr id="18" name="Line 31"/>
        <xdr:cNvSpPr>
          <a:spLocks noChangeShapeType="1"/>
        </xdr:cNvSpPr>
      </xdr:nvSpPr>
      <xdr:spPr bwMode="auto">
        <a:xfrm flipV="1">
          <a:off x="3476625" y="5791199"/>
          <a:ext cx="6543676" cy="1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972;&#49457;&#51452;\&#44277;&#50976;&#48169;\DOOSAN\RAHMEN\R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JOCS8O2M/&#50672;&#44396;&#50629;&#47924;/&#50672;&#44396;&#49688;&#54665;/&#49444;&#44228;&#45824;&#44032;/&#49444;&#44228;&#45824;&#44032;_2&#52264;/TFT/16&#52264;&#54924;&#51032;/&#54616;&#52380;/&#54616;&#52380;(&#44060;&#49688;&#49324;&#50629;)&#53804;&#51077;&#51064;&#47141;&#49328;&#51221;_0909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8373;&#49692;\C\Excel\&#51068;&#48152;&#49436;&#4988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0896;&#44508;\MY%20DOCUMENTS\DATA\DATA\ONG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972;&#49457;&#51452;\&#44277;&#50976;&#48169;\project\&#46041;&#47749;\&#51109;&#54637;&#49440;\&#44396;&#51312;&#44228;&#49328;\BO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4277;&#51333;&#45824;&#48708;_&#44032;&#49444;,&#54788;&#44288;&#4870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1999&#45380;\&#50696;&#49328;-&#45236;&#50669;&#49436;\&#50696;&#49328;&#44288;&#47144;&#49436;&#47448;\99-05-&#49436;&#50872;&#45824;&#45236;&#50669;&#49436;\&#52572;&#51333;&#54028;&#51068;\99-05-10-&#49436;&#50872;&#45824;&#44288;&#47144;(&#45236;&#50669;&#49436;-1&#49688;&#51221;&#51473;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1999&#45380;\&#50696;&#49328;-&#45236;&#50669;&#49436;\&#50696;&#49328;&#44288;&#47144;&#49436;&#47448;\99-04-19-&#49436;&#50872;&#45824;&#44288;&#47144;\99-04-19-&#49436;&#50872;&#45824;&#44288;&#47144;(&#49688;&#51221;&#51473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1999&#45380;\&#50696;&#49328;-&#45236;&#50669;&#49436;\&#50696;&#49328;&#44288;&#47144;&#49436;&#47448;\99-05-&#49436;&#50872;&#45824;&#45236;&#50669;&#49436;\&#52572;&#51333;&#54028;&#51068;\1.&#47609;&#50516;&#44144;&#44288;&#4714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0857;\D\CIVIL\EXCLE\DAT\&#44256;&#50577;&#44288;&#51116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864;&#52384;&#54840;\2004-01-07\&#50629;&#47924;&#51088;&#47308;\&#46020;&#47196;\&#49436;&#52380;&#44400;\&#48376;&#49440;\&#48176;&#49688;&#44277;\&#48512;&#45824;&#44277;-1\&#51333;&#48176;&#49688;&#4428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JOCS8O2M/F/choi/&#54788;&#51109;&#48324;/PQ/PQ/&#51089;&#50629;/00&#49328;&#50629;&#45800;&#51648;/1.400&#50613;,26&#44060;&#50900;/2&#45236;&#50669;_&#44284;&#50629;&#51648;&#49884;&#49436;/2001/&#51064;&#51228;&#44400;/&#49548;&#54616;&#52380;JH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0857;\D\YOUNGDOC\CIVIL\EXCLE\DAT\&#44256;&#50577;&#44288;&#51116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E\&#44305;&#51452;\&#49888;&#44508;&#54532;&#47196;&#51229;&#53944;\&#44305;&#51452;\&#49569;&#49688;&#44288;&#47196;\&#49444;&#44228;&#45236;&#50669;&#49436;(&#49569;&#49688;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CIVIL\EXCLE\DAT\&#44256;&#50577;&#44288;&#5111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JOCS8O2M/My%20Documents/&#51060;&#52380;/&#44036;&#51060;&#49345;&#49688;&#46020;/99&#45380;&#46020;/&#45453;&#52492;&#45236;&#50669;(2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428;&#51473;\D\My%20Documents\&#51228;&#51452;&#50724;&#46972;\&#49345;&#49688;\&#44277;&#44592;&#48320;&#49892;&#49688;&#47049;&#49328;&#52636;-&#48176;&#49688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JOCS8O2M/2&#45236;&#50669;_&#44284;&#50629;&#51648;&#49884;&#49436;/2001/&#51064;&#51228;&#44400;/&#49548;&#54616;&#52380;JH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JOCS8O2M/Documents%20and%20Settings/Administrator/My%20Documents/&#54693;&#49328;/2&#45236;&#50669;_&#44284;&#50629;&#51648;&#49884;&#49436;/2001/&#51064;&#51228;&#44400;/&#49548;&#54616;&#52380;JH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0641;&#49472;&#47928;&#49436;\&#44396;&#47168;(&#54616;&#49688;)&#45236;&#50669;&#49436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E\&#44305;&#51452;\&#54532;&#47196;&#51229;&#53944;\&#51228;&#51452;&#46020;\&#44288;&#44144;&#51221;&#48708;&#50857;&#50669;\&#44288;&#44144;&#51221;&#48708;&#45236;&#50669;&#49436;(&#48156;&#51452;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JOCS8O2M/&#50672;&#44396;&#50629;&#47924;/&#50672;&#44396;&#49688;&#54665;/&#49444;&#44228;&#45824;&#44032;/&#49444;&#44228;&#45824;&#44032;_4&#52264;/TFT/&#54637;&#47564;/&#50641;&#49472;/1.&#54637;&#47564;_&#49892;&#49884;&#49444;&#44228;_&#53804;&#51077;&#51064;&#47141;&#49688;&#49328;&#51221;prg_110929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2285;&#50857;\C\&#44277;&#51452;&#49884;&#49444;&#44228;&#48320;&#44221;&#45236;&#50669;&#49436;&#52572;&#51333;\WORK\&#44277;&#51452;&#54616;&#49688;&#52376;&#47532;&#51109;\xls\&#44228;&#50557;&#45236;&#50669;&#49492;\WORK\&#51613;\Work\&#50857;&#51064;&#44160;&#53664;\&#49884;&#55141;\XLS\&#50672;&#44592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IVIL\EXCLE\DAT\&#44256;&#50577;&#44288;&#51116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69;&#44305;&#48176;\&#44305;&#48176;&#51088;&#47308;\wp\&#44032;&#49437;&#51648;&#44396;\&#45236;&#50669;&#49436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JOCS8O2M/&#50672;&#44396;&#50629;&#47924;/&#50672;&#44396;&#49688;&#54665;/&#49444;&#44228;&#45824;&#44032;/&#49444;&#44228;&#45824;&#44032;_3&#52264;/TFT/&#46020;&#47196;&#48516;&#44284;/6&#52264;&#54924;&#51032;/(&#46020;&#47196;)&#44592;&#48376;&#49444;&#44228;_&#53804;&#51077;&#51064;&#47141;&#49328;&#51221;prg_100728_&#54364;&#51456;&#47784;&#45944;&#49884;&#48044;&#47112;&#51060;&#4949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47932;&#47049;&#49328;&#52636;\&#52384;&#46020;_&#51089;&#50629;&#51473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428;&#51473;\D\My%20Documents\&#51228;&#51452;&#50724;&#46972;\&#49345;&#49688;\PHASE1-1&#49688;&#47049;&#49328;&#526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JOCS8O2M/&#51221;&#50857;&#50616;/&#44277;&#49324;/2004&#51068;&#50948;&#45824;&#44032;&#54364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0857;\D\1&#52397;&#49328;&#47732;\&#49688;&#47049;\CIVIL\EXCLE\DAT\&#44256;&#50577;&#44288;&#5111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1&#52397;&#49328;&#47732;\&#49688;&#47049;\CIVIL\EXCLE\DAT\&#44256;&#50577;&#44288;&#51116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JOCS8O2M/&#50672;&#44396;&#50629;&#47924;/&#50672;&#44396;&#49688;&#54665;/&#49444;&#44228;&#45824;&#44032;/&#49444;&#44228;&#45824;&#44032;_2&#52264;/TFT/16&#52264;&#54924;&#51032;/&#54616;&#52380;/&#54616;&#52380;(&#49373;&#53468;&#54616;&#52380;&#49324;&#50629;)&#53804;&#51077;&#51064;&#47141;&#49328;&#51221;_090903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972;&#49457;&#51452;\&#44277;&#50976;&#48169;\YOUNGDOC\CIVIL\EXCLE\DAT\&#44256;&#50577;&#44288;&#5111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Startup" Target="IC&#49688;&#47049;/&#48176;&#49688;&#44288;&#44277;(IC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5208;&#47564;&#49688;\D\&#48512;&#45824;&#44277;-1\&#51333;&#48176;&#49688;&#44288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1652;&#54785;\&#47196;&#52972;%20&#46356;&#49828;&#53356;%20(d)\ACAD%20DATA\&#44148;&#54868;\&#51453;%20&#51204;\Magpie\&#50857;&#51064;&#51453;&#51204;&#51648;&#44396;%20&#52572;&#51333;&#46020;&#47732;\&#47928;&#49436;\&#49688;&#47049;&#49328;&#52636;&#49436;\GOOMI\DOHWA0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5432;&#44592;&#45224;\TEMP\yunchun2\yunchun\&#50672;&#52380;&#51088;&#47308;\&#45224;&#49324;&#44060;&#47029;&#44277;&#49324;&#48708;&#49328;&#52636;&#44592;&#51456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0857;\D\CIVIL\EXCLE\DAT\&#44288;&#51116;&#47308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972;&#49457;&#51452;\&#44277;&#50976;&#48169;\BANDAL\EXCEL\RAHMEN\RAHMEN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2285;&#50857;\C\&#44277;&#51452;&#49884;&#49444;&#44228;&#48320;&#44221;&#45236;&#50669;&#49436;&#52572;&#51333;\&#49444;&#44228;&#45236;&#50669;&#49436;(&#48320;&#44221;1)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428;&#51473;\D\My%20Documents\&#45800;&#50948;&#49688;&#47049;\&#45800;&#50948;&#49688;&#47049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48373;&#49324;&#48376;%20&#52649;&#54868;%20&#44396;&#47329;&#44036;&#51648;&#48169;&#46020;2&#52264;&#47196;&#54869;&#54252;&#51109;&#44277;&#49324;&#44148;&#49444;&#49324;&#50629;&#44288;&#47532;&#50857;&#50669;&#49444;&#44228;&#49436;(&#49552;&#48176;&#47308;%20&#50836;&#50984;%20&#51201;&#50857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설계조건"/>
      <sheetName val="단면가정"/>
      <sheetName val="전산입력자료"/>
      <sheetName val="하중조합"/>
      <sheetName val="단면력집계"/>
      <sheetName val="FOOTING1"/>
      <sheetName val="FOOTING2"/>
      <sheetName val="FOOTING3"/>
      <sheetName val="말뚝기초설계"/>
      <sheetName val="FOOTING 배근도"/>
      <sheetName val="날개벽"/>
      <sheetName val="처짐"/>
      <sheetName val="원가입력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사업개요"/>
      <sheetName val="변수"/>
      <sheetName val="투입물량_요약"/>
      <sheetName val="단위물량_시범사업물량"/>
      <sheetName val="설계예산서"/>
      <sheetName val="인건비_내역서"/>
      <sheetName val="인건비_추가내역서"/>
      <sheetName val="인건비_산출근거"/>
      <sheetName val="공사비비율방식"/>
    </sheetNames>
    <sheetDataSet>
      <sheetData sheetId="0"/>
      <sheetData sheetId="1">
        <row r="43">
          <cell r="F43">
            <v>270525</v>
          </cell>
          <cell r="G43">
            <v>217535</v>
          </cell>
          <cell r="H43">
            <v>180902</v>
          </cell>
          <cell r="I43">
            <v>150970</v>
          </cell>
          <cell r="J43">
            <v>108805</v>
          </cell>
        </row>
        <row r="63">
          <cell r="H63">
            <v>5.68</v>
          </cell>
          <cell r="J63">
            <v>2.4300000000000002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안내"/>
      <sheetName val="버스운행안내"/>
      <sheetName val="예방접종계획"/>
      <sheetName val="근태계획서"/>
      <sheetName val="간선계산"/>
      <sheetName val="guard(mac)"/>
      <sheetName val="일반서식"/>
      <sheetName val="단면 (2)"/>
      <sheetName val="B부대공"/>
      <sheetName val="교각1"/>
      <sheetName val="XL4Poppy"/>
      <sheetName val="#REF"/>
      <sheetName val="횡배수관토공수량"/>
      <sheetName val="역T형"/>
      <sheetName val="1.설계조건"/>
    </sheetNames>
    <sheetDataSet>
      <sheetData sheetId="0" refreshError="1"/>
      <sheetData sheetId="1" refreshError="1">
        <row r="6">
          <cell r="F6">
            <v>0.375</v>
          </cell>
          <cell r="H6">
            <v>0.8125</v>
          </cell>
        </row>
        <row r="7">
          <cell r="C7">
            <v>2.0833333333333332E-2</v>
          </cell>
        </row>
        <row r="8">
          <cell r="C8">
            <v>6.9444444444444441E-3</v>
          </cell>
          <cell r="D8">
            <v>1.0416666666666666E-2</v>
          </cell>
          <cell r="E8">
            <v>8.3333333333333332E-3</v>
          </cell>
          <cell r="F8">
            <v>6.9444444444444441E-3</v>
          </cell>
          <cell r="G8">
            <v>9.0277777777777787E-3</v>
          </cell>
          <cell r="H8">
            <v>5.5555555555555558E-3</v>
          </cell>
          <cell r="I8">
            <v>7.6388888888888886E-3</v>
          </cell>
          <cell r="J8">
            <v>1.0416666666666666E-2</v>
          </cell>
        </row>
      </sheetData>
      <sheetData sheetId="2" refreshError="1">
        <row r="2">
          <cell r="H2">
            <v>36651</v>
          </cell>
        </row>
      </sheetData>
      <sheetData sheetId="3" refreshError="1">
        <row r="3">
          <cell r="I3" t="str">
            <v>●</v>
          </cell>
          <cell r="J3" t="str">
            <v>▲</v>
          </cell>
          <cell r="K3" t="str">
            <v>⊙</v>
          </cell>
          <cell r="L3" t="str">
            <v>○</v>
          </cell>
          <cell r="M3" t="str">
            <v>◆</v>
          </cell>
          <cell r="N3" t="str">
            <v>★</v>
          </cell>
          <cell r="O3" t="str">
            <v>＃</v>
          </cell>
          <cell r="P3" t="str">
            <v>☆</v>
          </cell>
          <cell r="Q3" t="str">
            <v>♥</v>
          </cell>
        </row>
        <row r="5">
          <cell r="B5">
            <v>1999</v>
          </cell>
          <cell r="D5">
            <v>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원가입력"/>
      <sheetName val="input"/>
      <sheetName val="직공비"/>
      <sheetName val="기둥"/>
      <sheetName val="저판(버림100)"/>
      <sheetName val="버스운행안내"/>
      <sheetName val="예방접종계획"/>
      <sheetName val="근태계획서"/>
      <sheetName val="guard(mac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설계조건"/>
      <sheetName val="단면가정"/>
      <sheetName val="하중계산"/>
      <sheetName val="입력자료"/>
      <sheetName val="지반반력계수"/>
      <sheetName val="Sheet1"/>
      <sheetName val="하중재하 "/>
      <sheetName val="안정검토-상시"/>
      <sheetName val="하중조합"/>
      <sheetName val="배근도"/>
      <sheetName val="거더기둥계산"/>
      <sheetName val="deep beam"/>
      <sheetName val="우각부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건축"/>
      <sheetName val="Y-WORK"/>
      <sheetName val="A-4"/>
      <sheetName val="danga"/>
      <sheetName val="ilch"/>
    </sheetNames>
    <sheetDataSet>
      <sheetData sheetId="0">
        <row r="3">
          <cell r="G3" t="str">
            <v>수량</v>
          </cell>
          <cell r="H3" t="str">
            <v>재료비</v>
          </cell>
          <cell r="I3" t="str">
            <v>노무비</v>
          </cell>
          <cell r="J3" t="str">
            <v>경비</v>
          </cell>
        </row>
        <row r="5">
          <cell r="D5" t="str">
            <v>건축공사</v>
          </cell>
        </row>
        <row r="6">
          <cell r="D6" t="str">
            <v xml:space="preserve">1. 청과물동 </v>
          </cell>
        </row>
        <row r="7">
          <cell r="D7" t="str">
            <v xml:space="preserve">2. 수산물동 </v>
          </cell>
        </row>
        <row r="8">
          <cell r="D8" t="str">
            <v xml:space="preserve">3. 관리및 서비스동 </v>
          </cell>
        </row>
        <row r="9">
          <cell r="D9" t="str">
            <v xml:space="preserve">4. 트럭및 판매동 </v>
          </cell>
        </row>
        <row r="10">
          <cell r="D10" t="str">
            <v>5. 양념류 판매동</v>
          </cell>
        </row>
        <row r="11">
          <cell r="D11" t="str">
            <v>6. 경비실-1</v>
          </cell>
        </row>
        <row r="12">
          <cell r="D12" t="str">
            <v>7. 경비실-2</v>
          </cell>
        </row>
        <row r="13">
          <cell r="D13" t="str">
            <v>8. 쓰레기 처리장</v>
          </cell>
        </row>
        <row r="14">
          <cell r="D14" t="str">
            <v>9.조경공사</v>
          </cell>
        </row>
        <row r="15">
          <cell r="D15" t="str">
            <v>10. 토목공사</v>
          </cell>
        </row>
        <row r="16">
          <cell r="D16" t="str">
            <v>11. 오수정화시설공사</v>
          </cell>
        </row>
        <row r="20">
          <cell r="D20" t="str">
            <v>합  계</v>
          </cell>
        </row>
        <row r="24">
          <cell r="D24" t="str">
            <v>* 청과물동</v>
          </cell>
        </row>
        <row r="26">
          <cell r="D26" t="str">
            <v>1. 가설공사</v>
          </cell>
        </row>
        <row r="27">
          <cell r="A27" t="str">
            <v>010101</v>
          </cell>
          <cell r="B27" t="str">
            <v>1</v>
          </cell>
          <cell r="C27" t="str">
            <v>91B00010</v>
          </cell>
          <cell r="D27" t="str">
            <v>규준틀설치</v>
          </cell>
          <cell r="E27" t="str">
            <v>귀</v>
          </cell>
          <cell r="F27" t="str">
            <v>개소</v>
          </cell>
          <cell r="G27" t="str">
            <v>4</v>
          </cell>
          <cell r="H27">
            <v>3794</v>
          </cell>
          <cell r="I27">
            <v>33373</v>
          </cell>
          <cell r="J27">
            <v>0</v>
          </cell>
        </row>
        <row r="28">
          <cell r="A28" t="str">
            <v>010101</v>
          </cell>
          <cell r="B28" t="str">
            <v>2</v>
          </cell>
          <cell r="C28" t="str">
            <v>91B00020</v>
          </cell>
          <cell r="D28" t="str">
            <v>규준틀설치</v>
          </cell>
          <cell r="E28" t="str">
            <v>평</v>
          </cell>
          <cell r="F28" t="str">
            <v>개소</v>
          </cell>
          <cell r="G28" t="str">
            <v>8</v>
          </cell>
          <cell r="H28">
            <v>2410</v>
          </cell>
          <cell r="I28">
            <v>19112</v>
          </cell>
          <cell r="J28">
            <v>0</v>
          </cell>
        </row>
        <row r="29">
          <cell r="A29" t="str">
            <v>010101</v>
          </cell>
          <cell r="B29" t="str">
            <v>3</v>
          </cell>
          <cell r="C29" t="str">
            <v>91B00040</v>
          </cell>
          <cell r="D29" t="str">
            <v>내부수평비계</v>
          </cell>
          <cell r="E29" t="str">
            <v>3개월</v>
          </cell>
          <cell r="F29" t="str">
            <v>M2</v>
          </cell>
          <cell r="G29" t="str">
            <v>3571.55</v>
          </cell>
          <cell r="H29">
            <v>3187</v>
          </cell>
          <cell r="I29">
            <v>4177</v>
          </cell>
          <cell r="J29">
            <v>0</v>
          </cell>
        </row>
        <row r="30">
          <cell r="A30" t="str">
            <v>010101</v>
          </cell>
          <cell r="B30" t="str">
            <v>5</v>
          </cell>
          <cell r="C30" t="str">
            <v>91B00060</v>
          </cell>
          <cell r="D30" t="str">
            <v>강관동바리</v>
          </cell>
          <cell r="E30" t="str">
            <v>3개월</v>
          </cell>
          <cell r="F30" t="str">
            <v>M2</v>
          </cell>
          <cell r="G30" t="str">
            <v>235.87</v>
          </cell>
          <cell r="H30">
            <v>620</v>
          </cell>
          <cell r="I30">
            <v>3257</v>
          </cell>
          <cell r="J30">
            <v>0</v>
          </cell>
        </row>
        <row r="31">
          <cell r="A31" t="str">
            <v>010101</v>
          </cell>
          <cell r="B31" t="str">
            <v>6</v>
          </cell>
          <cell r="C31" t="str">
            <v>91B00070</v>
          </cell>
          <cell r="D31" t="str">
            <v>목재동바리</v>
          </cell>
          <cell r="E31" t="str">
            <v>7M이하,7회사용</v>
          </cell>
          <cell r="F31" t="str">
            <v>공M3</v>
          </cell>
          <cell r="G31" t="str">
            <v>18822.59</v>
          </cell>
          <cell r="H31">
            <v>895</v>
          </cell>
          <cell r="I31">
            <v>3279</v>
          </cell>
          <cell r="J31">
            <v>0</v>
          </cell>
        </row>
        <row r="32">
          <cell r="A32" t="str">
            <v>010101</v>
          </cell>
          <cell r="B32" t="str">
            <v>7</v>
          </cell>
          <cell r="C32" t="str">
            <v>91B00430</v>
          </cell>
          <cell r="D32" t="str">
            <v>강관틀비계</v>
          </cell>
          <cell r="E32" t="str">
            <v>6개월</v>
          </cell>
          <cell r="F32" t="str">
            <v>M2</v>
          </cell>
          <cell r="G32" t="str">
            <v>4173.12</v>
          </cell>
          <cell r="H32">
            <v>922</v>
          </cell>
          <cell r="I32">
            <v>2102</v>
          </cell>
          <cell r="J32">
            <v>0</v>
          </cell>
        </row>
        <row r="33">
          <cell r="A33" t="str">
            <v>010101</v>
          </cell>
          <cell r="B33" t="str">
            <v>8</v>
          </cell>
          <cell r="C33" t="str">
            <v>91B00620</v>
          </cell>
          <cell r="D33" t="str">
            <v>강관비계다리</v>
          </cell>
          <cell r="E33" t="str">
            <v>H=30이하.6개월</v>
          </cell>
          <cell r="F33" t="str">
            <v>M2</v>
          </cell>
          <cell r="G33" t="str">
            <v>89.28</v>
          </cell>
          <cell r="H33">
            <v>7532</v>
          </cell>
          <cell r="I33">
            <v>19009</v>
          </cell>
          <cell r="J33">
            <v>0</v>
          </cell>
        </row>
        <row r="34">
          <cell r="A34" t="str">
            <v>010101</v>
          </cell>
          <cell r="B34" t="str">
            <v>9</v>
          </cell>
          <cell r="C34" t="str">
            <v>91B00760</v>
          </cell>
          <cell r="D34" t="str">
            <v>콘크리트보양</v>
          </cell>
          <cell r="E34" t="str">
            <v>가마니</v>
          </cell>
          <cell r="F34" t="str">
            <v>M2</v>
          </cell>
          <cell r="G34" t="str">
            <v>29944.56</v>
          </cell>
          <cell r="H34">
            <v>176</v>
          </cell>
          <cell r="I34">
            <v>0</v>
          </cell>
          <cell r="J34">
            <v>0</v>
          </cell>
        </row>
        <row r="35">
          <cell r="A35" t="str">
            <v>010101</v>
          </cell>
          <cell r="B35" t="str">
            <v>10</v>
          </cell>
          <cell r="C35" t="str">
            <v>91B00790</v>
          </cell>
          <cell r="D35" t="str">
            <v>타일석재면보양</v>
          </cell>
          <cell r="F35" t="str">
            <v>M2</v>
          </cell>
          <cell r="G35" t="str">
            <v>887.78</v>
          </cell>
          <cell r="H35">
            <v>97</v>
          </cell>
          <cell r="I35">
            <v>63</v>
          </cell>
          <cell r="J35">
            <v>0</v>
          </cell>
        </row>
        <row r="36">
          <cell r="A36" t="str">
            <v>010101</v>
          </cell>
          <cell r="B36" t="str">
            <v>11</v>
          </cell>
          <cell r="C36" t="str">
            <v>91B00820</v>
          </cell>
          <cell r="D36" t="str">
            <v>현 장 정 리</v>
          </cell>
          <cell r="E36" t="str">
            <v>철골조</v>
          </cell>
          <cell r="F36" t="str">
            <v>M2</v>
          </cell>
          <cell r="G36" t="str">
            <v>11908.72</v>
          </cell>
          <cell r="H36">
            <v>0</v>
          </cell>
          <cell r="I36">
            <v>2263</v>
          </cell>
          <cell r="J36">
            <v>0</v>
          </cell>
        </row>
        <row r="37">
          <cell r="A37" t="str">
            <v>010101</v>
          </cell>
          <cell r="B37" t="str">
            <v>12</v>
          </cell>
          <cell r="C37" t="str">
            <v>91A00030</v>
          </cell>
          <cell r="D37" t="str">
            <v>조립식가설사무소</v>
          </cell>
          <cell r="E37" t="str">
            <v>12개월</v>
          </cell>
          <cell r="F37" t="str">
            <v>M2</v>
          </cell>
          <cell r="G37" t="str">
            <v>240</v>
          </cell>
          <cell r="H37">
            <v>16356</v>
          </cell>
          <cell r="I37">
            <v>31563</v>
          </cell>
          <cell r="J37">
            <v>0</v>
          </cell>
        </row>
        <row r="38">
          <cell r="A38" t="str">
            <v>010101</v>
          </cell>
          <cell r="B38" t="str">
            <v>13</v>
          </cell>
          <cell r="C38" t="str">
            <v>91A00130</v>
          </cell>
          <cell r="D38" t="str">
            <v>조립식가설창고</v>
          </cell>
          <cell r="E38" t="str">
            <v>12개월</v>
          </cell>
          <cell r="F38" t="str">
            <v>M2</v>
          </cell>
          <cell r="G38" t="str">
            <v>120</v>
          </cell>
          <cell r="H38">
            <v>16356</v>
          </cell>
          <cell r="I38">
            <v>31563</v>
          </cell>
          <cell r="J38">
            <v>0</v>
          </cell>
        </row>
        <row r="39">
          <cell r="A39" t="str">
            <v>010101</v>
          </cell>
          <cell r="B39" t="str">
            <v>14</v>
          </cell>
          <cell r="C39" t="str">
            <v>91A00031</v>
          </cell>
          <cell r="D39" t="str">
            <v>실험실</v>
          </cell>
          <cell r="E39" t="str">
            <v>12개월</v>
          </cell>
          <cell r="F39" t="str">
            <v>M2</v>
          </cell>
          <cell r="G39" t="str">
            <v>120</v>
          </cell>
          <cell r="H39">
            <v>11181</v>
          </cell>
          <cell r="I39">
            <v>23671</v>
          </cell>
          <cell r="J39">
            <v>0</v>
          </cell>
        </row>
        <row r="40">
          <cell r="D40" t="str">
            <v xml:space="preserve"> </v>
          </cell>
        </row>
        <row r="41">
          <cell r="D41" t="str">
            <v>소계</v>
          </cell>
        </row>
        <row r="43">
          <cell r="D43" t="str">
            <v>2. 토공사</v>
          </cell>
        </row>
        <row r="44">
          <cell r="A44" t="str">
            <v>010102</v>
          </cell>
          <cell r="B44" t="str">
            <v>1</v>
          </cell>
          <cell r="C44" t="str">
            <v>Z0000001</v>
          </cell>
          <cell r="D44" t="str">
            <v>터파기</v>
          </cell>
          <cell r="E44" t="str">
            <v>백호우,1.0M3</v>
          </cell>
          <cell r="F44" t="str">
            <v>M3</v>
          </cell>
          <cell r="G44" t="str">
            <v>31305.65</v>
          </cell>
          <cell r="H44">
            <v>98</v>
          </cell>
          <cell r="I44">
            <v>315</v>
          </cell>
          <cell r="J44">
            <v>225</v>
          </cell>
        </row>
        <row r="45">
          <cell r="A45" t="str">
            <v>010102</v>
          </cell>
          <cell r="B45" t="str">
            <v>2</v>
          </cell>
          <cell r="C45" t="str">
            <v>Z0000002</v>
          </cell>
          <cell r="D45" t="str">
            <v>되메우기</v>
          </cell>
          <cell r="E45" t="str">
            <v>백호우,1.0M3</v>
          </cell>
          <cell r="F45" t="str">
            <v>M3</v>
          </cell>
          <cell r="G45" t="str">
            <v>4696.27</v>
          </cell>
          <cell r="H45">
            <v>59</v>
          </cell>
          <cell r="I45">
            <v>160</v>
          </cell>
          <cell r="J45">
            <v>135</v>
          </cell>
        </row>
        <row r="46">
          <cell r="A46" t="str">
            <v>010102</v>
          </cell>
          <cell r="B46" t="str">
            <v>3</v>
          </cell>
          <cell r="C46" t="str">
            <v>Z0000003</v>
          </cell>
          <cell r="D46" t="str">
            <v>잔토처리(장외 10.5KM)</v>
          </cell>
          <cell r="E46" t="str">
            <v>백호우0.7+덤프 15</v>
          </cell>
          <cell r="F46" t="str">
            <v>M3</v>
          </cell>
          <cell r="G46" t="str">
            <v>26609.38</v>
          </cell>
          <cell r="H46">
            <v>980</v>
          </cell>
          <cell r="I46">
            <v>1080</v>
          </cell>
          <cell r="J46">
            <v>1260</v>
          </cell>
        </row>
        <row r="47">
          <cell r="A47" t="str">
            <v>010102</v>
          </cell>
          <cell r="B47" t="str">
            <v>4</v>
          </cell>
          <cell r="C47" t="str">
            <v>91C00411</v>
          </cell>
          <cell r="D47" t="str">
            <v>PE필름깔기</v>
          </cell>
          <cell r="E47" t="str">
            <v>바닥0.04MM*2겹</v>
          </cell>
          <cell r="F47" t="str">
            <v>M2</v>
          </cell>
          <cell r="G47" t="str">
            <v>6281.77</v>
          </cell>
          <cell r="H47">
            <v>99</v>
          </cell>
          <cell r="I47">
            <v>360</v>
          </cell>
          <cell r="J47">
            <v>0</v>
          </cell>
        </row>
        <row r="49">
          <cell r="D49" t="str">
            <v>소계</v>
          </cell>
        </row>
        <row r="51">
          <cell r="D51" t="str">
            <v>3. 철근콘크리트공사</v>
          </cell>
        </row>
        <row r="52">
          <cell r="A52" t="str">
            <v>010103</v>
          </cell>
          <cell r="B52" t="str">
            <v>1</v>
          </cell>
          <cell r="C52" t="str">
            <v>Z0000004</v>
          </cell>
          <cell r="D52" t="str">
            <v>레미콘</v>
          </cell>
          <cell r="E52" t="str">
            <v>25-210-12</v>
          </cell>
          <cell r="F52" t="str">
            <v>M3</v>
          </cell>
          <cell r="G52" t="str">
            <v>15162.27</v>
          </cell>
          <cell r="H52">
            <v>0</v>
          </cell>
        </row>
        <row r="53">
          <cell r="A53" t="str">
            <v>010103</v>
          </cell>
          <cell r="B53" t="str">
            <v>2</v>
          </cell>
          <cell r="C53" t="str">
            <v>Z0000005</v>
          </cell>
          <cell r="D53" t="str">
            <v>레미콘</v>
          </cell>
          <cell r="E53" t="str">
            <v>25-180-8</v>
          </cell>
          <cell r="F53" t="str">
            <v>M3</v>
          </cell>
          <cell r="G53" t="str">
            <v>1732.82</v>
          </cell>
          <cell r="H53">
            <v>0</v>
          </cell>
        </row>
        <row r="54">
          <cell r="A54" t="str">
            <v>010103</v>
          </cell>
          <cell r="B54" t="str">
            <v>3</v>
          </cell>
          <cell r="C54" t="str">
            <v>Z0000006</v>
          </cell>
          <cell r="D54" t="str">
            <v>레미콘</v>
          </cell>
          <cell r="E54" t="str">
            <v>40-135-8</v>
          </cell>
          <cell r="F54" t="str">
            <v>M3</v>
          </cell>
          <cell r="G54" t="str">
            <v>636.58</v>
          </cell>
          <cell r="H54">
            <v>0</v>
          </cell>
        </row>
        <row r="55">
          <cell r="A55" t="str">
            <v>010103</v>
          </cell>
          <cell r="B55" t="str">
            <v>4</v>
          </cell>
          <cell r="C55" t="str">
            <v>91D00010</v>
          </cell>
          <cell r="D55" t="str">
            <v>콘크리트 펌프카 타설</v>
          </cell>
          <cell r="E55" t="str">
            <v>80M3/HR,PUMP-CAR,철근</v>
          </cell>
          <cell r="F55" t="str">
            <v>M3</v>
          </cell>
          <cell r="G55" t="str">
            <v>15012.15</v>
          </cell>
          <cell r="H55">
            <v>264</v>
          </cell>
          <cell r="I55">
            <v>6232</v>
          </cell>
          <cell r="J55">
            <v>2235</v>
          </cell>
        </row>
        <row r="56">
          <cell r="A56" t="str">
            <v>010103</v>
          </cell>
          <cell r="B56" t="str">
            <v>5</v>
          </cell>
          <cell r="C56" t="str">
            <v>91D00020</v>
          </cell>
          <cell r="D56" t="str">
            <v>콘크리트 펌프카 타설</v>
          </cell>
          <cell r="E56" t="str">
            <v>80M3/HR,PUMP-CAR,무근</v>
          </cell>
          <cell r="F56" t="str">
            <v>M3</v>
          </cell>
          <cell r="G56" t="str">
            <v>2322.94</v>
          </cell>
          <cell r="H56">
            <v>268</v>
          </cell>
          <cell r="I56">
            <v>5303</v>
          </cell>
          <cell r="J56">
            <v>2251</v>
          </cell>
        </row>
        <row r="57">
          <cell r="A57" t="str">
            <v>010103</v>
          </cell>
          <cell r="B57" t="str">
            <v>6</v>
          </cell>
          <cell r="C57" t="str">
            <v>Z0000007</v>
          </cell>
          <cell r="D57" t="str">
            <v>철   근(SD30)</v>
          </cell>
          <cell r="E57" t="str">
            <v>D 10</v>
          </cell>
          <cell r="F57" t="str">
            <v>톤</v>
          </cell>
          <cell r="G57" t="str">
            <v>112.687</v>
          </cell>
          <cell r="H57">
            <v>0</v>
          </cell>
          <cell r="I57">
            <v>0</v>
          </cell>
        </row>
        <row r="58">
          <cell r="A58" t="str">
            <v>010103</v>
          </cell>
          <cell r="B58" t="str">
            <v>7</v>
          </cell>
          <cell r="C58" t="str">
            <v>Z0000008</v>
          </cell>
          <cell r="D58" t="str">
            <v>철   근(SD30)</v>
          </cell>
          <cell r="E58" t="str">
            <v>D 13</v>
          </cell>
          <cell r="F58" t="str">
            <v>톤</v>
          </cell>
          <cell r="G58" t="str">
            <v>136.977</v>
          </cell>
          <cell r="H58">
            <v>0</v>
          </cell>
          <cell r="I58">
            <v>0</v>
          </cell>
        </row>
        <row r="59">
          <cell r="A59" t="str">
            <v>010103</v>
          </cell>
          <cell r="B59" t="str">
            <v>8</v>
          </cell>
          <cell r="C59" t="str">
            <v>Z0000009</v>
          </cell>
          <cell r="D59" t="str">
            <v>철   근(SD40)</v>
          </cell>
          <cell r="E59" t="str">
            <v>D 10</v>
          </cell>
          <cell r="F59" t="str">
            <v>톤</v>
          </cell>
          <cell r="G59" t="str">
            <v>24.996</v>
          </cell>
          <cell r="H59">
            <v>0</v>
          </cell>
          <cell r="I59">
            <v>0</v>
          </cell>
        </row>
        <row r="60">
          <cell r="A60" t="str">
            <v>010103</v>
          </cell>
          <cell r="B60" t="str">
            <v>9</v>
          </cell>
          <cell r="C60" t="str">
            <v>Z0000010</v>
          </cell>
          <cell r="D60" t="str">
            <v>철   근(SD40)</v>
          </cell>
          <cell r="E60" t="str">
            <v>D 13</v>
          </cell>
          <cell r="F60" t="str">
            <v>톤</v>
          </cell>
          <cell r="G60" t="str">
            <v>11.226</v>
          </cell>
          <cell r="H60">
            <v>0</v>
          </cell>
          <cell r="I60">
            <v>0</v>
          </cell>
        </row>
        <row r="61">
          <cell r="A61" t="str">
            <v>010103</v>
          </cell>
          <cell r="B61" t="str">
            <v>10</v>
          </cell>
          <cell r="C61" t="str">
            <v>Z0000011</v>
          </cell>
          <cell r="D61" t="str">
            <v>철   근(SD40)</v>
          </cell>
          <cell r="E61" t="str">
            <v>D 16</v>
          </cell>
          <cell r="F61" t="str">
            <v>톤</v>
          </cell>
          <cell r="G61" t="str">
            <v>368.801</v>
          </cell>
          <cell r="H61">
            <v>0</v>
          </cell>
          <cell r="I61">
            <v>0</v>
          </cell>
        </row>
        <row r="62">
          <cell r="A62" t="str">
            <v>010103</v>
          </cell>
          <cell r="B62" t="str">
            <v>11</v>
          </cell>
          <cell r="C62" t="str">
            <v>Z0000012</v>
          </cell>
          <cell r="D62" t="str">
            <v>철   근(SD40)</v>
          </cell>
          <cell r="E62" t="str">
            <v>D 19</v>
          </cell>
          <cell r="F62" t="str">
            <v>톤</v>
          </cell>
          <cell r="G62" t="str">
            <v>518.075</v>
          </cell>
          <cell r="H62">
            <v>0</v>
          </cell>
          <cell r="I62">
            <v>0</v>
          </cell>
          <cell r="J62">
            <v>0</v>
          </cell>
        </row>
        <row r="63">
          <cell r="A63" t="str">
            <v>010103</v>
          </cell>
          <cell r="B63" t="str">
            <v>12</v>
          </cell>
          <cell r="C63" t="str">
            <v>Z0000013</v>
          </cell>
          <cell r="D63" t="str">
            <v>철   근(SD40)</v>
          </cell>
          <cell r="E63" t="str">
            <v>D 22</v>
          </cell>
          <cell r="F63" t="str">
            <v>톤</v>
          </cell>
          <cell r="G63" t="str">
            <v>354.459</v>
          </cell>
          <cell r="H63">
            <v>0</v>
          </cell>
          <cell r="I63">
            <v>0</v>
          </cell>
        </row>
        <row r="64">
          <cell r="A64" t="str">
            <v>010103</v>
          </cell>
          <cell r="B64" t="str">
            <v>13</v>
          </cell>
          <cell r="C64" t="str">
            <v>91D00220</v>
          </cell>
          <cell r="D64" t="str">
            <v>철근가공조립</v>
          </cell>
          <cell r="E64" t="str">
            <v>보통</v>
          </cell>
          <cell r="F64" t="str">
            <v>TON</v>
          </cell>
          <cell r="G64" t="str">
            <v>1482.738</v>
          </cell>
          <cell r="H64">
            <v>4248</v>
          </cell>
          <cell r="I64">
            <v>342977</v>
          </cell>
          <cell r="J64">
            <v>0</v>
          </cell>
        </row>
        <row r="65">
          <cell r="A65" t="str">
            <v>010103</v>
          </cell>
          <cell r="B65" t="str">
            <v>14</v>
          </cell>
          <cell r="C65" t="str">
            <v>91D00130</v>
          </cell>
          <cell r="D65" t="str">
            <v>합판거푸집</v>
          </cell>
          <cell r="E65" t="str">
            <v>3회</v>
          </cell>
          <cell r="F65" t="str">
            <v>M2</v>
          </cell>
          <cell r="G65" t="str">
            <v>24443.55</v>
          </cell>
          <cell r="H65">
            <v>4520</v>
          </cell>
          <cell r="I65">
            <v>13027</v>
          </cell>
          <cell r="J65">
            <v>0</v>
          </cell>
        </row>
        <row r="66">
          <cell r="A66" t="str">
            <v>010103</v>
          </cell>
          <cell r="B66" t="str">
            <v>15</v>
          </cell>
          <cell r="C66" t="str">
            <v>91D00140</v>
          </cell>
          <cell r="D66" t="str">
            <v>합판거푸집</v>
          </cell>
          <cell r="E66" t="str">
            <v>4회</v>
          </cell>
          <cell r="F66" t="str">
            <v>M2</v>
          </cell>
          <cell r="G66" t="str">
            <v>3847.23</v>
          </cell>
          <cell r="H66">
            <v>3835</v>
          </cell>
          <cell r="I66">
            <v>11065</v>
          </cell>
          <cell r="J66">
            <v>0</v>
          </cell>
        </row>
        <row r="67">
          <cell r="A67" t="str">
            <v>010103</v>
          </cell>
          <cell r="B67" t="str">
            <v>16</v>
          </cell>
          <cell r="C67" t="str">
            <v>91D00170</v>
          </cell>
          <cell r="D67" t="str">
            <v>목재원형거푸집</v>
          </cell>
          <cell r="E67" t="str">
            <v>3회</v>
          </cell>
          <cell r="F67" t="str">
            <v>M2</v>
          </cell>
          <cell r="G67" t="str">
            <v>1958.34</v>
          </cell>
          <cell r="H67">
            <v>8454</v>
          </cell>
          <cell r="I67">
            <v>27803</v>
          </cell>
          <cell r="J67">
            <v>0</v>
          </cell>
        </row>
        <row r="68">
          <cell r="A68" t="str">
            <v>010103</v>
          </cell>
          <cell r="B68" t="str">
            <v>17</v>
          </cell>
          <cell r="C68" t="str">
            <v>91D00361</v>
          </cell>
          <cell r="D68" t="str">
            <v>지수판설치</v>
          </cell>
          <cell r="E68" t="str">
            <v>300*9T</v>
          </cell>
          <cell r="F68" t="str">
            <v>M</v>
          </cell>
          <cell r="G68" t="str">
            <v>346.8</v>
          </cell>
          <cell r="H68">
            <v>10419</v>
          </cell>
          <cell r="I68">
            <v>10824</v>
          </cell>
          <cell r="J68">
            <v>324</v>
          </cell>
        </row>
        <row r="69">
          <cell r="A69" t="str">
            <v>010103</v>
          </cell>
          <cell r="B69" t="str">
            <v>18</v>
          </cell>
          <cell r="C69" t="str">
            <v>Z0000014</v>
          </cell>
          <cell r="D69" t="str">
            <v>스페이샤</v>
          </cell>
          <cell r="F69" t="str">
            <v>EA</v>
          </cell>
          <cell r="G69" t="str">
            <v>111733</v>
          </cell>
          <cell r="H69">
            <v>25</v>
          </cell>
        </row>
        <row r="71">
          <cell r="D71" t="str">
            <v>소계</v>
          </cell>
        </row>
        <row r="73">
          <cell r="D73" t="str">
            <v>4. 조적공사</v>
          </cell>
        </row>
        <row r="74">
          <cell r="A74" t="str">
            <v>010104</v>
          </cell>
          <cell r="B74" t="str">
            <v>3</v>
          </cell>
          <cell r="C74" t="str">
            <v>41A00010</v>
          </cell>
          <cell r="D74" t="str">
            <v>시멘트벽돌</v>
          </cell>
          <cell r="E74" t="str">
            <v>190*90*57</v>
          </cell>
          <cell r="F74" t="str">
            <v>매</v>
          </cell>
          <cell r="G74" t="str">
            <v>755366</v>
          </cell>
          <cell r="H74">
            <v>37</v>
          </cell>
          <cell r="I74">
            <v>0</v>
          </cell>
        </row>
        <row r="75">
          <cell r="A75" t="str">
            <v>010104</v>
          </cell>
          <cell r="B75" t="str">
            <v>4</v>
          </cell>
          <cell r="C75" t="str">
            <v>91F00010</v>
          </cell>
          <cell r="D75" t="str">
            <v>시멘트벽돌쌓기</v>
          </cell>
          <cell r="E75" t="str">
            <v>0.5B,10000매이상</v>
          </cell>
          <cell r="F75" t="str">
            <v>천매</v>
          </cell>
          <cell r="G75" t="str">
            <v>205.122</v>
          </cell>
          <cell r="H75">
            <v>3503</v>
          </cell>
          <cell r="I75">
            <v>139966</v>
          </cell>
          <cell r="J75">
            <v>0</v>
          </cell>
        </row>
        <row r="76">
          <cell r="A76" t="str">
            <v>010104</v>
          </cell>
          <cell r="B76" t="str">
            <v>5</v>
          </cell>
          <cell r="C76" t="str">
            <v>91F00020</v>
          </cell>
          <cell r="D76" t="str">
            <v>시멘트벽돌쌓기</v>
          </cell>
          <cell r="E76" t="str">
            <v>1.0B,10000매이상</v>
          </cell>
          <cell r="F76" t="str">
            <v>천매</v>
          </cell>
          <cell r="G76" t="str">
            <v>514.274</v>
          </cell>
          <cell r="H76">
            <v>4624</v>
          </cell>
          <cell r="I76">
            <v>124774</v>
          </cell>
          <cell r="J76">
            <v>0</v>
          </cell>
        </row>
        <row r="77">
          <cell r="A77" t="str">
            <v>010104</v>
          </cell>
          <cell r="B77" t="str">
            <v>6</v>
          </cell>
          <cell r="C77" t="str">
            <v>91F00220</v>
          </cell>
          <cell r="D77" t="str">
            <v>벽돌소운반</v>
          </cell>
          <cell r="E77" t="str">
            <v>1층</v>
          </cell>
          <cell r="F77" t="str">
            <v>천매</v>
          </cell>
          <cell r="G77" t="str">
            <v>516.422</v>
          </cell>
          <cell r="H77">
            <v>0</v>
          </cell>
          <cell r="I77">
            <v>16169</v>
          </cell>
          <cell r="J77">
            <v>0</v>
          </cell>
        </row>
        <row r="78">
          <cell r="A78" t="str">
            <v>010104</v>
          </cell>
          <cell r="B78" t="str">
            <v>7</v>
          </cell>
          <cell r="C78" t="str">
            <v>91F00230</v>
          </cell>
          <cell r="D78" t="str">
            <v>벽돌소운반</v>
          </cell>
          <cell r="E78" t="str">
            <v>2층</v>
          </cell>
          <cell r="F78" t="str">
            <v>천매</v>
          </cell>
          <cell r="G78" t="str">
            <v>197.373</v>
          </cell>
          <cell r="H78">
            <v>0</v>
          </cell>
          <cell r="I78">
            <v>19403</v>
          </cell>
          <cell r="J78">
            <v>0</v>
          </cell>
        </row>
        <row r="79">
          <cell r="A79" t="str">
            <v>010104</v>
          </cell>
          <cell r="B79" t="str">
            <v>8</v>
          </cell>
          <cell r="C79" t="str">
            <v>91F00240</v>
          </cell>
          <cell r="D79" t="str">
            <v>벽돌소운반</v>
          </cell>
          <cell r="E79" t="str">
            <v>3층</v>
          </cell>
          <cell r="F79" t="str">
            <v>천매</v>
          </cell>
          <cell r="G79" t="str">
            <v>5.728</v>
          </cell>
          <cell r="H79">
            <v>0</v>
          </cell>
          <cell r="I79">
            <v>25870</v>
          </cell>
          <cell r="J79">
            <v>0</v>
          </cell>
        </row>
        <row r="80">
          <cell r="A80" t="str">
            <v>010104</v>
          </cell>
          <cell r="B80" t="str">
            <v>9</v>
          </cell>
          <cell r="C80" t="str">
            <v>91F00500</v>
          </cell>
          <cell r="D80" t="str">
            <v>블럭보강치장쌓기</v>
          </cell>
          <cell r="E80" t="str">
            <v>6",1종,한면</v>
          </cell>
          <cell r="F80" t="str">
            <v>M2</v>
          </cell>
          <cell r="G80" t="str">
            <v>1555.27</v>
          </cell>
          <cell r="H80">
            <v>7394</v>
          </cell>
          <cell r="I80">
            <v>17117</v>
          </cell>
          <cell r="J80">
            <v>0</v>
          </cell>
        </row>
        <row r="81">
          <cell r="A81" t="str">
            <v>010104</v>
          </cell>
          <cell r="B81" t="str">
            <v>10</v>
          </cell>
          <cell r="C81" t="str">
            <v>91F00530</v>
          </cell>
          <cell r="D81" t="str">
            <v>블럭보강치장쌓기</v>
          </cell>
          <cell r="E81" t="str">
            <v>8",1종,양면</v>
          </cell>
          <cell r="F81" t="str">
            <v>M2</v>
          </cell>
          <cell r="G81" t="str">
            <v>792.7</v>
          </cell>
          <cell r="H81">
            <v>11343</v>
          </cell>
          <cell r="I81">
            <v>22287</v>
          </cell>
          <cell r="J81">
            <v>0</v>
          </cell>
        </row>
        <row r="82">
          <cell r="A82" t="str">
            <v>010104</v>
          </cell>
          <cell r="B82" t="str">
            <v>11</v>
          </cell>
          <cell r="C82" t="str">
            <v>91F00810</v>
          </cell>
          <cell r="D82" t="str">
            <v>스치로폴붙이기</v>
          </cell>
          <cell r="E82" t="str">
            <v>벽50MM,공간</v>
          </cell>
          <cell r="F82" t="str">
            <v>M2</v>
          </cell>
          <cell r="G82" t="str">
            <v>1430.7</v>
          </cell>
          <cell r="H82">
            <v>2558</v>
          </cell>
          <cell r="I82">
            <v>1674</v>
          </cell>
          <cell r="J82">
            <v>0</v>
          </cell>
        </row>
        <row r="83">
          <cell r="A83" t="str">
            <v>010104</v>
          </cell>
          <cell r="B83" t="str">
            <v>12</v>
          </cell>
          <cell r="C83" t="str">
            <v>91F00640</v>
          </cell>
          <cell r="D83" t="str">
            <v>블럭메쉬설치</v>
          </cell>
          <cell r="E83" t="str">
            <v>6"</v>
          </cell>
          <cell r="F83" t="str">
            <v>M</v>
          </cell>
          <cell r="G83" t="str">
            <v>3903.72</v>
          </cell>
          <cell r="H83">
            <v>133</v>
          </cell>
          <cell r="I83">
            <v>1616</v>
          </cell>
          <cell r="J83">
            <v>0</v>
          </cell>
        </row>
        <row r="84">
          <cell r="A84" t="str">
            <v>010104</v>
          </cell>
          <cell r="B84" t="str">
            <v>13</v>
          </cell>
          <cell r="C84" t="str">
            <v>91F00650</v>
          </cell>
          <cell r="D84" t="str">
            <v>블럭메쉬설치</v>
          </cell>
          <cell r="E84" t="str">
            <v>8"</v>
          </cell>
          <cell r="F84" t="str">
            <v>M</v>
          </cell>
          <cell r="G84" t="str">
            <v>1989.67</v>
          </cell>
          <cell r="H84">
            <v>144</v>
          </cell>
          <cell r="I84">
            <v>1616</v>
          </cell>
          <cell r="J84">
            <v>0</v>
          </cell>
        </row>
        <row r="86">
          <cell r="D86" t="str">
            <v>소계</v>
          </cell>
        </row>
        <row r="88">
          <cell r="D88" t="str">
            <v>5. 석공사</v>
          </cell>
        </row>
        <row r="89">
          <cell r="A89" t="str">
            <v>010105</v>
          </cell>
          <cell r="B89" t="str">
            <v>1</v>
          </cell>
          <cell r="C89" t="str">
            <v>Z0000015</v>
          </cell>
          <cell r="D89" t="str">
            <v>테라죠판</v>
          </cell>
          <cell r="E89" t="str">
            <v>바닥 32T</v>
          </cell>
          <cell r="F89" t="str">
            <v>M2</v>
          </cell>
          <cell r="G89" t="str">
            <v>515.64</v>
          </cell>
          <cell r="H89">
            <v>13230</v>
          </cell>
          <cell r="I89">
            <v>0</v>
          </cell>
        </row>
        <row r="90">
          <cell r="A90" t="str">
            <v>010105</v>
          </cell>
          <cell r="B90" t="str">
            <v>2</v>
          </cell>
          <cell r="C90" t="str">
            <v>Z0000016</v>
          </cell>
          <cell r="D90" t="str">
            <v>테라죠판 붙이기(바닥)</v>
          </cell>
          <cell r="F90" t="str">
            <v>M2</v>
          </cell>
          <cell r="G90" t="str">
            <v>515.64</v>
          </cell>
          <cell r="H90">
            <v>398</v>
          </cell>
          <cell r="I90">
            <v>29602</v>
          </cell>
          <cell r="J90">
            <v>0</v>
          </cell>
        </row>
        <row r="91">
          <cell r="A91" t="str">
            <v>010105</v>
          </cell>
          <cell r="B91" t="str">
            <v>3</v>
          </cell>
          <cell r="C91" t="str">
            <v>Z0000017</v>
          </cell>
          <cell r="D91" t="str">
            <v>화강석물갈기</v>
          </cell>
          <cell r="E91" t="str">
            <v>T=20MM</v>
          </cell>
          <cell r="F91" t="str">
            <v>M2</v>
          </cell>
          <cell r="G91" t="str">
            <v>65.6</v>
          </cell>
          <cell r="H91">
            <v>39200</v>
          </cell>
          <cell r="I91">
            <v>0</v>
          </cell>
        </row>
        <row r="92">
          <cell r="A92" t="str">
            <v>010105</v>
          </cell>
          <cell r="B92" t="str">
            <v>4</v>
          </cell>
          <cell r="C92" t="str">
            <v>Z0000018</v>
          </cell>
          <cell r="D92" t="str">
            <v>화강석 평벽 붙이기</v>
          </cell>
          <cell r="F92" t="str">
            <v>M2</v>
          </cell>
          <cell r="G92" t="str">
            <v>59.64</v>
          </cell>
          <cell r="H92">
            <v>926</v>
          </cell>
          <cell r="I92">
            <v>41379</v>
          </cell>
          <cell r="J92">
            <v>0</v>
          </cell>
        </row>
        <row r="94">
          <cell r="D94" t="str">
            <v>소계</v>
          </cell>
        </row>
        <row r="96">
          <cell r="D96" t="str">
            <v>6. 수장공사</v>
          </cell>
        </row>
        <row r="97">
          <cell r="A97" t="str">
            <v>010106</v>
          </cell>
          <cell r="B97" t="str">
            <v>1</v>
          </cell>
          <cell r="C97" t="str">
            <v>Z0000019</v>
          </cell>
          <cell r="D97" t="str">
            <v>암면스프레이(흡음)</v>
          </cell>
          <cell r="E97" t="str">
            <v>T=25MM</v>
          </cell>
          <cell r="F97" t="str">
            <v>M2</v>
          </cell>
          <cell r="G97" t="str">
            <v>668.67</v>
          </cell>
          <cell r="H97">
            <v>3920</v>
          </cell>
          <cell r="I97">
            <v>0</v>
          </cell>
        </row>
        <row r="98">
          <cell r="A98" t="str">
            <v>010106</v>
          </cell>
          <cell r="B98" t="str">
            <v>2</v>
          </cell>
          <cell r="C98" t="str">
            <v>Z0000020</v>
          </cell>
          <cell r="D98" t="str">
            <v>암면스프레이(단열)</v>
          </cell>
          <cell r="E98" t="str">
            <v>T=50MM</v>
          </cell>
          <cell r="F98" t="str">
            <v>M2</v>
          </cell>
          <cell r="G98" t="str">
            <v>4941.93</v>
          </cell>
          <cell r="H98">
            <v>7840</v>
          </cell>
          <cell r="I98">
            <v>0</v>
          </cell>
        </row>
        <row r="99">
          <cell r="A99" t="str">
            <v>010106</v>
          </cell>
          <cell r="B99" t="str">
            <v>3</v>
          </cell>
          <cell r="C99" t="str">
            <v>53A00010</v>
          </cell>
          <cell r="D99" t="str">
            <v>석 고 보 드</v>
          </cell>
          <cell r="E99" t="str">
            <v>9MM*3'*8'</v>
          </cell>
          <cell r="F99" t="str">
            <v>M2</v>
          </cell>
          <cell r="G99" t="str">
            <v>858</v>
          </cell>
          <cell r="H99">
            <v>1420</v>
          </cell>
          <cell r="I99">
            <v>0</v>
          </cell>
          <cell r="J99">
            <v>0</v>
          </cell>
        </row>
        <row r="100">
          <cell r="A100" t="str">
            <v>010106</v>
          </cell>
          <cell r="B100" t="str">
            <v>6</v>
          </cell>
          <cell r="C100" t="str">
            <v>53A00310</v>
          </cell>
          <cell r="D100" t="str">
            <v>천정텍스</v>
          </cell>
          <cell r="E100" t="str">
            <v>T=6*303*606</v>
          </cell>
          <cell r="F100" t="str">
            <v>M2</v>
          </cell>
          <cell r="G100" t="str">
            <v>5137.75</v>
          </cell>
          <cell r="H100">
            <v>2521</v>
          </cell>
          <cell r="I100">
            <v>0</v>
          </cell>
          <cell r="J100">
            <v>0</v>
          </cell>
        </row>
        <row r="101">
          <cell r="A101" t="str">
            <v>010106</v>
          </cell>
          <cell r="B101" t="str">
            <v>7</v>
          </cell>
          <cell r="C101" t="str">
            <v>Z0000021</v>
          </cell>
          <cell r="D101" t="str">
            <v>하이보드</v>
          </cell>
          <cell r="E101" t="str">
            <v>천정</v>
          </cell>
          <cell r="F101" t="str">
            <v>M2</v>
          </cell>
          <cell r="G101" t="str">
            <v>46.8</v>
          </cell>
          <cell r="H101">
            <v>36260</v>
          </cell>
          <cell r="I101">
            <v>0</v>
          </cell>
        </row>
        <row r="102">
          <cell r="A102" t="str">
            <v>010106</v>
          </cell>
          <cell r="B102" t="str">
            <v>8</v>
          </cell>
          <cell r="C102" t="str">
            <v>Z0000022</v>
          </cell>
          <cell r="D102" t="str">
            <v>화장실칸막이</v>
          </cell>
          <cell r="E102" t="str">
            <v>큐비클 20MM</v>
          </cell>
          <cell r="F102" t="str">
            <v>M2</v>
          </cell>
          <cell r="G102" t="str">
            <v>177.12</v>
          </cell>
          <cell r="H102">
            <v>44100</v>
          </cell>
          <cell r="I102">
            <v>0</v>
          </cell>
        </row>
        <row r="103">
          <cell r="A103" t="str">
            <v>010106</v>
          </cell>
          <cell r="B103" t="str">
            <v>9</v>
          </cell>
          <cell r="C103" t="str">
            <v>91P00030</v>
          </cell>
          <cell r="D103" t="str">
            <v>무석면타일붙이기</v>
          </cell>
          <cell r="E103" t="str">
            <v>3*300*300</v>
          </cell>
          <cell r="F103" t="str">
            <v>M2</v>
          </cell>
          <cell r="G103" t="str">
            <v>2719.96</v>
          </cell>
          <cell r="H103">
            <v>3047</v>
          </cell>
          <cell r="I103">
            <v>4420</v>
          </cell>
          <cell r="J103">
            <v>0</v>
          </cell>
        </row>
        <row r="104">
          <cell r="A104" t="str">
            <v>010106</v>
          </cell>
          <cell r="B104" t="str">
            <v>10</v>
          </cell>
          <cell r="C104" t="str">
            <v>91P00130</v>
          </cell>
          <cell r="D104" t="str">
            <v>비닐시트깔기</v>
          </cell>
          <cell r="F104" t="str">
            <v>M2</v>
          </cell>
          <cell r="G104" t="str">
            <v>187.2</v>
          </cell>
          <cell r="H104">
            <v>10476</v>
          </cell>
          <cell r="I104">
            <v>1581</v>
          </cell>
          <cell r="J104">
            <v>0</v>
          </cell>
        </row>
        <row r="105">
          <cell r="A105" t="str">
            <v>010106</v>
          </cell>
          <cell r="B105" t="str">
            <v>11</v>
          </cell>
          <cell r="C105" t="str">
            <v>91P00210</v>
          </cell>
          <cell r="D105" t="str">
            <v>라바베이스붙이기</v>
          </cell>
          <cell r="E105" t="str">
            <v>H:100</v>
          </cell>
          <cell r="F105" t="str">
            <v>M</v>
          </cell>
          <cell r="G105" t="str">
            <v>384</v>
          </cell>
          <cell r="H105">
            <v>397</v>
          </cell>
          <cell r="I105">
            <v>1572</v>
          </cell>
          <cell r="J105">
            <v>0</v>
          </cell>
        </row>
        <row r="106">
          <cell r="A106" t="str">
            <v>010106</v>
          </cell>
          <cell r="B106" t="str">
            <v>12</v>
          </cell>
          <cell r="C106" t="str">
            <v>91P01010</v>
          </cell>
          <cell r="D106" t="str">
            <v>암면텍스붙이기</v>
          </cell>
          <cell r="E106" t="str">
            <v>천정12MM</v>
          </cell>
          <cell r="F106" t="str">
            <v>M2</v>
          </cell>
          <cell r="G106" t="str">
            <v>858</v>
          </cell>
          <cell r="H106">
            <v>6133</v>
          </cell>
          <cell r="I106">
            <v>8177</v>
          </cell>
          <cell r="J106">
            <v>0</v>
          </cell>
        </row>
        <row r="107">
          <cell r="A107" t="str">
            <v>010106</v>
          </cell>
          <cell r="B107" t="str">
            <v>13</v>
          </cell>
          <cell r="C107" t="str">
            <v>91J00510</v>
          </cell>
          <cell r="D107" t="str">
            <v>걸레받이설치</v>
          </cell>
          <cell r="E107" t="str">
            <v>합성목재,H=75</v>
          </cell>
          <cell r="F107" t="str">
            <v>M</v>
          </cell>
          <cell r="G107" t="str">
            <v>99.4</v>
          </cell>
          <cell r="H107">
            <v>509</v>
          </cell>
          <cell r="I107">
            <v>2187</v>
          </cell>
          <cell r="J107">
            <v>0</v>
          </cell>
        </row>
        <row r="108">
          <cell r="A108" t="str">
            <v>010106</v>
          </cell>
          <cell r="B108" t="str">
            <v>14</v>
          </cell>
          <cell r="C108" t="str">
            <v>91J00710</v>
          </cell>
          <cell r="D108" t="str">
            <v>마루귀틀설치</v>
          </cell>
          <cell r="E108" t="str">
            <v>라왕45*45</v>
          </cell>
          <cell r="F108" t="str">
            <v>M</v>
          </cell>
          <cell r="G108" t="str">
            <v>11</v>
          </cell>
          <cell r="H108">
            <v>2433</v>
          </cell>
          <cell r="I108">
            <v>2731</v>
          </cell>
          <cell r="J108">
            <v>0</v>
          </cell>
        </row>
        <row r="109">
          <cell r="A109" t="str">
            <v>010106</v>
          </cell>
          <cell r="B109" t="str">
            <v>15</v>
          </cell>
          <cell r="C109" t="str">
            <v>Z0000023</v>
          </cell>
          <cell r="D109" t="str">
            <v>경량칸막이</v>
          </cell>
          <cell r="E109" t="str">
            <v>A-TYPE(SGP)</v>
          </cell>
          <cell r="F109" t="str">
            <v>M2</v>
          </cell>
          <cell r="G109" t="str">
            <v>261.36</v>
          </cell>
          <cell r="H109">
            <v>51940</v>
          </cell>
          <cell r="I109">
            <v>0</v>
          </cell>
        </row>
        <row r="110">
          <cell r="A110" t="str">
            <v>010106</v>
          </cell>
          <cell r="B110" t="str">
            <v>16</v>
          </cell>
          <cell r="C110" t="str">
            <v>91P00671</v>
          </cell>
          <cell r="D110" t="str">
            <v>스치로폴붙이기</v>
          </cell>
          <cell r="E110" t="str">
            <v>벽20MM/0.016</v>
          </cell>
          <cell r="F110" t="str">
            <v>M2</v>
          </cell>
          <cell r="G110" t="str">
            <v>11.7</v>
          </cell>
          <cell r="H110">
            <v>995</v>
          </cell>
          <cell r="I110">
            <v>5031</v>
          </cell>
          <cell r="J110">
            <v>0</v>
          </cell>
        </row>
        <row r="111">
          <cell r="A111" t="str">
            <v>010106</v>
          </cell>
          <cell r="B111" t="str">
            <v>18</v>
          </cell>
          <cell r="C111" t="str">
            <v>91J00360</v>
          </cell>
          <cell r="D111" t="str">
            <v>합판깔기</v>
          </cell>
          <cell r="E111" t="str">
            <v>바닥,내수15MM</v>
          </cell>
          <cell r="F111" t="str">
            <v>M2</v>
          </cell>
          <cell r="G111" t="str">
            <v>23.4</v>
          </cell>
          <cell r="H111">
            <v>8235</v>
          </cell>
          <cell r="I111">
            <v>1415</v>
          </cell>
          <cell r="J111">
            <v>0</v>
          </cell>
        </row>
        <row r="113">
          <cell r="D113" t="str">
            <v>소계</v>
          </cell>
        </row>
        <row r="115">
          <cell r="D115" t="str">
            <v>7. 미장공사</v>
          </cell>
        </row>
        <row r="116">
          <cell r="A116" t="str">
            <v>010107</v>
          </cell>
          <cell r="B116" t="str">
            <v>1</v>
          </cell>
          <cell r="C116" t="str">
            <v>91L00040</v>
          </cell>
          <cell r="D116" t="str">
            <v>시멘트몰탈</v>
          </cell>
          <cell r="E116" t="str">
            <v>바닥24MM</v>
          </cell>
          <cell r="F116" t="str">
            <v>M2</v>
          </cell>
          <cell r="G116" t="str">
            <v>3038.28</v>
          </cell>
          <cell r="H116">
            <v>352</v>
          </cell>
          <cell r="I116">
            <v>5506</v>
          </cell>
          <cell r="J116">
            <v>0</v>
          </cell>
        </row>
        <row r="117">
          <cell r="A117" t="str">
            <v>010107</v>
          </cell>
          <cell r="B117" t="str">
            <v>2</v>
          </cell>
          <cell r="C117" t="str">
            <v>91L00250</v>
          </cell>
          <cell r="D117" t="str">
            <v>시멘트몰탈</v>
          </cell>
          <cell r="E117" t="str">
            <v>내벽18MM</v>
          </cell>
          <cell r="F117" t="str">
            <v>M2</v>
          </cell>
          <cell r="G117" t="str">
            <v>6089.35</v>
          </cell>
          <cell r="H117">
            <v>289</v>
          </cell>
          <cell r="I117">
            <v>12881</v>
          </cell>
          <cell r="J117">
            <v>0</v>
          </cell>
        </row>
        <row r="118">
          <cell r="A118" t="str">
            <v>010107</v>
          </cell>
          <cell r="B118" t="str">
            <v>3</v>
          </cell>
          <cell r="C118" t="str">
            <v>91L00270</v>
          </cell>
          <cell r="D118" t="str">
            <v>시멘트몰탈</v>
          </cell>
          <cell r="E118" t="str">
            <v>외벽24MM</v>
          </cell>
          <cell r="F118" t="str">
            <v>M2</v>
          </cell>
          <cell r="G118" t="str">
            <v>628.22</v>
          </cell>
          <cell r="H118">
            <v>385</v>
          </cell>
          <cell r="I118">
            <v>13075</v>
          </cell>
          <cell r="J118">
            <v>0</v>
          </cell>
        </row>
        <row r="119">
          <cell r="A119" t="str">
            <v>010107</v>
          </cell>
          <cell r="B119" t="str">
            <v>4</v>
          </cell>
          <cell r="C119" t="str">
            <v>91L00450</v>
          </cell>
          <cell r="D119" t="str">
            <v>보호 몰탈</v>
          </cell>
          <cell r="E119" t="str">
            <v>벽 18MM</v>
          </cell>
          <cell r="F119" t="str">
            <v>M2</v>
          </cell>
          <cell r="G119" t="str">
            <v>272.16</v>
          </cell>
          <cell r="H119">
            <v>289</v>
          </cell>
          <cell r="I119">
            <v>12881</v>
          </cell>
          <cell r="J119">
            <v>0</v>
          </cell>
        </row>
        <row r="120">
          <cell r="A120" t="str">
            <v>010107</v>
          </cell>
          <cell r="B120" t="str">
            <v>5</v>
          </cell>
          <cell r="C120" t="str">
            <v>91L00531</v>
          </cell>
          <cell r="D120" t="str">
            <v>고름몰탈</v>
          </cell>
          <cell r="E120" t="str">
            <v>바닥50MM</v>
          </cell>
          <cell r="F120" t="str">
            <v>M2</v>
          </cell>
          <cell r="G120" t="str">
            <v>187.2</v>
          </cell>
          <cell r="H120">
            <v>882</v>
          </cell>
          <cell r="I120">
            <v>6670</v>
          </cell>
          <cell r="J120">
            <v>0</v>
          </cell>
        </row>
        <row r="121">
          <cell r="A121" t="str">
            <v>010107</v>
          </cell>
          <cell r="B121" t="str">
            <v>6</v>
          </cell>
          <cell r="C121" t="str">
            <v>91L00840</v>
          </cell>
          <cell r="D121" t="str">
            <v>콘크리트면처리</v>
          </cell>
          <cell r="F121" t="str">
            <v>M2</v>
          </cell>
          <cell r="G121" t="str">
            <v>697.54</v>
          </cell>
          <cell r="H121">
            <v>32</v>
          </cell>
          <cell r="I121">
            <v>3286</v>
          </cell>
          <cell r="J121">
            <v>0</v>
          </cell>
        </row>
        <row r="123">
          <cell r="D123" t="str">
            <v>소계</v>
          </cell>
        </row>
        <row r="125">
          <cell r="D125" t="str">
            <v>8. 방수공사</v>
          </cell>
        </row>
        <row r="126">
          <cell r="A126" t="str">
            <v>010108</v>
          </cell>
          <cell r="B126" t="str">
            <v>1</v>
          </cell>
          <cell r="C126" t="str">
            <v>Z0000024</v>
          </cell>
          <cell r="D126" t="str">
            <v>도막방수(바닥)</v>
          </cell>
          <cell r="E126" t="str">
            <v>무기질탄성계</v>
          </cell>
          <cell r="F126" t="str">
            <v>M2</v>
          </cell>
          <cell r="G126" t="str">
            <v>3741.81</v>
          </cell>
          <cell r="H126">
            <v>11330</v>
          </cell>
          <cell r="I126">
            <v>14972</v>
          </cell>
          <cell r="J126">
            <v>449</v>
          </cell>
        </row>
        <row r="127">
          <cell r="A127" t="str">
            <v>010108</v>
          </cell>
          <cell r="B127" t="str">
            <v>2</v>
          </cell>
          <cell r="C127" t="str">
            <v>91G00230</v>
          </cell>
          <cell r="D127" t="str">
            <v>액체방수</v>
          </cell>
          <cell r="E127" t="str">
            <v>C종</v>
          </cell>
          <cell r="F127" t="str">
            <v>M2</v>
          </cell>
          <cell r="G127" t="str">
            <v>6289.94</v>
          </cell>
          <cell r="H127">
            <v>376</v>
          </cell>
          <cell r="I127">
            <v>14979</v>
          </cell>
          <cell r="J127">
            <v>0</v>
          </cell>
        </row>
        <row r="128">
          <cell r="A128" t="str">
            <v>010108</v>
          </cell>
          <cell r="B128" t="str">
            <v>3</v>
          </cell>
          <cell r="C128" t="str">
            <v>91G00310</v>
          </cell>
          <cell r="D128" t="str">
            <v>방수몰탈</v>
          </cell>
          <cell r="E128" t="str">
            <v>바닥21MM</v>
          </cell>
          <cell r="F128" t="str">
            <v>M2</v>
          </cell>
          <cell r="G128" t="str">
            <v>132.45</v>
          </cell>
          <cell r="H128">
            <v>605</v>
          </cell>
          <cell r="I128">
            <v>8983</v>
          </cell>
          <cell r="J128">
            <v>0</v>
          </cell>
        </row>
        <row r="129">
          <cell r="A129" t="str">
            <v>010108</v>
          </cell>
          <cell r="B129" t="str">
            <v>4</v>
          </cell>
          <cell r="C129" t="str">
            <v>91G00370</v>
          </cell>
          <cell r="D129" t="str">
            <v>방수몰탈</v>
          </cell>
          <cell r="E129" t="str">
            <v>벽15MM</v>
          </cell>
          <cell r="F129" t="str">
            <v>M2</v>
          </cell>
          <cell r="G129" t="str">
            <v>548.8</v>
          </cell>
          <cell r="H129">
            <v>414</v>
          </cell>
          <cell r="I129">
            <v>6563</v>
          </cell>
          <cell r="J129">
            <v>0</v>
          </cell>
        </row>
        <row r="130">
          <cell r="A130" t="str">
            <v>010108</v>
          </cell>
          <cell r="B130" t="str">
            <v>5</v>
          </cell>
          <cell r="C130" t="str">
            <v>Z0000025</v>
          </cell>
          <cell r="D130" t="str">
            <v>도막방수(벽)</v>
          </cell>
          <cell r="E130" t="str">
            <v>우레탄탄성계</v>
          </cell>
          <cell r="F130" t="str">
            <v>M2</v>
          </cell>
          <cell r="G130" t="str">
            <v>1743.81</v>
          </cell>
          <cell r="H130">
            <v>13495</v>
          </cell>
          <cell r="I130">
            <v>8896</v>
          </cell>
          <cell r="J130">
            <v>266</v>
          </cell>
        </row>
        <row r="131">
          <cell r="A131" t="str">
            <v>010108</v>
          </cell>
          <cell r="B131" t="str">
            <v>6</v>
          </cell>
          <cell r="C131" t="str">
            <v>Z0000026</v>
          </cell>
          <cell r="D131" t="str">
            <v>외벽코킹</v>
          </cell>
          <cell r="E131" t="str">
            <v>(판넬외벽줄눈)</v>
          </cell>
          <cell r="F131" t="str">
            <v>M</v>
          </cell>
          <cell r="G131" t="str">
            <v>4700</v>
          </cell>
          <cell r="H131">
            <v>1322</v>
          </cell>
          <cell r="I131">
            <v>1029</v>
          </cell>
        </row>
        <row r="133">
          <cell r="D133" t="str">
            <v>소계</v>
          </cell>
        </row>
        <row r="135">
          <cell r="D135" t="str">
            <v>9. 도장공사</v>
          </cell>
        </row>
        <row r="136">
          <cell r="A136" t="str">
            <v>010109</v>
          </cell>
          <cell r="B136" t="str">
            <v>1</v>
          </cell>
          <cell r="C136" t="str">
            <v>91O00010</v>
          </cell>
          <cell r="D136" t="str">
            <v>수성페인트</v>
          </cell>
          <cell r="E136" t="str">
            <v>내벽3회,로울러칠</v>
          </cell>
          <cell r="F136" t="str">
            <v>M2</v>
          </cell>
          <cell r="G136" t="str">
            <v>11711.04</v>
          </cell>
          <cell r="H136">
            <v>499</v>
          </cell>
          <cell r="I136">
            <v>3852</v>
          </cell>
          <cell r="J136">
            <v>0</v>
          </cell>
        </row>
        <row r="137">
          <cell r="A137" t="str">
            <v>010109</v>
          </cell>
          <cell r="B137" t="str">
            <v>2</v>
          </cell>
          <cell r="C137" t="str">
            <v>91O00020</v>
          </cell>
          <cell r="D137" t="str">
            <v>수성페인트</v>
          </cell>
          <cell r="E137" t="str">
            <v>내부천정3회,로울러칠</v>
          </cell>
          <cell r="F137" t="str">
            <v>M2</v>
          </cell>
          <cell r="G137" t="str">
            <v>697.72</v>
          </cell>
          <cell r="H137">
            <v>597</v>
          </cell>
          <cell r="I137">
            <v>4612</v>
          </cell>
          <cell r="J137">
            <v>0</v>
          </cell>
        </row>
        <row r="138">
          <cell r="A138" t="str">
            <v>010109</v>
          </cell>
          <cell r="B138" t="str">
            <v>3</v>
          </cell>
          <cell r="C138" t="str">
            <v>91O00030</v>
          </cell>
          <cell r="D138" t="str">
            <v>수성페인트</v>
          </cell>
          <cell r="E138" t="str">
            <v>외벽3회,로울러칠</v>
          </cell>
          <cell r="F138" t="str">
            <v>M2</v>
          </cell>
          <cell r="G138" t="str">
            <v>830.39</v>
          </cell>
          <cell r="H138">
            <v>421</v>
          </cell>
          <cell r="I138">
            <v>3852</v>
          </cell>
          <cell r="J138">
            <v>0</v>
          </cell>
        </row>
        <row r="139">
          <cell r="A139" t="str">
            <v>010109</v>
          </cell>
          <cell r="B139" t="str">
            <v>4</v>
          </cell>
          <cell r="C139" t="str">
            <v>91O00210</v>
          </cell>
          <cell r="D139" t="str">
            <v>세라민페인트</v>
          </cell>
          <cell r="E139" t="str">
            <v>2회</v>
          </cell>
          <cell r="F139" t="str">
            <v>M2</v>
          </cell>
          <cell r="G139" t="str">
            <v>223.02</v>
          </cell>
          <cell r="H139">
            <v>719</v>
          </cell>
          <cell r="I139">
            <v>2984</v>
          </cell>
          <cell r="J139">
            <v>0</v>
          </cell>
        </row>
        <row r="140">
          <cell r="A140" t="str">
            <v>010109</v>
          </cell>
          <cell r="B140" t="str">
            <v>5</v>
          </cell>
          <cell r="C140" t="str">
            <v>Z0000027</v>
          </cell>
          <cell r="D140" t="str">
            <v>액상수지칼라코팅</v>
          </cell>
          <cell r="E140" t="str">
            <v>바닥</v>
          </cell>
          <cell r="F140" t="str">
            <v>M2</v>
          </cell>
          <cell r="G140" t="str">
            <v>14380.52</v>
          </cell>
          <cell r="H140">
            <v>1423</v>
          </cell>
          <cell r="I140">
            <v>2495</v>
          </cell>
          <cell r="J140">
            <v>49</v>
          </cell>
        </row>
        <row r="141">
          <cell r="A141" t="str">
            <v>010109</v>
          </cell>
          <cell r="B141" t="str">
            <v>6</v>
          </cell>
          <cell r="C141" t="str">
            <v>91O00115</v>
          </cell>
          <cell r="D141" t="str">
            <v>조합페인트</v>
          </cell>
          <cell r="E141" t="str">
            <v>철재면2회,벽 뿜칠</v>
          </cell>
          <cell r="F141" t="str">
            <v>M2</v>
          </cell>
          <cell r="G141" t="str">
            <v>2432.51</v>
          </cell>
          <cell r="H141">
            <v>556</v>
          </cell>
          <cell r="I141">
            <v>2495</v>
          </cell>
          <cell r="J141">
            <v>0</v>
          </cell>
        </row>
        <row r="142">
          <cell r="A142" t="str">
            <v>010109</v>
          </cell>
          <cell r="B142" t="str">
            <v>7</v>
          </cell>
          <cell r="C142" t="str">
            <v>91O00155</v>
          </cell>
          <cell r="D142" t="str">
            <v>방청페인트</v>
          </cell>
          <cell r="E142" t="str">
            <v>철부1회</v>
          </cell>
          <cell r="F142" t="str">
            <v>M2</v>
          </cell>
          <cell r="G142" t="str">
            <v>4028.42</v>
          </cell>
          <cell r="H142">
            <v>369</v>
          </cell>
          <cell r="I142">
            <v>1030</v>
          </cell>
          <cell r="J142">
            <v>0</v>
          </cell>
        </row>
        <row r="143">
          <cell r="A143" t="str">
            <v>010109</v>
          </cell>
          <cell r="B143" t="str">
            <v>8</v>
          </cell>
          <cell r="C143" t="str">
            <v>91O00412</v>
          </cell>
          <cell r="D143" t="str">
            <v>에폭시페인트</v>
          </cell>
          <cell r="F143" t="str">
            <v>M2</v>
          </cell>
          <cell r="G143" t="str">
            <v>157.5</v>
          </cell>
          <cell r="H143">
            <v>2494</v>
          </cell>
          <cell r="I143">
            <v>7043</v>
          </cell>
          <cell r="J143">
            <v>0</v>
          </cell>
        </row>
        <row r="144">
          <cell r="A144" t="str">
            <v>010109</v>
          </cell>
          <cell r="B144" t="str">
            <v>9</v>
          </cell>
          <cell r="C144" t="str">
            <v>Z0000028</v>
          </cell>
          <cell r="D144" t="str">
            <v>염화고무도료</v>
          </cell>
          <cell r="E144" t="str">
            <v>1회</v>
          </cell>
          <cell r="F144" t="str">
            <v>M2</v>
          </cell>
          <cell r="G144" t="str">
            <v>191.52</v>
          </cell>
          <cell r="H144">
            <v>461</v>
          </cell>
          <cell r="I144">
            <v>1247</v>
          </cell>
          <cell r="J144">
            <v>24</v>
          </cell>
        </row>
        <row r="146">
          <cell r="D146" t="str">
            <v>소계</v>
          </cell>
        </row>
        <row r="148">
          <cell r="D148" t="str">
            <v>10. 타일공사</v>
          </cell>
        </row>
        <row r="149">
          <cell r="A149" t="str">
            <v>010110</v>
          </cell>
          <cell r="B149" t="str">
            <v>1</v>
          </cell>
          <cell r="C149" t="str">
            <v>43A00020</v>
          </cell>
          <cell r="D149" t="str">
            <v>자기질타일(무유)</v>
          </cell>
          <cell r="E149" t="str">
            <v>바닥 200*200*7</v>
          </cell>
          <cell r="F149" t="str">
            <v>M2</v>
          </cell>
          <cell r="G149" t="str">
            <v>383.3</v>
          </cell>
          <cell r="H149">
            <v>10192</v>
          </cell>
          <cell r="I149">
            <v>0</v>
          </cell>
        </row>
        <row r="150">
          <cell r="A150" t="str">
            <v>010110</v>
          </cell>
          <cell r="B150" t="str">
            <v>2</v>
          </cell>
          <cell r="C150" t="str">
            <v>Z0000029</v>
          </cell>
          <cell r="D150" t="str">
            <v>도기질타일</v>
          </cell>
          <cell r="E150" t="str">
            <v>200*250</v>
          </cell>
          <cell r="F150" t="str">
            <v>M2</v>
          </cell>
          <cell r="G150" t="str">
            <v>847.32</v>
          </cell>
          <cell r="H150">
            <v>7186</v>
          </cell>
          <cell r="I150">
            <v>0</v>
          </cell>
        </row>
        <row r="151">
          <cell r="A151" t="str">
            <v>010110</v>
          </cell>
          <cell r="B151" t="str">
            <v>3</v>
          </cell>
          <cell r="C151" t="str">
            <v>91H00010</v>
          </cell>
          <cell r="D151" t="str">
            <v>타일붙이기(바닥)</v>
          </cell>
          <cell r="E151" t="str">
            <v>150*150(압착)</v>
          </cell>
          <cell r="F151" t="str">
            <v>M2</v>
          </cell>
          <cell r="G151" t="str">
            <v>372.14</v>
          </cell>
          <cell r="H151">
            <v>84</v>
          </cell>
          <cell r="I151">
            <v>14612</v>
          </cell>
          <cell r="J151">
            <v>438</v>
          </cell>
        </row>
        <row r="152">
          <cell r="A152" t="str">
            <v>010110</v>
          </cell>
          <cell r="B152" t="str">
            <v>4</v>
          </cell>
          <cell r="C152" t="str">
            <v>91H00110</v>
          </cell>
          <cell r="D152" t="str">
            <v>타일붙이기(벽)</v>
          </cell>
          <cell r="E152" t="str">
            <v>150*150(압착)</v>
          </cell>
          <cell r="F152" t="str">
            <v>M2</v>
          </cell>
          <cell r="G152" t="str">
            <v>822.64</v>
          </cell>
          <cell r="H152">
            <v>97</v>
          </cell>
          <cell r="I152">
            <v>18483</v>
          </cell>
          <cell r="J152">
            <v>554</v>
          </cell>
        </row>
        <row r="154">
          <cell r="D154" t="str">
            <v>소계</v>
          </cell>
        </row>
        <row r="156">
          <cell r="D156" t="str">
            <v>11. 창호공사</v>
          </cell>
        </row>
        <row r="157">
          <cell r="A157" t="str">
            <v>010111</v>
          </cell>
          <cell r="B157" t="str">
            <v>1</v>
          </cell>
          <cell r="C157" t="str">
            <v>Z0000030</v>
          </cell>
          <cell r="D157" t="str">
            <v>KAG-1</v>
          </cell>
          <cell r="E157" t="str">
            <v>3.7*0.35</v>
          </cell>
          <cell r="F157" t="str">
            <v>EA</v>
          </cell>
          <cell r="G157" t="str">
            <v>5</v>
          </cell>
          <cell r="H157">
            <v>105196</v>
          </cell>
          <cell r="I157">
            <v>0</v>
          </cell>
        </row>
        <row r="158">
          <cell r="A158" t="str">
            <v>010111</v>
          </cell>
          <cell r="B158" t="str">
            <v>2</v>
          </cell>
          <cell r="C158" t="str">
            <v>Z0000031</v>
          </cell>
          <cell r="D158" t="str">
            <v>KAG-1A</v>
          </cell>
          <cell r="E158" t="str">
            <v>2.8*0.35</v>
          </cell>
          <cell r="F158" t="str">
            <v>EA</v>
          </cell>
          <cell r="G158" t="str">
            <v>1</v>
          </cell>
          <cell r="H158">
            <v>79617</v>
          </cell>
          <cell r="I158">
            <v>0</v>
          </cell>
        </row>
        <row r="159">
          <cell r="A159" t="str">
            <v>010111</v>
          </cell>
          <cell r="B159" t="str">
            <v>3</v>
          </cell>
          <cell r="C159" t="str">
            <v>Z0000032</v>
          </cell>
          <cell r="D159" t="str">
            <v>KAG-2</v>
          </cell>
          <cell r="E159" t="str">
            <v>0.6*1.8</v>
          </cell>
          <cell r="F159" t="str">
            <v>EA</v>
          </cell>
          <cell r="G159" t="str">
            <v>2</v>
          </cell>
          <cell r="H159">
            <v>87741</v>
          </cell>
          <cell r="I159">
            <v>0</v>
          </cell>
        </row>
        <row r="160">
          <cell r="A160" t="str">
            <v>010111</v>
          </cell>
          <cell r="B160" t="str">
            <v>4</v>
          </cell>
          <cell r="C160" t="str">
            <v>Z0000033</v>
          </cell>
          <cell r="D160" t="str">
            <v>KAW-1</v>
          </cell>
          <cell r="E160" t="str">
            <v>3.4*0.75</v>
          </cell>
          <cell r="F160" t="str">
            <v>EA</v>
          </cell>
          <cell r="G160" t="str">
            <v>5</v>
          </cell>
          <cell r="H160">
            <v>88214</v>
          </cell>
          <cell r="I160">
            <v>0</v>
          </cell>
        </row>
        <row r="161">
          <cell r="A161" t="str">
            <v>010111</v>
          </cell>
          <cell r="B161" t="str">
            <v>5</v>
          </cell>
          <cell r="C161" t="str">
            <v>Z0000034</v>
          </cell>
          <cell r="D161" t="str">
            <v>KAW-1A</v>
          </cell>
          <cell r="E161" t="str">
            <v>3.7*0.75</v>
          </cell>
          <cell r="F161" t="str">
            <v>EA</v>
          </cell>
          <cell r="G161" t="str">
            <v>2</v>
          </cell>
          <cell r="H161">
            <v>95998</v>
          </cell>
          <cell r="I161">
            <v>0</v>
          </cell>
        </row>
        <row r="162">
          <cell r="A162" t="str">
            <v>010111</v>
          </cell>
          <cell r="B162" t="str">
            <v>6</v>
          </cell>
          <cell r="C162" t="str">
            <v>Z0000035</v>
          </cell>
          <cell r="D162" t="str">
            <v>KAW-1B</v>
          </cell>
          <cell r="E162" t="str">
            <v>2.9*0.75</v>
          </cell>
          <cell r="F162" t="str">
            <v>EA</v>
          </cell>
          <cell r="G162" t="str">
            <v>1</v>
          </cell>
          <cell r="H162">
            <v>75242</v>
          </cell>
          <cell r="I162">
            <v>0</v>
          </cell>
        </row>
        <row r="163">
          <cell r="A163" t="str">
            <v>010111</v>
          </cell>
          <cell r="B163" t="str">
            <v>7</v>
          </cell>
          <cell r="C163" t="str">
            <v>Z0000036</v>
          </cell>
          <cell r="D163" t="str">
            <v>KAW-1C</v>
          </cell>
          <cell r="E163" t="str">
            <v>3.55*0.75</v>
          </cell>
          <cell r="F163" t="str">
            <v>EA</v>
          </cell>
          <cell r="G163" t="str">
            <v>1</v>
          </cell>
          <cell r="H163">
            <v>92106</v>
          </cell>
          <cell r="I163">
            <v>0</v>
          </cell>
        </row>
        <row r="164">
          <cell r="A164" t="str">
            <v>010111</v>
          </cell>
          <cell r="B164" t="str">
            <v>8</v>
          </cell>
          <cell r="C164" t="str">
            <v>Z0000037</v>
          </cell>
          <cell r="D164" t="str">
            <v>KAW-2</v>
          </cell>
          <cell r="E164" t="str">
            <v>0.8*0.9</v>
          </cell>
          <cell r="F164" t="str">
            <v>EA</v>
          </cell>
          <cell r="G164" t="str">
            <v>4</v>
          </cell>
          <cell r="H164">
            <v>56042</v>
          </cell>
          <cell r="I164">
            <v>0</v>
          </cell>
        </row>
        <row r="165">
          <cell r="A165" t="str">
            <v>010111</v>
          </cell>
          <cell r="B165" t="str">
            <v>9</v>
          </cell>
          <cell r="C165" t="str">
            <v>Z0000038</v>
          </cell>
          <cell r="D165" t="str">
            <v>KAW-3</v>
          </cell>
          <cell r="E165" t="str">
            <v>6.4*0.75</v>
          </cell>
          <cell r="F165" t="str">
            <v>EA</v>
          </cell>
          <cell r="G165" t="str">
            <v>28</v>
          </cell>
          <cell r="H165">
            <v>166012</v>
          </cell>
          <cell r="I165">
            <v>0</v>
          </cell>
        </row>
        <row r="166">
          <cell r="A166" t="str">
            <v>010111</v>
          </cell>
          <cell r="B166" t="str">
            <v>10</v>
          </cell>
          <cell r="C166" t="str">
            <v>Z0000039</v>
          </cell>
          <cell r="D166" t="str">
            <v>KAW-4</v>
          </cell>
          <cell r="E166" t="str">
            <v>3.2*1.8</v>
          </cell>
          <cell r="F166" t="str">
            <v>EA</v>
          </cell>
          <cell r="G166" t="str">
            <v>2</v>
          </cell>
          <cell r="H166">
            <v>199261</v>
          </cell>
          <cell r="I166">
            <v>0</v>
          </cell>
        </row>
        <row r="167">
          <cell r="A167" t="str">
            <v>010111</v>
          </cell>
          <cell r="B167" t="str">
            <v>11</v>
          </cell>
          <cell r="C167" t="str">
            <v>Z0000040</v>
          </cell>
          <cell r="D167" t="str">
            <v>KAW-5</v>
          </cell>
          <cell r="E167" t="str">
            <v>0.6*1.8</v>
          </cell>
          <cell r="F167" t="str">
            <v>EA</v>
          </cell>
          <cell r="G167" t="str">
            <v>89</v>
          </cell>
          <cell r="H167">
            <v>37784</v>
          </cell>
          <cell r="I167">
            <v>0</v>
          </cell>
        </row>
        <row r="168">
          <cell r="A168" t="str">
            <v>010111</v>
          </cell>
          <cell r="B168" t="str">
            <v>12</v>
          </cell>
          <cell r="C168" t="str">
            <v>Z0000041</v>
          </cell>
          <cell r="D168" t="str">
            <v>KAW-6</v>
          </cell>
          <cell r="E168" t="str">
            <v>0.6*0.9</v>
          </cell>
          <cell r="F168" t="str">
            <v>EA</v>
          </cell>
          <cell r="G168" t="str">
            <v>12</v>
          </cell>
          <cell r="H168">
            <v>16616</v>
          </cell>
        </row>
        <row r="169">
          <cell r="A169" t="str">
            <v>010111</v>
          </cell>
          <cell r="B169" t="str">
            <v>13</v>
          </cell>
          <cell r="C169" t="str">
            <v>Z0000042</v>
          </cell>
          <cell r="D169" t="str">
            <v>KAW-7</v>
          </cell>
          <cell r="E169" t="str">
            <v>6.4*1.8</v>
          </cell>
          <cell r="F169" t="str">
            <v>EA</v>
          </cell>
          <cell r="G169" t="str">
            <v>8</v>
          </cell>
          <cell r="H169">
            <v>354493</v>
          </cell>
          <cell r="I169">
            <v>0</v>
          </cell>
        </row>
        <row r="170">
          <cell r="A170" t="str">
            <v>010111</v>
          </cell>
          <cell r="B170" t="str">
            <v>14</v>
          </cell>
          <cell r="C170" t="str">
            <v>Z0000043</v>
          </cell>
          <cell r="D170" t="str">
            <v>KAW-8</v>
          </cell>
          <cell r="E170" t="str">
            <v>2.8*1.8</v>
          </cell>
          <cell r="F170" t="str">
            <v>EA</v>
          </cell>
          <cell r="G170" t="str">
            <v>2</v>
          </cell>
          <cell r="H170">
            <v>381553</v>
          </cell>
          <cell r="I170">
            <v>0</v>
          </cell>
        </row>
        <row r="171">
          <cell r="A171" t="str">
            <v>010111</v>
          </cell>
          <cell r="B171" t="str">
            <v>15</v>
          </cell>
          <cell r="C171" t="str">
            <v>Z0000044</v>
          </cell>
          <cell r="D171" t="str">
            <v>KAW-9</v>
          </cell>
          <cell r="E171" t="str">
            <v>3.2*0.9</v>
          </cell>
          <cell r="F171" t="str">
            <v>EA</v>
          </cell>
          <cell r="G171" t="str">
            <v>6</v>
          </cell>
          <cell r="H171">
            <v>88623</v>
          </cell>
          <cell r="I171">
            <v>0</v>
          </cell>
        </row>
        <row r="172">
          <cell r="A172" t="str">
            <v>010111</v>
          </cell>
          <cell r="B172" t="str">
            <v>16</v>
          </cell>
          <cell r="C172" t="str">
            <v>Z0000045</v>
          </cell>
          <cell r="D172" t="str">
            <v>KCAW-1</v>
          </cell>
          <cell r="E172" t="str">
            <v>7.16*1.8</v>
          </cell>
          <cell r="F172" t="str">
            <v>EA</v>
          </cell>
          <cell r="G172" t="str">
            <v>13</v>
          </cell>
          <cell r="H172">
            <v>952560</v>
          </cell>
          <cell r="I172">
            <v>0</v>
          </cell>
        </row>
        <row r="173">
          <cell r="A173" t="str">
            <v>010111</v>
          </cell>
          <cell r="B173" t="str">
            <v>17</v>
          </cell>
          <cell r="C173" t="str">
            <v>Z0000046</v>
          </cell>
          <cell r="D173" t="str">
            <v>KCAW-1A</v>
          </cell>
          <cell r="E173" t="str">
            <v>6.6*2.7</v>
          </cell>
          <cell r="F173" t="str">
            <v>EA</v>
          </cell>
          <cell r="G173" t="str">
            <v>2</v>
          </cell>
          <cell r="H173">
            <v>952560</v>
          </cell>
          <cell r="I173">
            <v>0</v>
          </cell>
        </row>
        <row r="174">
          <cell r="A174" t="str">
            <v>010111</v>
          </cell>
          <cell r="B174" t="str">
            <v>18</v>
          </cell>
          <cell r="C174" t="str">
            <v>Z0000047</v>
          </cell>
          <cell r="D174" t="str">
            <v>KCAW-2</v>
          </cell>
          <cell r="E174" t="str">
            <v>7.1*2.7</v>
          </cell>
          <cell r="F174" t="str">
            <v>EA</v>
          </cell>
          <cell r="G174" t="str">
            <v>11</v>
          </cell>
          <cell r="H174">
            <v>1577016</v>
          </cell>
          <cell r="I174">
            <v>0</v>
          </cell>
        </row>
        <row r="175">
          <cell r="A175" t="str">
            <v>010111</v>
          </cell>
          <cell r="B175" t="str">
            <v>19</v>
          </cell>
          <cell r="C175" t="str">
            <v>Z0000048</v>
          </cell>
          <cell r="D175" t="str">
            <v>KCAW-2A</v>
          </cell>
          <cell r="E175" t="str">
            <v>6.6*2.7</v>
          </cell>
          <cell r="F175" t="str">
            <v>EA</v>
          </cell>
          <cell r="G175" t="str">
            <v>2</v>
          </cell>
          <cell r="H175">
            <v>1577016</v>
          </cell>
          <cell r="I175">
            <v>0</v>
          </cell>
        </row>
        <row r="176">
          <cell r="A176" t="str">
            <v>010111</v>
          </cell>
          <cell r="B176" t="str">
            <v>20</v>
          </cell>
          <cell r="C176" t="str">
            <v>Z0000049</v>
          </cell>
          <cell r="D176" t="str">
            <v>KCAW-2B</v>
          </cell>
          <cell r="E176" t="str">
            <v>7.1*2.7</v>
          </cell>
          <cell r="F176" t="str">
            <v>EA</v>
          </cell>
          <cell r="G176" t="str">
            <v>2</v>
          </cell>
          <cell r="H176">
            <v>1593967</v>
          </cell>
          <cell r="I176">
            <v>0</v>
          </cell>
        </row>
        <row r="177">
          <cell r="A177" t="str">
            <v>010111</v>
          </cell>
          <cell r="B177" t="str">
            <v>21</v>
          </cell>
          <cell r="C177" t="str">
            <v>Z0000050</v>
          </cell>
          <cell r="D177" t="str">
            <v>KCAW-3</v>
          </cell>
          <cell r="E177" t="str">
            <v>7.1*4.2</v>
          </cell>
          <cell r="F177" t="str">
            <v>EA</v>
          </cell>
          <cell r="G177" t="str">
            <v>6</v>
          </cell>
          <cell r="H177">
            <v>2328480</v>
          </cell>
          <cell r="I177">
            <v>0</v>
          </cell>
        </row>
        <row r="178">
          <cell r="A178" t="str">
            <v>010111</v>
          </cell>
          <cell r="B178" t="str">
            <v>22</v>
          </cell>
          <cell r="C178" t="str">
            <v>Z0000051</v>
          </cell>
          <cell r="D178" t="str">
            <v>KCAW-3A</v>
          </cell>
          <cell r="E178" t="str">
            <v>6.6*4.2</v>
          </cell>
          <cell r="F178" t="str">
            <v>EA</v>
          </cell>
          <cell r="G178" t="str">
            <v>2</v>
          </cell>
          <cell r="H178">
            <v>2328480</v>
          </cell>
        </row>
        <row r="179">
          <cell r="A179" t="str">
            <v>010111</v>
          </cell>
          <cell r="B179" t="str">
            <v>23</v>
          </cell>
          <cell r="C179" t="str">
            <v>Z0000052</v>
          </cell>
          <cell r="D179" t="str">
            <v>KCAW-4</v>
          </cell>
          <cell r="E179" t="str">
            <v>7.1*6.0</v>
          </cell>
          <cell r="F179" t="str">
            <v>EA</v>
          </cell>
          <cell r="G179" t="str">
            <v>2</v>
          </cell>
          <cell r="H179">
            <v>1799280</v>
          </cell>
          <cell r="I179">
            <v>0</v>
          </cell>
        </row>
        <row r="180">
          <cell r="A180" t="str">
            <v>010111</v>
          </cell>
          <cell r="B180" t="str">
            <v>24</v>
          </cell>
          <cell r="C180" t="str">
            <v>Z0000053</v>
          </cell>
          <cell r="D180" t="str">
            <v>KCAW-5</v>
          </cell>
          <cell r="E180" t="str">
            <v>7.1*6.0</v>
          </cell>
          <cell r="F180" t="str">
            <v>EA</v>
          </cell>
          <cell r="G180" t="str">
            <v>5</v>
          </cell>
          <cell r="H180">
            <v>2540160</v>
          </cell>
          <cell r="I180">
            <v>0</v>
          </cell>
        </row>
        <row r="181">
          <cell r="A181" t="str">
            <v>010111</v>
          </cell>
          <cell r="B181" t="str">
            <v>25</v>
          </cell>
          <cell r="C181" t="str">
            <v>Z0000054</v>
          </cell>
          <cell r="D181" t="str">
            <v>KCAW-6A</v>
          </cell>
          <cell r="E181" t="str">
            <v>7.7*2.0</v>
          </cell>
          <cell r="F181" t="str">
            <v>EA</v>
          </cell>
          <cell r="G181" t="str">
            <v>2</v>
          </cell>
          <cell r="H181">
            <v>846720</v>
          </cell>
          <cell r="I181">
            <v>0</v>
          </cell>
        </row>
        <row r="182">
          <cell r="A182" t="str">
            <v>010111</v>
          </cell>
          <cell r="B182" t="str">
            <v>26</v>
          </cell>
          <cell r="C182" t="str">
            <v>Z0000055</v>
          </cell>
          <cell r="D182" t="str">
            <v>KCAW-6B</v>
          </cell>
          <cell r="E182" t="str">
            <v>7.1*2.0</v>
          </cell>
          <cell r="F182" t="str">
            <v>EA</v>
          </cell>
          <cell r="G182" t="str">
            <v>2</v>
          </cell>
          <cell r="H182">
            <v>952560</v>
          </cell>
        </row>
        <row r="183">
          <cell r="A183" t="str">
            <v>010111</v>
          </cell>
          <cell r="B183" t="str">
            <v>27</v>
          </cell>
          <cell r="C183" t="str">
            <v>Z0000056</v>
          </cell>
          <cell r="D183" t="str">
            <v>KCAW-6C</v>
          </cell>
          <cell r="E183" t="str">
            <v>7.7*3.5</v>
          </cell>
          <cell r="F183" t="str">
            <v>EA</v>
          </cell>
          <cell r="G183" t="str">
            <v>2</v>
          </cell>
          <cell r="H183">
            <v>1481760</v>
          </cell>
          <cell r="I183">
            <v>0</v>
          </cell>
        </row>
        <row r="184">
          <cell r="A184" t="str">
            <v>010111</v>
          </cell>
          <cell r="B184" t="str">
            <v>28</v>
          </cell>
          <cell r="C184" t="str">
            <v>Z0000057</v>
          </cell>
          <cell r="D184" t="str">
            <v>KCAW-6D</v>
          </cell>
          <cell r="E184" t="str">
            <v>7.7*4.0</v>
          </cell>
          <cell r="F184" t="str">
            <v>EA</v>
          </cell>
          <cell r="G184" t="str">
            <v>2</v>
          </cell>
          <cell r="H184">
            <v>2328480</v>
          </cell>
          <cell r="I184">
            <v>0</v>
          </cell>
        </row>
        <row r="185">
          <cell r="A185" t="str">
            <v>010111</v>
          </cell>
          <cell r="B185" t="str">
            <v>29</v>
          </cell>
          <cell r="C185" t="str">
            <v>Z0000058</v>
          </cell>
          <cell r="D185" t="str">
            <v>KCAW-6E</v>
          </cell>
          <cell r="E185" t="str">
            <v>7.7*4.5</v>
          </cell>
          <cell r="F185" t="str">
            <v>EA</v>
          </cell>
          <cell r="G185" t="str">
            <v>2</v>
          </cell>
          <cell r="H185">
            <v>2751840</v>
          </cell>
          <cell r="I185">
            <v>0</v>
          </cell>
        </row>
        <row r="186">
          <cell r="A186" t="str">
            <v>010111</v>
          </cell>
          <cell r="B186" t="str">
            <v>30</v>
          </cell>
          <cell r="C186" t="str">
            <v>Z0000059</v>
          </cell>
          <cell r="D186" t="str">
            <v>KCAW-6F</v>
          </cell>
          <cell r="E186" t="str">
            <v>7.7*4.8</v>
          </cell>
          <cell r="F186" t="str">
            <v>EA</v>
          </cell>
          <cell r="G186" t="str">
            <v>2</v>
          </cell>
          <cell r="H186">
            <v>2857680</v>
          </cell>
          <cell r="I186">
            <v>0</v>
          </cell>
        </row>
        <row r="187">
          <cell r="A187" t="str">
            <v>010111</v>
          </cell>
          <cell r="B187" t="str">
            <v>31</v>
          </cell>
          <cell r="C187" t="str">
            <v>Z0000060</v>
          </cell>
          <cell r="D187" t="str">
            <v>KCAW-7</v>
          </cell>
          <cell r="E187" t="str">
            <v>65.8*4.99</v>
          </cell>
          <cell r="F187" t="str">
            <v>EA</v>
          </cell>
          <cell r="G187" t="str">
            <v>2</v>
          </cell>
          <cell r="H187">
            <v>15032779</v>
          </cell>
          <cell r="I187">
            <v>0</v>
          </cell>
        </row>
        <row r="188">
          <cell r="A188" t="str">
            <v>010111</v>
          </cell>
          <cell r="B188" t="str">
            <v>32</v>
          </cell>
          <cell r="C188" t="str">
            <v>Z0000061</v>
          </cell>
          <cell r="D188" t="str">
            <v>KCAW-8</v>
          </cell>
          <cell r="E188" t="str">
            <v>65.8*3.19</v>
          </cell>
          <cell r="F188" t="str">
            <v>EA</v>
          </cell>
          <cell r="G188" t="str">
            <v>2</v>
          </cell>
          <cell r="H188">
            <v>12086698</v>
          </cell>
          <cell r="I188">
            <v>0</v>
          </cell>
        </row>
        <row r="189">
          <cell r="A189" t="str">
            <v>010111</v>
          </cell>
          <cell r="B189" t="str">
            <v>33</v>
          </cell>
          <cell r="C189" t="str">
            <v>Z0000062</v>
          </cell>
          <cell r="D189" t="str">
            <v>KCAW-9(TOP LIGHT)</v>
          </cell>
          <cell r="E189" t="str">
            <v>35.7*2.174</v>
          </cell>
          <cell r="F189" t="str">
            <v>EA</v>
          </cell>
          <cell r="G189" t="str">
            <v>1</v>
          </cell>
          <cell r="H189">
            <v>5423396</v>
          </cell>
          <cell r="I189">
            <v>0</v>
          </cell>
        </row>
        <row r="190">
          <cell r="A190" t="str">
            <v>010111</v>
          </cell>
          <cell r="B190" t="str">
            <v>34</v>
          </cell>
          <cell r="C190" t="str">
            <v>Z0000063</v>
          </cell>
          <cell r="D190" t="str">
            <v>SD-1</v>
          </cell>
          <cell r="E190" t="str">
            <v>1.8*2.1</v>
          </cell>
          <cell r="F190" t="str">
            <v>EA</v>
          </cell>
          <cell r="G190" t="str">
            <v>19</v>
          </cell>
          <cell r="H190">
            <v>349362</v>
          </cell>
          <cell r="I190">
            <v>0</v>
          </cell>
        </row>
        <row r="191">
          <cell r="A191" t="str">
            <v>010111</v>
          </cell>
          <cell r="B191" t="str">
            <v>35</v>
          </cell>
          <cell r="C191" t="str">
            <v>Z0000064</v>
          </cell>
          <cell r="D191" t="str">
            <v>SD-2</v>
          </cell>
          <cell r="E191" t="str">
            <v>0.8*2.1</v>
          </cell>
          <cell r="F191" t="str">
            <v>EA</v>
          </cell>
          <cell r="G191" t="str">
            <v>15</v>
          </cell>
          <cell r="H191">
            <v>174681</v>
          </cell>
          <cell r="I191">
            <v>0</v>
          </cell>
        </row>
        <row r="192">
          <cell r="A192" t="str">
            <v>010111</v>
          </cell>
          <cell r="B192" t="str">
            <v>36</v>
          </cell>
          <cell r="C192" t="str">
            <v>Z0000065</v>
          </cell>
          <cell r="D192" t="str">
            <v>SD-2A</v>
          </cell>
          <cell r="E192" t="str">
            <v>0.75*2.1</v>
          </cell>
          <cell r="F192" t="str">
            <v>EA</v>
          </cell>
          <cell r="G192" t="str">
            <v>13</v>
          </cell>
          <cell r="H192">
            <v>145567</v>
          </cell>
          <cell r="I192">
            <v>0</v>
          </cell>
        </row>
        <row r="193">
          <cell r="A193" t="str">
            <v>010111</v>
          </cell>
          <cell r="B193" t="str">
            <v>37</v>
          </cell>
          <cell r="C193" t="str">
            <v>Z0000066</v>
          </cell>
          <cell r="D193" t="str">
            <v>SD-3</v>
          </cell>
          <cell r="E193" t="str">
            <v>2.4*3.0</v>
          </cell>
          <cell r="F193" t="str">
            <v>EA</v>
          </cell>
          <cell r="G193" t="str">
            <v>2</v>
          </cell>
          <cell r="H193">
            <v>665451</v>
          </cell>
          <cell r="I193">
            <v>0</v>
          </cell>
        </row>
        <row r="194">
          <cell r="A194" t="str">
            <v>010111</v>
          </cell>
          <cell r="B194" t="str">
            <v>38</v>
          </cell>
          <cell r="C194" t="str">
            <v>Z0000067</v>
          </cell>
          <cell r="D194" t="str">
            <v>SSD-1(점검구)</v>
          </cell>
          <cell r="E194" t="str">
            <v>0.6*0.9</v>
          </cell>
          <cell r="F194" t="str">
            <v>EA</v>
          </cell>
          <cell r="G194" t="str">
            <v>8</v>
          </cell>
          <cell r="H194">
            <v>37044</v>
          </cell>
          <cell r="I194">
            <v>0</v>
          </cell>
        </row>
        <row r="195">
          <cell r="A195" t="str">
            <v>010111</v>
          </cell>
          <cell r="B195" t="str">
            <v>39</v>
          </cell>
          <cell r="C195" t="str">
            <v>Z0000068</v>
          </cell>
          <cell r="D195" t="str">
            <v>SSH-1</v>
          </cell>
          <cell r="E195" t="str">
            <v>7.2*4.5</v>
          </cell>
          <cell r="F195" t="str">
            <v>EA</v>
          </cell>
          <cell r="G195" t="str">
            <v>1</v>
          </cell>
          <cell r="H195">
            <v>3377080</v>
          </cell>
          <cell r="I195">
            <v>0</v>
          </cell>
        </row>
        <row r="196">
          <cell r="A196" t="str">
            <v>010111</v>
          </cell>
          <cell r="B196" t="str">
            <v>40</v>
          </cell>
          <cell r="C196" t="str">
            <v>Z0000069</v>
          </cell>
          <cell r="D196" t="str">
            <v>OHD-1</v>
          </cell>
          <cell r="E196" t="str">
            <v>7.2*4.5</v>
          </cell>
          <cell r="F196" t="str">
            <v>EA</v>
          </cell>
          <cell r="G196" t="str">
            <v>4</v>
          </cell>
          <cell r="H196">
            <v>8920352</v>
          </cell>
          <cell r="I196">
            <v>0</v>
          </cell>
        </row>
        <row r="197">
          <cell r="A197" t="str">
            <v>010111</v>
          </cell>
          <cell r="B197" t="str">
            <v>41</v>
          </cell>
          <cell r="C197" t="str">
            <v>Z0000070</v>
          </cell>
          <cell r="D197" t="str">
            <v>SSH-1B</v>
          </cell>
          <cell r="E197" t="str">
            <v>3.6*2.7</v>
          </cell>
          <cell r="F197" t="str">
            <v>EA</v>
          </cell>
          <cell r="G197" t="str">
            <v>4</v>
          </cell>
          <cell r="H197">
            <v>1229704</v>
          </cell>
          <cell r="I197">
            <v>0</v>
          </cell>
        </row>
        <row r="198">
          <cell r="A198" t="str">
            <v>010111</v>
          </cell>
          <cell r="B198" t="str">
            <v>42</v>
          </cell>
          <cell r="C198" t="str">
            <v>Z0000071</v>
          </cell>
          <cell r="D198" t="str">
            <v>SSH-2</v>
          </cell>
          <cell r="E198" t="str">
            <v>3.6*3.0</v>
          </cell>
          <cell r="F198" t="str">
            <v>EA</v>
          </cell>
          <cell r="G198" t="str">
            <v>56</v>
          </cell>
          <cell r="H198">
            <v>1494010</v>
          </cell>
          <cell r="I198">
            <v>0</v>
          </cell>
        </row>
        <row r="199">
          <cell r="A199" t="str">
            <v>010111</v>
          </cell>
          <cell r="B199" t="str">
            <v>43</v>
          </cell>
          <cell r="C199" t="str">
            <v>Z0000072</v>
          </cell>
          <cell r="D199" t="str">
            <v>SSH-2A</v>
          </cell>
          <cell r="E199" t="str">
            <v>3.9*3.0</v>
          </cell>
          <cell r="F199" t="str">
            <v>EA</v>
          </cell>
          <cell r="G199" t="str">
            <v>16</v>
          </cell>
          <cell r="H199">
            <v>2034970</v>
          </cell>
          <cell r="I199">
            <v>0</v>
          </cell>
        </row>
        <row r="200">
          <cell r="A200" t="str">
            <v>010111</v>
          </cell>
          <cell r="B200" t="str">
            <v>44</v>
          </cell>
          <cell r="C200" t="str">
            <v>Z0000073</v>
          </cell>
          <cell r="D200" t="str">
            <v>SSH-2B</v>
          </cell>
          <cell r="E200" t="str">
            <v>1.8*2.7</v>
          </cell>
          <cell r="F200" t="str">
            <v>EA</v>
          </cell>
          <cell r="G200" t="str">
            <v>4</v>
          </cell>
          <cell r="H200">
            <v>1033606</v>
          </cell>
          <cell r="I200">
            <v>0</v>
          </cell>
        </row>
        <row r="201">
          <cell r="A201" t="str">
            <v>010111</v>
          </cell>
          <cell r="B201" t="str">
            <v>45</v>
          </cell>
          <cell r="C201" t="str">
            <v>Z0000074</v>
          </cell>
          <cell r="D201" t="str">
            <v>SSTD-1</v>
          </cell>
          <cell r="E201" t="str">
            <v>0.9*2.1</v>
          </cell>
          <cell r="F201" t="str">
            <v>EA</v>
          </cell>
          <cell r="G201" t="str">
            <v>4</v>
          </cell>
          <cell r="H201">
            <v>129654</v>
          </cell>
          <cell r="I201">
            <v>0</v>
          </cell>
        </row>
        <row r="202">
          <cell r="A202" t="str">
            <v>010111</v>
          </cell>
          <cell r="B202" t="str">
            <v>46</v>
          </cell>
          <cell r="C202" t="str">
            <v>Z0000075</v>
          </cell>
          <cell r="D202" t="str">
            <v>SSTD-2</v>
          </cell>
          <cell r="E202" t="str">
            <v>1.8*2.7</v>
          </cell>
          <cell r="F202" t="str">
            <v>EA</v>
          </cell>
          <cell r="G202" t="str">
            <v>4</v>
          </cell>
          <cell r="H202">
            <v>333396</v>
          </cell>
          <cell r="I202">
            <v>0</v>
          </cell>
        </row>
        <row r="203">
          <cell r="A203" t="str">
            <v>010111</v>
          </cell>
          <cell r="B203" t="str">
            <v>47</v>
          </cell>
          <cell r="C203" t="str">
            <v>Z0000076</v>
          </cell>
          <cell r="D203" t="str">
            <v>후로아힌지</v>
          </cell>
          <cell r="F203" t="str">
            <v>EA</v>
          </cell>
          <cell r="G203" t="str">
            <v>12</v>
          </cell>
          <cell r="H203">
            <v>45080</v>
          </cell>
          <cell r="I203">
            <v>0</v>
          </cell>
        </row>
        <row r="204">
          <cell r="A204" t="str">
            <v>010111</v>
          </cell>
          <cell r="B204" t="str">
            <v>48</v>
          </cell>
          <cell r="C204" t="str">
            <v>Z0000077</v>
          </cell>
          <cell r="D204" t="str">
            <v>플로어 힌지설치</v>
          </cell>
          <cell r="F204" t="str">
            <v>EA</v>
          </cell>
          <cell r="G204" t="str">
            <v>12</v>
          </cell>
          <cell r="H204">
            <v>0</v>
          </cell>
          <cell r="I204">
            <v>7345</v>
          </cell>
          <cell r="J204">
            <v>219</v>
          </cell>
        </row>
        <row r="205">
          <cell r="A205" t="str">
            <v>010111</v>
          </cell>
          <cell r="B205" t="str">
            <v>49</v>
          </cell>
          <cell r="C205" t="str">
            <v>Z0000078</v>
          </cell>
          <cell r="D205" t="str">
            <v>피보트힌지</v>
          </cell>
          <cell r="F205" t="str">
            <v>EA</v>
          </cell>
          <cell r="G205" t="str">
            <v>78</v>
          </cell>
          <cell r="H205">
            <v>14700</v>
          </cell>
          <cell r="I205">
            <v>0</v>
          </cell>
          <cell r="J205">
            <v>0</v>
          </cell>
        </row>
        <row r="206">
          <cell r="A206" t="str">
            <v>010111</v>
          </cell>
          <cell r="B206" t="str">
            <v>50</v>
          </cell>
          <cell r="C206" t="str">
            <v>Z0000079</v>
          </cell>
          <cell r="D206" t="str">
            <v>도아 체크</v>
          </cell>
          <cell r="F206" t="str">
            <v>EA</v>
          </cell>
          <cell r="G206" t="str">
            <v>42</v>
          </cell>
          <cell r="H206">
            <v>24500</v>
          </cell>
          <cell r="I206">
            <v>0</v>
          </cell>
        </row>
        <row r="207">
          <cell r="A207" t="str">
            <v>010111</v>
          </cell>
          <cell r="B207" t="str">
            <v>51</v>
          </cell>
          <cell r="C207" t="str">
            <v>Z0000080</v>
          </cell>
          <cell r="D207" t="str">
            <v>도어체크설치</v>
          </cell>
          <cell r="F207" t="str">
            <v>EA</v>
          </cell>
          <cell r="G207" t="str">
            <v>42</v>
          </cell>
          <cell r="H207">
            <v>0</v>
          </cell>
          <cell r="I207">
            <v>4788</v>
          </cell>
          <cell r="J207">
            <v>143</v>
          </cell>
        </row>
        <row r="208">
          <cell r="A208" t="str">
            <v>010111</v>
          </cell>
          <cell r="B208" t="str">
            <v>52</v>
          </cell>
          <cell r="C208" t="str">
            <v>Z0000081</v>
          </cell>
          <cell r="D208" t="str">
            <v>도아 로크</v>
          </cell>
          <cell r="E208" t="str">
            <v>현관용</v>
          </cell>
          <cell r="F208" t="str">
            <v>EA</v>
          </cell>
          <cell r="G208" t="str">
            <v>49</v>
          </cell>
          <cell r="H208">
            <v>9310</v>
          </cell>
          <cell r="I208">
            <v>0</v>
          </cell>
        </row>
        <row r="209">
          <cell r="A209" t="str">
            <v>010111</v>
          </cell>
          <cell r="B209" t="str">
            <v>53</v>
          </cell>
          <cell r="C209" t="str">
            <v>Z0000082</v>
          </cell>
          <cell r="D209" t="str">
            <v>창호철물 설치</v>
          </cell>
          <cell r="E209" t="str">
            <v>도아록</v>
          </cell>
          <cell r="F209" t="str">
            <v>EA</v>
          </cell>
          <cell r="G209" t="str">
            <v>49</v>
          </cell>
          <cell r="H209">
            <v>0</v>
          </cell>
          <cell r="I209">
            <v>689</v>
          </cell>
          <cell r="J209">
            <v>0</v>
          </cell>
        </row>
        <row r="210">
          <cell r="A210" t="str">
            <v>010111</v>
          </cell>
          <cell r="B210" t="str">
            <v>54</v>
          </cell>
          <cell r="C210" t="str">
            <v>Z0000083</v>
          </cell>
          <cell r="D210" t="str">
            <v>공    정</v>
          </cell>
          <cell r="F210" t="str">
            <v>EA</v>
          </cell>
          <cell r="G210" t="str">
            <v>21</v>
          </cell>
          <cell r="H210">
            <v>4410</v>
          </cell>
          <cell r="I210">
            <v>0</v>
          </cell>
        </row>
        <row r="212">
          <cell r="D212" t="str">
            <v>소계</v>
          </cell>
        </row>
        <row r="214">
          <cell r="D214" t="str">
            <v>12. 유리공사</v>
          </cell>
        </row>
        <row r="215">
          <cell r="A215" t="str">
            <v>010112</v>
          </cell>
          <cell r="B215" t="str">
            <v>1</v>
          </cell>
          <cell r="C215" t="str">
            <v>49A00020</v>
          </cell>
          <cell r="D215" t="str">
            <v>투명유리</v>
          </cell>
          <cell r="E215" t="str">
            <v>T=5.0MM</v>
          </cell>
          <cell r="F215" t="str">
            <v>M2</v>
          </cell>
          <cell r="G215" t="str">
            <v>30.2</v>
          </cell>
          <cell r="H215">
            <v>3716</v>
          </cell>
          <cell r="I215">
            <v>0</v>
          </cell>
          <cell r="J215">
            <v>0</v>
          </cell>
        </row>
        <row r="216">
          <cell r="A216" t="str">
            <v>010112</v>
          </cell>
          <cell r="B216" t="str">
            <v>2</v>
          </cell>
          <cell r="C216" t="str">
            <v>49C00010</v>
          </cell>
          <cell r="D216" t="str">
            <v>복층유리(투명)</v>
          </cell>
          <cell r="E216" t="str">
            <v>T12</v>
          </cell>
          <cell r="F216" t="str">
            <v>M2</v>
          </cell>
          <cell r="G216" t="str">
            <v>272.28</v>
          </cell>
          <cell r="H216">
            <v>13337</v>
          </cell>
          <cell r="I216">
            <v>0</v>
          </cell>
          <cell r="J216">
            <v>0</v>
          </cell>
        </row>
        <row r="217">
          <cell r="A217" t="str">
            <v>010112</v>
          </cell>
          <cell r="B217" t="str">
            <v>3</v>
          </cell>
          <cell r="C217" t="str">
            <v>49C00020</v>
          </cell>
          <cell r="D217" t="str">
            <v>복층유리(투명)</v>
          </cell>
          <cell r="E217" t="str">
            <v>T16</v>
          </cell>
          <cell r="F217" t="str">
            <v>M2</v>
          </cell>
          <cell r="G217" t="str">
            <v>1063.3</v>
          </cell>
          <cell r="H217">
            <v>17600</v>
          </cell>
          <cell r="I217">
            <v>0</v>
          </cell>
          <cell r="J217">
            <v>0</v>
          </cell>
        </row>
        <row r="218">
          <cell r="A218" t="str">
            <v>010112</v>
          </cell>
          <cell r="B218" t="str">
            <v>4</v>
          </cell>
          <cell r="C218" t="str">
            <v>49E00010</v>
          </cell>
          <cell r="D218" t="str">
            <v>강화유리도아</v>
          </cell>
          <cell r="E218" t="str">
            <v>900*2100 투명</v>
          </cell>
          <cell r="F218" t="str">
            <v>짝</v>
          </cell>
          <cell r="G218" t="str">
            <v>12</v>
          </cell>
          <cell r="H218">
            <v>88200</v>
          </cell>
          <cell r="I218">
            <v>0</v>
          </cell>
        </row>
        <row r="219">
          <cell r="A219" t="str">
            <v>010112</v>
          </cell>
          <cell r="B219" t="str">
            <v>5</v>
          </cell>
          <cell r="C219" t="str">
            <v>91N00050</v>
          </cell>
          <cell r="D219" t="str">
            <v>유리끼우기</v>
          </cell>
          <cell r="E219" t="str">
            <v>복층유리,12MM</v>
          </cell>
          <cell r="F219" t="str">
            <v>M2</v>
          </cell>
          <cell r="G219" t="str">
            <v>272.28</v>
          </cell>
          <cell r="H219">
            <v>0</v>
          </cell>
          <cell r="I219">
            <v>15428</v>
          </cell>
          <cell r="J219">
            <v>0</v>
          </cell>
        </row>
        <row r="220">
          <cell r="A220" t="str">
            <v>010112</v>
          </cell>
          <cell r="B220" t="str">
            <v>6</v>
          </cell>
          <cell r="C220" t="str">
            <v>91N00060</v>
          </cell>
          <cell r="D220" t="str">
            <v>유리끼우기</v>
          </cell>
          <cell r="E220" t="str">
            <v>복층유리,16MM</v>
          </cell>
          <cell r="F220" t="str">
            <v>M2</v>
          </cell>
          <cell r="G220" t="str">
            <v>1063.3</v>
          </cell>
          <cell r="H220">
            <v>0</v>
          </cell>
          <cell r="I220">
            <v>17208</v>
          </cell>
          <cell r="J220">
            <v>0</v>
          </cell>
        </row>
        <row r="221">
          <cell r="A221" t="str">
            <v>010112</v>
          </cell>
          <cell r="B221" t="str">
            <v>7</v>
          </cell>
          <cell r="C221" t="str">
            <v>91N00510</v>
          </cell>
          <cell r="D221" t="str">
            <v>유리끼우기 코킹</v>
          </cell>
          <cell r="E221" t="str">
            <v>0.5CM각</v>
          </cell>
          <cell r="F221" t="str">
            <v>M</v>
          </cell>
          <cell r="G221" t="str">
            <v>10431.8</v>
          </cell>
          <cell r="H221">
            <v>189</v>
          </cell>
          <cell r="I221">
            <v>0</v>
          </cell>
          <cell r="J221">
            <v>0</v>
          </cell>
        </row>
        <row r="223">
          <cell r="D223" t="str">
            <v>소계</v>
          </cell>
        </row>
        <row r="225">
          <cell r="D225" t="str">
            <v>13. 금속및 철물공사</v>
          </cell>
        </row>
        <row r="226">
          <cell r="A226" t="str">
            <v>010113</v>
          </cell>
          <cell r="B226" t="str">
            <v>1</v>
          </cell>
          <cell r="C226" t="str">
            <v>51B00010</v>
          </cell>
          <cell r="D226" t="str">
            <v>AL 스펜드럴</v>
          </cell>
          <cell r="E226" t="str">
            <v>W-100 무공</v>
          </cell>
          <cell r="F226" t="str">
            <v>M2</v>
          </cell>
          <cell r="G226" t="str">
            <v>648.21</v>
          </cell>
          <cell r="H226">
            <v>17640</v>
          </cell>
          <cell r="I226">
            <v>0</v>
          </cell>
          <cell r="J226">
            <v>0</v>
          </cell>
        </row>
        <row r="227">
          <cell r="A227" t="str">
            <v>010113</v>
          </cell>
          <cell r="B227" t="str">
            <v>2</v>
          </cell>
          <cell r="C227" t="str">
            <v>51C00010</v>
          </cell>
          <cell r="D227" t="str">
            <v>악세스 후로아(STEEL)</v>
          </cell>
          <cell r="E227" t="str">
            <v>디럭스타일마감</v>
          </cell>
          <cell r="F227" t="str">
            <v>M2</v>
          </cell>
          <cell r="G227" t="str">
            <v>51.48</v>
          </cell>
          <cell r="H227">
            <v>63700</v>
          </cell>
          <cell r="I227">
            <v>0</v>
          </cell>
        </row>
        <row r="228">
          <cell r="A228" t="str">
            <v>010113</v>
          </cell>
          <cell r="B228" t="str">
            <v>4</v>
          </cell>
          <cell r="C228" t="str">
            <v>91K00310</v>
          </cell>
          <cell r="D228" t="str">
            <v>커텐박스</v>
          </cell>
          <cell r="E228" t="str">
            <v>철제(분체도강)120*120</v>
          </cell>
          <cell r="F228" t="str">
            <v>M</v>
          </cell>
          <cell r="G228" t="str">
            <v>103.6</v>
          </cell>
          <cell r="H228">
            <v>7840</v>
          </cell>
          <cell r="I228">
            <v>0</v>
          </cell>
          <cell r="J228">
            <v>0</v>
          </cell>
        </row>
        <row r="229">
          <cell r="A229" t="str">
            <v>010113</v>
          </cell>
          <cell r="B229" t="str">
            <v>5</v>
          </cell>
          <cell r="C229" t="str">
            <v>51G00060</v>
          </cell>
          <cell r="D229" t="str">
            <v>재료분리대(스텐)</v>
          </cell>
          <cell r="E229" t="str">
            <v>T1.5*W25</v>
          </cell>
          <cell r="F229" t="str">
            <v>M</v>
          </cell>
          <cell r="G229" t="str">
            <v>212.4</v>
          </cell>
          <cell r="H229">
            <v>11760</v>
          </cell>
          <cell r="I229">
            <v>0</v>
          </cell>
        </row>
        <row r="230">
          <cell r="A230" t="str">
            <v>010113</v>
          </cell>
          <cell r="B230" t="str">
            <v>6</v>
          </cell>
          <cell r="C230" t="str">
            <v>51G00090</v>
          </cell>
          <cell r="D230" t="str">
            <v>스텐레스 코너후레임</v>
          </cell>
          <cell r="F230" t="str">
            <v>M</v>
          </cell>
          <cell r="G230" t="str">
            <v>62.4</v>
          </cell>
          <cell r="H230">
            <v>32340</v>
          </cell>
          <cell r="I230">
            <v>0</v>
          </cell>
        </row>
        <row r="231">
          <cell r="A231" t="str">
            <v>010113</v>
          </cell>
          <cell r="B231" t="str">
            <v>7</v>
          </cell>
          <cell r="C231" t="str">
            <v>Z0000084</v>
          </cell>
          <cell r="D231" t="str">
            <v>스텐레스 핸드레일</v>
          </cell>
          <cell r="E231" t="str">
            <v>D=50.8,H=900</v>
          </cell>
          <cell r="F231" t="str">
            <v>M</v>
          </cell>
          <cell r="G231" t="str">
            <v>570.8</v>
          </cell>
          <cell r="H231">
            <v>24500</v>
          </cell>
          <cell r="I231">
            <v>0</v>
          </cell>
        </row>
        <row r="232">
          <cell r="A232" t="str">
            <v>010113</v>
          </cell>
          <cell r="B232" t="str">
            <v>8</v>
          </cell>
          <cell r="C232" t="str">
            <v>91K00010</v>
          </cell>
          <cell r="D232" t="str">
            <v>경량철골천정틀</v>
          </cell>
          <cell r="E232" t="str">
            <v>M-BAR</v>
          </cell>
          <cell r="F232" t="str">
            <v>M2</v>
          </cell>
          <cell r="G232" t="str">
            <v>5822.18</v>
          </cell>
          <cell r="H232">
            <v>5390</v>
          </cell>
          <cell r="I232">
            <v>0</v>
          </cell>
          <cell r="J232">
            <v>0</v>
          </cell>
        </row>
        <row r="233">
          <cell r="A233" t="str">
            <v>010113</v>
          </cell>
          <cell r="B233" t="str">
            <v>9</v>
          </cell>
          <cell r="C233" t="str">
            <v>91K00040</v>
          </cell>
          <cell r="D233" t="str">
            <v>AL몰딩설치</v>
          </cell>
          <cell r="F233" t="str">
            <v>M</v>
          </cell>
          <cell r="G233" t="str">
            <v>5234.68</v>
          </cell>
          <cell r="H233">
            <v>705</v>
          </cell>
          <cell r="I233">
            <v>0</v>
          </cell>
          <cell r="J233">
            <v>0</v>
          </cell>
        </row>
        <row r="234">
          <cell r="A234" t="str">
            <v>010113</v>
          </cell>
          <cell r="B234" t="str">
            <v>10</v>
          </cell>
          <cell r="C234" t="str">
            <v>91K00050</v>
          </cell>
          <cell r="D234" t="str">
            <v>와이아메쉬깔기</v>
          </cell>
          <cell r="E234" t="str">
            <v>#8-150*150</v>
          </cell>
          <cell r="F234" t="str">
            <v>M2</v>
          </cell>
          <cell r="G234" t="str">
            <v>14813.04</v>
          </cell>
          <cell r="H234">
            <v>773</v>
          </cell>
          <cell r="I234">
            <v>815</v>
          </cell>
          <cell r="J234">
            <v>0</v>
          </cell>
        </row>
        <row r="235">
          <cell r="A235" t="str">
            <v>010113</v>
          </cell>
          <cell r="B235" t="str">
            <v>11</v>
          </cell>
          <cell r="C235" t="str">
            <v>91K00130</v>
          </cell>
          <cell r="D235" t="str">
            <v>논스립설치</v>
          </cell>
          <cell r="E235" t="str">
            <v>PVC50MM</v>
          </cell>
          <cell r="F235" t="str">
            <v>M</v>
          </cell>
          <cell r="G235" t="str">
            <v>464.1</v>
          </cell>
          <cell r="H235">
            <v>882</v>
          </cell>
          <cell r="I235">
            <v>6227</v>
          </cell>
          <cell r="J235">
            <v>0</v>
          </cell>
        </row>
        <row r="236">
          <cell r="A236" t="str">
            <v>010113</v>
          </cell>
          <cell r="B236" t="str">
            <v>12</v>
          </cell>
          <cell r="C236" t="str">
            <v>91K00215</v>
          </cell>
          <cell r="D236" t="str">
            <v>각종비드설치</v>
          </cell>
          <cell r="F236" t="str">
            <v>M</v>
          </cell>
          <cell r="G236" t="str">
            <v>763.8</v>
          </cell>
          <cell r="H236">
            <v>0</v>
          </cell>
          <cell r="I236">
            <v>2178</v>
          </cell>
          <cell r="J236">
            <v>0</v>
          </cell>
        </row>
        <row r="237">
          <cell r="A237" t="str">
            <v>010113</v>
          </cell>
          <cell r="B237" t="str">
            <v>13</v>
          </cell>
          <cell r="C237" t="str">
            <v>51F00040</v>
          </cell>
          <cell r="D237" t="str">
            <v>조인트비드</v>
          </cell>
          <cell r="F237" t="str">
            <v>M</v>
          </cell>
          <cell r="G237" t="str">
            <v>246.2</v>
          </cell>
          <cell r="H237">
            <v>411</v>
          </cell>
          <cell r="I237">
            <v>0</v>
          </cell>
          <cell r="J237">
            <v>0</v>
          </cell>
        </row>
        <row r="238">
          <cell r="A238" t="str">
            <v>010113</v>
          </cell>
          <cell r="B238" t="str">
            <v>15</v>
          </cell>
          <cell r="C238" t="str">
            <v>Z0000085</v>
          </cell>
          <cell r="D238" t="str">
            <v>문틀비드</v>
          </cell>
          <cell r="F238" t="str">
            <v>M</v>
          </cell>
          <cell r="G238" t="str">
            <v>196.8</v>
          </cell>
          <cell r="H238">
            <v>470</v>
          </cell>
          <cell r="I238">
            <v>0</v>
          </cell>
        </row>
        <row r="239">
          <cell r="A239" t="str">
            <v>010113</v>
          </cell>
          <cell r="B239" t="str">
            <v>16</v>
          </cell>
          <cell r="C239" t="str">
            <v>Z0000086</v>
          </cell>
          <cell r="D239" t="str">
            <v>창틀비드</v>
          </cell>
          <cell r="F239" t="str">
            <v>M</v>
          </cell>
          <cell r="G239" t="str">
            <v>518.4</v>
          </cell>
          <cell r="H239">
            <v>470</v>
          </cell>
          <cell r="I239">
            <v>0</v>
          </cell>
        </row>
        <row r="240">
          <cell r="A240" t="str">
            <v>010113</v>
          </cell>
          <cell r="B240" t="str">
            <v>17</v>
          </cell>
          <cell r="C240" t="str">
            <v>Z0000087</v>
          </cell>
          <cell r="D240" t="str">
            <v>걸레받이비드</v>
          </cell>
          <cell r="F240" t="str">
            <v>M</v>
          </cell>
          <cell r="G240" t="str">
            <v>1136.92</v>
          </cell>
          <cell r="H240">
            <v>372</v>
          </cell>
          <cell r="I240">
            <v>0</v>
          </cell>
        </row>
        <row r="241">
          <cell r="A241" t="str">
            <v>010113</v>
          </cell>
          <cell r="B241" t="str">
            <v>18</v>
          </cell>
          <cell r="C241" t="str">
            <v>Z0000088</v>
          </cell>
          <cell r="D241" t="str">
            <v>ST'L PLATE</v>
          </cell>
          <cell r="E241" t="str">
            <v>T=1.2</v>
          </cell>
          <cell r="F241" t="str">
            <v>KG</v>
          </cell>
          <cell r="G241" t="str">
            <v>2164</v>
          </cell>
          <cell r="H241">
            <v>309</v>
          </cell>
          <cell r="I241">
            <v>0</v>
          </cell>
        </row>
        <row r="242">
          <cell r="A242" t="str">
            <v>010113</v>
          </cell>
          <cell r="B242" t="str">
            <v>19</v>
          </cell>
          <cell r="C242" t="str">
            <v>Z0000089</v>
          </cell>
          <cell r="D242" t="str">
            <v>ST'L PLATE</v>
          </cell>
          <cell r="E242" t="str">
            <v>T=2.3</v>
          </cell>
          <cell r="F242" t="str">
            <v>KG</v>
          </cell>
          <cell r="G242" t="str">
            <v>3128</v>
          </cell>
          <cell r="H242">
            <v>282</v>
          </cell>
          <cell r="I242">
            <v>0</v>
          </cell>
        </row>
        <row r="243">
          <cell r="A243" t="str">
            <v>010113</v>
          </cell>
          <cell r="B243" t="str">
            <v>20</v>
          </cell>
          <cell r="C243" t="str">
            <v>Z0000090</v>
          </cell>
          <cell r="D243" t="str">
            <v>ST'L PLATE</v>
          </cell>
          <cell r="E243" t="str">
            <v>T=3.2</v>
          </cell>
          <cell r="F243" t="str">
            <v>KG</v>
          </cell>
          <cell r="G243" t="str">
            <v>6358</v>
          </cell>
          <cell r="H243">
            <v>281</v>
          </cell>
          <cell r="I243">
            <v>0</v>
          </cell>
        </row>
        <row r="244">
          <cell r="A244" t="str">
            <v>010113</v>
          </cell>
          <cell r="B244" t="str">
            <v>21</v>
          </cell>
          <cell r="C244" t="str">
            <v>Z0000091</v>
          </cell>
          <cell r="D244" t="str">
            <v>ST'L PLATE</v>
          </cell>
          <cell r="E244" t="str">
            <v>T=4</v>
          </cell>
          <cell r="F244" t="str">
            <v>KG</v>
          </cell>
          <cell r="G244" t="str">
            <v>254</v>
          </cell>
          <cell r="H244">
            <v>281</v>
          </cell>
          <cell r="I244">
            <v>0</v>
          </cell>
        </row>
        <row r="245">
          <cell r="A245" t="str">
            <v>010113</v>
          </cell>
          <cell r="B245" t="str">
            <v>22</v>
          </cell>
          <cell r="C245" t="str">
            <v>Z0000092</v>
          </cell>
          <cell r="D245" t="str">
            <v>ST'L PLATE</v>
          </cell>
          <cell r="E245" t="str">
            <v>T=6</v>
          </cell>
          <cell r="F245" t="str">
            <v>KG</v>
          </cell>
          <cell r="G245" t="str">
            <v>19605</v>
          </cell>
          <cell r="H245">
            <v>281</v>
          </cell>
          <cell r="I245">
            <v>0</v>
          </cell>
        </row>
        <row r="246">
          <cell r="A246" t="str">
            <v>010113</v>
          </cell>
          <cell r="B246" t="str">
            <v>23</v>
          </cell>
          <cell r="C246" t="str">
            <v>Z0000093</v>
          </cell>
          <cell r="D246" t="str">
            <v>ST'L PLATE</v>
          </cell>
          <cell r="E246" t="str">
            <v>T=9</v>
          </cell>
          <cell r="F246" t="str">
            <v>KG</v>
          </cell>
          <cell r="G246" t="str">
            <v>4866</v>
          </cell>
          <cell r="H246">
            <v>284</v>
          </cell>
          <cell r="I246">
            <v>0</v>
          </cell>
        </row>
        <row r="247">
          <cell r="A247" t="str">
            <v>010113</v>
          </cell>
          <cell r="B247" t="str">
            <v>24</v>
          </cell>
          <cell r="C247" t="str">
            <v>Z0000094</v>
          </cell>
          <cell r="D247" t="str">
            <v>ST'L PLATE</v>
          </cell>
          <cell r="E247" t="str">
            <v>T=12</v>
          </cell>
          <cell r="F247" t="str">
            <v>KG</v>
          </cell>
          <cell r="G247" t="str">
            <v>183</v>
          </cell>
          <cell r="H247">
            <v>309</v>
          </cell>
          <cell r="I247">
            <v>0</v>
          </cell>
        </row>
        <row r="248">
          <cell r="A248" t="str">
            <v>010113</v>
          </cell>
          <cell r="B248" t="str">
            <v>25</v>
          </cell>
          <cell r="C248" t="str">
            <v>Z0000095</v>
          </cell>
          <cell r="D248" t="str">
            <v>CHECK PLATE</v>
          </cell>
          <cell r="E248" t="str">
            <v>T=4.5</v>
          </cell>
          <cell r="F248" t="str">
            <v>KG</v>
          </cell>
          <cell r="G248" t="str">
            <v>820</v>
          </cell>
          <cell r="H248">
            <v>261</v>
          </cell>
          <cell r="I248">
            <v>0</v>
          </cell>
        </row>
        <row r="249">
          <cell r="A249" t="str">
            <v>010113</v>
          </cell>
          <cell r="B249" t="str">
            <v>26</v>
          </cell>
          <cell r="C249" t="str">
            <v>Z0000096</v>
          </cell>
          <cell r="D249" t="str">
            <v>H-300*300*10*15</v>
          </cell>
          <cell r="F249" t="str">
            <v>KG</v>
          </cell>
          <cell r="G249" t="str">
            <v>1810</v>
          </cell>
          <cell r="H249">
            <v>347</v>
          </cell>
          <cell r="I249">
            <v>0</v>
          </cell>
        </row>
        <row r="250">
          <cell r="A250" t="str">
            <v>010113</v>
          </cell>
          <cell r="B250" t="str">
            <v>27</v>
          </cell>
          <cell r="C250" t="str">
            <v>Z0000097</v>
          </cell>
          <cell r="D250" t="str">
            <v>ㄷ-150*75*6.5*10</v>
          </cell>
          <cell r="F250" t="str">
            <v>KG</v>
          </cell>
          <cell r="G250" t="str">
            <v>18296</v>
          </cell>
          <cell r="H250">
            <v>328</v>
          </cell>
          <cell r="I250">
            <v>0</v>
          </cell>
        </row>
        <row r="251">
          <cell r="A251" t="str">
            <v>010113</v>
          </cell>
          <cell r="B251" t="str">
            <v>28</v>
          </cell>
          <cell r="C251" t="str">
            <v>Z0000098</v>
          </cell>
          <cell r="D251" t="str">
            <v>C-100*50*20*3.2</v>
          </cell>
          <cell r="F251" t="str">
            <v>KG</v>
          </cell>
          <cell r="G251" t="str">
            <v>467</v>
          </cell>
          <cell r="H251">
            <v>303</v>
          </cell>
          <cell r="I251">
            <v>0</v>
          </cell>
        </row>
        <row r="252">
          <cell r="A252" t="str">
            <v>010113</v>
          </cell>
          <cell r="B252" t="str">
            <v>29</v>
          </cell>
          <cell r="C252" t="str">
            <v>Z0000099</v>
          </cell>
          <cell r="D252" t="str">
            <v>C-125*50*20*3.2</v>
          </cell>
          <cell r="F252" t="str">
            <v>KG</v>
          </cell>
          <cell r="G252" t="str">
            <v>1612</v>
          </cell>
          <cell r="H252">
            <v>303</v>
          </cell>
          <cell r="I252">
            <v>0</v>
          </cell>
        </row>
        <row r="253">
          <cell r="A253" t="str">
            <v>010113</v>
          </cell>
          <cell r="B253" t="str">
            <v>30</v>
          </cell>
          <cell r="C253" t="str">
            <v>Z0000100</v>
          </cell>
          <cell r="D253" t="str">
            <v>ANGLE</v>
          </cell>
          <cell r="E253" t="str">
            <v>L-30*30*5</v>
          </cell>
          <cell r="F253" t="str">
            <v>KG</v>
          </cell>
          <cell r="G253" t="str">
            <v>225</v>
          </cell>
          <cell r="H253">
            <v>318</v>
          </cell>
          <cell r="I253">
            <v>0</v>
          </cell>
        </row>
        <row r="254">
          <cell r="A254" t="str">
            <v>010113</v>
          </cell>
          <cell r="B254" t="str">
            <v>31</v>
          </cell>
          <cell r="C254" t="str">
            <v>Z0000101</v>
          </cell>
          <cell r="D254" t="str">
            <v>ANGLE</v>
          </cell>
          <cell r="E254" t="str">
            <v>L-50*50*5</v>
          </cell>
          <cell r="F254" t="str">
            <v>KG</v>
          </cell>
          <cell r="G254" t="str">
            <v>852</v>
          </cell>
          <cell r="H254">
            <v>298</v>
          </cell>
          <cell r="I254">
            <v>0</v>
          </cell>
        </row>
        <row r="255">
          <cell r="A255" t="str">
            <v>010113</v>
          </cell>
          <cell r="B255" t="str">
            <v>32</v>
          </cell>
          <cell r="C255" t="str">
            <v>Z0000102</v>
          </cell>
          <cell r="D255" t="str">
            <v>ANGLE</v>
          </cell>
          <cell r="E255" t="str">
            <v>L-50*50*6</v>
          </cell>
          <cell r="F255" t="str">
            <v>KG</v>
          </cell>
          <cell r="G255" t="str">
            <v>9911</v>
          </cell>
          <cell r="H255">
            <v>298</v>
          </cell>
          <cell r="I255">
            <v>0</v>
          </cell>
        </row>
        <row r="256">
          <cell r="A256" t="str">
            <v>010113</v>
          </cell>
          <cell r="B256" t="str">
            <v>33</v>
          </cell>
          <cell r="C256" t="str">
            <v>Z0000103</v>
          </cell>
          <cell r="D256" t="str">
            <v>ST'L PIPE</v>
          </cell>
          <cell r="E256" t="str">
            <v>ㅁ-100*50*6</v>
          </cell>
          <cell r="F256" t="str">
            <v>M</v>
          </cell>
          <cell r="G256" t="str">
            <v>533.7</v>
          </cell>
          <cell r="H256">
            <v>3837</v>
          </cell>
          <cell r="I256">
            <v>0</v>
          </cell>
        </row>
        <row r="257">
          <cell r="A257" t="str">
            <v>010113</v>
          </cell>
          <cell r="B257" t="str">
            <v>34</v>
          </cell>
          <cell r="C257" t="str">
            <v>Z0000104</v>
          </cell>
          <cell r="D257" t="str">
            <v>ST'L PIPE</v>
          </cell>
          <cell r="E257" t="str">
            <v>D114.3*3.6</v>
          </cell>
          <cell r="F257" t="str">
            <v>M</v>
          </cell>
          <cell r="G257" t="str">
            <v>49.2</v>
          </cell>
          <cell r="H257">
            <v>5392</v>
          </cell>
          <cell r="I257">
            <v>0</v>
          </cell>
        </row>
        <row r="258">
          <cell r="A258" t="str">
            <v>010113</v>
          </cell>
          <cell r="B258" t="str">
            <v>35</v>
          </cell>
          <cell r="C258" t="str">
            <v>Z0000105</v>
          </cell>
          <cell r="D258" t="str">
            <v>ST'L PIPE</v>
          </cell>
          <cell r="E258" t="str">
            <v>D42.7*3.2</v>
          </cell>
          <cell r="F258" t="str">
            <v>M</v>
          </cell>
          <cell r="G258" t="str">
            <v>13</v>
          </cell>
          <cell r="H258">
            <v>1372</v>
          </cell>
          <cell r="I258">
            <v>0</v>
          </cell>
        </row>
        <row r="259">
          <cell r="A259" t="str">
            <v>010113</v>
          </cell>
          <cell r="B259" t="str">
            <v>36</v>
          </cell>
          <cell r="C259" t="str">
            <v>Z0000106</v>
          </cell>
          <cell r="D259" t="str">
            <v>FLAT BAR</v>
          </cell>
          <cell r="E259" t="str">
            <v>FB-25*6</v>
          </cell>
          <cell r="F259" t="str">
            <v>KG</v>
          </cell>
          <cell r="G259" t="str">
            <v>107</v>
          </cell>
          <cell r="H259">
            <v>372</v>
          </cell>
          <cell r="I259">
            <v>0</v>
          </cell>
        </row>
        <row r="260">
          <cell r="A260" t="str">
            <v>010113</v>
          </cell>
          <cell r="B260" t="str">
            <v>37</v>
          </cell>
          <cell r="C260" t="str">
            <v>Z0000107</v>
          </cell>
          <cell r="D260" t="str">
            <v>FLAT BAR</v>
          </cell>
          <cell r="E260" t="str">
            <v>FB-60*5</v>
          </cell>
          <cell r="F260" t="str">
            <v>KG</v>
          </cell>
          <cell r="G260" t="str">
            <v>326</v>
          </cell>
          <cell r="H260">
            <v>372</v>
          </cell>
          <cell r="I260">
            <v>0</v>
          </cell>
        </row>
        <row r="261">
          <cell r="A261" t="str">
            <v>010113</v>
          </cell>
          <cell r="B261" t="str">
            <v>38</v>
          </cell>
          <cell r="C261" t="str">
            <v>Z0000108</v>
          </cell>
          <cell r="D261" t="str">
            <v>FLAT BAR</v>
          </cell>
          <cell r="E261" t="str">
            <v>FB-50*6</v>
          </cell>
          <cell r="F261" t="str">
            <v>KG</v>
          </cell>
          <cell r="G261" t="str">
            <v>758</v>
          </cell>
          <cell r="H261">
            <v>372</v>
          </cell>
          <cell r="I261">
            <v>0</v>
          </cell>
        </row>
        <row r="262">
          <cell r="A262" t="str">
            <v>010113</v>
          </cell>
          <cell r="B262" t="str">
            <v>39</v>
          </cell>
          <cell r="C262" t="str">
            <v>Z0000109</v>
          </cell>
          <cell r="D262" t="str">
            <v>ROUND BAR</v>
          </cell>
          <cell r="E262" t="str">
            <v>D=12MM</v>
          </cell>
          <cell r="F262" t="str">
            <v>KG</v>
          </cell>
          <cell r="G262" t="str">
            <v>25</v>
          </cell>
          <cell r="H262">
            <v>313</v>
          </cell>
          <cell r="I262">
            <v>0</v>
          </cell>
        </row>
        <row r="263">
          <cell r="A263" t="str">
            <v>010113</v>
          </cell>
          <cell r="B263" t="str">
            <v>40</v>
          </cell>
          <cell r="C263" t="str">
            <v>Z0000110</v>
          </cell>
          <cell r="D263" t="str">
            <v>ROUND BAR</v>
          </cell>
          <cell r="E263" t="str">
            <v>D=19MM</v>
          </cell>
          <cell r="F263" t="str">
            <v>KG</v>
          </cell>
          <cell r="G263" t="str">
            <v>15508</v>
          </cell>
          <cell r="H263">
            <v>313</v>
          </cell>
          <cell r="I263">
            <v>0</v>
          </cell>
        </row>
        <row r="264">
          <cell r="A264" t="str">
            <v>010113</v>
          </cell>
          <cell r="B264" t="str">
            <v>41</v>
          </cell>
          <cell r="C264" t="str">
            <v>Z0000111</v>
          </cell>
          <cell r="D264" t="str">
            <v>RE BAR</v>
          </cell>
          <cell r="E264" t="str">
            <v>D=10MM</v>
          </cell>
          <cell r="F264" t="str">
            <v>KG</v>
          </cell>
          <cell r="G264" t="str">
            <v>36</v>
          </cell>
          <cell r="H264">
            <v>306</v>
          </cell>
          <cell r="I264">
            <v>0</v>
          </cell>
        </row>
        <row r="265">
          <cell r="A265" t="str">
            <v>010113</v>
          </cell>
          <cell r="B265" t="str">
            <v>42</v>
          </cell>
          <cell r="C265" t="str">
            <v>Z0000112</v>
          </cell>
          <cell r="D265" t="str">
            <v>T.C - BOLT</v>
          </cell>
          <cell r="E265" t="str">
            <v>M20*60</v>
          </cell>
          <cell r="F265" t="str">
            <v>EA</v>
          </cell>
          <cell r="G265" t="str">
            <v>24</v>
          </cell>
          <cell r="H265">
            <v>579</v>
          </cell>
          <cell r="I265">
            <v>0</v>
          </cell>
        </row>
        <row r="266">
          <cell r="A266" t="str">
            <v>010113</v>
          </cell>
          <cell r="B266" t="str">
            <v>43</v>
          </cell>
          <cell r="C266" t="str">
            <v>91K01310</v>
          </cell>
          <cell r="D266" t="str">
            <v>잡철물제작설치</v>
          </cell>
          <cell r="E266" t="str">
            <v>간단</v>
          </cell>
          <cell r="F266" t="str">
            <v>TON</v>
          </cell>
          <cell r="G266" t="str">
            <v>20.106</v>
          </cell>
          <cell r="H266">
            <v>102238</v>
          </cell>
          <cell r="I266">
            <v>2040827</v>
          </cell>
          <cell r="J266">
            <v>6555</v>
          </cell>
        </row>
        <row r="267">
          <cell r="A267" t="str">
            <v>010113</v>
          </cell>
          <cell r="B267" t="str">
            <v>44</v>
          </cell>
          <cell r="C267" t="str">
            <v>91K01460</v>
          </cell>
          <cell r="D267" t="str">
            <v>잡철물설치비</v>
          </cell>
          <cell r="E267" t="str">
            <v>간단</v>
          </cell>
          <cell r="F267" t="str">
            <v>TON</v>
          </cell>
          <cell r="G267" t="str">
            <v>76.606</v>
          </cell>
          <cell r="H267">
            <v>18896</v>
          </cell>
          <cell r="I267">
            <v>418202</v>
          </cell>
          <cell r="J267">
            <v>982</v>
          </cell>
        </row>
        <row r="268">
          <cell r="A268" t="str">
            <v>010113</v>
          </cell>
          <cell r="B268" t="str">
            <v>45</v>
          </cell>
          <cell r="C268" t="str">
            <v>Z0000113</v>
          </cell>
          <cell r="D268" t="str">
            <v>GRATING</v>
          </cell>
          <cell r="E268" t="str">
            <v>I-25*5*3</v>
          </cell>
          <cell r="F268" t="str">
            <v>M2</v>
          </cell>
          <cell r="G268" t="str">
            <v>48.96</v>
          </cell>
          <cell r="H268">
            <v>7840</v>
          </cell>
          <cell r="I268">
            <v>0</v>
          </cell>
        </row>
        <row r="270">
          <cell r="D270" t="str">
            <v>소계</v>
          </cell>
        </row>
        <row r="272">
          <cell r="D272" t="str">
            <v>14. 철물공사</v>
          </cell>
        </row>
        <row r="273">
          <cell r="A273" t="str">
            <v>010114</v>
          </cell>
          <cell r="B273" t="str">
            <v>1</v>
          </cell>
          <cell r="C273" t="str">
            <v>Z0000114</v>
          </cell>
          <cell r="D273" t="str">
            <v>H-SHAPE(SWS490B)</v>
          </cell>
          <cell r="E273" t="str">
            <v>H-300*300*10*15</v>
          </cell>
          <cell r="F273" t="str">
            <v>KG</v>
          </cell>
          <cell r="G273" t="str">
            <v>7927</v>
          </cell>
          <cell r="H273">
            <v>347</v>
          </cell>
        </row>
        <row r="274">
          <cell r="A274" t="str">
            <v>010114</v>
          </cell>
          <cell r="B274" t="str">
            <v>2</v>
          </cell>
          <cell r="C274" t="str">
            <v>Z0000115</v>
          </cell>
          <cell r="D274" t="str">
            <v>H-SHAPE(SWS490B)</v>
          </cell>
          <cell r="E274" t="str">
            <v>H-350*350*12*19</v>
          </cell>
          <cell r="F274" t="str">
            <v>KG</v>
          </cell>
          <cell r="G274" t="str">
            <v>183169</v>
          </cell>
          <cell r="H274">
            <v>347</v>
          </cell>
        </row>
        <row r="275">
          <cell r="A275" t="str">
            <v>010114</v>
          </cell>
          <cell r="B275" t="str">
            <v>3</v>
          </cell>
          <cell r="C275" t="str">
            <v>Z0000116</v>
          </cell>
          <cell r="D275" t="str">
            <v>H-SHAPE(SS400)</v>
          </cell>
          <cell r="E275" t="str">
            <v>H-200*150*6*9</v>
          </cell>
          <cell r="F275" t="str">
            <v>KG</v>
          </cell>
          <cell r="G275" t="str">
            <v>785</v>
          </cell>
          <cell r="H275">
            <v>362</v>
          </cell>
        </row>
        <row r="276">
          <cell r="A276" t="str">
            <v>010114</v>
          </cell>
          <cell r="B276" t="str">
            <v>4</v>
          </cell>
          <cell r="C276" t="str">
            <v>Z0000117</v>
          </cell>
          <cell r="D276" t="str">
            <v>H-SHAPE(SS400)</v>
          </cell>
          <cell r="E276" t="str">
            <v>H-346*174*6*9</v>
          </cell>
          <cell r="F276" t="str">
            <v>KG</v>
          </cell>
          <cell r="G276" t="str">
            <v>40735</v>
          </cell>
          <cell r="H276">
            <v>331</v>
          </cell>
        </row>
        <row r="277">
          <cell r="A277" t="str">
            <v>010114</v>
          </cell>
          <cell r="B277" t="str">
            <v>5</v>
          </cell>
          <cell r="C277" t="str">
            <v>Z0000118</v>
          </cell>
          <cell r="D277" t="str">
            <v>H-SHAPE(SS400)</v>
          </cell>
          <cell r="E277" t="str">
            <v>H-354*176*8*13</v>
          </cell>
          <cell r="F277" t="str">
            <v>KG</v>
          </cell>
          <cell r="G277" t="str">
            <v>12059</v>
          </cell>
          <cell r="H277">
            <v>331</v>
          </cell>
        </row>
        <row r="278">
          <cell r="A278" t="str">
            <v>010114</v>
          </cell>
          <cell r="B278" t="str">
            <v>6</v>
          </cell>
          <cell r="C278" t="str">
            <v>Z0000119</v>
          </cell>
          <cell r="D278" t="str">
            <v>H-SHAPE(SS400)</v>
          </cell>
          <cell r="E278" t="str">
            <v>H-386*299*9*14</v>
          </cell>
          <cell r="F278" t="str">
            <v>KG</v>
          </cell>
          <cell r="G278" t="str">
            <v>71494</v>
          </cell>
          <cell r="H278">
            <v>331</v>
          </cell>
        </row>
        <row r="279">
          <cell r="A279" t="str">
            <v>010114</v>
          </cell>
          <cell r="B279" t="str">
            <v>7</v>
          </cell>
          <cell r="C279" t="str">
            <v>Z0000120</v>
          </cell>
          <cell r="D279" t="str">
            <v>H-SHAPE(SS400)</v>
          </cell>
          <cell r="E279" t="str">
            <v>H-396*199*7*11</v>
          </cell>
          <cell r="F279" t="str">
            <v>KG</v>
          </cell>
          <cell r="G279" t="str">
            <v>37548</v>
          </cell>
          <cell r="H279">
            <v>331</v>
          </cell>
        </row>
        <row r="280">
          <cell r="A280" t="str">
            <v>010114</v>
          </cell>
          <cell r="B280" t="str">
            <v>8</v>
          </cell>
          <cell r="C280" t="str">
            <v>Z0000121</v>
          </cell>
          <cell r="D280" t="str">
            <v>H-SHAPE(SS400)</v>
          </cell>
          <cell r="E280" t="str">
            <v>H-400*200*8*13</v>
          </cell>
          <cell r="F280" t="str">
            <v>KG</v>
          </cell>
          <cell r="G280" t="str">
            <v>15938</v>
          </cell>
          <cell r="H280">
            <v>331</v>
          </cell>
        </row>
        <row r="281">
          <cell r="A281" t="str">
            <v>010114</v>
          </cell>
          <cell r="B281" t="str">
            <v>9</v>
          </cell>
          <cell r="C281" t="str">
            <v>Z0000122</v>
          </cell>
          <cell r="D281" t="str">
            <v>H-SHAPE(SS400)</v>
          </cell>
          <cell r="E281" t="str">
            <v>H-404*201*9*15</v>
          </cell>
          <cell r="F281" t="str">
            <v>KG</v>
          </cell>
          <cell r="G281" t="str">
            <v>403</v>
          </cell>
          <cell r="H281">
            <v>331</v>
          </cell>
        </row>
        <row r="282">
          <cell r="A282" t="str">
            <v>010114</v>
          </cell>
          <cell r="B282" t="str">
            <v>10</v>
          </cell>
          <cell r="C282" t="str">
            <v>Z0000123</v>
          </cell>
          <cell r="D282" t="str">
            <v>H-SHAPE(SS400)</v>
          </cell>
          <cell r="E282" t="str">
            <v>H-440*300*11*18</v>
          </cell>
          <cell r="F282" t="str">
            <v>KG</v>
          </cell>
          <cell r="G282" t="str">
            <v>8000</v>
          </cell>
          <cell r="H282">
            <v>331</v>
          </cell>
        </row>
        <row r="283">
          <cell r="A283" t="str">
            <v>010114</v>
          </cell>
          <cell r="B283" t="str">
            <v>11</v>
          </cell>
          <cell r="C283" t="str">
            <v>Z0000124</v>
          </cell>
          <cell r="D283" t="str">
            <v>H-SHAPE(SS400)</v>
          </cell>
          <cell r="E283" t="str">
            <v>H-450*200*9*14</v>
          </cell>
          <cell r="F283" t="str">
            <v>KG</v>
          </cell>
          <cell r="G283" t="str">
            <v>942</v>
          </cell>
          <cell r="H283">
            <v>331</v>
          </cell>
        </row>
        <row r="284">
          <cell r="A284" t="str">
            <v>010114</v>
          </cell>
          <cell r="B284" t="str">
            <v>12</v>
          </cell>
          <cell r="C284" t="str">
            <v>Z0000125</v>
          </cell>
          <cell r="D284" t="str">
            <v>H-SHAPE(SS400)</v>
          </cell>
          <cell r="E284" t="str">
            <v>H-482*300*11*15</v>
          </cell>
          <cell r="F284" t="str">
            <v>KG</v>
          </cell>
          <cell r="G284" t="str">
            <v>3171</v>
          </cell>
          <cell r="H284">
            <v>331</v>
          </cell>
        </row>
        <row r="285">
          <cell r="A285" t="str">
            <v>010114</v>
          </cell>
          <cell r="B285" t="str">
            <v>13</v>
          </cell>
          <cell r="C285" t="str">
            <v>Z0000126</v>
          </cell>
          <cell r="D285" t="str">
            <v>H-SHAPE(SS400)</v>
          </cell>
          <cell r="E285" t="str">
            <v>H-496*199*9*14</v>
          </cell>
          <cell r="F285" t="str">
            <v>KG</v>
          </cell>
          <cell r="G285" t="str">
            <v>8293</v>
          </cell>
          <cell r="H285">
            <v>331</v>
          </cell>
        </row>
        <row r="286">
          <cell r="A286" t="str">
            <v>010114</v>
          </cell>
          <cell r="B286" t="str">
            <v>14</v>
          </cell>
          <cell r="C286" t="str">
            <v>Z0000127</v>
          </cell>
          <cell r="D286" t="str">
            <v>H-SHAPE(SS400)</v>
          </cell>
          <cell r="E286" t="str">
            <v>H-500*200*10*16</v>
          </cell>
          <cell r="F286" t="str">
            <v>KG</v>
          </cell>
          <cell r="G286" t="str">
            <v>16163</v>
          </cell>
          <cell r="H286">
            <v>331</v>
          </cell>
        </row>
        <row r="287">
          <cell r="A287" t="str">
            <v>010114</v>
          </cell>
          <cell r="B287" t="str">
            <v>15</v>
          </cell>
          <cell r="C287" t="str">
            <v>Z0000128</v>
          </cell>
          <cell r="D287" t="str">
            <v>H-SHAPE(SS400)</v>
          </cell>
          <cell r="E287" t="str">
            <v>H-506*201*11*19</v>
          </cell>
          <cell r="F287" t="str">
            <v>KG</v>
          </cell>
          <cell r="G287" t="str">
            <v>10744</v>
          </cell>
          <cell r="H287">
            <v>331</v>
          </cell>
        </row>
        <row r="288">
          <cell r="A288" t="str">
            <v>010114</v>
          </cell>
          <cell r="B288" t="str">
            <v>16</v>
          </cell>
          <cell r="C288" t="str">
            <v>Z0000129</v>
          </cell>
          <cell r="D288" t="str">
            <v>H-SHAPE(SS400)</v>
          </cell>
          <cell r="E288" t="str">
            <v>H-588*300*12*20</v>
          </cell>
          <cell r="F288" t="str">
            <v>KG</v>
          </cell>
          <cell r="G288" t="str">
            <v>25043</v>
          </cell>
          <cell r="H288">
            <v>331</v>
          </cell>
        </row>
        <row r="289">
          <cell r="A289" t="str">
            <v>010114</v>
          </cell>
          <cell r="B289" t="str">
            <v>17</v>
          </cell>
          <cell r="C289" t="str">
            <v>Z0000130</v>
          </cell>
          <cell r="D289" t="str">
            <v>H-SHAPE(SS400)</v>
          </cell>
          <cell r="E289" t="str">
            <v>H-596*199*10*15</v>
          </cell>
          <cell r="F289" t="str">
            <v>KG</v>
          </cell>
          <cell r="G289" t="str">
            <v>9868</v>
          </cell>
          <cell r="H289">
            <v>331</v>
          </cell>
        </row>
        <row r="290">
          <cell r="A290" t="str">
            <v>010114</v>
          </cell>
          <cell r="B290" t="str">
            <v>18</v>
          </cell>
          <cell r="C290" t="str">
            <v>Z0000131</v>
          </cell>
          <cell r="D290" t="str">
            <v>H-SHAPE(SS400)</v>
          </cell>
          <cell r="E290" t="str">
            <v>H-600*200*11*17</v>
          </cell>
          <cell r="F290" t="str">
            <v>KG</v>
          </cell>
          <cell r="G290" t="str">
            <v>11273</v>
          </cell>
          <cell r="H290">
            <v>331</v>
          </cell>
        </row>
        <row r="291">
          <cell r="A291" t="str">
            <v>010114</v>
          </cell>
          <cell r="B291" t="str">
            <v>19</v>
          </cell>
          <cell r="C291" t="str">
            <v>Z0000132</v>
          </cell>
          <cell r="D291" t="str">
            <v>H-SHAPE(SS400)</v>
          </cell>
          <cell r="E291" t="str">
            <v>H-606*201*12*20</v>
          </cell>
          <cell r="F291" t="str">
            <v>KG</v>
          </cell>
          <cell r="G291" t="str">
            <v>18104</v>
          </cell>
          <cell r="H291">
            <v>331</v>
          </cell>
        </row>
        <row r="292">
          <cell r="A292" t="str">
            <v>010114</v>
          </cell>
          <cell r="B292" t="str">
            <v>20</v>
          </cell>
          <cell r="C292" t="str">
            <v>Z0000133</v>
          </cell>
          <cell r="D292" t="str">
            <v>H-SHAPE(SS400)</v>
          </cell>
          <cell r="E292" t="str">
            <v>H-612*202*13*23</v>
          </cell>
          <cell r="F292" t="str">
            <v>KG</v>
          </cell>
          <cell r="G292" t="str">
            <v>24589</v>
          </cell>
          <cell r="H292">
            <v>331</v>
          </cell>
        </row>
        <row r="293">
          <cell r="A293" t="str">
            <v>010114</v>
          </cell>
          <cell r="B293" t="str">
            <v>21</v>
          </cell>
          <cell r="C293" t="str">
            <v>Z0000134</v>
          </cell>
          <cell r="D293" t="str">
            <v>H-SHAPE(SS400)</v>
          </cell>
          <cell r="E293" t="str">
            <v>H-700*300*13*24</v>
          </cell>
          <cell r="F293" t="str">
            <v>KG</v>
          </cell>
          <cell r="G293" t="str">
            <v>65263</v>
          </cell>
          <cell r="H293">
            <v>396</v>
          </cell>
        </row>
        <row r="294">
          <cell r="A294" t="str">
            <v>010114</v>
          </cell>
          <cell r="B294" t="str">
            <v>22</v>
          </cell>
          <cell r="C294" t="str">
            <v>Z0000135</v>
          </cell>
          <cell r="D294" t="str">
            <v>ST'L PIPE</v>
          </cell>
          <cell r="E294" t="str">
            <v>D165.2*4.85</v>
          </cell>
          <cell r="F294" t="str">
            <v>M</v>
          </cell>
          <cell r="G294" t="str">
            <v>8</v>
          </cell>
          <cell r="H294">
            <v>8830</v>
          </cell>
        </row>
        <row r="295">
          <cell r="A295" t="str">
            <v>010114</v>
          </cell>
          <cell r="B295" t="str">
            <v>23</v>
          </cell>
          <cell r="C295" t="str">
            <v>Z0000136</v>
          </cell>
          <cell r="D295" t="str">
            <v>ST'L PIPE</v>
          </cell>
          <cell r="E295" t="str">
            <v>D216.3*7.0T</v>
          </cell>
          <cell r="F295" t="str">
            <v>M</v>
          </cell>
          <cell r="G295" t="str">
            <v>1537.2</v>
          </cell>
          <cell r="H295">
            <v>14232</v>
          </cell>
        </row>
        <row r="296">
          <cell r="A296" t="str">
            <v>010114</v>
          </cell>
          <cell r="B296" t="str">
            <v>24</v>
          </cell>
          <cell r="C296" t="str">
            <v>Z0000137</v>
          </cell>
          <cell r="D296" t="str">
            <v>ST'L PIPE</v>
          </cell>
          <cell r="E296" t="str">
            <v>D318.5*7.0T</v>
          </cell>
          <cell r="F296" t="str">
            <v>M</v>
          </cell>
          <cell r="G296" t="str">
            <v>18.4</v>
          </cell>
          <cell r="H296">
            <v>26193</v>
          </cell>
        </row>
        <row r="297">
          <cell r="A297" t="str">
            <v>010114</v>
          </cell>
          <cell r="B297" t="str">
            <v>25</v>
          </cell>
          <cell r="C297" t="str">
            <v>Z0000138</v>
          </cell>
          <cell r="D297" t="str">
            <v>ST'L PIPE</v>
          </cell>
          <cell r="E297" t="str">
            <v>D406.4*9.0T</v>
          </cell>
          <cell r="F297" t="str">
            <v>M</v>
          </cell>
          <cell r="G297" t="str">
            <v>535.2</v>
          </cell>
          <cell r="H297">
            <v>36299</v>
          </cell>
        </row>
        <row r="298">
          <cell r="A298" t="str">
            <v>010114</v>
          </cell>
          <cell r="B298" t="str">
            <v>26</v>
          </cell>
          <cell r="C298" t="str">
            <v>Z0000139</v>
          </cell>
          <cell r="D298" t="str">
            <v>ST'L PIPE</v>
          </cell>
          <cell r="E298" t="str">
            <v>D406.4*16.0T</v>
          </cell>
          <cell r="F298" t="str">
            <v>M</v>
          </cell>
          <cell r="G298" t="str">
            <v>1173.2</v>
          </cell>
          <cell r="H298">
            <v>66404</v>
          </cell>
        </row>
        <row r="299">
          <cell r="A299" t="str">
            <v>010114</v>
          </cell>
          <cell r="B299" t="str">
            <v>27</v>
          </cell>
          <cell r="C299" t="str">
            <v>Z0000140</v>
          </cell>
          <cell r="D299" t="str">
            <v>FLAT BAR</v>
          </cell>
          <cell r="E299" t="str">
            <v>FB-90*6</v>
          </cell>
          <cell r="F299" t="str">
            <v>KG</v>
          </cell>
          <cell r="G299" t="str">
            <v>58</v>
          </cell>
          <cell r="H299">
            <v>367</v>
          </cell>
        </row>
        <row r="300">
          <cell r="A300" t="str">
            <v>010114</v>
          </cell>
          <cell r="B300" t="str">
            <v>28</v>
          </cell>
          <cell r="C300" t="str">
            <v>Z0000141</v>
          </cell>
          <cell r="D300" t="str">
            <v>ROUND BAR</v>
          </cell>
          <cell r="E300" t="str">
            <v>D=30MM</v>
          </cell>
          <cell r="F300" t="str">
            <v>KG</v>
          </cell>
          <cell r="G300" t="str">
            <v>668</v>
          </cell>
          <cell r="H300">
            <v>313</v>
          </cell>
        </row>
        <row r="301">
          <cell r="A301" t="str">
            <v>010114</v>
          </cell>
          <cell r="B301" t="str">
            <v>29</v>
          </cell>
          <cell r="C301" t="str">
            <v>Z0000142</v>
          </cell>
          <cell r="D301" t="str">
            <v>ST'L PLATE(SWS490B)</v>
          </cell>
          <cell r="E301" t="str">
            <v>T=20MM</v>
          </cell>
          <cell r="F301" t="str">
            <v>KG</v>
          </cell>
          <cell r="G301" t="str">
            <v>4821</v>
          </cell>
          <cell r="H301">
            <v>309</v>
          </cell>
        </row>
        <row r="302">
          <cell r="A302" t="str">
            <v>010114</v>
          </cell>
          <cell r="B302" t="str">
            <v>30</v>
          </cell>
          <cell r="C302" t="str">
            <v>Z0000143</v>
          </cell>
          <cell r="D302" t="str">
            <v>ST'L PLATE(SS400)</v>
          </cell>
          <cell r="E302" t="str">
            <v>T=6</v>
          </cell>
          <cell r="F302" t="str">
            <v>KG</v>
          </cell>
          <cell r="G302" t="str">
            <v>2725</v>
          </cell>
          <cell r="H302">
            <v>281</v>
          </cell>
        </row>
        <row r="303">
          <cell r="A303" t="str">
            <v>010114</v>
          </cell>
          <cell r="B303" t="str">
            <v>31</v>
          </cell>
          <cell r="C303" t="str">
            <v>Z0000144</v>
          </cell>
          <cell r="D303" t="str">
            <v>ST'L PLATE(SS400)</v>
          </cell>
          <cell r="E303" t="str">
            <v>T=7</v>
          </cell>
          <cell r="F303" t="str">
            <v>KG</v>
          </cell>
          <cell r="G303" t="str">
            <v>895</v>
          </cell>
          <cell r="H303">
            <v>281</v>
          </cell>
        </row>
        <row r="304">
          <cell r="A304" t="str">
            <v>010114</v>
          </cell>
          <cell r="B304" t="str">
            <v>32</v>
          </cell>
          <cell r="C304" t="str">
            <v>Z0000145</v>
          </cell>
          <cell r="D304" t="str">
            <v>ST'L PLATE(SS400)</v>
          </cell>
          <cell r="E304" t="str">
            <v>T=8</v>
          </cell>
          <cell r="F304" t="str">
            <v>KG</v>
          </cell>
          <cell r="G304" t="str">
            <v>1382</v>
          </cell>
          <cell r="H304">
            <v>281</v>
          </cell>
        </row>
        <row r="305">
          <cell r="A305" t="str">
            <v>010114</v>
          </cell>
          <cell r="B305" t="str">
            <v>33</v>
          </cell>
          <cell r="C305" t="str">
            <v>Z0000146</v>
          </cell>
          <cell r="D305" t="str">
            <v>ST'L PLATE(SS400)</v>
          </cell>
          <cell r="E305" t="str">
            <v>T=9</v>
          </cell>
          <cell r="F305" t="str">
            <v>KG</v>
          </cell>
          <cell r="G305" t="str">
            <v>21844</v>
          </cell>
          <cell r="H305">
            <v>281</v>
          </cell>
        </row>
        <row r="306">
          <cell r="A306" t="str">
            <v>010114</v>
          </cell>
          <cell r="B306" t="str">
            <v>34</v>
          </cell>
          <cell r="C306" t="str">
            <v>Z0000156</v>
          </cell>
          <cell r="D306" t="str">
            <v>ST'L PLATE(SS400)</v>
          </cell>
          <cell r="E306" t="str">
            <v>T=10</v>
          </cell>
          <cell r="F306" t="str">
            <v>KG</v>
          </cell>
          <cell r="G306" t="str">
            <v>2224</v>
          </cell>
          <cell r="H306">
            <v>309</v>
          </cell>
        </row>
        <row r="307">
          <cell r="A307" t="str">
            <v>010114</v>
          </cell>
          <cell r="B307" t="str">
            <v>35</v>
          </cell>
          <cell r="C307" t="str">
            <v>Z0000147</v>
          </cell>
          <cell r="D307" t="str">
            <v>ST'L PLATE(SS400)</v>
          </cell>
          <cell r="E307" t="str">
            <v>T=11</v>
          </cell>
          <cell r="F307" t="str">
            <v>KG</v>
          </cell>
          <cell r="G307" t="str">
            <v>4489</v>
          </cell>
          <cell r="H307">
            <v>309</v>
          </cell>
        </row>
        <row r="308">
          <cell r="A308" t="str">
            <v>010114</v>
          </cell>
          <cell r="B308" t="str">
            <v>36</v>
          </cell>
          <cell r="C308" t="str">
            <v>Z0000148</v>
          </cell>
          <cell r="D308" t="str">
            <v>ST'L PLATE(SS400)</v>
          </cell>
          <cell r="E308" t="str">
            <v>T=12</v>
          </cell>
          <cell r="F308" t="str">
            <v>KG</v>
          </cell>
          <cell r="G308" t="str">
            <v>9785</v>
          </cell>
          <cell r="H308">
            <v>309</v>
          </cell>
        </row>
        <row r="309">
          <cell r="A309" t="str">
            <v>010114</v>
          </cell>
          <cell r="B309" t="str">
            <v>37</v>
          </cell>
          <cell r="C309" t="str">
            <v>Z0000149</v>
          </cell>
          <cell r="D309" t="str">
            <v>ST'L PLATE(SS400)</v>
          </cell>
          <cell r="E309" t="str">
            <v>T=13</v>
          </cell>
          <cell r="F309" t="str">
            <v>KG</v>
          </cell>
          <cell r="G309" t="str">
            <v>10090</v>
          </cell>
          <cell r="H309">
            <v>309</v>
          </cell>
        </row>
        <row r="310">
          <cell r="A310" t="str">
            <v>010114</v>
          </cell>
          <cell r="B310" t="str">
            <v>38</v>
          </cell>
          <cell r="C310" t="str">
            <v>Z0000150</v>
          </cell>
          <cell r="D310" t="str">
            <v>ST'L PLATE(SS400)</v>
          </cell>
          <cell r="E310" t="str">
            <v>T=14</v>
          </cell>
          <cell r="F310" t="str">
            <v>KG</v>
          </cell>
          <cell r="G310" t="str">
            <v>11935</v>
          </cell>
          <cell r="H310">
            <v>309</v>
          </cell>
        </row>
        <row r="311">
          <cell r="A311" t="str">
            <v>010114</v>
          </cell>
          <cell r="B311" t="str">
            <v>39</v>
          </cell>
          <cell r="C311" t="str">
            <v>Z0000151</v>
          </cell>
          <cell r="D311" t="str">
            <v>ST'L PLATE(SS400)</v>
          </cell>
          <cell r="E311" t="str">
            <v>T=15</v>
          </cell>
          <cell r="F311" t="str">
            <v>KG</v>
          </cell>
          <cell r="G311" t="str">
            <v>23750</v>
          </cell>
          <cell r="H311">
            <v>309</v>
          </cell>
        </row>
        <row r="312">
          <cell r="A312" t="str">
            <v>010114</v>
          </cell>
          <cell r="B312" t="str">
            <v>40</v>
          </cell>
          <cell r="C312" t="str">
            <v>Z0000157</v>
          </cell>
          <cell r="D312" t="str">
            <v>ST'L PLATE(SS400)</v>
          </cell>
          <cell r="E312" t="str">
            <v>T=16</v>
          </cell>
          <cell r="F312" t="str">
            <v>KG</v>
          </cell>
          <cell r="G312" t="str">
            <v>3503</v>
          </cell>
          <cell r="H312">
            <v>309</v>
          </cell>
        </row>
        <row r="313">
          <cell r="A313" t="str">
            <v>010114</v>
          </cell>
          <cell r="B313" t="str">
            <v>41</v>
          </cell>
          <cell r="C313" t="str">
            <v>Z0000152</v>
          </cell>
          <cell r="D313" t="str">
            <v>ST'L PLATE(SS400)</v>
          </cell>
          <cell r="E313" t="str">
            <v>T=17</v>
          </cell>
          <cell r="F313" t="str">
            <v>KG</v>
          </cell>
          <cell r="G313" t="str">
            <v>1870</v>
          </cell>
          <cell r="H313">
            <v>309</v>
          </cell>
        </row>
        <row r="314">
          <cell r="A314" t="str">
            <v>010114</v>
          </cell>
          <cell r="B314" t="str">
            <v>42</v>
          </cell>
          <cell r="C314" t="str">
            <v>Z0000153</v>
          </cell>
          <cell r="D314" t="str">
            <v>ST'L PLATE(SS400)</v>
          </cell>
          <cell r="E314" t="str">
            <v>T=18</v>
          </cell>
          <cell r="F314" t="str">
            <v>KG</v>
          </cell>
          <cell r="G314" t="str">
            <v>4492</v>
          </cell>
          <cell r="H314">
            <v>309</v>
          </cell>
        </row>
        <row r="315">
          <cell r="A315" t="str">
            <v>010114</v>
          </cell>
          <cell r="B315" t="str">
            <v>43</v>
          </cell>
          <cell r="C315" t="str">
            <v>Z0000154</v>
          </cell>
          <cell r="D315" t="str">
            <v>ST'L PLATE(SS400)</v>
          </cell>
          <cell r="E315" t="str">
            <v>T=19</v>
          </cell>
          <cell r="F315" t="str">
            <v>KG</v>
          </cell>
          <cell r="G315" t="str">
            <v>2238</v>
          </cell>
          <cell r="H315">
            <v>309</v>
          </cell>
        </row>
        <row r="316">
          <cell r="A316" t="str">
            <v>010114</v>
          </cell>
          <cell r="B316" t="str">
            <v>44</v>
          </cell>
          <cell r="C316" t="str">
            <v>Z0000155</v>
          </cell>
          <cell r="D316" t="str">
            <v>ST'L PLATE(SS400)</v>
          </cell>
          <cell r="E316" t="str">
            <v>T=20</v>
          </cell>
          <cell r="F316" t="str">
            <v>KG</v>
          </cell>
          <cell r="G316" t="str">
            <v>18262</v>
          </cell>
          <cell r="H316">
            <v>309</v>
          </cell>
        </row>
        <row r="317">
          <cell r="A317" t="str">
            <v>010114</v>
          </cell>
          <cell r="B317" t="str">
            <v>45</v>
          </cell>
          <cell r="C317" t="str">
            <v>Z0000158</v>
          </cell>
          <cell r="D317" t="str">
            <v>ST'L PLATE(SS400)</v>
          </cell>
          <cell r="E317" t="str">
            <v>T=21</v>
          </cell>
          <cell r="F317" t="str">
            <v>KG</v>
          </cell>
          <cell r="G317" t="str">
            <v>722</v>
          </cell>
          <cell r="H317">
            <v>313</v>
          </cell>
        </row>
        <row r="318">
          <cell r="A318" t="str">
            <v>010114</v>
          </cell>
          <cell r="B318" t="str">
            <v>46</v>
          </cell>
          <cell r="C318" t="str">
            <v>Z0000159</v>
          </cell>
          <cell r="D318" t="str">
            <v>ST'L PLATE(SS400)</v>
          </cell>
          <cell r="E318" t="str">
            <v>T=23</v>
          </cell>
          <cell r="F318" t="str">
            <v>KG</v>
          </cell>
          <cell r="G318" t="str">
            <v>4517</v>
          </cell>
          <cell r="H318">
            <v>313</v>
          </cell>
        </row>
        <row r="319">
          <cell r="A319" t="str">
            <v>010114</v>
          </cell>
          <cell r="B319" t="str">
            <v>47</v>
          </cell>
          <cell r="C319" t="str">
            <v>Z0000160</v>
          </cell>
          <cell r="D319" t="str">
            <v>ST'L PLATE(SS400)</v>
          </cell>
          <cell r="E319" t="str">
            <v>T=24</v>
          </cell>
          <cell r="F319" t="str">
            <v>KG</v>
          </cell>
          <cell r="G319" t="str">
            <v>3676</v>
          </cell>
          <cell r="H319">
            <v>313</v>
          </cell>
        </row>
        <row r="320">
          <cell r="A320" t="str">
            <v>010114</v>
          </cell>
          <cell r="B320" t="str">
            <v>48</v>
          </cell>
          <cell r="C320" t="str">
            <v>Z0000161</v>
          </cell>
          <cell r="D320" t="str">
            <v>ST'L PLATE(SS400)</v>
          </cell>
          <cell r="E320" t="str">
            <v>T=25</v>
          </cell>
          <cell r="F320" t="str">
            <v>KG</v>
          </cell>
          <cell r="G320" t="str">
            <v>2564</v>
          </cell>
          <cell r="H320">
            <v>313</v>
          </cell>
        </row>
        <row r="321">
          <cell r="A321" t="str">
            <v>010114</v>
          </cell>
          <cell r="B321" t="str">
            <v>49</v>
          </cell>
          <cell r="C321" t="str">
            <v>91E00090</v>
          </cell>
          <cell r="D321" t="str">
            <v>철골가공조립</v>
          </cell>
          <cell r="F321" t="str">
            <v>TON</v>
          </cell>
          <cell r="G321" t="str">
            <v>643.018</v>
          </cell>
          <cell r="H321">
            <v>0</v>
          </cell>
          <cell r="I321">
            <v>285763</v>
          </cell>
          <cell r="J321">
            <v>0</v>
          </cell>
        </row>
        <row r="322">
          <cell r="A322" t="str">
            <v>010114</v>
          </cell>
          <cell r="B322" t="str">
            <v>50</v>
          </cell>
          <cell r="C322" t="str">
            <v>Z0000162</v>
          </cell>
          <cell r="D322" t="str">
            <v>T.C BOLT</v>
          </cell>
          <cell r="E322" t="str">
            <v>각종</v>
          </cell>
          <cell r="F322" t="str">
            <v>KG</v>
          </cell>
          <cell r="G322" t="str">
            <v>10404</v>
          </cell>
          <cell r="H322">
            <v>1068</v>
          </cell>
          <cell r="I322">
            <v>0</v>
          </cell>
        </row>
        <row r="323">
          <cell r="A323" t="str">
            <v>010114</v>
          </cell>
          <cell r="B323" t="str">
            <v>51</v>
          </cell>
          <cell r="C323" t="str">
            <v>Z0000163</v>
          </cell>
          <cell r="D323" t="str">
            <v>TURN BOLT</v>
          </cell>
          <cell r="E323" t="str">
            <v>M22*100</v>
          </cell>
          <cell r="F323" t="str">
            <v>EA</v>
          </cell>
          <cell r="G323" t="str">
            <v>67</v>
          </cell>
          <cell r="H323">
            <v>196</v>
          </cell>
          <cell r="I323">
            <v>0</v>
          </cell>
        </row>
        <row r="324">
          <cell r="A324" t="str">
            <v>010114</v>
          </cell>
          <cell r="B324" t="str">
            <v>52</v>
          </cell>
          <cell r="C324" t="str">
            <v>Z0000164</v>
          </cell>
          <cell r="D324" t="str">
            <v>ANCHOR BOLT</v>
          </cell>
          <cell r="E324" t="str">
            <v>M24*900</v>
          </cell>
          <cell r="F324" t="str">
            <v>EA</v>
          </cell>
          <cell r="G324" t="str">
            <v>290</v>
          </cell>
          <cell r="H324">
            <v>1764</v>
          </cell>
          <cell r="I324">
            <v>0</v>
          </cell>
        </row>
        <row r="325">
          <cell r="A325" t="str">
            <v>010114</v>
          </cell>
          <cell r="B325" t="str">
            <v>53</v>
          </cell>
          <cell r="C325" t="str">
            <v>Z0000166</v>
          </cell>
          <cell r="D325" t="str">
            <v>앙카볼트설치</v>
          </cell>
          <cell r="E325" t="str">
            <v>주기둥Φ19-25</v>
          </cell>
          <cell r="F325" t="str">
            <v>개소</v>
          </cell>
          <cell r="G325" t="str">
            <v>290</v>
          </cell>
          <cell r="H325">
            <v>0</v>
          </cell>
          <cell r="I325">
            <v>15109</v>
          </cell>
          <cell r="J325">
            <v>0</v>
          </cell>
        </row>
        <row r="326">
          <cell r="A326" t="str">
            <v>010114</v>
          </cell>
          <cell r="B326" t="str">
            <v>54</v>
          </cell>
          <cell r="C326" t="str">
            <v>Z0000165</v>
          </cell>
          <cell r="D326" t="str">
            <v>TURN BUCKLE</v>
          </cell>
          <cell r="E326" t="str">
            <v>D30*300</v>
          </cell>
          <cell r="F326" t="str">
            <v>EA</v>
          </cell>
          <cell r="G326" t="str">
            <v>25</v>
          </cell>
          <cell r="H326">
            <v>39249</v>
          </cell>
          <cell r="I326">
            <v>0</v>
          </cell>
        </row>
        <row r="327">
          <cell r="A327" t="str">
            <v>010114</v>
          </cell>
          <cell r="B327" t="str">
            <v>55</v>
          </cell>
          <cell r="C327" t="str">
            <v>Z0000167</v>
          </cell>
          <cell r="D327" t="str">
            <v>산소</v>
          </cell>
          <cell r="E327" t="str">
            <v>99.9%</v>
          </cell>
          <cell r="F327" t="str">
            <v>M3</v>
          </cell>
          <cell r="G327" t="str">
            <v>3717.29</v>
          </cell>
          <cell r="H327">
            <v>571</v>
          </cell>
          <cell r="I327">
            <v>0</v>
          </cell>
        </row>
        <row r="328">
          <cell r="A328" t="str">
            <v>010114</v>
          </cell>
          <cell r="B328" t="str">
            <v>56</v>
          </cell>
          <cell r="C328" t="str">
            <v>Z0000168</v>
          </cell>
          <cell r="D328" t="str">
            <v>아세틸렌</v>
          </cell>
          <cell r="E328" t="str">
            <v>65.8*3.3</v>
          </cell>
          <cell r="F328" t="str">
            <v>KG</v>
          </cell>
          <cell r="G328" t="str">
            <v>1817.45</v>
          </cell>
          <cell r="H328">
            <v>5390</v>
          </cell>
          <cell r="I328">
            <v>0</v>
          </cell>
        </row>
        <row r="329">
          <cell r="A329" t="str">
            <v>010114</v>
          </cell>
          <cell r="B329" t="str">
            <v>57</v>
          </cell>
          <cell r="C329" t="str">
            <v>Z0000169</v>
          </cell>
          <cell r="D329" t="str">
            <v>서비스볼트</v>
          </cell>
          <cell r="E329" t="str">
            <v>M16*125</v>
          </cell>
          <cell r="F329" t="str">
            <v>EA</v>
          </cell>
          <cell r="G329" t="str">
            <v>1062.08</v>
          </cell>
          <cell r="H329">
            <v>376</v>
          </cell>
          <cell r="I329">
            <v>0</v>
          </cell>
        </row>
        <row r="330">
          <cell r="A330" t="str">
            <v>010114</v>
          </cell>
          <cell r="B330" t="str">
            <v>58</v>
          </cell>
          <cell r="C330" t="str">
            <v>Z0000170</v>
          </cell>
          <cell r="D330" t="str">
            <v>보조강재(L-90*90*7)</v>
          </cell>
          <cell r="E330" t="str">
            <v>SS41</v>
          </cell>
          <cell r="F330" t="str">
            <v>KG</v>
          </cell>
          <cell r="G330" t="str">
            <v>2362.29</v>
          </cell>
          <cell r="H330">
            <v>301</v>
          </cell>
          <cell r="I330">
            <v>0</v>
          </cell>
        </row>
        <row r="331">
          <cell r="A331" t="str">
            <v>010114</v>
          </cell>
          <cell r="B331" t="str">
            <v>59</v>
          </cell>
          <cell r="C331" t="str">
            <v>Z0000171</v>
          </cell>
          <cell r="D331" t="str">
            <v>용접공</v>
          </cell>
          <cell r="F331" t="str">
            <v>인</v>
          </cell>
          <cell r="G331" t="str">
            <v>912.94</v>
          </cell>
          <cell r="H331">
            <v>0</v>
          </cell>
          <cell r="I331">
            <v>63205</v>
          </cell>
        </row>
        <row r="332">
          <cell r="A332" t="str">
            <v>010114</v>
          </cell>
          <cell r="B332" t="str">
            <v>60</v>
          </cell>
          <cell r="C332" t="str">
            <v>Z0000172</v>
          </cell>
          <cell r="D332" t="str">
            <v>수동용접봉</v>
          </cell>
          <cell r="E332" t="str">
            <v>1.8*2.1</v>
          </cell>
          <cell r="F332" t="str">
            <v>KG</v>
          </cell>
          <cell r="G332" t="str">
            <v>8196.3</v>
          </cell>
          <cell r="H332">
            <v>646</v>
          </cell>
          <cell r="I332">
            <v>0</v>
          </cell>
        </row>
        <row r="333">
          <cell r="A333" t="str">
            <v>010114</v>
          </cell>
          <cell r="B333" t="str">
            <v>61</v>
          </cell>
          <cell r="C333" t="str">
            <v>Z0000173</v>
          </cell>
          <cell r="D333" t="str">
            <v>그라우팅몰탈</v>
          </cell>
          <cell r="F333" t="str">
            <v>M3</v>
          </cell>
          <cell r="G333" t="str">
            <v>0.837</v>
          </cell>
          <cell r="H333">
            <v>224186</v>
          </cell>
          <cell r="I333">
            <v>64677</v>
          </cell>
        </row>
        <row r="334">
          <cell r="A334" t="str">
            <v>010114</v>
          </cell>
          <cell r="B334" t="str">
            <v>62</v>
          </cell>
          <cell r="C334" t="str">
            <v>Z0000174</v>
          </cell>
          <cell r="D334" t="str">
            <v>조합페인트</v>
          </cell>
          <cell r="E334" t="str">
            <v>철재면2회,벽뿜칠</v>
          </cell>
          <cell r="F334" t="str">
            <v>M2</v>
          </cell>
          <cell r="G334" t="str">
            <v>10877.49</v>
          </cell>
          <cell r="H334">
            <v>556</v>
          </cell>
          <cell r="I334">
            <v>2495</v>
          </cell>
        </row>
        <row r="335">
          <cell r="A335" t="str">
            <v>010114</v>
          </cell>
          <cell r="B335" t="str">
            <v>63</v>
          </cell>
          <cell r="C335" t="str">
            <v>Z0000175</v>
          </cell>
          <cell r="D335" t="str">
            <v>방청페인트</v>
          </cell>
          <cell r="E335" t="str">
            <v>철부1회</v>
          </cell>
          <cell r="F335" t="str">
            <v>M2</v>
          </cell>
          <cell r="G335" t="str">
            <v>10877.49</v>
          </cell>
          <cell r="H335">
            <v>369</v>
          </cell>
          <cell r="I335">
            <v>1030</v>
          </cell>
        </row>
        <row r="336">
          <cell r="A336" t="str">
            <v>010114</v>
          </cell>
          <cell r="B336" t="str">
            <v>64</v>
          </cell>
          <cell r="C336" t="str">
            <v>Z0000176</v>
          </cell>
          <cell r="D336" t="str">
            <v>염화고무도료</v>
          </cell>
          <cell r="E336" t="str">
            <v>1회</v>
          </cell>
          <cell r="F336" t="str">
            <v>M2</v>
          </cell>
          <cell r="G336" t="str">
            <v>3232.05</v>
          </cell>
          <cell r="H336">
            <v>461</v>
          </cell>
          <cell r="I336">
            <v>1247</v>
          </cell>
          <cell r="J336">
            <v>24</v>
          </cell>
        </row>
        <row r="337">
          <cell r="A337" t="str">
            <v>010114</v>
          </cell>
          <cell r="B337" t="str">
            <v>65</v>
          </cell>
          <cell r="C337" t="str">
            <v>91E00420</v>
          </cell>
          <cell r="D337" t="str">
            <v>철골세우기</v>
          </cell>
          <cell r="E337" t="str">
            <v>중층</v>
          </cell>
          <cell r="F337" t="str">
            <v>TON</v>
          </cell>
          <cell r="G337" t="str">
            <v>943.018</v>
          </cell>
          <cell r="H337">
            <v>124</v>
          </cell>
          <cell r="I337">
            <v>46306</v>
          </cell>
          <cell r="J337">
            <v>0</v>
          </cell>
        </row>
        <row r="338">
          <cell r="A338" t="str">
            <v>010114</v>
          </cell>
          <cell r="B338" t="str">
            <v>67</v>
          </cell>
          <cell r="C338" t="str">
            <v>91E00710</v>
          </cell>
          <cell r="D338" t="str">
            <v>고장력볼트본조임</v>
          </cell>
          <cell r="F338" t="str">
            <v>톤</v>
          </cell>
          <cell r="G338" t="str">
            <v>943.018</v>
          </cell>
          <cell r="H338">
            <v>507</v>
          </cell>
          <cell r="I338">
            <v>43435</v>
          </cell>
          <cell r="J338">
            <v>0</v>
          </cell>
        </row>
        <row r="339">
          <cell r="A339" t="str">
            <v>010114</v>
          </cell>
          <cell r="B339" t="str">
            <v>68</v>
          </cell>
          <cell r="C339" t="str">
            <v>Z0000177</v>
          </cell>
          <cell r="D339" t="str">
            <v>트럭크레인</v>
          </cell>
          <cell r="E339" t="str">
            <v>20 톤</v>
          </cell>
          <cell r="F339" t="str">
            <v>HR</v>
          </cell>
          <cell r="G339" t="str">
            <v>351</v>
          </cell>
          <cell r="H339">
            <v>4900</v>
          </cell>
          <cell r="I339">
            <v>36000</v>
          </cell>
          <cell r="J339">
            <v>27000</v>
          </cell>
        </row>
        <row r="340">
          <cell r="A340" t="str">
            <v>010114</v>
          </cell>
          <cell r="B340" t="str">
            <v>69</v>
          </cell>
          <cell r="C340" t="str">
            <v>Z0000178</v>
          </cell>
          <cell r="D340" t="str">
            <v>트럭크레인</v>
          </cell>
          <cell r="E340" t="str">
            <v>80 톤</v>
          </cell>
          <cell r="F340" t="str">
            <v>HR</v>
          </cell>
          <cell r="G340" t="str">
            <v>16</v>
          </cell>
          <cell r="H340">
            <v>7840</v>
          </cell>
          <cell r="I340">
            <v>58500</v>
          </cell>
          <cell r="J340">
            <v>52200</v>
          </cell>
        </row>
        <row r="341">
          <cell r="A341" t="str">
            <v>010114</v>
          </cell>
          <cell r="B341" t="str">
            <v>70</v>
          </cell>
          <cell r="C341" t="str">
            <v>Z0000179</v>
          </cell>
          <cell r="D341" t="str">
            <v>데크프레이트(G.I)</v>
          </cell>
          <cell r="E341" t="str">
            <v>T1.2MM</v>
          </cell>
          <cell r="F341" t="str">
            <v>M2</v>
          </cell>
          <cell r="G341" t="str">
            <v>6995.1</v>
          </cell>
          <cell r="H341">
            <v>9980</v>
          </cell>
          <cell r="I341">
            <v>0</v>
          </cell>
          <cell r="J341">
            <v>0</v>
          </cell>
        </row>
        <row r="342">
          <cell r="A342" t="str">
            <v>010114</v>
          </cell>
          <cell r="B342" t="str">
            <v>71</v>
          </cell>
          <cell r="C342" t="str">
            <v>Z0000180</v>
          </cell>
          <cell r="D342" t="str">
            <v>데크프레이트설치</v>
          </cell>
          <cell r="F342" t="str">
            <v>M2</v>
          </cell>
          <cell r="G342" t="str">
            <v>6995.1</v>
          </cell>
          <cell r="H342">
            <v>209</v>
          </cell>
          <cell r="I342">
            <v>6426</v>
          </cell>
          <cell r="J342">
            <v>0</v>
          </cell>
        </row>
        <row r="344">
          <cell r="D344" t="str">
            <v>소계</v>
          </cell>
        </row>
        <row r="346">
          <cell r="D346" t="str">
            <v>15. 지붕공사및 홈통공사</v>
          </cell>
        </row>
        <row r="347">
          <cell r="A347" t="str">
            <v>010115</v>
          </cell>
          <cell r="B347" t="str">
            <v>1</v>
          </cell>
          <cell r="C347" t="str">
            <v>Z0000181</v>
          </cell>
          <cell r="D347" t="str">
            <v>루프드레인</v>
          </cell>
          <cell r="E347" t="str">
            <v>주철Φ100</v>
          </cell>
          <cell r="F347" t="str">
            <v>EA</v>
          </cell>
          <cell r="G347" t="str">
            <v>40</v>
          </cell>
          <cell r="H347">
            <v>2450</v>
          </cell>
          <cell r="I347">
            <v>0</v>
          </cell>
        </row>
        <row r="348">
          <cell r="A348" t="str">
            <v>010115</v>
          </cell>
          <cell r="B348" t="str">
            <v>2</v>
          </cell>
          <cell r="C348" t="str">
            <v>Z0000182</v>
          </cell>
          <cell r="D348" t="str">
            <v>루프드레인</v>
          </cell>
          <cell r="E348" t="str">
            <v>주철Φ50</v>
          </cell>
          <cell r="F348" t="str">
            <v>EA</v>
          </cell>
          <cell r="G348" t="str">
            <v>6</v>
          </cell>
          <cell r="H348">
            <v>1960</v>
          </cell>
          <cell r="I348">
            <v>0</v>
          </cell>
        </row>
        <row r="349">
          <cell r="A349" t="str">
            <v>010115</v>
          </cell>
          <cell r="B349" t="str">
            <v>3</v>
          </cell>
          <cell r="C349" t="str">
            <v>91Q00110</v>
          </cell>
          <cell r="D349" t="str">
            <v>루프드레인설치</v>
          </cell>
          <cell r="E349" t="str">
            <v>D100MM 주철</v>
          </cell>
          <cell r="F349" t="str">
            <v>EA</v>
          </cell>
          <cell r="G349" t="str">
            <v>46</v>
          </cell>
          <cell r="H349">
            <v>0</v>
          </cell>
          <cell r="I349">
            <v>12753</v>
          </cell>
          <cell r="J349">
            <v>382</v>
          </cell>
        </row>
        <row r="350">
          <cell r="A350" t="str">
            <v>010115</v>
          </cell>
          <cell r="B350" t="str">
            <v>4</v>
          </cell>
          <cell r="C350" t="str">
            <v>Z0000183</v>
          </cell>
          <cell r="D350" t="str">
            <v>테크판넬</v>
          </cell>
          <cell r="E350" t="str">
            <v>T=75MM</v>
          </cell>
          <cell r="F350" t="str">
            <v>M2</v>
          </cell>
          <cell r="G350" t="str">
            <v>8358.98</v>
          </cell>
          <cell r="H350">
            <v>23912</v>
          </cell>
          <cell r="I350">
            <v>0</v>
          </cell>
        </row>
        <row r="351">
          <cell r="A351" t="str">
            <v>010115</v>
          </cell>
          <cell r="B351" t="str">
            <v>5</v>
          </cell>
          <cell r="C351" t="str">
            <v>Z0000184</v>
          </cell>
          <cell r="D351" t="str">
            <v>아스팔트슁글깔기</v>
          </cell>
          <cell r="E351" t="str">
            <v>DECK 판넬위</v>
          </cell>
          <cell r="F351" t="str">
            <v>M2</v>
          </cell>
          <cell r="G351" t="str">
            <v>8358.98</v>
          </cell>
          <cell r="H351">
            <v>6281</v>
          </cell>
          <cell r="I351">
            <v>0</v>
          </cell>
        </row>
        <row r="352">
          <cell r="A352" t="str">
            <v>010115</v>
          </cell>
          <cell r="B352" t="str">
            <v>6</v>
          </cell>
          <cell r="C352" t="str">
            <v>Z0000185</v>
          </cell>
          <cell r="D352" t="str">
            <v>샌드위치판넬(내벽)</v>
          </cell>
          <cell r="E352" t="str">
            <v>WALL T=50MM</v>
          </cell>
          <cell r="F352" t="str">
            <v>M2</v>
          </cell>
          <cell r="G352" t="str">
            <v>1600.6</v>
          </cell>
          <cell r="H352">
            <v>21952</v>
          </cell>
          <cell r="I352">
            <v>0</v>
          </cell>
        </row>
        <row r="353">
          <cell r="A353" t="str">
            <v>010115</v>
          </cell>
          <cell r="B353" t="str">
            <v>7</v>
          </cell>
          <cell r="C353" t="str">
            <v>Z0000186</v>
          </cell>
          <cell r="D353" t="str">
            <v>샌드위치판넬(외벽)</v>
          </cell>
          <cell r="E353" t="str">
            <v>WALL T=75MM</v>
          </cell>
          <cell r="F353" t="str">
            <v>M2</v>
          </cell>
          <cell r="G353" t="str">
            <v>3983.69</v>
          </cell>
          <cell r="H353">
            <v>33565</v>
          </cell>
          <cell r="I353">
            <v>0</v>
          </cell>
        </row>
        <row r="354">
          <cell r="A354" t="str">
            <v>010115</v>
          </cell>
          <cell r="B354" t="str">
            <v>8</v>
          </cell>
          <cell r="C354" t="str">
            <v>Z0000187</v>
          </cell>
          <cell r="D354" t="str">
            <v>성형비</v>
          </cell>
          <cell r="F354" t="str">
            <v>M</v>
          </cell>
          <cell r="G354" t="str">
            <v>691</v>
          </cell>
          <cell r="H354">
            <v>294</v>
          </cell>
          <cell r="I354">
            <v>0</v>
          </cell>
        </row>
        <row r="355">
          <cell r="A355" t="str">
            <v>010115</v>
          </cell>
          <cell r="B355" t="str">
            <v>9</v>
          </cell>
          <cell r="C355" t="str">
            <v>Z0000188</v>
          </cell>
          <cell r="D355" t="str">
            <v>외벽판넬</v>
          </cell>
          <cell r="E355" t="str">
            <v>T=0.6,불소수지코팅</v>
          </cell>
          <cell r="F355" t="str">
            <v>M2</v>
          </cell>
          <cell r="G355" t="str">
            <v>3983.69</v>
          </cell>
          <cell r="H355">
            <v>25382</v>
          </cell>
          <cell r="I355">
            <v>0</v>
          </cell>
        </row>
        <row r="356">
          <cell r="A356" t="str">
            <v>010115</v>
          </cell>
          <cell r="B356" t="str">
            <v>10</v>
          </cell>
          <cell r="C356" t="str">
            <v>Z0000189</v>
          </cell>
          <cell r="D356" t="str">
            <v>실리콘수지강판</v>
          </cell>
          <cell r="E356" t="str">
            <v>T=0.8</v>
          </cell>
          <cell r="F356" t="str">
            <v>M</v>
          </cell>
          <cell r="G356" t="str">
            <v>691</v>
          </cell>
          <cell r="H356">
            <v>3949</v>
          </cell>
          <cell r="I356">
            <v>0</v>
          </cell>
        </row>
        <row r="357">
          <cell r="A357" t="str">
            <v>010115</v>
          </cell>
          <cell r="B357" t="str">
            <v>11</v>
          </cell>
          <cell r="C357" t="str">
            <v>Z0000190</v>
          </cell>
          <cell r="D357" t="str">
            <v>처마싸기</v>
          </cell>
          <cell r="F357" t="str">
            <v>M</v>
          </cell>
          <cell r="G357" t="str">
            <v>190.71</v>
          </cell>
          <cell r="H357">
            <v>463</v>
          </cell>
          <cell r="I357">
            <v>12385</v>
          </cell>
        </row>
        <row r="358">
          <cell r="A358" t="str">
            <v>010115</v>
          </cell>
          <cell r="B358" t="str">
            <v>12</v>
          </cell>
          <cell r="C358" t="str">
            <v>Z0000191</v>
          </cell>
          <cell r="D358" t="str">
            <v>박공싸기</v>
          </cell>
          <cell r="F358" t="str">
            <v>M</v>
          </cell>
          <cell r="G358" t="str">
            <v>668.4</v>
          </cell>
          <cell r="H358">
            <v>580</v>
          </cell>
          <cell r="I358">
            <v>9032</v>
          </cell>
        </row>
        <row r="359">
          <cell r="A359" t="str">
            <v>010115</v>
          </cell>
          <cell r="B359" t="str">
            <v>13</v>
          </cell>
          <cell r="C359" t="str">
            <v>Z0000192</v>
          </cell>
          <cell r="D359" t="str">
            <v>벽모서리싸기</v>
          </cell>
          <cell r="F359" t="str">
            <v>M</v>
          </cell>
          <cell r="G359" t="str">
            <v>1373.15</v>
          </cell>
          <cell r="H359">
            <v>294</v>
          </cell>
          <cell r="I359">
            <v>12385</v>
          </cell>
        </row>
        <row r="360">
          <cell r="A360" t="str">
            <v>010115</v>
          </cell>
          <cell r="B360" t="str">
            <v>14</v>
          </cell>
          <cell r="C360" t="str">
            <v>Z0000193</v>
          </cell>
          <cell r="D360" t="str">
            <v>강관선홈통</v>
          </cell>
          <cell r="E360" t="str">
            <v>Φ125</v>
          </cell>
          <cell r="F360" t="str">
            <v>M</v>
          </cell>
          <cell r="G360" t="str">
            <v>462</v>
          </cell>
          <cell r="H360">
            <v>3999</v>
          </cell>
          <cell r="I360">
            <v>10152</v>
          </cell>
        </row>
        <row r="361">
          <cell r="D361" t="str">
            <v>** 운반비 및 장비비</v>
          </cell>
          <cell r="F361" t="str">
            <v>식</v>
          </cell>
          <cell r="G361">
            <v>1</v>
          </cell>
        </row>
        <row r="362">
          <cell r="A362" t="str">
            <v>010115</v>
          </cell>
          <cell r="B362" t="str">
            <v>16</v>
          </cell>
          <cell r="C362" t="str">
            <v>Z0000194</v>
          </cell>
          <cell r="D362" t="str">
            <v>스페이스 프레임</v>
          </cell>
          <cell r="E362" t="str">
            <v>A-TYPE</v>
          </cell>
          <cell r="F362" t="str">
            <v>식</v>
          </cell>
          <cell r="G362" t="str">
            <v>1</v>
          </cell>
          <cell r="H362">
            <v>389534678</v>
          </cell>
          <cell r="I362">
            <v>0</v>
          </cell>
          <cell r="J362">
            <v>0</v>
          </cell>
        </row>
        <row r="363">
          <cell r="A363" t="str">
            <v>010115</v>
          </cell>
          <cell r="B363" t="str">
            <v>17</v>
          </cell>
          <cell r="C363" t="str">
            <v>Z0000195</v>
          </cell>
          <cell r="D363" t="str">
            <v>스페이스 프레임</v>
          </cell>
          <cell r="E363" t="str">
            <v>B-TYPE</v>
          </cell>
          <cell r="F363" t="str">
            <v>식</v>
          </cell>
          <cell r="G363" t="str">
            <v>1</v>
          </cell>
          <cell r="H363">
            <v>311874984</v>
          </cell>
          <cell r="I363">
            <v>0</v>
          </cell>
        </row>
        <row r="365">
          <cell r="D365" t="str">
            <v>소계</v>
          </cell>
        </row>
        <row r="367">
          <cell r="D367" t="str">
            <v>16. 작업 부산물</v>
          </cell>
        </row>
        <row r="368">
          <cell r="A368" t="str">
            <v>010116</v>
          </cell>
          <cell r="B368" t="str">
            <v>1</v>
          </cell>
          <cell r="C368" t="str">
            <v>Z0000196</v>
          </cell>
          <cell r="D368" t="str">
            <v>고철</v>
          </cell>
          <cell r="F368" t="str">
            <v>KG</v>
          </cell>
          <cell r="G368" t="str">
            <v>80413.2</v>
          </cell>
          <cell r="H368">
            <v>68</v>
          </cell>
          <cell r="I368">
            <v>0</v>
          </cell>
          <cell r="J368">
            <v>0</v>
          </cell>
        </row>
        <row r="370">
          <cell r="D370" t="str">
            <v>소계</v>
          </cell>
        </row>
        <row r="372">
          <cell r="D372" t="str">
            <v>17. 관급자재대</v>
          </cell>
        </row>
        <row r="373">
          <cell r="A373" t="str">
            <v>010117</v>
          </cell>
          <cell r="B373" t="str">
            <v>1</v>
          </cell>
          <cell r="C373" t="str">
            <v>Z0000197</v>
          </cell>
          <cell r="D373" t="str">
            <v>시멘트</v>
          </cell>
          <cell r="E373" t="str">
            <v>40KG</v>
          </cell>
          <cell r="F373" t="str">
            <v>포</v>
          </cell>
          <cell r="G373" t="str">
            <v>10113</v>
          </cell>
        </row>
        <row r="374">
          <cell r="A374" t="str">
            <v>010117</v>
          </cell>
          <cell r="B374" t="str">
            <v>2</v>
          </cell>
          <cell r="C374" t="str">
            <v>Z0000198</v>
          </cell>
          <cell r="D374" t="str">
            <v>조달수수료</v>
          </cell>
          <cell r="E374" t="str">
            <v>자재비의 1.4%</v>
          </cell>
          <cell r="F374" t="str">
            <v>식</v>
          </cell>
          <cell r="G374" t="str">
            <v>1</v>
          </cell>
        </row>
        <row r="375">
          <cell r="A375" t="str">
            <v>010117</v>
          </cell>
          <cell r="B375" t="str">
            <v>3</v>
          </cell>
          <cell r="C375" t="str">
            <v>Z0000199</v>
          </cell>
          <cell r="D375" t="str">
            <v>레미콘</v>
          </cell>
          <cell r="E375" t="str">
            <v>25-210-12</v>
          </cell>
          <cell r="F375" t="str">
            <v>M3</v>
          </cell>
          <cell r="G375" t="str">
            <v>15162.27</v>
          </cell>
        </row>
        <row r="376">
          <cell r="A376" t="str">
            <v>010117</v>
          </cell>
          <cell r="B376" t="str">
            <v>4</v>
          </cell>
          <cell r="C376" t="str">
            <v>Z0000200</v>
          </cell>
          <cell r="D376" t="str">
            <v>레미콘</v>
          </cell>
          <cell r="E376" t="str">
            <v>25-180-8</v>
          </cell>
          <cell r="F376" t="str">
            <v>M3</v>
          </cell>
          <cell r="G376" t="str">
            <v>1732.82</v>
          </cell>
        </row>
        <row r="377">
          <cell r="A377" t="str">
            <v>010117</v>
          </cell>
          <cell r="B377" t="str">
            <v>5</v>
          </cell>
          <cell r="C377" t="str">
            <v>Z0000201</v>
          </cell>
          <cell r="D377" t="str">
            <v>레미콘</v>
          </cell>
          <cell r="E377" t="str">
            <v>40-135-8</v>
          </cell>
          <cell r="F377" t="str">
            <v>M3</v>
          </cell>
          <cell r="G377" t="str">
            <v>636.58</v>
          </cell>
        </row>
        <row r="378">
          <cell r="A378" t="str">
            <v>010117</v>
          </cell>
          <cell r="B378" t="str">
            <v>6</v>
          </cell>
          <cell r="C378" t="str">
            <v>Z0000202</v>
          </cell>
          <cell r="D378" t="str">
            <v>조달수수료</v>
          </cell>
          <cell r="E378" t="str">
            <v>자재비의 0.8%</v>
          </cell>
          <cell r="F378" t="str">
            <v>식</v>
          </cell>
          <cell r="G378" t="str">
            <v>1</v>
          </cell>
        </row>
        <row r="379">
          <cell r="A379" t="str">
            <v>010117</v>
          </cell>
          <cell r="B379" t="str">
            <v>7</v>
          </cell>
          <cell r="C379" t="str">
            <v>Z0000203</v>
          </cell>
          <cell r="D379" t="str">
            <v>철   근(SD30)</v>
          </cell>
          <cell r="E379" t="str">
            <v>D 10</v>
          </cell>
          <cell r="F379" t="str">
            <v>톤</v>
          </cell>
          <cell r="G379" t="str">
            <v>112.69</v>
          </cell>
        </row>
        <row r="380">
          <cell r="A380" t="str">
            <v>010117</v>
          </cell>
          <cell r="B380" t="str">
            <v>8</v>
          </cell>
          <cell r="C380" t="str">
            <v>Z0000204</v>
          </cell>
          <cell r="D380" t="str">
            <v>철   근(SD30)</v>
          </cell>
          <cell r="E380" t="str">
            <v>D 13</v>
          </cell>
          <cell r="F380" t="str">
            <v>톤</v>
          </cell>
          <cell r="G380" t="str">
            <v>136.98</v>
          </cell>
        </row>
        <row r="381">
          <cell r="A381" t="str">
            <v>010117</v>
          </cell>
          <cell r="B381" t="str">
            <v>9</v>
          </cell>
          <cell r="C381" t="str">
            <v>Z0000205</v>
          </cell>
          <cell r="D381" t="str">
            <v>철   근(SD40)</v>
          </cell>
          <cell r="E381" t="str">
            <v>D 10</v>
          </cell>
          <cell r="F381" t="str">
            <v>톤</v>
          </cell>
          <cell r="G381" t="str">
            <v>25</v>
          </cell>
        </row>
        <row r="382">
          <cell r="A382" t="str">
            <v>010117</v>
          </cell>
          <cell r="B382" t="str">
            <v>10</v>
          </cell>
          <cell r="C382" t="str">
            <v>Z0000206</v>
          </cell>
          <cell r="D382" t="str">
            <v>철   근(SD40)</v>
          </cell>
          <cell r="E382" t="str">
            <v>D 13</v>
          </cell>
          <cell r="F382" t="str">
            <v>톤</v>
          </cell>
          <cell r="G382" t="str">
            <v>11.23</v>
          </cell>
        </row>
        <row r="383">
          <cell r="A383" t="str">
            <v>010117</v>
          </cell>
          <cell r="B383" t="str">
            <v>11</v>
          </cell>
          <cell r="C383" t="str">
            <v>Z0000207</v>
          </cell>
          <cell r="D383" t="str">
            <v>철   근(SD40)</v>
          </cell>
          <cell r="E383" t="str">
            <v>D 16</v>
          </cell>
          <cell r="F383" t="str">
            <v>톤</v>
          </cell>
          <cell r="G383" t="str">
            <v>368.8</v>
          </cell>
        </row>
        <row r="384">
          <cell r="A384" t="str">
            <v>010117</v>
          </cell>
          <cell r="B384" t="str">
            <v>12</v>
          </cell>
          <cell r="C384" t="str">
            <v>Z0000208</v>
          </cell>
          <cell r="D384" t="str">
            <v>철   근(SD40)</v>
          </cell>
          <cell r="E384" t="str">
            <v>D 19</v>
          </cell>
          <cell r="F384" t="str">
            <v>톤</v>
          </cell>
          <cell r="G384" t="str">
            <v>518.08</v>
          </cell>
        </row>
        <row r="385">
          <cell r="A385" t="str">
            <v>010117</v>
          </cell>
          <cell r="B385" t="str">
            <v>13</v>
          </cell>
          <cell r="C385" t="str">
            <v>Z0000209</v>
          </cell>
          <cell r="D385" t="str">
            <v>철   근(SD40)</v>
          </cell>
          <cell r="E385" t="str">
            <v>D 22</v>
          </cell>
          <cell r="F385" t="str">
            <v>톤</v>
          </cell>
          <cell r="G385" t="str">
            <v>354.46</v>
          </cell>
        </row>
        <row r="386">
          <cell r="A386" t="str">
            <v>010117</v>
          </cell>
          <cell r="B386" t="str">
            <v>14</v>
          </cell>
          <cell r="C386" t="str">
            <v>Z0000210</v>
          </cell>
          <cell r="D386" t="str">
            <v>조달수수료</v>
          </cell>
          <cell r="E386" t="str">
            <v>자재비의 1.4%</v>
          </cell>
          <cell r="F386" t="str">
            <v>식</v>
          </cell>
          <cell r="G386" t="str">
            <v>1</v>
          </cell>
        </row>
        <row r="388">
          <cell r="D388" t="str">
            <v>소계</v>
          </cell>
        </row>
        <row r="390">
          <cell r="D390" t="str">
            <v>합계</v>
          </cell>
        </row>
        <row r="392">
          <cell r="D392" t="str">
            <v>* 수산물동</v>
          </cell>
        </row>
        <row r="394">
          <cell r="D394" t="str">
            <v>1. 가설공사</v>
          </cell>
        </row>
        <row r="395">
          <cell r="A395" t="str">
            <v>010201</v>
          </cell>
          <cell r="B395" t="str">
            <v>1</v>
          </cell>
          <cell r="C395" t="str">
            <v>91B00010</v>
          </cell>
          <cell r="D395" t="str">
            <v>규준틀설치</v>
          </cell>
          <cell r="E395" t="str">
            <v>귀</v>
          </cell>
          <cell r="F395" t="str">
            <v>개소</v>
          </cell>
          <cell r="G395" t="str">
            <v>4</v>
          </cell>
          <cell r="H395">
            <v>3794</v>
          </cell>
          <cell r="I395">
            <v>33373</v>
          </cell>
          <cell r="J395">
            <v>0</v>
          </cell>
        </row>
        <row r="396">
          <cell r="A396" t="str">
            <v>010201</v>
          </cell>
          <cell r="B396" t="str">
            <v>2</v>
          </cell>
          <cell r="C396" t="str">
            <v>91B00020</v>
          </cell>
          <cell r="D396" t="str">
            <v>규준틀설치</v>
          </cell>
          <cell r="E396" t="str">
            <v>평</v>
          </cell>
          <cell r="F396" t="str">
            <v>개소</v>
          </cell>
          <cell r="G396" t="str">
            <v>8</v>
          </cell>
          <cell r="H396">
            <v>2410</v>
          </cell>
          <cell r="I396">
            <v>19112</v>
          </cell>
          <cell r="J396">
            <v>0</v>
          </cell>
        </row>
        <row r="397">
          <cell r="A397" t="str">
            <v>010201</v>
          </cell>
          <cell r="B397" t="str">
            <v>3</v>
          </cell>
          <cell r="C397" t="str">
            <v>91B00040</v>
          </cell>
          <cell r="D397" t="str">
            <v>내부수평비계</v>
          </cell>
          <cell r="E397" t="str">
            <v>3개월</v>
          </cell>
          <cell r="F397" t="str">
            <v>M2</v>
          </cell>
          <cell r="G397" t="str">
            <v>2145.85</v>
          </cell>
          <cell r="H397">
            <v>3187</v>
          </cell>
          <cell r="I397">
            <v>4177</v>
          </cell>
          <cell r="J397">
            <v>0</v>
          </cell>
        </row>
        <row r="398">
          <cell r="A398" t="str">
            <v>010201</v>
          </cell>
          <cell r="B398" t="str">
            <v>5</v>
          </cell>
          <cell r="C398" t="str">
            <v>91B00060</v>
          </cell>
          <cell r="D398" t="str">
            <v>강관동바리</v>
          </cell>
          <cell r="E398" t="str">
            <v>3개월</v>
          </cell>
          <cell r="F398" t="str">
            <v>M2</v>
          </cell>
          <cell r="G398" t="str">
            <v>117.93</v>
          </cell>
          <cell r="H398">
            <v>620</v>
          </cell>
          <cell r="I398">
            <v>3257</v>
          </cell>
          <cell r="J398">
            <v>0</v>
          </cell>
        </row>
        <row r="399">
          <cell r="A399" t="str">
            <v>010201</v>
          </cell>
          <cell r="B399" t="str">
            <v>6</v>
          </cell>
          <cell r="C399" t="str">
            <v>91B00070</v>
          </cell>
          <cell r="D399" t="str">
            <v>목재동바리</v>
          </cell>
          <cell r="E399" t="str">
            <v>7M이하,7회사용</v>
          </cell>
          <cell r="F399" t="str">
            <v>공M3</v>
          </cell>
          <cell r="G399" t="str">
            <v>10313</v>
          </cell>
          <cell r="H399">
            <v>895</v>
          </cell>
          <cell r="I399">
            <v>3279</v>
          </cell>
          <cell r="J399">
            <v>0</v>
          </cell>
        </row>
        <row r="400">
          <cell r="A400" t="str">
            <v>010201</v>
          </cell>
          <cell r="B400" t="str">
            <v>7</v>
          </cell>
          <cell r="C400" t="str">
            <v>91B00430</v>
          </cell>
          <cell r="D400" t="str">
            <v>강관틀비계</v>
          </cell>
          <cell r="E400" t="str">
            <v>6개월</v>
          </cell>
          <cell r="F400" t="str">
            <v>M2</v>
          </cell>
          <cell r="G400" t="str">
            <v>3260.4</v>
          </cell>
          <cell r="H400">
            <v>922</v>
          </cell>
          <cell r="I400">
            <v>2102</v>
          </cell>
          <cell r="J400">
            <v>0</v>
          </cell>
        </row>
        <row r="401">
          <cell r="A401" t="str">
            <v>010201</v>
          </cell>
          <cell r="B401" t="str">
            <v>9</v>
          </cell>
          <cell r="C401" t="str">
            <v>Z0000211</v>
          </cell>
          <cell r="D401" t="str">
            <v>강관비계다리</v>
          </cell>
          <cell r="E401" t="str">
            <v>H=30이하.3개월</v>
          </cell>
          <cell r="F401" t="str">
            <v>M2</v>
          </cell>
          <cell r="G401" t="str">
            <v>39.6</v>
          </cell>
          <cell r="H401">
            <v>5078</v>
          </cell>
          <cell r="I401">
            <v>19009</v>
          </cell>
        </row>
        <row r="402">
          <cell r="A402" t="str">
            <v>010201</v>
          </cell>
          <cell r="B402" t="str">
            <v>10</v>
          </cell>
          <cell r="C402" t="str">
            <v>91B00760</v>
          </cell>
          <cell r="D402" t="str">
            <v>콘크리트보양</v>
          </cell>
          <cell r="E402" t="str">
            <v>가마니</v>
          </cell>
          <cell r="F402" t="str">
            <v>M2</v>
          </cell>
          <cell r="G402" t="str">
            <v>11166.49</v>
          </cell>
          <cell r="H402">
            <v>176</v>
          </cell>
          <cell r="I402">
            <v>0</v>
          </cell>
          <cell r="J402">
            <v>0</v>
          </cell>
        </row>
        <row r="403">
          <cell r="A403" t="str">
            <v>010201</v>
          </cell>
          <cell r="B403" t="str">
            <v>11</v>
          </cell>
          <cell r="C403" t="str">
            <v>91B00790</v>
          </cell>
          <cell r="D403" t="str">
            <v>타일석재면보양</v>
          </cell>
          <cell r="F403" t="str">
            <v>M2</v>
          </cell>
          <cell r="G403" t="str">
            <v>188.11</v>
          </cell>
          <cell r="H403">
            <v>97</v>
          </cell>
          <cell r="I403">
            <v>63</v>
          </cell>
          <cell r="J403">
            <v>0</v>
          </cell>
        </row>
        <row r="404">
          <cell r="A404" t="str">
            <v>010201</v>
          </cell>
          <cell r="B404" t="str">
            <v>12</v>
          </cell>
          <cell r="C404" t="str">
            <v>91B00820</v>
          </cell>
          <cell r="D404" t="str">
            <v>현 장 정 리</v>
          </cell>
          <cell r="E404" t="str">
            <v>철골조</v>
          </cell>
          <cell r="F404" t="str">
            <v>M2</v>
          </cell>
          <cell r="G404" t="str">
            <v>4486.56</v>
          </cell>
          <cell r="H404">
            <v>0</v>
          </cell>
          <cell r="I404">
            <v>2263</v>
          </cell>
          <cell r="J404">
            <v>0</v>
          </cell>
        </row>
        <row r="406">
          <cell r="D406" t="str">
            <v>소계</v>
          </cell>
        </row>
        <row r="408">
          <cell r="D408" t="str">
            <v>2. 토공사</v>
          </cell>
        </row>
        <row r="409">
          <cell r="A409" t="str">
            <v>010202</v>
          </cell>
          <cell r="B409" t="str">
            <v>1</v>
          </cell>
          <cell r="C409" t="str">
            <v>Z0000001</v>
          </cell>
          <cell r="D409" t="str">
            <v>터파기</v>
          </cell>
          <cell r="E409" t="str">
            <v>백호우,1.0M3</v>
          </cell>
          <cell r="F409" t="str">
            <v>M3</v>
          </cell>
          <cell r="G409" t="str">
            <v>20449.98</v>
          </cell>
          <cell r="H409">
            <v>98</v>
          </cell>
          <cell r="I409">
            <v>315</v>
          </cell>
          <cell r="J409">
            <v>225</v>
          </cell>
        </row>
        <row r="410">
          <cell r="A410" t="str">
            <v>010202</v>
          </cell>
          <cell r="B410" t="str">
            <v>2</v>
          </cell>
          <cell r="C410" t="str">
            <v>Z0000002</v>
          </cell>
          <cell r="D410" t="str">
            <v>되메우기</v>
          </cell>
          <cell r="E410" t="str">
            <v>백호우,1.0M3</v>
          </cell>
          <cell r="F410" t="str">
            <v>M3</v>
          </cell>
          <cell r="G410" t="str">
            <v>9150.24</v>
          </cell>
          <cell r="H410">
            <v>59</v>
          </cell>
          <cell r="I410">
            <v>160</v>
          </cell>
          <cell r="J410">
            <v>135</v>
          </cell>
        </row>
        <row r="411">
          <cell r="A411" t="str">
            <v>010202</v>
          </cell>
          <cell r="B411" t="str">
            <v>3</v>
          </cell>
          <cell r="C411" t="str">
            <v>Z0000003</v>
          </cell>
          <cell r="D411" t="str">
            <v>잔토처리(장외 10.5KM)</v>
          </cell>
          <cell r="E411" t="str">
            <v>백호우0.7+덤프 15</v>
          </cell>
          <cell r="F411" t="str">
            <v>M3</v>
          </cell>
          <cell r="G411" t="str">
            <v>14319.27</v>
          </cell>
          <cell r="H411">
            <v>980</v>
          </cell>
          <cell r="I411">
            <v>1080</v>
          </cell>
          <cell r="J411">
            <v>1260</v>
          </cell>
        </row>
        <row r="413">
          <cell r="D413" t="str">
            <v>소계</v>
          </cell>
        </row>
        <row r="415">
          <cell r="D415" t="str">
            <v>3. 파일공사</v>
          </cell>
        </row>
        <row r="416">
          <cell r="A416" t="str">
            <v>010203</v>
          </cell>
          <cell r="B416" t="str">
            <v>1</v>
          </cell>
          <cell r="C416" t="str">
            <v>Z0000212</v>
          </cell>
          <cell r="D416" t="str">
            <v>콘크리트파일(PHC),65T</v>
          </cell>
          <cell r="E416" t="str">
            <v>D400,L=6.0M</v>
          </cell>
          <cell r="F416" t="str">
            <v>본</v>
          </cell>
          <cell r="G416" t="str">
            <v>20</v>
          </cell>
          <cell r="H416">
            <v>78498</v>
          </cell>
        </row>
        <row r="417">
          <cell r="A417" t="str">
            <v>010203</v>
          </cell>
          <cell r="B417" t="str">
            <v>2</v>
          </cell>
          <cell r="C417" t="str">
            <v>Z0000221</v>
          </cell>
          <cell r="D417" t="str">
            <v>콘크리트파일(PHC),65T</v>
          </cell>
          <cell r="E417" t="str">
            <v>D400,L=7.0M</v>
          </cell>
          <cell r="F417" t="str">
            <v>본</v>
          </cell>
          <cell r="G417" t="str">
            <v>8</v>
          </cell>
          <cell r="H417">
            <v>91590</v>
          </cell>
          <cell r="I417">
            <v>0</v>
          </cell>
        </row>
        <row r="418">
          <cell r="A418" t="str">
            <v>010203</v>
          </cell>
          <cell r="B418" t="str">
            <v>3</v>
          </cell>
          <cell r="C418" t="str">
            <v>Z0000213</v>
          </cell>
          <cell r="D418" t="str">
            <v>콘크리트파일(PHC),65T</v>
          </cell>
          <cell r="E418" t="str">
            <v>D400,L=8.0M</v>
          </cell>
          <cell r="F418" t="str">
            <v>본</v>
          </cell>
          <cell r="G418" t="str">
            <v>19</v>
          </cell>
          <cell r="H418">
            <v>104664</v>
          </cell>
          <cell r="I418">
            <v>0</v>
          </cell>
        </row>
        <row r="419">
          <cell r="A419" t="str">
            <v>010203</v>
          </cell>
          <cell r="B419" t="str">
            <v>4</v>
          </cell>
          <cell r="C419" t="str">
            <v>Z0000214</v>
          </cell>
          <cell r="D419" t="str">
            <v>콘크리트파일(PHC),65T</v>
          </cell>
          <cell r="E419" t="str">
            <v>D400,L=9.0M</v>
          </cell>
          <cell r="F419" t="str">
            <v>본</v>
          </cell>
          <cell r="G419" t="str">
            <v>28</v>
          </cell>
          <cell r="H419">
            <v>117600</v>
          </cell>
          <cell r="I419">
            <v>0</v>
          </cell>
        </row>
        <row r="420">
          <cell r="A420" t="str">
            <v>010203</v>
          </cell>
          <cell r="B420" t="str">
            <v>5</v>
          </cell>
          <cell r="C420" t="str">
            <v>Z0000215</v>
          </cell>
          <cell r="D420" t="str">
            <v>콘크리트파일(PHC),65T</v>
          </cell>
          <cell r="E420" t="str">
            <v>D400,L=10.0M</v>
          </cell>
          <cell r="F420" t="str">
            <v>본</v>
          </cell>
          <cell r="G420" t="str">
            <v>6</v>
          </cell>
          <cell r="H420">
            <v>130830</v>
          </cell>
          <cell r="I420">
            <v>0</v>
          </cell>
        </row>
        <row r="421">
          <cell r="A421" t="str">
            <v>010203</v>
          </cell>
          <cell r="B421" t="str">
            <v>6</v>
          </cell>
          <cell r="C421" t="str">
            <v>Z0000216</v>
          </cell>
          <cell r="D421" t="str">
            <v>콘크리트파일(PHC),65T</v>
          </cell>
          <cell r="E421" t="str">
            <v>D400,L=11.0M</v>
          </cell>
          <cell r="F421" t="str">
            <v>본</v>
          </cell>
          <cell r="G421" t="str">
            <v>6</v>
          </cell>
          <cell r="H421">
            <v>143864</v>
          </cell>
          <cell r="I421">
            <v>0</v>
          </cell>
        </row>
        <row r="422">
          <cell r="A422" t="str">
            <v>010203</v>
          </cell>
          <cell r="B422" t="str">
            <v>7</v>
          </cell>
          <cell r="C422" t="str">
            <v>Z0000217</v>
          </cell>
          <cell r="D422" t="str">
            <v>콘크리트파일(PHC),65T</v>
          </cell>
          <cell r="E422" t="str">
            <v>D400,L=12.0M</v>
          </cell>
          <cell r="F422" t="str">
            <v>본</v>
          </cell>
          <cell r="G422" t="str">
            <v>6</v>
          </cell>
          <cell r="H422">
            <v>154659</v>
          </cell>
          <cell r="I422">
            <v>0</v>
          </cell>
        </row>
        <row r="423">
          <cell r="A423" t="str">
            <v>010203</v>
          </cell>
          <cell r="B423" t="str">
            <v>8</v>
          </cell>
          <cell r="C423" t="str">
            <v>Z0000218</v>
          </cell>
          <cell r="D423" t="str">
            <v>콘크리트파일(PHC),65T</v>
          </cell>
          <cell r="E423" t="str">
            <v>D400,L=13.0M</v>
          </cell>
          <cell r="F423" t="str">
            <v>본</v>
          </cell>
          <cell r="G423" t="str">
            <v>12</v>
          </cell>
          <cell r="H423">
            <v>170030</v>
          </cell>
          <cell r="I423">
            <v>0</v>
          </cell>
        </row>
        <row r="424">
          <cell r="A424" t="str">
            <v>010203</v>
          </cell>
          <cell r="B424" t="str">
            <v>9</v>
          </cell>
          <cell r="C424" t="str">
            <v>Z0000219</v>
          </cell>
          <cell r="D424" t="str">
            <v>콘크리트파일(PHC),65T</v>
          </cell>
          <cell r="E424" t="str">
            <v>D400,L=14.0M</v>
          </cell>
          <cell r="F424" t="str">
            <v>본</v>
          </cell>
          <cell r="G424" t="str">
            <v>21</v>
          </cell>
          <cell r="H424">
            <v>183162</v>
          </cell>
          <cell r="I424">
            <v>0</v>
          </cell>
        </row>
        <row r="425">
          <cell r="A425" t="str">
            <v>010203</v>
          </cell>
          <cell r="B425" t="str">
            <v>10</v>
          </cell>
          <cell r="C425" t="str">
            <v>Z0000220</v>
          </cell>
          <cell r="D425" t="str">
            <v>콘크리트파일(PHC),65T</v>
          </cell>
          <cell r="E425" t="str">
            <v>D400,L=15.0M</v>
          </cell>
          <cell r="F425" t="str">
            <v>본</v>
          </cell>
          <cell r="G425" t="str">
            <v>6</v>
          </cell>
          <cell r="H425">
            <v>193325</v>
          </cell>
          <cell r="I425">
            <v>0</v>
          </cell>
        </row>
        <row r="426">
          <cell r="A426" t="str">
            <v>010203</v>
          </cell>
          <cell r="B426" t="str">
            <v>11</v>
          </cell>
          <cell r="C426" t="str">
            <v>Z0000223</v>
          </cell>
          <cell r="D426" t="str">
            <v>파일항타(PHC)-단본</v>
          </cell>
          <cell r="E426" t="str">
            <v>직항타</v>
          </cell>
          <cell r="F426" t="str">
            <v>M</v>
          </cell>
          <cell r="G426" t="str">
            <v>1261.8</v>
          </cell>
          <cell r="H426">
            <v>165</v>
          </cell>
          <cell r="I426">
            <v>2870</v>
          </cell>
          <cell r="J426">
            <v>1977</v>
          </cell>
        </row>
        <row r="427">
          <cell r="A427" t="str">
            <v>010203</v>
          </cell>
          <cell r="B427" t="str">
            <v>12</v>
          </cell>
          <cell r="C427" t="str">
            <v>91C00610</v>
          </cell>
          <cell r="D427" t="str">
            <v>PILE 두부정리</v>
          </cell>
          <cell r="E427" t="str">
            <v>ø400</v>
          </cell>
          <cell r="F427" t="str">
            <v>개소</v>
          </cell>
          <cell r="G427" t="str">
            <v>132</v>
          </cell>
          <cell r="H427">
            <v>1671</v>
          </cell>
          <cell r="I427">
            <v>7693</v>
          </cell>
          <cell r="J427">
            <v>235</v>
          </cell>
        </row>
        <row r="428">
          <cell r="A428" t="str">
            <v>010203</v>
          </cell>
          <cell r="B428" t="str">
            <v>13</v>
          </cell>
          <cell r="C428" t="str">
            <v>Z0000222</v>
          </cell>
          <cell r="D428" t="str">
            <v>PILE 두부보강</v>
          </cell>
          <cell r="E428" t="str">
            <v>PHC PILE</v>
          </cell>
          <cell r="F428" t="str">
            <v>본</v>
          </cell>
          <cell r="G428" t="str">
            <v>132</v>
          </cell>
          <cell r="H428">
            <v>0</v>
          </cell>
          <cell r="I428">
            <v>3092</v>
          </cell>
        </row>
        <row r="430">
          <cell r="D430" t="str">
            <v>소계</v>
          </cell>
        </row>
        <row r="432">
          <cell r="D432" t="str">
            <v>4. 철근콘크리트공사</v>
          </cell>
        </row>
        <row r="433">
          <cell r="A433" t="str">
            <v>010204</v>
          </cell>
          <cell r="B433" t="str">
            <v>1</v>
          </cell>
          <cell r="C433" t="str">
            <v>Z0000004</v>
          </cell>
          <cell r="D433" t="str">
            <v>레미콘</v>
          </cell>
          <cell r="E433" t="str">
            <v>25-210-12</v>
          </cell>
          <cell r="F433" t="str">
            <v>M3</v>
          </cell>
          <cell r="G433" t="str">
            <v>5128.75</v>
          </cell>
          <cell r="H433">
            <v>0</v>
          </cell>
        </row>
        <row r="434">
          <cell r="A434" t="str">
            <v>010204</v>
          </cell>
          <cell r="B434" t="str">
            <v>2</v>
          </cell>
          <cell r="C434" t="str">
            <v>Z0000005</v>
          </cell>
          <cell r="D434" t="str">
            <v>레미콘</v>
          </cell>
          <cell r="E434" t="str">
            <v>25-180-8</v>
          </cell>
          <cell r="F434" t="str">
            <v>M3</v>
          </cell>
          <cell r="G434" t="str">
            <v>1209.16</v>
          </cell>
          <cell r="H434">
            <v>0</v>
          </cell>
        </row>
        <row r="435">
          <cell r="A435" t="str">
            <v>010204</v>
          </cell>
          <cell r="B435" t="str">
            <v>3</v>
          </cell>
          <cell r="C435" t="str">
            <v>Z0000006</v>
          </cell>
          <cell r="D435" t="str">
            <v>레미콘</v>
          </cell>
          <cell r="E435" t="str">
            <v>40-135-8</v>
          </cell>
          <cell r="F435" t="str">
            <v>M3</v>
          </cell>
          <cell r="G435" t="str">
            <v>162.12</v>
          </cell>
          <cell r="H435">
            <v>0</v>
          </cell>
        </row>
        <row r="436">
          <cell r="A436" t="str">
            <v>010204</v>
          </cell>
          <cell r="B436" t="str">
            <v>4</v>
          </cell>
          <cell r="C436" t="str">
            <v>91D00010</v>
          </cell>
          <cell r="D436" t="str">
            <v>콘크리트 펌프카 타설</v>
          </cell>
          <cell r="E436" t="str">
            <v>80M3/HR,PUMP-CAR,철근</v>
          </cell>
          <cell r="F436" t="str">
            <v>M3</v>
          </cell>
          <cell r="G436" t="str">
            <v>5077.97</v>
          </cell>
          <cell r="H436">
            <v>264</v>
          </cell>
          <cell r="I436">
            <v>6232</v>
          </cell>
          <cell r="J436">
            <v>2235</v>
          </cell>
        </row>
        <row r="437">
          <cell r="A437" t="str">
            <v>010204</v>
          </cell>
          <cell r="B437" t="str">
            <v>5</v>
          </cell>
          <cell r="C437" t="str">
            <v>91D00020</v>
          </cell>
          <cell r="D437" t="str">
            <v>콘크리트 펌프카 타설</v>
          </cell>
          <cell r="E437" t="str">
            <v>80M3/HR,PUMP-CAR,무근</v>
          </cell>
          <cell r="F437" t="str">
            <v>M3</v>
          </cell>
          <cell r="G437" t="str">
            <v>1334.4</v>
          </cell>
          <cell r="H437">
            <v>268</v>
          </cell>
          <cell r="I437">
            <v>5303</v>
          </cell>
          <cell r="J437">
            <v>2251</v>
          </cell>
        </row>
        <row r="438">
          <cell r="A438" t="str">
            <v>010204</v>
          </cell>
          <cell r="B438" t="str">
            <v>6</v>
          </cell>
          <cell r="C438" t="str">
            <v>Z0000007</v>
          </cell>
          <cell r="D438" t="str">
            <v>철   근(SD30)</v>
          </cell>
          <cell r="E438" t="str">
            <v>D 10</v>
          </cell>
          <cell r="F438" t="str">
            <v>톤</v>
          </cell>
          <cell r="G438" t="str">
            <v>58.585</v>
          </cell>
          <cell r="H438">
            <v>0</v>
          </cell>
          <cell r="I438">
            <v>0</v>
          </cell>
        </row>
        <row r="439">
          <cell r="A439" t="str">
            <v>010204</v>
          </cell>
          <cell r="B439" t="str">
            <v>7</v>
          </cell>
          <cell r="C439" t="str">
            <v>Z0000008</v>
          </cell>
          <cell r="D439" t="str">
            <v>철   근(SD30)</v>
          </cell>
          <cell r="E439" t="str">
            <v>D 13</v>
          </cell>
          <cell r="F439" t="str">
            <v>톤</v>
          </cell>
          <cell r="G439" t="str">
            <v>73.936</v>
          </cell>
          <cell r="H439">
            <v>0</v>
          </cell>
          <cell r="I439">
            <v>0</v>
          </cell>
        </row>
        <row r="440">
          <cell r="A440" t="str">
            <v>010204</v>
          </cell>
          <cell r="B440" t="str">
            <v>8</v>
          </cell>
          <cell r="C440" t="str">
            <v>Z0000009</v>
          </cell>
          <cell r="D440" t="str">
            <v>철   근(SD40)</v>
          </cell>
          <cell r="E440" t="str">
            <v>D 10</v>
          </cell>
          <cell r="F440" t="str">
            <v>톤</v>
          </cell>
          <cell r="G440" t="str">
            <v>5.939</v>
          </cell>
          <cell r="H440">
            <v>0</v>
          </cell>
          <cell r="I440">
            <v>0</v>
          </cell>
        </row>
        <row r="441">
          <cell r="A441" t="str">
            <v>010204</v>
          </cell>
          <cell r="B441" t="str">
            <v>9</v>
          </cell>
          <cell r="C441" t="str">
            <v>Z0000010</v>
          </cell>
          <cell r="D441" t="str">
            <v>철   근(SD40)</v>
          </cell>
          <cell r="E441" t="str">
            <v>D 13</v>
          </cell>
          <cell r="F441" t="str">
            <v>톤</v>
          </cell>
          <cell r="G441" t="str">
            <v>3.625</v>
          </cell>
          <cell r="H441">
            <v>0</v>
          </cell>
          <cell r="I441">
            <v>0</v>
          </cell>
        </row>
        <row r="442">
          <cell r="A442" t="str">
            <v>010204</v>
          </cell>
          <cell r="B442" t="str">
            <v>10</v>
          </cell>
          <cell r="C442" t="str">
            <v>Z0000011</v>
          </cell>
          <cell r="D442" t="str">
            <v>철   근(SD40)</v>
          </cell>
          <cell r="E442" t="str">
            <v>D 16</v>
          </cell>
          <cell r="F442" t="str">
            <v>톤</v>
          </cell>
          <cell r="G442" t="str">
            <v>191.281</v>
          </cell>
          <cell r="H442">
            <v>0</v>
          </cell>
          <cell r="I442">
            <v>0</v>
          </cell>
        </row>
        <row r="443">
          <cell r="A443" t="str">
            <v>010204</v>
          </cell>
          <cell r="B443" t="str">
            <v>11</v>
          </cell>
          <cell r="C443" t="str">
            <v>Z0000012</v>
          </cell>
          <cell r="D443" t="str">
            <v>철   근(SD40)</v>
          </cell>
          <cell r="E443" t="str">
            <v>D 19</v>
          </cell>
          <cell r="F443" t="str">
            <v>톤</v>
          </cell>
          <cell r="G443" t="str">
            <v>89.665</v>
          </cell>
          <cell r="H443">
            <v>0</v>
          </cell>
          <cell r="I443">
            <v>0</v>
          </cell>
        </row>
        <row r="444">
          <cell r="A444" t="str">
            <v>010204</v>
          </cell>
          <cell r="B444" t="str">
            <v>12</v>
          </cell>
          <cell r="C444" t="str">
            <v>Z0000013</v>
          </cell>
          <cell r="D444" t="str">
            <v>철   근(SD40)</v>
          </cell>
          <cell r="E444" t="str">
            <v>D 22</v>
          </cell>
          <cell r="F444" t="str">
            <v>톤</v>
          </cell>
          <cell r="G444" t="str">
            <v>192.896</v>
          </cell>
          <cell r="H444">
            <v>0</v>
          </cell>
          <cell r="I444">
            <v>0</v>
          </cell>
        </row>
        <row r="445">
          <cell r="A445" t="str">
            <v>010204</v>
          </cell>
          <cell r="B445" t="str">
            <v>13</v>
          </cell>
          <cell r="C445" t="str">
            <v>91D00220</v>
          </cell>
          <cell r="D445" t="str">
            <v>철근가공조립</v>
          </cell>
          <cell r="E445" t="str">
            <v>보통</v>
          </cell>
          <cell r="F445" t="str">
            <v>TON</v>
          </cell>
          <cell r="G445" t="str">
            <v>597.988</v>
          </cell>
          <cell r="H445">
            <v>4248</v>
          </cell>
          <cell r="I445">
            <v>342977</v>
          </cell>
          <cell r="J445">
            <v>0</v>
          </cell>
        </row>
        <row r="446">
          <cell r="A446" t="str">
            <v>010204</v>
          </cell>
          <cell r="B446" t="str">
            <v>14</v>
          </cell>
          <cell r="C446" t="str">
            <v>91D00130</v>
          </cell>
          <cell r="D446" t="str">
            <v>합판거푸집</v>
          </cell>
          <cell r="E446" t="str">
            <v>3회</v>
          </cell>
          <cell r="F446" t="str">
            <v>M2</v>
          </cell>
          <cell r="G446" t="str">
            <v>10669.86</v>
          </cell>
          <cell r="H446">
            <v>4520</v>
          </cell>
          <cell r="I446">
            <v>13027</v>
          </cell>
          <cell r="J446">
            <v>0</v>
          </cell>
        </row>
        <row r="447">
          <cell r="A447" t="str">
            <v>010204</v>
          </cell>
          <cell r="B447" t="str">
            <v>15</v>
          </cell>
          <cell r="C447" t="str">
            <v>91D00140</v>
          </cell>
          <cell r="D447" t="str">
            <v>합판거푸집</v>
          </cell>
          <cell r="E447" t="str">
            <v>4회</v>
          </cell>
          <cell r="F447" t="str">
            <v>M2</v>
          </cell>
          <cell r="G447" t="str">
            <v>5053.83</v>
          </cell>
          <cell r="H447">
            <v>3835</v>
          </cell>
          <cell r="I447">
            <v>11065</v>
          </cell>
          <cell r="J447">
            <v>0</v>
          </cell>
        </row>
        <row r="448">
          <cell r="A448" t="str">
            <v>010204</v>
          </cell>
          <cell r="B448" t="str">
            <v>17</v>
          </cell>
          <cell r="C448" t="str">
            <v>91D00361</v>
          </cell>
          <cell r="D448" t="str">
            <v>지수판설치</v>
          </cell>
          <cell r="E448" t="str">
            <v>300*9T</v>
          </cell>
          <cell r="F448" t="str">
            <v>M</v>
          </cell>
          <cell r="G448" t="str">
            <v>222</v>
          </cell>
          <cell r="H448">
            <v>10419</v>
          </cell>
          <cell r="I448">
            <v>10824</v>
          </cell>
          <cell r="J448">
            <v>324</v>
          </cell>
        </row>
        <row r="449">
          <cell r="A449" t="str">
            <v>010204</v>
          </cell>
          <cell r="B449" t="str">
            <v>18</v>
          </cell>
          <cell r="C449" t="str">
            <v>Z0000014</v>
          </cell>
          <cell r="D449" t="str">
            <v>스페이샤</v>
          </cell>
          <cell r="F449" t="str">
            <v>EA</v>
          </cell>
          <cell r="G449" t="str">
            <v>58465</v>
          </cell>
          <cell r="H449">
            <v>25</v>
          </cell>
        </row>
        <row r="451">
          <cell r="D451" t="str">
            <v>소계</v>
          </cell>
        </row>
        <row r="453">
          <cell r="D453" t="str">
            <v>5. 조적공사</v>
          </cell>
        </row>
        <row r="454">
          <cell r="A454" t="str">
            <v>010205</v>
          </cell>
          <cell r="B454" t="str">
            <v>3</v>
          </cell>
          <cell r="C454" t="str">
            <v>41A00010</v>
          </cell>
          <cell r="D454" t="str">
            <v>시멘트벽돌</v>
          </cell>
          <cell r="E454" t="str">
            <v>190*90*57</v>
          </cell>
          <cell r="F454" t="str">
            <v>매</v>
          </cell>
          <cell r="G454" t="str">
            <v>348537</v>
          </cell>
          <cell r="H454">
            <v>37</v>
          </cell>
          <cell r="I454">
            <v>0</v>
          </cell>
        </row>
        <row r="455">
          <cell r="A455" t="str">
            <v>010205</v>
          </cell>
          <cell r="B455" t="str">
            <v>4</v>
          </cell>
          <cell r="C455" t="str">
            <v>91F00010</v>
          </cell>
          <cell r="D455" t="str">
            <v>시멘트벽돌쌓기</v>
          </cell>
          <cell r="E455" t="str">
            <v>0.5B,10000매이상</v>
          </cell>
          <cell r="F455" t="str">
            <v>천매</v>
          </cell>
          <cell r="G455" t="str">
            <v>18.695</v>
          </cell>
          <cell r="H455">
            <v>3503</v>
          </cell>
          <cell r="I455">
            <v>139966</v>
          </cell>
          <cell r="J455">
            <v>0</v>
          </cell>
        </row>
        <row r="456">
          <cell r="A456" t="str">
            <v>010205</v>
          </cell>
          <cell r="B456" t="str">
            <v>5</v>
          </cell>
          <cell r="C456" t="str">
            <v>91F00020</v>
          </cell>
          <cell r="D456" t="str">
            <v>시멘트벽돌쌓기</v>
          </cell>
          <cell r="E456" t="str">
            <v>1.0B,10000매이상</v>
          </cell>
          <cell r="F456" t="str">
            <v>천매</v>
          </cell>
          <cell r="G456" t="str">
            <v>313.244</v>
          </cell>
          <cell r="H456">
            <v>4624</v>
          </cell>
          <cell r="I456">
            <v>124774</v>
          </cell>
          <cell r="J456">
            <v>0</v>
          </cell>
        </row>
        <row r="457">
          <cell r="A457" t="str">
            <v>010205</v>
          </cell>
          <cell r="B457" t="str">
            <v>6</v>
          </cell>
          <cell r="C457" t="str">
            <v>91F00220</v>
          </cell>
          <cell r="D457" t="str">
            <v>벽돌소운반</v>
          </cell>
          <cell r="E457" t="str">
            <v>1층</v>
          </cell>
          <cell r="F457" t="str">
            <v>천매</v>
          </cell>
          <cell r="G457" t="str">
            <v>251.322</v>
          </cell>
          <cell r="H457">
            <v>0</v>
          </cell>
          <cell r="I457">
            <v>16169</v>
          </cell>
          <cell r="J457">
            <v>0</v>
          </cell>
        </row>
        <row r="458">
          <cell r="A458" t="str">
            <v>010205</v>
          </cell>
          <cell r="B458" t="str">
            <v>7</v>
          </cell>
          <cell r="C458" t="str">
            <v>91F00230</v>
          </cell>
          <cell r="D458" t="str">
            <v>벽돌소운반</v>
          </cell>
          <cell r="E458" t="str">
            <v>2층</v>
          </cell>
          <cell r="F458" t="str">
            <v>천매</v>
          </cell>
          <cell r="G458" t="str">
            <v>80.606</v>
          </cell>
          <cell r="H458">
            <v>0</v>
          </cell>
          <cell r="I458">
            <v>19403</v>
          </cell>
          <cell r="J458">
            <v>0</v>
          </cell>
        </row>
        <row r="459">
          <cell r="A459" t="str">
            <v>010205</v>
          </cell>
          <cell r="B459" t="str">
            <v>8</v>
          </cell>
          <cell r="C459" t="str">
            <v>91F00370</v>
          </cell>
          <cell r="D459" t="str">
            <v>블럭치장쌓기</v>
          </cell>
          <cell r="E459" t="str">
            <v>한면 6"</v>
          </cell>
          <cell r="F459" t="str">
            <v>M2</v>
          </cell>
          <cell r="G459" t="str">
            <v>645.08</v>
          </cell>
          <cell r="H459">
            <v>7143</v>
          </cell>
          <cell r="I459">
            <v>15875</v>
          </cell>
          <cell r="J459">
            <v>0</v>
          </cell>
        </row>
        <row r="460">
          <cell r="A460" t="str">
            <v>010205</v>
          </cell>
          <cell r="B460" t="str">
            <v>9</v>
          </cell>
          <cell r="C460" t="str">
            <v>91F00410</v>
          </cell>
          <cell r="D460" t="str">
            <v>블럭치장쌓기</v>
          </cell>
          <cell r="E460" t="str">
            <v>양면 8"</v>
          </cell>
          <cell r="F460" t="str">
            <v>M2</v>
          </cell>
          <cell r="G460" t="str">
            <v>893.83</v>
          </cell>
          <cell r="H460">
            <v>10986</v>
          </cell>
          <cell r="I460">
            <v>20282</v>
          </cell>
          <cell r="J460">
            <v>0</v>
          </cell>
        </row>
        <row r="461">
          <cell r="A461" t="str">
            <v>010205</v>
          </cell>
          <cell r="B461" t="str">
            <v>10</v>
          </cell>
          <cell r="C461" t="str">
            <v>91F00640</v>
          </cell>
          <cell r="D461" t="str">
            <v>블럭메쉬설치</v>
          </cell>
          <cell r="E461" t="str">
            <v>6"</v>
          </cell>
          <cell r="F461" t="str">
            <v>M</v>
          </cell>
          <cell r="G461" t="str">
            <v>1619.15</v>
          </cell>
          <cell r="H461">
            <v>133</v>
          </cell>
          <cell r="I461">
            <v>1616</v>
          </cell>
          <cell r="J461">
            <v>0</v>
          </cell>
        </row>
        <row r="462">
          <cell r="A462" t="str">
            <v>010205</v>
          </cell>
          <cell r="B462" t="str">
            <v>11</v>
          </cell>
          <cell r="C462" t="str">
            <v>91F00650</v>
          </cell>
          <cell r="D462" t="str">
            <v>블럭메쉬설치</v>
          </cell>
          <cell r="E462" t="str">
            <v>8"</v>
          </cell>
          <cell r="F462" t="str">
            <v>M</v>
          </cell>
          <cell r="G462" t="str">
            <v>2243.51</v>
          </cell>
          <cell r="H462">
            <v>144</v>
          </cell>
          <cell r="I462">
            <v>1616</v>
          </cell>
          <cell r="J462">
            <v>0</v>
          </cell>
        </row>
        <row r="463">
          <cell r="A463" t="str">
            <v>010205</v>
          </cell>
          <cell r="B463" t="str">
            <v>12</v>
          </cell>
          <cell r="C463" t="str">
            <v>Z0000224</v>
          </cell>
          <cell r="D463" t="str">
            <v>스치로폴설치</v>
          </cell>
          <cell r="E463" t="str">
            <v>벽공간50/0.016</v>
          </cell>
          <cell r="F463" t="str">
            <v>M2</v>
          </cell>
          <cell r="G463" t="str">
            <v>145.88</v>
          </cell>
          <cell r="H463">
            <v>1860</v>
          </cell>
          <cell r="I463">
            <v>1674</v>
          </cell>
          <cell r="J463">
            <v>0</v>
          </cell>
        </row>
        <row r="465">
          <cell r="D465" t="str">
            <v>소계</v>
          </cell>
        </row>
        <row r="467">
          <cell r="D467" t="str">
            <v>6.수장공사</v>
          </cell>
        </row>
        <row r="468">
          <cell r="A468" t="str">
            <v>010206</v>
          </cell>
          <cell r="B468" t="str">
            <v>1</v>
          </cell>
          <cell r="C468" t="str">
            <v>Z0000019</v>
          </cell>
          <cell r="D468" t="str">
            <v>암면스프레이(흡음)</v>
          </cell>
          <cell r="E468" t="str">
            <v>T=25MM</v>
          </cell>
          <cell r="F468" t="str">
            <v>M2</v>
          </cell>
          <cell r="G468" t="str">
            <v>411.97</v>
          </cell>
          <cell r="H468">
            <v>3920</v>
          </cell>
          <cell r="I468">
            <v>0</v>
          </cell>
        </row>
        <row r="469">
          <cell r="A469" t="str">
            <v>010206</v>
          </cell>
          <cell r="B469" t="str">
            <v>2</v>
          </cell>
          <cell r="C469" t="str">
            <v>Z0000020</v>
          </cell>
          <cell r="D469" t="str">
            <v>암면스프레이(단열)</v>
          </cell>
          <cell r="E469" t="str">
            <v>T=50MM</v>
          </cell>
          <cell r="F469" t="str">
            <v>M2</v>
          </cell>
          <cell r="G469" t="str">
            <v>2457</v>
          </cell>
          <cell r="H469">
            <v>7840</v>
          </cell>
          <cell r="I469">
            <v>0</v>
          </cell>
        </row>
        <row r="470">
          <cell r="A470" t="str">
            <v>010206</v>
          </cell>
          <cell r="B470" t="str">
            <v>3</v>
          </cell>
          <cell r="C470" t="str">
            <v>53A00010</v>
          </cell>
          <cell r="D470" t="str">
            <v>석 고 보 드</v>
          </cell>
          <cell r="E470" t="str">
            <v>9MM*3'*8'</v>
          </cell>
          <cell r="F470" t="str">
            <v>M2</v>
          </cell>
          <cell r="G470" t="str">
            <v>609.71</v>
          </cell>
          <cell r="H470">
            <v>1420</v>
          </cell>
          <cell r="I470">
            <v>0</v>
          </cell>
          <cell r="J470">
            <v>0</v>
          </cell>
        </row>
        <row r="471">
          <cell r="A471" t="str">
            <v>010206</v>
          </cell>
          <cell r="B471" t="str">
            <v>6</v>
          </cell>
          <cell r="C471" t="str">
            <v>53A00310</v>
          </cell>
          <cell r="D471" t="str">
            <v>천정텍스</v>
          </cell>
          <cell r="E471" t="str">
            <v>T=6*303*606</v>
          </cell>
          <cell r="F471" t="str">
            <v>M2</v>
          </cell>
          <cell r="G471" t="str">
            <v>3193.63</v>
          </cell>
          <cell r="H471">
            <v>2521</v>
          </cell>
          <cell r="I471">
            <v>0</v>
          </cell>
          <cell r="J471">
            <v>0</v>
          </cell>
        </row>
        <row r="472">
          <cell r="A472" t="str">
            <v>010206</v>
          </cell>
          <cell r="B472" t="str">
            <v>7</v>
          </cell>
          <cell r="C472" t="str">
            <v>Z0000021</v>
          </cell>
          <cell r="D472" t="str">
            <v>하이보드</v>
          </cell>
          <cell r="E472" t="str">
            <v>천정</v>
          </cell>
          <cell r="F472" t="str">
            <v>M2</v>
          </cell>
          <cell r="G472" t="str">
            <v>32.51</v>
          </cell>
          <cell r="H472">
            <v>36260</v>
          </cell>
          <cell r="I472">
            <v>0</v>
          </cell>
        </row>
        <row r="473">
          <cell r="A473" t="str">
            <v>010206</v>
          </cell>
          <cell r="B473" t="str">
            <v>8</v>
          </cell>
          <cell r="C473" t="str">
            <v>Z0000022</v>
          </cell>
          <cell r="D473" t="str">
            <v>화장실칸막이</v>
          </cell>
          <cell r="E473" t="str">
            <v>큐비클 20MM</v>
          </cell>
          <cell r="F473" t="str">
            <v>M2</v>
          </cell>
          <cell r="G473" t="str">
            <v>76.68</v>
          </cell>
          <cell r="H473">
            <v>44100</v>
          </cell>
          <cell r="I473">
            <v>0</v>
          </cell>
        </row>
        <row r="474">
          <cell r="A474" t="str">
            <v>010206</v>
          </cell>
          <cell r="B474" t="str">
            <v>9</v>
          </cell>
          <cell r="C474" t="str">
            <v>91P00030</v>
          </cell>
          <cell r="D474" t="str">
            <v>무석면타일붙이기</v>
          </cell>
          <cell r="E474" t="str">
            <v>3*300*300</v>
          </cell>
          <cell r="F474" t="str">
            <v>M2</v>
          </cell>
          <cell r="G474" t="str">
            <v>1365.92</v>
          </cell>
          <cell r="H474">
            <v>3047</v>
          </cell>
          <cell r="I474">
            <v>4420</v>
          </cell>
          <cell r="J474">
            <v>0</v>
          </cell>
        </row>
        <row r="475">
          <cell r="A475" t="str">
            <v>010206</v>
          </cell>
          <cell r="B475" t="str">
            <v>10</v>
          </cell>
          <cell r="C475" t="str">
            <v>91P00130</v>
          </cell>
          <cell r="D475" t="str">
            <v>비닐시트깔기</v>
          </cell>
          <cell r="F475" t="str">
            <v>M2</v>
          </cell>
          <cell r="G475" t="str">
            <v>32.76</v>
          </cell>
          <cell r="H475">
            <v>10476</v>
          </cell>
          <cell r="I475">
            <v>1581</v>
          </cell>
          <cell r="J475">
            <v>0</v>
          </cell>
        </row>
        <row r="476">
          <cell r="A476" t="str">
            <v>010206</v>
          </cell>
          <cell r="B476" t="str">
            <v>11</v>
          </cell>
          <cell r="C476" t="str">
            <v>91P00210</v>
          </cell>
          <cell r="D476" t="str">
            <v>라바베이스붙이기</v>
          </cell>
          <cell r="E476" t="str">
            <v>H:100</v>
          </cell>
          <cell r="F476" t="str">
            <v>M</v>
          </cell>
          <cell r="G476" t="str">
            <v>91.8</v>
          </cell>
          <cell r="H476">
            <v>397</v>
          </cell>
          <cell r="I476">
            <v>1572</v>
          </cell>
          <cell r="J476">
            <v>0</v>
          </cell>
        </row>
        <row r="477">
          <cell r="A477" t="str">
            <v>010206</v>
          </cell>
          <cell r="B477" t="str">
            <v>12</v>
          </cell>
          <cell r="C477" t="str">
            <v>91P00640</v>
          </cell>
          <cell r="D477" t="str">
            <v>스치로폴깔기</v>
          </cell>
          <cell r="E477" t="str">
            <v>바닥50MM</v>
          </cell>
          <cell r="F477" t="str">
            <v>M2</v>
          </cell>
          <cell r="G477" t="str">
            <v>27.96</v>
          </cell>
          <cell r="H477">
            <v>1745</v>
          </cell>
          <cell r="I477">
            <v>503</v>
          </cell>
          <cell r="J477">
            <v>0</v>
          </cell>
        </row>
        <row r="478">
          <cell r="A478" t="str">
            <v>010206</v>
          </cell>
          <cell r="B478" t="str">
            <v>13</v>
          </cell>
          <cell r="C478" t="str">
            <v>Z0000225</v>
          </cell>
          <cell r="D478" t="str">
            <v>스치로폴붙이기</v>
          </cell>
          <cell r="E478" t="str">
            <v>벽30MM/0.016</v>
          </cell>
          <cell r="F478" t="str">
            <v>M2</v>
          </cell>
          <cell r="G478" t="str">
            <v>1246.38</v>
          </cell>
          <cell r="H478">
            <v>1361</v>
          </cell>
          <cell r="I478">
            <v>5031</v>
          </cell>
          <cell r="J478">
            <v>0</v>
          </cell>
        </row>
        <row r="479">
          <cell r="A479" t="str">
            <v>010206</v>
          </cell>
          <cell r="B479" t="str">
            <v>14</v>
          </cell>
          <cell r="C479" t="str">
            <v>91P01010</v>
          </cell>
          <cell r="D479" t="str">
            <v>암면텍스붙이기</v>
          </cell>
          <cell r="E479" t="str">
            <v>천정12MM</v>
          </cell>
          <cell r="F479" t="str">
            <v>M2</v>
          </cell>
          <cell r="G479" t="str">
            <v>580.68</v>
          </cell>
          <cell r="H479">
            <v>6133</v>
          </cell>
          <cell r="I479">
            <v>8177</v>
          </cell>
          <cell r="J479">
            <v>0</v>
          </cell>
        </row>
        <row r="480">
          <cell r="A480" t="str">
            <v>010206</v>
          </cell>
          <cell r="B480" t="str">
            <v>15</v>
          </cell>
          <cell r="C480" t="str">
            <v>91J00510</v>
          </cell>
          <cell r="D480" t="str">
            <v>걸레받이설치</v>
          </cell>
          <cell r="E480" t="str">
            <v>합성목재,H=75</v>
          </cell>
          <cell r="F480" t="str">
            <v>M</v>
          </cell>
          <cell r="G480" t="str">
            <v>18</v>
          </cell>
          <cell r="H480">
            <v>509</v>
          </cell>
          <cell r="I480">
            <v>2187</v>
          </cell>
          <cell r="J480">
            <v>0</v>
          </cell>
        </row>
        <row r="481">
          <cell r="A481" t="str">
            <v>010206</v>
          </cell>
          <cell r="B481" t="str">
            <v>16</v>
          </cell>
          <cell r="C481" t="str">
            <v>Z0000226</v>
          </cell>
          <cell r="D481" t="str">
            <v>마루턱설치</v>
          </cell>
          <cell r="E481" t="str">
            <v>라왕45*45</v>
          </cell>
          <cell r="F481" t="str">
            <v>M</v>
          </cell>
          <cell r="G481" t="str">
            <v>2.4</v>
          </cell>
          <cell r="H481">
            <v>2433</v>
          </cell>
          <cell r="I481">
            <v>2731</v>
          </cell>
        </row>
        <row r="483">
          <cell r="D483" t="str">
            <v>소계</v>
          </cell>
        </row>
        <row r="485">
          <cell r="D485" t="str">
            <v>7.미장공사</v>
          </cell>
        </row>
        <row r="486">
          <cell r="A486" t="str">
            <v>010207</v>
          </cell>
          <cell r="B486" t="str">
            <v>1</v>
          </cell>
          <cell r="C486" t="str">
            <v>91L00040</v>
          </cell>
          <cell r="D486" t="str">
            <v>시멘트몰탈</v>
          </cell>
          <cell r="E486" t="str">
            <v>바닥24MM</v>
          </cell>
          <cell r="F486" t="str">
            <v>M2</v>
          </cell>
          <cell r="G486" t="str">
            <v>1496.96</v>
          </cell>
          <cell r="H486">
            <v>352</v>
          </cell>
          <cell r="I486">
            <v>5506</v>
          </cell>
          <cell r="J486">
            <v>0</v>
          </cell>
        </row>
        <row r="487">
          <cell r="A487" t="str">
            <v>010207</v>
          </cell>
          <cell r="B487" t="str">
            <v>2</v>
          </cell>
          <cell r="C487" t="str">
            <v>91L00250</v>
          </cell>
          <cell r="D487" t="str">
            <v>시멘트몰탈</v>
          </cell>
          <cell r="E487" t="str">
            <v>내벽18MM</v>
          </cell>
          <cell r="F487" t="str">
            <v>M2</v>
          </cell>
          <cell r="G487" t="str">
            <v>5420.61</v>
          </cell>
          <cell r="H487">
            <v>289</v>
          </cell>
          <cell r="I487">
            <v>12881</v>
          </cell>
          <cell r="J487">
            <v>0</v>
          </cell>
        </row>
        <row r="488">
          <cell r="A488" t="str">
            <v>010207</v>
          </cell>
          <cell r="B488" t="str">
            <v>3</v>
          </cell>
          <cell r="C488" t="str">
            <v>91L00270</v>
          </cell>
          <cell r="D488" t="str">
            <v>시멘트몰탈</v>
          </cell>
          <cell r="E488" t="str">
            <v>외벽24MM</v>
          </cell>
          <cell r="F488" t="str">
            <v>M2</v>
          </cell>
          <cell r="G488" t="str">
            <v>166.68</v>
          </cell>
          <cell r="H488">
            <v>385</v>
          </cell>
          <cell r="I488">
            <v>13075</v>
          </cell>
          <cell r="J488">
            <v>0</v>
          </cell>
        </row>
        <row r="489">
          <cell r="A489" t="str">
            <v>010207</v>
          </cell>
          <cell r="B489" t="str">
            <v>5</v>
          </cell>
          <cell r="C489" t="str">
            <v>91L00531</v>
          </cell>
          <cell r="D489" t="str">
            <v>고름몰탈</v>
          </cell>
          <cell r="E489" t="str">
            <v>바닥50MM</v>
          </cell>
          <cell r="F489" t="str">
            <v>M2</v>
          </cell>
          <cell r="G489" t="str">
            <v>32.76</v>
          </cell>
          <cell r="H489">
            <v>882</v>
          </cell>
          <cell r="I489">
            <v>6670</v>
          </cell>
          <cell r="J489">
            <v>0</v>
          </cell>
        </row>
        <row r="490">
          <cell r="A490" t="str">
            <v>010207</v>
          </cell>
          <cell r="B490" t="str">
            <v>6</v>
          </cell>
          <cell r="C490" t="str">
            <v>91L00810</v>
          </cell>
          <cell r="D490" t="str">
            <v>쇠흙손마감</v>
          </cell>
          <cell r="E490" t="str">
            <v>콘크리트면</v>
          </cell>
          <cell r="F490" t="str">
            <v>M2</v>
          </cell>
          <cell r="G490" t="str">
            <v>3953.1</v>
          </cell>
          <cell r="H490">
            <v>0</v>
          </cell>
          <cell r="I490">
            <v>3113</v>
          </cell>
          <cell r="J490">
            <v>0</v>
          </cell>
        </row>
        <row r="491">
          <cell r="A491" t="str">
            <v>010207</v>
          </cell>
          <cell r="B491" t="str">
            <v>7</v>
          </cell>
          <cell r="C491" t="str">
            <v>91L00840</v>
          </cell>
          <cell r="D491" t="str">
            <v>콘크리트면처리</v>
          </cell>
          <cell r="F491" t="str">
            <v>M2</v>
          </cell>
          <cell r="G491" t="str">
            <v>239.09</v>
          </cell>
          <cell r="H491">
            <v>32</v>
          </cell>
          <cell r="I491">
            <v>3286</v>
          </cell>
          <cell r="J491">
            <v>0</v>
          </cell>
        </row>
        <row r="493">
          <cell r="D493" t="str">
            <v>소계</v>
          </cell>
        </row>
        <row r="495">
          <cell r="D495" t="str">
            <v>8.방수공사</v>
          </cell>
        </row>
        <row r="496">
          <cell r="A496" t="str">
            <v>010208</v>
          </cell>
          <cell r="B496" t="str">
            <v>1</v>
          </cell>
          <cell r="C496" t="str">
            <v>Z0000024</v>
          </cell>
          <cell r="D496" t="str">
            <v>도막방수(바닥)</v>
          </cell>
          <cell r="E496" t="str">
            <v>무기질탄성계</v>
          </cell>
          <cell r="F496" t="str">
            <v>M2</v>
          </cell>
          <cell r="G496" t="str">
            <v>2819.46</v>
          </cell>
          <cell r="H496">
            <v>11330</v>
          </cell>
          <cell r="I496">
            <v>14972</v>
          </cell>
          <cell r="J496">
            <v>449</v>
          </cell>
        </row>
        <row r="497">
          <cell r="A497" t="str">
            <v>010208</v>
          </cell>
          <cell r="B497" t="str">
            <v>2</v>
          </cell>
          <cell r="C497" t="str">
            <v>91G00230</v>
          </cell>
          <cell r="D497" t="str">
            <v>액체방수</v>
          </cell>
          <cell r="E497" t="str">
            <v>C종</v>
          </cell>
          <cell r="F497" t="str">
            <v>M2</v>
          </cell>
          <cell r="G497" t="str">
            <v>5918.08</v>
          </cell>
          <cell r="H497">
            <v>376</v>
          </cell>
          <cell r="I497">
            <v>14979</v>
          </cell>
          <cell r="J497">
            <v>0</v>
          </cell>
        </row>
        <row r="498">
          <cell r="A498" t="str">
            <v>010208</v>
          </cell>
          <cell r="B498" t="str">
            <v>3</v>
          </cell>
          <cell r="C498" t="str">
            <v>91G00310</v>
          </cell>
          <cell r="D498" t="str">
            <v>방수몰탈</v>
          </cell>
          <cell r="E498" t="str">
            <v>바닥21MM</v>
          </cell>
          <cell r="F498" t="str">
            <v>M2</v>
          </cell>
          <cell r="G498" t="str">
            <v>284.6</v>
          </cell>
          <cell r="H498">
            <v>605</v>
          </cell>
          <cell r="I498">
            <v>8983</v>
          </cell>
          <cell r="J498">
            <v>0</v>
          </cell>
        </row>
        <row r="499">
          <cell r="A499" t="str">
            <v>010208</v>
          </cell>
          <cell r="B499" t="str">
            <v>4</v>
          </cell>
          <cell r="C499" t="str">
            <v>91G00370</v>
          </cell>
          <cell r="D499" t="str">
            <v>방수몰탈</v>
          </cell>
          <cell r="E499" t="str">
            <v>벽15MM</v>
          </cell>
          <cell r="F499" t="str">
            <v>M2</v>
          </cell>
          <cell r="G499" t="str">
            <v>250.18</v>
          </cell>
          <cell r="H499">
            <v>414</v>
          </cell>
          <cell r="I499">
            <v>6563</v>
          </cell>
          <cell r="J499">
            <v>0</v>
          </cell>
        </row>
        <row r="500">
          <cell r="A500" t="str">
            <v>010208</v>
          </cell>
          <cell r="B500" t="str">
            <v>5</v>
          </cell>
          <cell r="C500" t="str">
            <v>Z0000025</v>
          </cell>
          <cell r="D500" t="str">
            <v>도막방수(벽)</v>
          </cell>
          <cell r="E500" t="str">
            <v>우레탄탄성계</v>
          </cell>
          <cell r="F500" t="str">
            <v>M2</v>
          </cell>
          <cell r="G500" t="str">
            <v>1246.38</v>
          </cell>
          <cell r="H500">
            <v>13495</v>
          </cell>
          <cell r="I500">
            <v>8896</v>
          </cell>
          <cell r="J500">
            <v>266</v>
          </cell>
        </row>
        <row r="501">
          <cell r="A501" t="str">
            <v>010208</v>
          </cell>
          <cell r="B501" t="str">
            <v>6</v>
          </cell>
          <cell r="C501" t="str">
            <v>Z0000026</v>
          </cell>
          <cell r="D501" t="str">
            <v>외벽코킹</v>
          </cell>
          <cell r="E501" t="str">
            <v>(판넬외벽줄눈)</v>
          </cell>
          <cell r="F501" t="str">
            <v>M</v>
          </cell>
          <cell r="G501" t="str">
            <v>3410</v>
          </cell>
          <cell r="H501">
            <v>1322</v>
          </cell>
          <cell r="I501">
            <v>1029</v>
          </cell>
        </row>
        <row r="503">
          <cell r="D503" t="str">
            <v>소계</v>
          </cell>
        </row>
        <row r="505">
          <cell r="D505" t="str">
            <v>9. 도장공사</v>
          </cell>
        </row>
        <row r="506">
          <cell r="A506" t="str">
            <v>010209</v>
          </cell>
          <cell r="B506" t="str">
            <v>1</v>
          </cell>
          <cell r="C506" t="str">
            <v>91O00010</v>
          </cell>
          <cell r="D506" t="str">
            <v>수성페인트</v>
          </cell>
          <cell r="E506" t="str">
            <v>내벽3회,로울러칠</v>
          </cell>
          <cell r="F506" t="str">
            <v>M2</v>
          </cell>
          <cell r="G506" t="str">
            <v>8163.81</v>
          </cell>
          <cell r="H506">
            <v>499</v>
          </cell>
          <cell r="I506">
            <v>3852</v>
          </cell>
          <cell r="J506">
            <v>0</v>
          </cell>
        </row>
        <row r="507">
          <cell r="A507" t="str">
            <v>010209</v>
          </cell>
          <cell r="B507" t="str">
            <v>2</v>
          </cell>
          <cell r="C507" t="str">
            <v>91O00020</v>
          </cell>
          <cell r="D507" t="str">
            <v>수성페인트</v>
          </cell>
          <cell r="E507" t="str">
            <v>내부천정3회,로울러칠</v>
          </cell>
          <cell r="F507" t="str">
            <v>M2</v>
          </cell>
          <cell r="G507" t="str">
            <v>77.22</v>
          </cell>
          <cell r="H507">
            <v>597</v>
          </cell>
          <cell r="I507">
            <v>4612</v>
          </cell>
          <cell r="J507">
            <v>0</v>
          </cell>
        </row>
        <row r="508">
          <cell r="A508" t="str">
            <v>010209</v>
          </cell>
          <cell r="B508" t="str">
            <v>3</v>
          </cell>
          <cell r="C508" t="str">
            <v>91O00030</v>
          </cell>
          <cell r="D508" t="str">
            <v>수성페인트</v>
          </cell>
          <cell r="E508" t="str">
            <v>외벽3회,로울러칠</v>
          </cell>
          <cell r="F508" t="str">
            <v>M2</v>
          </cell>
          <cell r="G508" t="str">
            <v>186.96</v>
          </cell>
          <cell r="H508">
            <v>421</v>
          </cell>
          <cell r="I508">
            <v>3852</v>
          </cell>
          <cell r="J508">
            <v>0</v>
          </cell>
        </row>
        <row r="509">
          <cell r="A509" t="str">
            <v>010209</v>
          </cell>
          <cell r="B509" t="str">
            <v>4</v>
          </cell>
          <cell r="C509" t="str">
            <v>91O00210</v>
          </cell>
          <cell r="D509" t="str">
            <v>세라민페인트</v>
          </cell>
          <cell r="E509" t="str">
            <v>2회</v>
          </cell>
          <cell r="F509" t="str">
            <v>M2</v>
          </cell>
          <cell r="G509" t="str">
            <v>153.48</v>
          </cell>
          <cell r="H509">
            <v>719</v>
          </cell>
          <cell r="I509">
            <v>2984</v>
          </cell>
          <cell r="J509">
            <v>0</v>
          </cell>
        </row>
        <row r="510">
          <cell r="A510" t="str">
            <v>010209</v>
          </cell>
          <cell r="B510" t="str">
            <v>5</v>
          </cell>
          <cell r="C510" t="str">
            <v>Z0000027</v>
          </cell>
          <cell r="D510" t="str">
            <v>액상수지칼라코팅</v>
          </cell>
          <cell r="E510" t="str">
            <v>바닥</v>
          </cell>
          <cell r="F510" t="str">
            <v>M2</v>
          </cell>
          <cell r="G510" t="str">
            <v>2348.7</v>
          </cell>
          <cell r="H510">
            <v>1423</v>
          </cell>
          <cell r="I510">
            <v>2495</v>
          </cell>
          <cell r="J510">
            <v>49</v>
          </cell>
        </row>
        <row r="511">
          <cell r="A511" t="str">
            <v>010209</v>
          </cell>
          <cell r="B511" t="str">
            <v>6</v>
          </cell>
          <cell r="C511" t="str">
            <v>Z0000227</v>
          </cell>
          <cell r="D511" t="str">
            <v>아크릴계 바닥재</v>
          </cell>
          <cell r="E511" t="str">
            <v>양이온</v>
          </cell>
          <cell r="F511" t="str">
            <v>M2</v>
          </cell>
          <cell r="G511" t="str">
            <v>4680.56</v>
          </cell>
          <cell r="H511">
            <v>10045</v>
          </cell>
          <cell r="I511">
            <v>0</v>
          </cell>
        </row>
        <row r="512">
          <cell r="A512" t="str">
            <v>010209</v>
          </cell>
          <cell r="B512" t="str">
            <v>7</v>
          </cell>
          <cell r="C512" t="str">
            <v>91O00155</v>
          </cell>
          <cell r="D512" t="str">
            <v>방청페인트</v>
          </cell>
          <cell r="E512" t="str">
            <v>철부1회</v>
          </cell>
          <cell r="F512" t="str">
            <v>M2</v>
          </cell>
          <cell r="G512" t="str">
            <v>3481.55</v>
          </cell>
          <cell r="H512">
            <v>369</v>
          </cell>
          <cell r="I512">
            <v>1030</v>
          </cell>
          <cell r="J512">
            <v>0</v>
          </cell>
        </row>
        <row r="513">
          <cell r="A513" t="str">
            <v>010209</v>
          </cell>
          <cell r="B513" t="str">
            <v>8</v>
          </cell>
          <cell r="C513" t="str">
            <v>91O00115</v>
          </cell>
          <cell r="D513" t="str">
            <v>조합페인트</v>
          </cell>
          <cell r="E513" t="str">
            <v>철재면2회,벽 뿜칠</v>
          </cell>
          <cell r="F513" t="str">
            <v>M2</v>
          </cell>
          <cell r="G513" t="str">
            <v>2281.31</v>
          </cell>
          <cell r="H513">
            <v>556</v>
          </cell>
          <cell r="I513">
            <v>2495</v>
          </cell>
          <cell r="J513">
            <v>0</v>
          </cell>
        </row>
        <row r="514">
          <cell r="A514" t="str">
            <v>010209</v>
          </cell>
          <cell r="B514" t="str">
            <v>9</v>
          </cell>
          <cell r="C514" t="str">
            <v>91O00412</v>
          </cell>
          <cell r="D514" t="str">
            <v>에폭시페인트</v>
          </cell>
          <cell r="F514" t="str">
            <v>M2</v>
          </cell>
          <cell r="G514" t="str">
            <v>74.58</v>
          </cell>
          <cell r="H514">
            <v>2494</v>
          </cell>
          <cell r="I514">
            <v>7043</v>
          </cell>
          <cell r="J514">
            <v>0</v>
          </cell>
        </row>
        <row r="515">
          <cell r="A515" t="str">
            <v>010209</v>
          </cell>
          <cell r="B515" t="str">
            <v>10</v>
          </cell>
          <cell r="C515" t="str">
            <v>Z0000228</v>
          </cell>
          <cell r="D515" t="str">
            <v>분체정전도장</v>
          </cell>
          <cell r="F515" t="str">
            <v>M2</v>
          </cell>
          <cell r="G515" t="str">
            <v>222.24</v>
          </cell>
          <cell r="H515">
            <v>17640</v>
          </cell>
          <cell r="I515">
            <v>0</v>
          </cell>
        </row>
        <row r="516">
          <cell r="A516" t="str">
            <v>010209</v>
          </cell>
          <cell r="B516" t="str">
            <v>11</v>
          </cell>
          <cell r="C516" t="str">
            <v>Z0000229</v>
          </cell>
          <cell r="D516" t="str">
            <v>야광페인트</v>
          </cell>
          <cell r="F516" t="str">
            <v>M2</v>
          </cell>
          <cell r="G516" t="str">
            <v>67.64</v>
          </cell>
          <cell r="H516">
            <v>1912</v>
          </cell>
          <cell r="I516">
            <v>2984</v>
          </cell>
        </row>
        <row r="518">
          <cell r="D518" t="str">
            <v>소계</v>
          </cell>
        </row>
        <row r="520">
          <cell r="D520" t="str">
            <v>10. 타일공사</v>
          </cell>
        </row>
        <row r="521">
          <cell r="A521" t="str">
            <v>010210</v>
          </cell>
          <cell r="B521" t="str">
            <v>1</v>
          </cell>
          <cell r="C521" t="str">
            <v>43A00020</v>
          </cell>
          <cell r="D521" t="str">
            <v>자기질타일(무유)</v>
          </cell>
          <cell r="E521" t="str">
            <v>바닥 200*200*7</v>
          </cell>
          <cell r="F521" t="str">
            <v>M2</v>
          </cell>
          <cell r="G521" t="str">
            <v>193.75</v>
          </cell>
          <cell r="H521">
            <v>10192</v>
          </cell>
          <cell r="I521">
            <v>0</v>
          </cell>
        </row>
        <row r="522">
          <cell r="A522" t="str">
            <v>010210</v>
          </cell>
          <cell r="B522" t="str">
            <v>2</v>
          </cell>
          <cell r="C522" t="str">
            <v>Z0000029</v>
          </cell>
          <cell r="D522" t="str">
            <v>도기질타일</v>
          </cell>
          <cell r="E522" t="str">
            <v>200*250</v>
          </cell>
          <cell r="F522" t="str">
            <v>M2</v>
          </cell>
          <cell r="G522" t="str">
            <v>473.76</v>
          </cell>
          <cell r="H522">
            <v>7186</v>
          </cell>
          <cell r="I522">
            <v>0</v>
          </cell>
        </row>
        <row r="523">
          <cell r="A523" t="str">
            <v>010210</v>
          </cell>
          <cell r="B523" t="str">
            <v>3</v>
          </cell>
          <cell r="C523" t="str">
            <v>91H00010</v>
          </cell>
          <cell r="D523" t="str">
            <v>타일붙이기(바닥)</v>
          </cell>
          <cell r="E523" t="str">
            <v>150*150(압착)</v>
          </cell>
          <cell r="F523" t="str">
            <v>M2</v>
          </cell>
          <cell r="G523" t="str">
            <v>188.11</v>
          </cell>
          <cell r="H523">
            <v>84</v>
          </cell>
          <cell r="I523">
            <v>14612</v>
          </cell>
          <cell r="J523">
            <v>438</v>
          </cell>
        </row>
        <row r="524">
          <cell r="A524" t="str">
            <v>010210</v>
          </cell>
          <cell r="B524" t="str">
            <v>4</v>
          </cell>
          <cell r="C524" t="str">
            <v>91H00110</v>
          </cell>
          <cell r="D524" t="str">
            <v>타일붙이기(벽)</v>
          </cell>
          <cell r="E524" t="str">
            <v>150*150(압착)</v>
          </cell>
          <cell r="F524" t="str">
            <v>M2</v>
          </cell>
          <cell r="G524" t="str">
            <v>459.96</v>
          </cell>
          <cell r="H524">
            <v>97</v>
          </cell>
          <cell r="I524">
            <v>18483</v>
          </cell>
          <cell r="J524">
            <v>554</v>
          </cell>
        </row>
        <row r="526">
          <cell r="D526" t="str">
            <v>소계</v>
          </cell>
        </row>
        <row r="528">
          <cell r="D528" t="str">
            <v>11. 창호공사</v>
          </cell>
        </row>
        <row r="529">
          <cell r="A529" t="str">
            <v>010211</v>
          </cell>
          <cell r="B529" t="str">
            <v>55</v>
          </cell>
          <cell r="C529" t="str">
            <v>Z0000230</v>
          </cell>
          <cell r="D529" t="str">
            <v>KAG-1</v>
          </cell>
          <cell r="E529" t="str">
            <v>3.7*0.35</v>
          </cell>
          <cell r="F529" t="str">
            <v>EA</v>
          </cell>
          <cell r="G529" t="str">
            <v>7</v>
          </cell>
          <cell r="H529">
            <v>105208</v>
          </cell>
          <cell r="I529">
            <v>0</v>
          </cell>
        </row>
        <row r="530">
          <cell r="A530" t="str">
            <v>010211</v>
          </cell>
          <cell r="B530" t="str">
            <v>56</v>
          </cell>
          <cell r="C530" t="str">
            <v>Z0000380</v>
          </cell>
          <cell r="D530" t="str">
            <v>KAG-1A</v>
          </cell>
          <cell r="E530" t="str">
            <v>3.0*0.35</v>
          </cell>
          <cell r="F530" t="str">
            <v>EA</v>
          </cell>
          <cell r="G530" t="str">
            <v>1</v>
          </cell>
          <cell r="H530">
            <v>85304</v>
          </cell>
        </row>
        <row r="531">
          <cell r="A531" t="str">
            <v>010211</v>
          </cell>
          <cell r="B531" t="str">
            <v>57</v>
          </cell>
          <cell r="C531" t="str">
            <v>Z0000381</v>
          </cell>
          <cell r="D531" t="str">
            <v>KAG-2</v>
          </cell>
          <cell r="E531" t="str">
            <v>0.75*0.3</v>
          </cell>
          <cell r="F531" t="str">
            <v>EA</v>
          </cell>
          <cell r="G531" t="str">
            <v>76</v>
          </cell>
          <cell r="H531">
            <v>18279</v>
          </cell>
        </row>
        <row r="532">
          <cell r="A532" t="str">
            <v>010211</v>
          </cell>
          <cell r="B532" t="str">
            <v>58</v>
          </cell>
          <cell r="C532" t="str">
            <v>Z0000382</v>
          </cell>
          <cell r="D532" t="str">
            <v>KAG-3</v>
          </cell>
          <cell r="E532" t="str">
            <v>1.2*1.2</v>
          </cell>
          <cell r="F532" t="str">
            <v>EA</v>
          </cell>
          <cell r="G532" t="str">
            <v>1</v>
          </cell>
          <cell r="H532">
            <v>116988</v>
          </cell>
        </row>
        <row r="533">
          <cell r="A533" t="str">
            <v>010211</v>
          </cell>
          <cell r="B533" t="str">
            <v>59</v>
          </cell>
          <cell r="C533" t="str">
            <v>Z0000383</v>
          </cell>
          <cell r="D533" t="str">
            <v>KAW-1</v>
          </cell>
          <cell r="E533" t="str">
            <v>3.4*0.75</v>
          </cell>
          <cell r="F533" t="str">
            <v>EA</v>
          </cell>
          <cell r="G533" t="str">
            <v>7</v>
          </cell>
          <cell r="H533">
            <v>88214</v>
          </cell>
        </row>
        <row r="534">
          <cell r="A534" t="str">
            <v>010211</v>
          </cell>
          <cell r="B534" t="str">
            <v>60</v>
          </cell>
          <cell r="C534" t="str">
            <v>Z0000384</v>
          </cell>
          <cell r="D534" t="str">
            <v>KAW-1A</v>
          </cell>
          <cell r="E534" t="str">
            <v>2.9*0.75</v>
          </cell>
          <cell r="F534" t="str">
            <v>EA</v>
          </cell>
          <cell r="G534" t="str">
            <v>1</v>
          </cell>
          <cell r="H534">
            <v>75242</v>
          </cell>
        </row>
        <row r="535">
          <cell r="A535" t="str">
            <v>010211</v>
          </cell>
          <cell r="B535" t="str">
            <v>61</v>
          </cell>
          <cell r="C535" t="str">
            <v>Z0000385</v>
          </cell>
          <cell r="D535" t="str">
            <v>KAW-2</v>
          </cell>
          <cell r="E535" t="str">
            <v>3.0*0.9</v>
          </cell>
          <cell r="F535" t="str">
            <v>EA</v>
          </cell>
          <cell r="G535" t="str">
            <v>4</v>
          </cell>
          <cell r="H535">
            <v>93403</v>
          </cell>
        </row>
        <row r="536">
          <cell r="A536" t="str">
            <v>010211</v>
          </cell>
          <cell r="B536" t="str">
            <v>62</v>
          </cell>
          <cell r="C536" t="str">
            <v>Z0000386</v>
          </cell>
          <cell r="D536" t="str">
            <v>KAW-3</v>
          </cell>
          <cell r="E536" t="str">
            <v>8.4*0.75</v>
          </cell>
          <cell r="F536" t="str">
            <v>EA</v>
          </cell>
          <cell r="G536" t="str">
            <v>14</v>
          </cell>
          <cell r="H536">
            <v>166051</v>
          </cell>
        </row>
        <row r="537">
          <cell r="A537" t="str">
            <v>010211</v>
          </cell>
          <cell r="B537" t="str">
            <v>63</v>
          </cell>
          <cell r="C537" t="str">
            <v>Z0000387</v>
          </cell>
          <cell r="D537" t="str">
            <v>KAW-3A</v>
          </cell>
          <cell r="E537" t="str">
            <v>6.8*0.75</v>
          </cell>
          <cell r="F537" t="str">
            <v>EA</v>
          </cell>
          <cell r="G537" t="str">
            <v>4</v>
          </cell>
          <cell r="H537">
            <v>176429</v>
          </cell>
        </row>
        <row r="538">
          <cell r="A538" t="str">
            <v>010211</v>
          </cell>
          <cell r="B538" t="str">
            <v>64</v>
          </cell>
          <cell r="C538" t="str">
            <v>Z0000388</v>
          </cell>
          <cell r="D538" t="str">
            <v>KAW-4</v>
          </cell>
          <cell r="E538" t="str">
            <v>3.0*1.8</v>
          </cell>
          <cell r="F538" t="str">
            <v>EA</v>
          </cell>
          <cell r="G538" t="str">
            <v>8</v>
          </cell>
          <cell r="H538">
            <v>186807</v>
          </cell>
          <cell r="I538">
            <v>0</v>
          </cell>
        </row>
        <row r="539">
          <cell r="A539" t="str">
            <v>010211</v>
          </cell>
          <cell r="B539" t="str">
            <v>65</v>
          </cell>
          <cell r="C539" t="str">
            <v>Z0000389</v>
          </cell>
          <cell r="D539" t="str">
            <v>KAW-4A</v>
          </cell>
          <cell r="E539" t="str">
            <v>2.6*1.8</v>
          </cell>
          <cell r="F539" t="str">
            <v>EA</v>
          </cell>
          <cell r="G539" t="str">
            <v>7</v>
          </cell>
          <cell r="H539">
            <v>161899</v>
          </cell>
        </row>
        <row r="540">
          <cell r="A540" t="str">
            <v>010211</v>
          </cell>
          <cell r="B540" t="str">
            <v>66</v>
          </cell>
          <cell r="C540" t="str">
            <v>Z0000390</v>
          </cell>
          <cell r="D540" t="str">
            <v>KAW-5</v>
          </cell>
          <cell r="E540" t="str">
            <v>6.8*1.8</v>
          </cell>
          <cell r="F540" t="str">
            <v>EA</v>
          </cell>
          <cell r="G540" t="str">
            <v>5</v>
          </cell>
          <cell r="H540">
            <v>423430</v>
          </cell>
          <cell r="I540">
            <v>0</v>
          </cell>
        </row>
        <row r="541">
          <cell r="A541" t="str">
            <v>010211</v>
          </cell>
          <cell r="B541" t="str">
            <v>67</v>
          </cell>
          <cell r="C541" t="str">
            <v>Z0000391</v>
          </cell>
          <cell r="D541" t="str">
            <v>KAW-5A</v>
          </cell>
          <cell r="E541" t="str">
            <v>6.4*1.8</v>
          </cell>
          <cell r="F541" t="str">
            <v>EA</v>
          </cell>
          <cell r="G541" t="str">
            <v>8</v>
          </cell>
          <cell r="H541">
            <v>398522</v>
          </cell>
        </row>
        <row r="542">
          <cell r="A542" t="str">
            <v>010211</v>
          </cell>
          <cell r="B542" t="str">
            <v>68</v>
          </cell>
          <cell r="C542" t="str">
            <v>Z0000392</v>
          </cell>
          <cell r="D542" t="str">
            <v>KAW-6</v>
          </cell>
          <cell r="E542" t="str">
            <v>3.2*0.75</v>
          </cell>
          <cell r="F542" t="str">
            <v>EA</v>
          </cell>
          <cell r="G542" t="str">
            <v>2</v>
          </cell>
          <cell r="H542">
            <v>83025</v>
          </cell>
        </row>
        <row r="543">
          <cell r="A543" t="str">
            <v>010211</v>
          </cell>
          <cell r="B543" t="str">
            <v>69</v>
          </cell>
          <cell r="C543" t="str">
            <v>Z0000393</v>
          </cell>
          <cell r="D543" t="str">
            <v>KCAW-1</v>
          </cell>
          <cell r="E543" t="str">
            <v>1.5*3.0</v>
          </cell>
          <cell r="F543" t="str">
            <v>EA</v>
          </cell>
          <cell r="G543" t="str">
            <v>2</v>
          </cell>
          <cell r="H543">
            <v>317520</v>
          </cell>
          <cell r="I543">
            <v>0</v>
          </cell>
        </row>
        <row r="544">
          <cell r="A544" t="str">
            <v>010211</v>
          </cell>
          <cell r="B544" t="str">
            <v>70</v>
          </cell>
          <cell r="C544" t="str">
            <v>Z0000394</v>
          </cell>
          <cell r="D544" t="str">
            <v>KCAW-2</v>
          </cell>
          <cell r="E544" t="str">
            <v>7.16*2.2</v>
          </cell>
          <cell r="F544" t="str">
            <v>EA</v>
          </cell>
          <cell r="G544" t="str">
            <v>5</v>
          </cell>
          <cell r="H544">
            <v>1693440</v>
          </cell>
          <cell r="I544">
            <v>0</v>
          </cell>
        </row>
        <row r="545">
          <cell r="A545" t="str">
            <v>010211</v>
          </cell>
          <cell r="B545" t="str">
            <v>71</v>
          </cell>
          <cell r="C545" t="str">
            <v>Z0000395</v>
          </cell>
          <cell r="D545" t="str">
            <v>KCAW-2A</v>
          </cell>
          <cell r="E545" t="str">
            <v>6.46*2.2</v>
          </cell>
          <cell r="F545" t="str">
            <v>EA</v>
          </cell>
          <cell r="G545" t="str">
            <v>2</v>
          </cell>
          <cell r="H545">
            <v>1693440</v>
          </cell>
          <cell r="I545">
            <v>0</v>
          </cell>
        </row>
        <row r="546">
          <cell r="A546" t="str">
            <v>010211</v>
          </cell>
          <cell r="B546" t="str">
            <v>72</v>
          </cell>
          <cell r="C546" t="str">
            <v>Z0000396</v>
          </cell>
          <cell r="D546" t="str">
            <v>KCAW-3</v>
          </cell>
          <cell r="E546" t="str">
            <v>7.16*6.3</v>
          </cell>
          <cell r="F546" t="str">
            <v>EA</v>
          </cell>
          <cell r="G546" t="str">
            <v>5</v>
          </cell>
          <cell r="H546">
            <v>2540160</v>
          </cell>
          <cell r="I546">
            <v>0</v>
          </cell>
        </row>
        <row r="547">
          <cell r="A547" t="str">
            <v>010211</v>
          </cell>
          <cell r="B547" t="str">
            <v>73</v>
          </cell>
          <cell r="C547" t="str">
            <v>Z0000397</v>
          </cell>
          <cell r="D547" t="str">
            <v>KCAW-3A</v>
          </cell>
          <cell r="E547" t="str">
            <v>6.46*6.3</v>
          </cell>
          <cell r="F547" t="str">
            <v>EA</v>
          </cell>
          <cell r="G547" t="str">
            <v>2</v>
          </cell>
          <cell r="H547">
            <v>2291820</v>
          </cell>
          <cell r="I547">
            <v>0</v>
          </cell>
        </row>
        <row r="548">
          <cell r="A548" t="str">
            <v>010211</v>
          </cell>
          <cell r="B548" t="str">
            <v>74</v>
          </cell>
          <cell r="C548" t="str">
            <v>Z0000398</v>
          </cell>
          <cell r="D548" t="str">
            <v>KCAW-4A</v>
          </cell>
          <cell r="E548" t="str">
            <v>7.76*3.6</v>
          </cell>
          <cell r="F548" t="str">
            <v>EA</v>
          </cell>
          <cell r="G548" t="str">
            <v>2</v>
          </cell>
          <cell r="H548">
            <v>1058400</v>
          </cell>
          <cell r="I548">
            <v>0</v>
          </cell>
        </row>
        <row r="549">
          <cell r="A549" t="str">
            <v>010211</v>
          </cell>
          <cell r="B549" t="str">
            <v>75</v>
          </cell>
          <cell r="C549" t="str">
            <v>Z0000399</v>
          </cell>
          <cell r="D549" t="str">
            <v>KCAW-4B</v>
          </cell>
          <cell r="E549" t="str">
            <v>7.76*1.8</v>
          </cell>
          <cell r="F549" t="str">
            <v>EA</v>
          </cell>
          <cell r="G549" t="str">
            <v>2</v>
          </cell>
          <cell r="H549">
            <v>580552</v>
          </cell>
          <cell r="I549">
            <v>0</v>
          </cell>
        </row>
        <row r="550">
          <cell r="A550" t="str">
            <v>010211</v>
          </cell>
          <cell r="B550" t="str">
            <v>76</v>
          </cell>
          <cell r="C550" t="str">
            <v>Z0000400</v>
          </cell>
          <cell r="D550" t="str">
            <v>KCAW-4C</v>
          </cell>
          <cell r="E550" t="str">
            <v>7.76*2.7</v>
          </cell>
          <cell r="F550" t="str">
            <v>EA</v>
          </cell>
          <cell r="G550" t="str">
            <v>2</v>
          </cell>
          <cell r="H550">
            <v>1323000</v>
          </cell>
          <cell r="I550">
            <v>0</v>
          </cell>
        </row>
        <row r="551">
          <cell r="A551" t="str">
            <v>010211</v>
          </cell>
          <cell r="B551" t="str">
            <v>77</v>
          </cell>
          <cell r="C551" t="str">
            <v>Z0000401</v>
          </cell>
          <cell r="D551" t="str">
            <v>KCAW-4D</v>
          </cell>
          <cell r="E551" t="str">
            <v>7.76*3.6</v>
          </cell>
          <cell r="F551" t="str">
            <v>EA</v>
          </cell>
          <cell r="G551" t="str">
            <v>2</v>
          </cell>
          <cell r="H551">
            <v>1905120</v>
          </cell>
          <cell r="I551">
            <v>0</v>
          </cell>
        </row>
        <row r="552">
          <cell r="A552" t="str">
            <v>010211</v>
          </cell>
          <cell r="B552" t="str">
            <v>78</v>
          </cell>
          <cell r="C552" t="str">
            <v>Z0000402</v>
          </cell>
          <cell r="D552" t="str">
            <v>KCAW-4E</v>
          </cell>
          <cell r="E552" t="str">
            <v>2.35*3.6</v>
          </cell>
          <cell r="F552" t="str">
            <v>EA</v>
          </cell>
          <cell r="G552" t="str">
            <v>2</v>
          </cell>
          <cell r="H552">
            <v>846720</v>
          </cell>
          <cell r="I552">
            <v>0</v>
          </cell>
        </row>
        <row r="553">
          <cell r="A553" t="str">
            <v>010211</v>
          </cell>
          <cell r="B553" t="str">
            <v>79</v>
          </cell>
          <cell r="C553" t="str">
            <v>Z0000403</v>
          </cell>
          <cell r="D553" t="str">
            <v>KCAW-5(TOP LIGHT)</v>
          </cell>
          <cell r="E553" t="str">
            <v>25.2*2.174</v>
          </cell>
          <cell r="F553" t="str">
            <v>EA</v>
          </cell>
          <cell r="G553" t="str">
            <v>2</v>
          </cell>
          <cell r="H553">
            <v>4383334</v>
          </cell>
          <cell r="I553">
            <v>0</v>
          </cell>
        </row>
        <row r="554">
          <cell r="A554" t="str">
            <v>010211</v>
          </cell>
          <cell r="B554" t="str">
            <v>80</v>
          </cell>
          <cell r="C554" t="str">
            <v>Z0000404</v>
          </cell>
          <cell r="D554" t="str">
            <v>SD-1</v>
          </cell>
          <cell r="E554" t="str">
            <v>1.8*2.1</v>
          </cell>
          <cell r="F554" t="str">
            <v>EA</v>
          </cell>
          <cell r="G554" t="str">
            <v>15</v>
          </cell>
          <cell r="H554">
            <v>349362</v>
          </cell>
          <cell r="I554">
            <v>0</v>
          </cell>
        </row>
        <row r="555">
          <cell r="A555" t="str">
            <v>010211</v>
          </cell>
          <cell r="B555" t="str">
            <v>81</v>
          </cell>
          <cell r="C555" t="str">
            <v>Z0000405</v>
          </cell>
          <cell r="D555" t="str">
            <v>SD-2</v>
          </cell>
          <cell r="E555" t="str">
            <v>0.9*2.1</v>
          </cell>
          <cell r="F555" t="str">
            <v>EA</v>
          </cell>
          <cell r="G555" t="str">
            <v>7</v>
          </cell>
          <cell r="H555">
            <v>174681</v>
          </cell>
          <cell r="I555">
            <v>0</v>
          </cell>
        </row>
        <row r="556">
          <cell r="A556" t="str">
            <v>010211</v>
          </cell>
          <cell r="B556" t="str">
            <v>82</v>
          </cell>
          <cell r="C556" t="str">
            <v>Z0000406</v>
          </cell>
          <cell r="D556" t="str">
            <v>SD-2A</v>
          </cell>
          <cell r="E556" t="str">
            <v>0.9*2.1</v>
          </cell>
          <cell r="F556" t="str">
            <v>EA</v>
          </cell>
          <cell r="G556" t="str">
            <v>4</v>
          </cell>
          <cell r="H556">
            <v>174681</v>
          </cell>
          <cell r="I556">
            <v>0</v>
          </cell>
        </row>
        <row r="557">
          <cell r="A557" t="str">
            <v>010211</v>
          </cell>
          <cell r="B557" t="str">
            <v>83</v>
          </cell>
          <cell r="C557" t="str">
            <v>Z0000407</v>
          </cell>
          <cell r="D557" t="str">
            <v>SD-3</v>
          </cell>
          <cell r="E557" t="str">
            <v>2.4*3.0</v>
          </cell>
          <cell r="F557" t="str">
            <v>EA</v>
          </cell>
          <cell r="G557" t="str">
            <v>3</v>
          </cell>
          <cell r="H557">
            <v>665451</v>
          </cell>
          <cell r="I557">
            <v>0</v>
          </cell>
        </row>
        <row r="558">
          <cell r="A558" t="str">
            <v>010211</v>
          </cell>
          <cell r="B558" t="str">
            <v>84</v>
          </cell>
          <cell r="C558" t="str">
            <v>Z0000408</v>
          </cell>
          <cell r="D558" t="str">
            <v>SSD-1</v>
          </cell>
          <cell r="E558" t="str">
            <v>0.6*0.9</v>
          </cell>
          <cell r="F558" t="str">
            <v>EA</v>
          </cell>
          <cell r="G558" t="str">
            <v>4</v>
          </cell>
          <cell r="H558">
            <v>37044</v>
          </cell>
          <cell r="I558">
            <v>0</v>
          </cell>
        </row>
        <row r="559">
          <cell r="A559" t="str">
            <v>010211</v>
          </cell>
          <cell r="B559" t="str">
            <v>85</v>
          </cell>
          <cell r="C559" t="str">
            <v>Z0000409</v>
          </cell>
          <cell r="D559" t="str">
            <v>SSH-1</v>
          </cell>
          <cell r="E559" t="str">
            <v>7.2*4.5</v>
          </cell>
          <cell r="F559" t="str">
            <v>EA</v>
          </cell>
          <cell r="G559" t="str">
            <v>1</v>
          </cell>
          <cell r="H559">
            <v>3377080</v>
          </cell>
          <cell r="I559">
            <v>0</v>
          </cell>
        </row>
        <row r="560">
          <cell r="A560" t="str">
            <v>010211</v>
          </cell>
          <cell r="B560" t="str">
            <v>86</v>
          </cell>
          <cell r="C560" t="str">
            <v>Z0000410</v>
          </cell>
          <cell r="D560" t="str">
            <v>OHD-1</v>
          </cell>
          <cell r="E560" t="str">
            <v>7.2*4.5</v>
          </cell>
          <cell r="F560" t="str">
            <v>EA</v>
          </cell>
          <cell r="G560" t="str">
            <v>2</v>
          </cell>
          <cell r="H560">
            <v>8920352</v>
          </cell>
          <cell r="I560">
            <v>0</v>
          </cell>
        </row>
        <row r="561">
          <cell r="A561" t="str">
            <v>010211</v>
          </cell>
          <cell r="B561" t="str">
            <v>87</v>
          </cell>
          <cell r="C561" t="str">
            <v>Z0000411</v>
          </cell>
          <cell r="D561" t="str">
            <v>OHD-2</v>
          </cell>
          <cell r="E561" t="str">
            <v>7.8*4.5</v>
          </cell>
          <cell r="F561" t="str">
            <v>EA</v>
          </cell>
          <cell r="G561" t="str">
            <v>2</v>
          </cell>
          <cell r="H561">
            <v>9460528</v>
          </cell>
          <cell r="I561">
            <v>0</v>
          </cell>
        </row>
        <row r="562">
          <cell r="A562" t="str">
            <v>010211</v>
          </cell>
          <cell r="B562" t="str">
            <v>88</v>
          </cell>
          <cell r="C562" t="str">
            <v>Z0000412</v>
          </cell>
          <cell r="D562" t="str">
            <v>SSH-2</v>
          </cell>
          <cell r="E562" t="str">
            <v>3.6*3.0</v>
          </cell>
          <cell r="F562" t="str">
            <v>EA</v>
          </cell>
          <cell r="G562" t="str">
            <v>26</v>
          </cell>
          <cell r="H562">
            <v>1907080</v>
          </cell>
          <cell r="I562">
            <v>0</v>
          </cell>
        </row>
        <row r="563">
          <cell r="A563" t="str">
            <v>010211</v>
          </cell>
          <cell r="B563" t="str">
            <v>89</v>
          </cell>
          <cell r="C563" t="str">
            <v>Z0000413</v>
          </cell>
          <cell r="D563" t="str">
            <v>SSH-2A</v>
          </cell>
          <cell r="E563" t="str">
            <v>3.9*3.0</v>
          </cell>
          <cell r="F563" t="str">
            <v>EA</v>
          </cell>
          <cell r="G563" t="str">
            <v>10</v>
          </cell>
          <cell r="H563">
            <v>2005570</v>
          </cell>
          <cell r="I563">
            <v>0</v>
          </cell>
        </row>
        <row r="564">
          <cell r="A564" t="str">
            <v>010211</v>
          </cell>
          <cell r="B564" t="str">
            <v>90</v>
          </cell>
          <cell r="C564" t="str">
            <v>Z0000414</v>
          </cell>
          <cell r="D564" t="str">
            <v>SSH-2B</v>
          </cell>
          <cell r="E564" t="str">
            <v>2.85*3.0</v>
          </cell>
          <cell r="F564" t="str">
            <v>EA</v>
          </cell>
          <cell r="G564" t="str">
            <v>2</v>
          </cell>
          <cell r="H564">
            <v>1587355</v>
          </cell>
          <cell r="I564">
            <v>0</v>
          </cell>
        </row>
        <row r="565">
          <cell r="A565" t="str">
            <v>010211</v>
          </cell>
          <cell r="B565" t="str">
            <v>91</v>
          </cell>
          <cell r="C565" t="str">
            <v>Z0000415</v>
          </cell>
          <cell r="D565" t="str">
            <v>SSTD-1</v>
          </cell>
          <cell r="E565" t="str">
            <v>0.9*2.1</v>
          </cell>
          <cell r="F565" t="str">
            <v>EA</v>
          </cell>
          <cell r="G565" t="str">
            <v>2</v>
          </cell>
          <cell r="H565">
            <v>129654</v>
          </cell>
          <cell r="I565">
            <v>0</v>
          </cell>
        </row>
        <row r="566">
          <cell r="A566" t="str">
            <v>010211</v>
          </cell>
          <cell r="B566" t="str">
            <v>92</v>
          </cell>
          <cell r="C566" t="str">
            <v>Z0000076</v>
          </cell>
          <cell r="D566" t="str">
            <v>후로아힌지</v>
          </cell>
          <cell r="F566" t="str">
            <v>EA</v>
          </cell>
          <cell r="G566" t="str">
            <v>2</v>
          </cell>
          <cell r="H566">
            <v>45080</v>
          </cell>
          <cell r="I566">
            <v>0</v>
          </cell>
        </row>
        <row r="567">
          <cell r="A567" t="str">
            <v>010211</v>
          </cell>
          <cell r="B567" t="str">
            <v>93</v>
          </cell>
          <cell r="C567" t="str">
            <v>Z0000077</v>
          </cell>
          <cell r="D567" t="str">
            <v>플로어 힌지설치</v>
          </cell>
          <cell r="F567" t="str">
            <v>EA</v>
          </cell>
          <cell r="G567" t="str">
            <v>2</v>
          </cell>
          <cell r="H567">
            <v>0</v>
          </cell>
          <cell r="I567">
            <v>7345</v>
          </cell>
          <cell r="J567">
            <v>219</v>
          </cell>
        </row>
        <row r="568">
          <cell r="A568" t="str">
            <v>010211</v>
          </cell>
          <cell r="B568" t="str">
            <v>94</v>
          </cell>
          <cell r="C568" t="str">
            <v>Z0000078</v>
          </cell>
          <cell r="D568" t="str">
            <v>피보트힌지</v>
          </cell>
          <cell r="F568" t="str">
            <v>EA</v>
          </cell>
          <cell r="G568" t="str">
            <v>51</v>
          </cell>
          <cell r="H568">
            <v>14700</v>
          </cell>
          <cell r="I568">
            <v>0</v>
          </cell>
        </row>
        <row r="569">
          <cell r="A569" t="str">
            <v>010211</v>
          </cell>
          <cell r="B569" t="str">
            <v>95</v>
          </cell>
          <cell r="C569" t="str">
            <v>Z0000079</v>
          </cell>
          <cell r="D569" t="str">
            <v>도아 체크</v>
          </cell>
          <cell r="F569" t="str">
            <v>EA</v>
          </cell>
          <cell r="G569" t="str">
            <v>47</v>
          </cell>
          <cell r="H569">
            <v>24500</v>
          </cell>
          <cell r="I569">
            <v>0</v>
          </cell>
        </row>
        <row r="570">
          <cell r="A570" t="str">
            <v>010211</v>
          </cell>
          <cell r="B570" t="str">
            <v>96</v>
          </cell>
          <cell r="C570" t="str">
            <v>Z0000080</v>
          </cell>
          <cell r="D570" t="str">
            <v>도어체크설치</v>
          </cell>
          <cell r="F570" t="str">
            <v>EA</v>
          </cell>
          <cell r="G570" t="str">
            <v>47</v>
          </cell>
          <cell r="H570">
            <v>0</v>
          </cell>
          <cell r="I570">
            <v>4788</v>
          </cell>
          <cell r="J570">
            <v>143</v>
          </cell>
        </row>
        <row r="571">
          <cell r="A571" t="str">
            <v>010211</v>
          </cell>
          <cell r="B571" t="str">
            <v>97</v>
          </cell>
          <cell r="C571" t="str">
            <v>Z0000081</v>
          </cell>
          <cell r="D571" t="str">
            <v>도아 로크</v>
          </cell>
          <cell r="E571" t="str">
            <v>현관용</v>
          </cell>
          <cell r="F571" t="str">
            <v>EA</v>
          </cell>
          <cell r="G571" t="str">
            <v>29</v>
          </cell>
          <cell r="H571">
            <v>9310</v>
          </cell>
          <cell r="I571">
            <v>0</v>
          </cell>
        </row>
        <row r="572">
          <cell r="A572" t="str">
            <v>010211</v>
          </cell>
          <cell r="B572" t="str">
            <v>98</v>
          </cell>
          <cell r="C572" t="str">
            <v>Z0000082</v>
          </cell>
          <cell r="D572" t="str">
            <v>창호철물 설치</v>
          </cell>
          <cell r="E572" t="str">
            <v>도아록</v>
          </cell>
          <cell r="F572" t="str">
            <v>EA</v>
          </cell>
          <cell r="G572" t="str">
            <v>47</v>
          </cell>
          <cell r="H572">
            <v>0</v>
          </cell>
          <cell r="I572">
            <v>689</v>
          </cell>
          <cell r="J572">
            <v>0</v>
          </cell>
        </row>
        <row r="573">
          <cell r="A573" t="str">
            <v>010211</v>
          </cell>
          <cell r="B573" t="str">
            <v>99</v>
          </cell>
          <cell r="C573" t="str">
            <v>Z0000083</v>
          </cell>
          <cell r="D573" t="str">
            <v>공    정</v>
          </cell>
          <cell r="F573" t="str">
            <v>EA</v>
          </cell>
          <cell r="G573" t="str">
            <v>18</v>
          </cell>
          <cell r="H573">
            <v>4410</v>
          </cell>
          <cell r="I573">
            <v>0</v>
          </cell>
          <cell r="J573">
            <v>0</v>
          </cell>
        </row>
        <row r="575">
          <cell r="D575" t="str">
            <v>소계</v>
          </cell>
        </row>
        <row r="577">
          <cell r="D577" t="str">
            <v>12. 유리공사</v>
          </cell>
        </row>
        <row r="578">
          <cell r="A578" t="str">
            <v>010212</v>
          </cell>
          <cell r="B578" t="str">
            <v>1</v>
          </cell>
          <cell r="C578" t="str">
            <v>49A00020</v>
          </cell>
          <cell r="D578" t="str">
            <v>투명유리</v>
          </cell>
          <cell r="E578" t="str">
            <v>T=5.0MM</v>
          </cell>
          <cell r="F578" t="str">
            <v>M2</v>
          </cell>
          <cell r="G578" t="str">
            <v>22.02</v>
          </cell>
          <cell r="H578">
            <v>3716</v>
          </cell>
          <cell r="I578">
            <v>0</v>
          </cell>
          <cell r="J578">
            <v>0</v>
          </cell>
        </row>
        <row r="579">
          <cell r="A579" t="str">
            <v>010212</v>
          </cell>
          <cell r="B579" t="str">
            <v>2</v>
          </cell>
          <cell r="C579" t="str">
            <v>49C00010</v>
          </cell>
          <cell r="D579" t="str">
            <v>복층유리(투명)</v>
          </cell>
          <cell r="E579" t="str">
            <v>T12</v>
          </cell>
          <cell r="F579" t="str">
            <v>M2</v>
          </cell>
          <cell r="G579" t="str">
            <v>112.2</v>
          </cell>
          <cell r="H579">
            <v>13337</v>
          </cell>
          <cell r="I579">
            <v>0</v>
          </cell>
          <cell r="J579">
            <v>0</v>
          </cell>
        </row>
        <row r="580">
          <cell r="A580" t="str">
            <v>010212</v>
          </cell>
          <cell r="B580" t="str">
            <v>3</v>
          </cell>
          <cell r="C580" t="str">
            <v>49C00020</v>
          </cell>
          <cell r="D580" t="str">
            <v>복층유리(투명)</v>
          </cell>
          <cell r="E580" t="str">
            <v>T16</v>
          </cell>
          <cell r="F580" t="str">
            <v>M2</v>
          </cell>
          <cell r="G580" t="str">
            <v>630.5</v>
          </cell>
          <cell r="H580">
            <v>17600</v>
          </cell>
          <cell r="I580">
            <v>0</v>
          </cell>
          <cell r="J580">
            <v>0</v>
          </cell>
        </row>
        <row r="581">
          <cell r="A581" t="str">
            <v>010212</v>
          </cell>
          <cell r="B581" t="str">
            <v>4</v>
          </cell>
          <cell r="C581" t="str">
            <v>49E00010</v>
          </cell>
          <cell r="D581" t="str">
            <v>강화유리도아</v>
          </cell>
          <cell r="E581" t="str">
            <v>900*2100 투명</v>
          </cell>
          <cell r="F581" t="str">
            <v>짝</v>
          </cell>
          <cell r="G581" t="str">
            <v>2</v>
          </cell>
          <cell r="H581">
            <v>88200</v>
          </cell>
          <cell r="I581">
            <v>0</v>
          </cell>
        </row>
        <row r="582">
          <cell r="A582" t="str">
            <v>010212</v>
          </cell>
          <cell r="B582" t="str">
            <v>5</v>
          </cell>
          <cell r="C582" t="str">
            <v>91N00050</v>
          </cell>
          <cell r="D582" t="str">
            <v>유리끼우기</v>
          </cell>
          <cell r="E582" t="str">
            <v>복층유리,12MM</v>
          </cell>
          <cell r="F582" t="str">
            <v>M2</v>
          </cell>
          <cell r="G582" t="str">
            <v>112.2</v>
          </cell>
          <cell r="H582">
            <v>0</v>
          </cell>
          <cell r="I582">
            <v>15428</v>
          </cell>
          <cell r="J582">
            <v>0</v>
          </cell>
        </row>
        <row r="583">
          <cell r="A583" t="str">
            <v>010212</v>
          </cell>
          <cell r="B583" t="str">
            <v>6</v>
          </cell>
          <cell r="C583" t="str">
            <v>91N00060</v>
          </cell>
          <cell r="D583" t="str">
            <v>유리끼우기</v>
          </cell>
          <cell r="E583" t="str">
            <v>복층유리,16MM</v>
          </cell>
          <cell r="F583" t="str">
            <v>M2</v>
          </cell>
          <cell r="G583" t="str">
            <v>630.5</v>
          </cell>
          <cell r="H583">
            <v>0</v>
          </cell>
          <cell r="I583">
            <v>17208</v>
          </cell>
          <cell r="J583">
            <v>0</v>
          </cell>
        </row>
        <row r="584">
          <cell r="A584" t="str">
            <v>010212</v>
          </cell>
          <cell r="B584" t="str">
            <v>7</v>
          </cell>
          <cell r="C584" t="str">
            <v>91N00510</v>
          </cell>
          <cell r="D584" t="str">
            <v>유리끼우기 코킹</v>
          </cell>
          <cell r="E584" t="str">
            <v>0.5CM각</v>
          </cell>
          <cell r="F584" t="str">
            <v>M</v>
          </cell>
          <cell r="G584" t="str">
            <v>6174.8</v>
          </cell>
          <cell r="H584">
            <v>189</v>
          </cell>
          <cell r="I584">
            <v>0</v>
          </cell>
          <cell r="J584">
            <v>0</v>
          </cell>
        </row>
        <row r="586">
          <cell r="D586" t="str">
            <v>소계</v>
          </cell>
        </row>
        <row r="588">
          <cell r="D588" t="str">
            <v>13. 금속및 잡공사</v>
          </cell>
        </row>
        <row r="589">
          <cell r="A589" t="str">
            <v>010213</v>
          </cell>
          <cell r="B589" t="str">
            <v>2</v>
          </cell>
          <cell r="C589" t="str">
            <v>51G00060</v>
          </cell>
          <cell r="D589" t="str">
            <v>재료분리대(스텐)</v>
          </cell>
          <cell r="E589" t="str">
            <v>T1.5*W25</v>
          </cell>
          <cell r="F589" t="str">
            <v>M</v>
          </cell>
          <cell r="G589" t="str">
            <v>50.4</v>
          </cell>
          <cell r="H589">
            <v>11760</v>
          </cell>
          <cell r="I589">
            <v>0</v>
          </cell>
        </row>
        <row r="590">
          <cell r="A590" t="str">
            <v>010213</v>
          </cell>
          <cell r="B590" t="str">
            <v>3</v>
          </cell>
          <cell r="C590" t="str">
            <v>51B00010</v>
          </cell>
          <cell r="D590" t="str">
            <v>AL 스펜드럴</v>
          </cell>
          <cell r="E590" t="str">
            <v>W-100 무공</v>
          </cell>
          <cell r="F590" t="str">
            <v>M2</v>
          </cell>
          <cell r="G590" t="str">
            <v>195.75</v>
          </cell>
          <cell r="H590">
            <v>17640</v>
          </cell>
          <cell r="I590">
            <v>0</v>
          </cell>
          <cell r="J590">
            <v>0</v>
          </cell>
        </row>
        <row r="591">
          <cell r="A591" t="str">
            <v>010213</v>
          </cell>
          <cell r="B591" t="str">
            <v>6</v>
          </cell>
          <cell r="C591" t="str">
            <v>51G00090</v>
          </cell>
          <cell r="D591" t="str">
            <v>스텐레스 코너후레임</v>
          </cell>
          <cell r="F591" t="str">
            <v>M</v>
          </cell>
          <cell r="G591" t="str">
            <v>57.8</v>
          </cell>
          <cell r="H591">
            <v>32340</v>
          </cell>
          <cell r="I591">
            <v>0</v>
          </cell>
        </row>
        <row r="592">
          <cell r="A592" t="str">
            <v>010213</v>
          </cell>
          <cell r="B592" t="str">
            <v>7</v>
          </cell>
          <cell r="C592" t="str">
            <v>Z0000084</v>
          </cell>
          <cell r="D592" t="str">
            <v>스텐레스 핸드레일</v>
          </cell>
          <cell r="E592" t="str">
            <v>D=50.8,H=900</v>
          </cell>
          <cell r="F592" t="str">
            <v>M</v>
          </cell>
          <cell r="G592" t="str">
            <v>488.9</v>
          </cell>
          <cell r="H592">
            <v>24500</v>
          </cell>
          <cell r="I592">
            <v>0</v>
          </cell>
        </row>
        <row r="593">
          <cell r="A593" t="str">
            <v>010213</v>
          </cell>
          <cell r="B593" t="str">
            <v>8</v>
          </cell>
          <cell r="C593" t="str">
            <v>91K00010</v>
          </cell>
          <cell r="D593" t="str">
            <v>경량철골천정틀</v>
          </cell>
          <cell r="E593" t="str">
            <v>M-BAR</v>
          </cell>
          <cell r="F593" t="str">
            <v>M2</v>
          </cell>
          <cell r="G593" t="str">
            <v>3805.27</v>
          </cell>
          <cell r="H593">
            <v>5390</v>
          </cell>
          <cell r="I593">
            <v>0</v>
          </cell>
          <cell r="J593">
            <v>0</v>
          </cell>
        </row>
        <row r="594">
          <cell r="A594" t="str">
            <v>010213</v>
          </cell>
          <cell r="B594" t="str">
            <v>9</v>
          </cell>
          <cell r="C594" t="str">
            <v>91K00040</v>
          </cell>
          <cell r="D594" t="str">
            <v>AL몰딩설치</v>
          </cell>
          <cell r="F594" t="str">
            <v>M</v>
          </cell>
          <cell r="G594" t="str">
            <v>2363.2</v>
          </cell>
          <cell r="H594">
            <v>705</v>
          </cell>
          <cell r="I594">
            <v>0</v>
          </cell>
          <cell r="J594">
            <v>0</v>
          </cell>
        </row>
        <row r="595">
          <cell r="A595" t="str">
            <v>010213</v>
          </cell>
          <cell r="B595" t="str">
            <v>10</v>
          </cell>
          <cell r="C595" t="str">
            <v>91K00050</v>
          </cell>
          <cell r="D595" t="str">
            <v>와이아메쉬깔기</v>
          </cell>
          <cell r="E595" t="str">
            <v>#8-150*150</v>
          </cell>
          <cell r="F595" t="str">
            <v>M2</v>
          </cell>
          <cell r="G595" t="str">
            <v>8045.73</v>
          </cell>
          <cell r="H595">
            <v>773</v>
          </cell>
          <cell r="I595">
            <v>815</v>
          </cell>
          <cell r="J595">
            <v>0</v>
          </cell>
        </row>
        <row r="596">
          <cell r="A596" t="str">
            <v>010213</v>
          </cell>
          <cell r="B596" t="str">
            <v>11</v>
          </cell>
          <cell r="C596" t="str">
            <v>91K00130</v>
          </cell>
          <cell r="D596" t="str">
            <v>논스립설치</v>
          </cell>
          <cell r="E596" t="str">
            <v>PVC50MM</v>
          </cell>
          <cell r="F596" t="str">
            <v>M</v>
          </cell>
          <cell r="G596" t="str">
            <v>369.6</v>
          </cell>
          <cell r="H596">
            <v>882</v>
          </cell>
          <cell r="I596">
            <v>6227</v>
          </cell>
          <cell r="J596">
            <v>0</v>
          </cell>
        </row>
        <row r="597">
          <cell r="A597" t="str">
            <v>010213</v>
          </cell>
          <cell r="B597" t="str">
            <v>12</v>
          </cell>
          <cell r="C597" t="str">
            <v>91K00215</v>
          </cell>
          <cell r="D597" t="str">
            <v>각종비드설치</v>
          </cell>
          <cell r="F597" t="str">
            <v>M</v>
          </cell>
          <cell r="G597" t="str">
            <v>2334.2</v>
          </cell>
          <cell r="H597">
            <v>0</v>
          </cell>
          <cell r="I597">
            <v>2178</v>
          </cell>
          <cell r="J597">
            <v>0</v>
          </cell>
        </row>
        <row r="598">
          <cell r="A598" t="str">
            <v>010213</v>
          </cell>
          <cell r="B598" t="str">
            <v>13</v>
          </cell>
          <cell r="C598" t="str">
            <v>51F00010</v>
          </cell>
          <cell r="D598" t="str">
            <v>코너 비드</v>
          </cell>
          <cell r="F598" t="str">
            <v>M</v>
          </cell>
          <cell r="G598" t="str">
            <v>624</v>
          </cell>
          <cell r="H598">
            <v>470</v>
          </cell>
          <cell r="I598">
            <v>0</v>
          </cell>
          <cell r="J598">
            <v>0</v>
          </cell>
        </row>
        <row r="599">
          <cell r="A599" t="str">
            <v>010213</v>
          </cell>
          <cell r="B599" t="str">
            <v>14</v>
          </cell>
          <cell r="C599" t="str">
            <v>51F00040</v>
          </cell>
          <cell r="D599" t="str">
            <v>조인트비드</v>
          </cell>
          <cell r="F599" t="str">
            <v>M</v>
          </cell>
          <cell r="G599" t="str">
            <v>258</v>
          </cell>
          <cell r="H599">
            <v>411</v>
          </cell>
          <cell r="I599">
            <v>0</v>
          </cell>
          <cell r="J599">
            <v>0</v>
          </cell>
        </row>
        <row r="600">
          <cell r="A600" t="str">
            <v>010213</v>
          </cell>
          <cell r="B600" t="str">
            <v>15</v>
          </cell>
          <cell r="C600" t="str">
            <v>Z0000085</v>
          </cell>
          <cell r="D600" t="str">
            <v>문틀비드</v>
          </cell>
          <cell r="F600" t="str">
            <v>M</v>
          </cell>
          <cell r="G600" t="str">
            <v>131.4</v>
          </cell>
          <cell r="H600">
            <v>470</v>
          </cell>
        </row>
        <row r="601">
          <cell r="A601" t="str">
            <v>010213</v>
          </cell>
          <cell r="B601" t="str">
            <v>16</v>
          </cell>
          <cell r="C601" t="str">
            <v>Z0000086</v>
          </cell>
          <cell r="D601" t="str">
            <v>창틀비드</v>
          </cell>
          <cell r="F601" t="str">
            <v>M</v>
          </cell>
          <cell r="G601" t="str">
            <v>54</v>
          </cell>
          <cell r="H601">
            <v>470</v>
          </cell>
        </row>
        <row r="602">
          <cell r="A602" t="str">
            <v>010213</v>
          </cell>
          <cell r="B602" t="str">
            <v>17</v>
          </cell>
          <cell r="C602" t="str">
            <v>Z0000087</v>
          </cell>
          <cell r="D602" t="str">
            <v>걸레받이비드</v>
          </cell>
          <cell r="F602" t="str">
            <v>M</v>
          </cell>
          <cell r="G602" t="str">
            <v>1266.8</v>
          </cell>
          <cell r="H602">
            <v>372</v>
          </cell>
        </row>
        <row r="603">
          <cell r="A603" t="str">
            <v>010213</v>
          </cell>
          <cell r="B603" t="str">
            <v>18</v>
          </cell>
          <cell r="C603" t="str">
            <v>Z0000088</v>
          </cell>
          <cell r="D603" t="str">
            <v>ST'L PLATE</v>
          </cell>
          <cell r="E603" t="str">
            <v>T=1.2</v>
          </cell>
          <cell r="F603" t="str">
            <v>KG</v>
          </cell>
          <cell r="G603" t="str">
            <v>2783</v>
          </cell>
          <cell r="H603">
            <v>309</v>
          </cell>
          <cell r="I603">
            <v>0</v>
          </cell>
          <cell r="J603">
            <v>0</v>
          </cell>
        </row>
        <row r="604">
          <cell r="A604" t="str">
            <v>010213</v>
          </cell>
          <cell r="B604" t="str">
            <v>19</v>
          </cell>
          <cell r="C604" t="str">
            <v>Z0000089</v>
          </cell>
          <cell r="D604" t="str">
            <v>ST'L PLATE</v>
          </cell>
          <cell r="E604" t="str">
            <v>T=2.3</v>
          </cell>
          <cell r="F604" t="str">
            <v>KG</v>
          </cell>
          <cell r="G604" t="str">
            <v>1480</v>
          </cell>
          <cell r="H604">
            <v>282</v>
          </cell>
        </row>
        <row r="605">
          <cell r="A605" t="str">
            <v>010213</v>
          </cell>
          <cell r="B605" t="str">
            <v>20</v>
          </cell>
          <cell r="C605" t="str">
            <v>Z0000090</v>
          </cell>
          <cell r="D605" t="str">
            <v>ST'L PLATE</v>
          </cell>
          <cell r="E605" t="str">
            <v>T=3.2</v>
          </cell>
          <cell r="F605" t="str">
            <v>KG</v>
          </cell>
          <cell r="G605" t="str">
            <v>5803</v>
          </cell>
          <cell r="H605">
            <v>281</v>
          </cell>
        </row>
        <row r="606">
          <cell r="A606" t="str">
            <v>010213</v>
          </cell>
          <cell r="B606" t="str">
            <v>22</v>
          </cell>
          <cell r="C606" t="str">
            <v>Z0000092</v>
          </cell>
          <cell r="D606" t="str">
            <v>ST'L PLATE</v>
          </cell>
          <cell r="E606" t="str">
            <v>T=6</v>
          </cell>
          <cell r="F606" t="str">
            <v>KG</v>
          </cell>
          <cell r="G606" t="str">
            <v>18153</v>
          </cell>
          <cell r="H606">
            <v>281</v>
          </cell>
        </row>
        <row r="607">
          <cell r="A607" t="str">
            <v>010213</v>
          </cell>
          <cell r="B607" t="str">
            <v>23</v>
          </cell>
          <cell r="C607" t="str">
            <v>Z0000093</v>
          </cell>
          <cell r="D607" t="str">
            <v>ST'L PLATE</v>
          </cell>
          <cell r="E607" t="str">
            <v>T=9</v>
          </cell>
          <cell r="F607" t="str">
            <v>KG</v>
          </cell>
          <cell r="G607" t="str">
            <v>1629</v>
          </cell>
          <cell r="H607">
            <v>284</v>
          </cell>
        </row>
        <row r="608">
          <cell r="A608" t="str">
            <v>010213</v>
          </cell>
          <cell r="B608" t="str">
            <v>24</v>
          </cell>
          <cell r="C608" t="str">
            <v>Z0000094</v>
          </cell>
          <cell r="D608" t="str">
            <v>ST'L PLATE</v>
          </cell>
          <cell r="E608" t="str">
            <v>T=12</v>
          </cell>
          <cell r="F608" t="str">
            <v>KG</v>
          </cell>
          <cell r="G608" t="str">
            <v>122</v>
          </cell>
          <cell r="H608">
            <v>309</v>
          </cell>
        </row>
        <row r="609">
          <cell r="A609" t="str">
            <v>010213</v>
          </cell>
          <cell r="B609" t="str">
            <v>25</v>
          </cell>
          <cell r="C609" t="str">
            <v>Z0000095</v>
          </cell>
          <cell r="D609" t="str">
            <v>CHECK PLATE</v>
          </cell>
          <cell r="E609" t="str">
            <v>T=4.5</v>
          </cell>
          <cell r="F609" t="str">
            <v>KG</v>
          </cell>
          <cell r="G609" t="str">
            <v>274</v>
          </cell>
          <cell r="H609">
            <v>261</v>
          </cell>
        </row>
        <row r="610">
          <cell r="A610" t="str">
            <v>010213</v>
          </cell>
          <cell r="B610" t="str">
            <v>26</v>
          </cell>
          <cell r="C610" t="str">
            <v>Z0000096</v>
          </cell>
          <cell r="D610" t="str">
            <v>H-300*300*10*15</v>
          </cell>
          <cell r="F610" t="str">
            <v>KG</v>
          </cell>
          <cell r="G610" t="str">
            <v>1206</v>
          </cell>
          <cell r="H610">
            <v>347</v>
          </cell>
        </row>
        <row r="611">
          <cell r="A611" t="str">
            <v>010213</v>
          </cell>
          <cell r="B611" t="str">
            <v>28</v>
          </cell>
          <cell r="C611" t="str">
            <v>Z0000098</v>
          </cell>
          <cell r="D611" t="str">
            <v>C-100*50*20*3.2</v>
          </cell>
          <cell r="F611" t="str">
            <v>KG</v>
          </cell>
          <cell r="G611" t="str">
            <v>311</v>
          </cell>
          <cell r="H611">
            <v>303</v>
          </cell>
        </row>
        <row r="612">
          <cell r="A612" t="str">
            <v>010213</v>
          </cell>
          <cell r="B612" t="str">
            <v>29</v>
          </cell>
          <cell r="C612" t="str">
            <v>Z0000099</v>
          </cell>
          <cell r="D612" t="str">
            <v>C-125*50*20*3.2</v>
          </cell>
          <cell r="F612" t="str">
            <v>KG</v>
          </cell>
          <cell r="G612" t="str">
            <v>3576</v>
          </cell>
          <cell r="H612">
            <v>303</v>
          </cell>
        </row>
        <row r="613">
          <cell r="A613" t="str">
            <v>010213</v>
          </cell>
          <cell r="B613" t="str">
            <v>30</v>
          </cell>
          <cell r="C613" t="str">
            <v>Z0000097</v>
          </cell>
          <cell r="D613" t="str">
            <v>ㄷ-150*75*6.5*10</v>
          </cell>
          <cell r="F613" t="str">
            <v>KG</v>
          </cell>
          <cell r="G613" t="str">
            <v>9559</v>
          </cell>
          <cell r="H613">
            <v>328</v>
          </cell>
          <cell r="I613">
            <v>0</v>
          </cell>
        </row>
        <row r="614">
          <cell r="A614" t="str">
            <v>010213</v>
          </cell>
          <cell r="B614" t="str">
            <v>31</v>
          </cell>
          <cell r="C614" t="str">
            <v>Z0000100</v>
          </cell>
          <cell r="D614" t="str">
            <v>ANGLE</v>
          </cell>
          <cell r="E614" t="str">
            <v>L-30*30*5</v>
          </cell>
          <cell r="F614" t="str">
            <v>KG</v>
          </cell>
          <cell r="G614" t="str">
            <v>40</v>
          </cell>
          <cell r="H614">
            <v>318</v>
          </cell>
        </row>
        <row r="615">
          <cell r="A615" t="str">
            <v>010213</v>
          </cell>
          <cell r="B615" t="str">
            <v>32</v>
          </cell>
          <cell r="C615" t="str">
            <v>Z0000101</v>
          </cell>
          <cell r="D615" t="str">
            <v>ANGLE</v>
          </cell>
          <cell r="E615" t="str">
            <v>L-50*50*5</v>
          </cell>
          <cell r="F615" t="str">
            <v>KG</v>
          </cell>
          <cell r="G615" t="str">
            <v>2863</v>
          </cell>
          <cell r="H615">
            <v>298</v>
          </cell>
        </row>
        <row r="616">
          <cell r="A616" t="str">
            <v>010213</v>
          </cell>
          <cell r="B616" t="str">
            <v>33</v>
          </cell>
          <cell r="C616" t="str">
            <v>Z0000102</v>
          </cell>
          <cell r="D616" t="str">
            <v>ANGLE</v>
          </cell>
          <cell r="E616" t="str">
            <v>L-50*50*6</v>
          </cell>
          <cell r="F616" t="str">
            <v>KG</v>
          </cell>
          <cell r="G616" t="str">
            <v>4920</v>
          </cell>
          <cell r="H616">
            <v>298</v>
          </cell>
        </row>
        <row r="617">
          <cell r="A617" t="str">
            <v>010213</v>
          </cell>
          <cell r="B617" t="str">
            <v>34</v>
          </cell>
          <cell r="C617" t="str">
            <v>Z0000103</v>
          </cell>
          <cell r="D617" t="str">
            <v>ST'L PIPE</v>
          </cell>
          <cell r="E617" t="str">
            <v>ㅁ-100*50*6</v>
          </cell>
          <cell r="F617" t="str">
            <v>M</v>
          </cell>
          <cell r="G617" t="str">
            <v>138.6</v>
          </cell>
          <cell r="H617">
            <v>3837</v>
          </cell>
          <cell r="I617">
            <v>0</v>
          </cell>
        </row>
        <row r="618">
          <cell r="A618" t="str">
            <v>010213</v>
          </cell>
          <cell r="B618" t="str">
            <v>35</v>
          </cell>
          <cell r="C618" t="str">
            <v>Z0000104</v>
          </cell>
          <cell r="D618" t="str">
            <v>ST'L PIPE</v>
          </cell>
          <cell r="E618" t="str">
            <v>D114.3*3.6</v>
          </cell>
          <cell r="F618" t="str">
            <v>M</v>
          </cell>
          <cell r="G618" t="str">
            <v>32.8</v>
          </cell>
          <cell r="H618">
            <v>5392</v>
          </cell>
          <cell r="I618">
            <v>0</v>
          </cell>
        </row>
        <row r="619">
          <cell r="A619" t="str">
            <v>010213</v>
          </cell>
          <cell r="B619" t="str">
            <v>36</v>
          </cell>
          <cell r="C619" t="str">
            <v>Z0000105</v>
          </cell>
          <cell r="D619" t="str">
            <v>ST'L PIPE</v>
          </cell>
          <cell r="E619" t="str">
            <v>D42.7*3.2</v>
          </cell>
          <cell r="F619" t="str">
            <v>M</v>
          </cell>
          <cell r="G619" t="str">
            <v>7.7</v>
          </cell>
          <cell r="H619">
            <v>1372</v>
          </cell>
          <cell r="I619">
            <v>0</v>
          </cell>
        </row>
        <row r="620">
          <cell r="A620" t="str">
            <v>010213</v>
          </cell>
          <cell r="B620" t="str">
            <v>37</v>
          </cell>
          <cell r="C620" t="str">
            <v>Z0000231</v>
          </cell>
          <cell r="D620" t="str">
            <v>ST'L PIPE</v>
          </cell>
          <cell r="E620" t="str">
            <v>D165.2*4.5</v>
          </cell>
          <cell r="F620" t="str">
            <v>M</v>
          </cell>
          <cell r="G620" t="str">
            <v>130.08</v>
          </cell>
          <cell r="H620">
            <v>8830</v>
          </cell>
          <cell r="I620">
            <v>0</v>
          </cell>
        </row>
        <row r="621">
          <cell r="A621" t="str">
            <v>010213</v>
          </cell>
          <cell r="B621" t="str">
            <v>38</v>
          </cell>
          <cell r="C621" t="str">
            <v>Z0000106</v>
          </cell>
          <cell r="D621" t="str">
            <v>FLAT BAR</v>
          </cell>
          <cell r="E621" t="str">
            <v>FB-25*6</v>
          </cell>
          <cell r="F621" t="str">
            <v>KG</v>
          </cell>
          <cell r="G621" t="str">
            <v>802</v>
          </cell>
          <cell r="H621">
            <v>372</v>
          </cell>
        </row>
        <row r="622">
          <cell r="A622" t="str">
            <v>010213</v>
          </cell>
          <cell r="B622" t="str">
            <v>39</v>
          </cell>
          <cell r="C622" t="str">
            <v>Z0000107</v>
          </cell>
          <cell r="D622" t="str">
            <v>FLAT BAR</v>
          </cell>
          <cell r="E622" t="str">
            <v>FB-60*5</v>
          </cell>
          <cell r="F622" t="str">
            <v>KG</v>
          </cell>
          <cell r="G622" t="str">
            <v>922</v>
          </cell>
          <cell r="H622">
            <v>372</v>
          </cell>
        </row>
        <row r="623">
          <cell r="A623" t="str">
            <v>010213</v>
          </cell>
          <cell r="B623" t="str">
            <v>40</v>
          </cell>
          <cell r="C623" t="str">
            <v>Z0000108</v>
          </cell>
          <cell r="D623" t="str">
            <v>FLAT BAR</v>
          </cell>
          <cell r="E623" t="str">
            <v>FB-50*6</v>
          </cell>
          <cell r="F623" t="str">
            <v>KG</v>
          </cell>
          <cell r="G623" t="str">
            <v>505</v>
          </cell>
          <cell r="H623">
            <v>372</v>
          </cell>
        </row>
        <row r="624">
          <cell r="A624" t="str">
            <v>010213</v>
          </cell>
          <cell r="B624" t="str">
            <v>41</v>
          </cell>
          <cell r="C624" t="str">
            <v>Z0000109</v>
          </cell>
          <cell r="D624" t="str">
            <v>ROUND BAR</v>
          </cell>
          <cell r="E624" t="str">
            <v>D=12MM</v>
          </cell>
          <cell r="F624" t="str">
            <v>KG</v>
          </cell>
          <cell r="G624" t="str">
            <v>1</v>
          </cell>
          <cell r="H624">
            <v>313</v>
          </cell>
        </row>
        <row r="625">
          <cell r="A625" t="str">
            <v>010213</v>
          </cell>
          <cell r="B625" t="str">
            <v>42</v>
          </cell>
          <cell r="C625" t="str">
            <v>Z0000110</v>
          </cell>
          <cell r="D625" t="str">
            <v>ROUND BAR</v>
          </cell>
          <cell r="E625" t="str">
            <v>D=19MM</v>
          </cell>
          <cell r="F625" t="str">
            <v>KG</v>
          </cell>
          <cell r="G625" t="str">
            <v>1700</v>
          </cell>
          <cell r="H625">
            <v>313</v>
          </cell>
        </row>
        <row r="626">
          <cell r="A626" t="str">
            <v>010213</v>
          </cell>
          <cell r="B626" t="str">
            <v>43</v>
          </cell>
          <cell r="C626" t="str">
            <v>Z0000111</v>
          </cell>
          <cell r="D626" t="str">
            <v>RE BAR</v>
          </cell>
          <cell r="E626" t="str">
            <v>D=10MM</v>
          </cell>
          <cell r="F626" t="str">
            <v>KG</v>
          </cell>
          <cell r="G626" t="str">
            <v>168</v>
          </cell>
          <cell r="H626">
            <v>306</v>
          </cell>
          <cell r="I626">
            <v>0</v>
          </cell>
        </row>
        <row r="627">
          <cell r="A627" t="str">
            <v>010213</v>
          </cell>
          <cell r="B627" t="str">
            <v>44</v>
          </cell>
          <cell r="C627" t="str">
            <v>91K01310</v>
          </cell>
          <cell r="D627" t="str">
            <v>잡철물제작설치</v>
          </cell>
          <cell r="E627" t="str">
            <v>간단</v>
          </cell>
          <cell r="F627" t="str">
            <v>TON</v>
          </cell>
          <cell r="G627" t="str">
            <v>1.206</v>
          </cell>
          <cell r="H627">
            <v>102238</v>
          </cell>
          <cell r="I627">
            <v>2040827</v>
          </cell>
          <cell r="J627">
            <v>6555</v>
          </cell>
        </row>
        <row r="628">
          <cell r="A628" t="str">
            <v>010213</v>
          </cell>
          <cell r="B628" t="str">
            <v>45</v>
          </cell>
          <cell r="C628" t="str">
            <v>91K01460</v>
          </cell>
          <cell r="D628" t="str">
            <v>잡철물설치비</v>
          </cell>
          <cell r="E628" t="str">
            <v>간단</v>
          </cell>
          <cell r="F628" t="str">
            <v>TON</v>
          </cell>
          <cell r="G628" t="str">
            <v>61.098</v>
          </cell>
          <cell r="H628">
            <v>18896</v>
          </cell>
          <cell r="I628">
            <v>418202</v>
          </cell>
          <cell r="J628">
            <v>982</v>
          </cell>
        </row>
        <row r="629">
          <cell r="A629" t="str">
            <v>010213</v>
          </cell>
          <cell r="B629" t="str">
            <v>46</v>
          </cell>
          <cell r="C629" t="str">
            <v>Z0000112</v>
          </cell>
          <cell r="D629" t="str">
            <v>T.C - BOLT</v>
          </cell>
          <cell r="E629" t="str">
            <v>M20*60</v>
          </cell>
          <cell r="F629" t="str">
            <v>EA</v>
          </cell>
          <cell r="G629" t="str">
            <v>17</v>
          </cell>
          <cell r="H629">
            <v>579</v>
          </cell>
          <cell r="I629">
            <v>0</v>
          </cell>
        </row>
        <row r="630">
          <cell r="A630" t="str">
            <v>010213</v>
          </cell>
          <cell r="B630" t="str">
            <v>47</v>
          </cell>
          <cell r="C630" t="str">
            <v>Z0000232</v>
          </cell>
          <cell r="D630" t="str">
            <v>T.C - BOLT</v>
          </cell>
          <cell r="E630" t="str">
            <v>M22*60</v>
          </cell>
          <cell r="F630" t="str">
            <v>EA</v>
          </cell>
          <cell r="G630" t="str">
            <v>25</v>
          </cell>
          <cell r="H630">
            <v>579</v>
          </cell>
          <cell r="I630">
            <v>0</v>
          </cell>
        </row>
        <row r="631">
          <cell r="A631" t="str">
            <v>010213</v>
          </cell>
          <cell r="B631" t="str">
            <v>48</v>
          </cell>
          <cell r="C631" t="str">
            <v>Z0000113</v>
          </cell>
          <cell r="D631" t="str">
            <v>GRATING</v>
          </cell>
          <cell r="E631" t="str">
            <v>I-25*5*3</v>
          </cell>
          <cell r="F631" t="str">
            <v>M2</v>
          </cell>
          <cell r="G631" t="str">
            <v>140.83</v>
          </cell>
          <cell r="H631">
            <v>7840</v>
          </cell>
          <cell r="I631">
            <v>0</v>
          </cell>
        </row>
        <row r="633">
          <cell r="D633" t="str">
            <v>소계</v>
          </cell>
        </row>
        <row r="635">
          <cell r="D635" t="str">
            <v>14. 철골공사</v>
          </cell>
        </row>
        <row r="636">
          <cell r="A636" t="str">
            <v>010214</v>
          </cell>
          <cell r="B636" t="str">
            <v>72</v>
          </cell>
          <cell r="C636" t="str">
            <v>Z0000323</v>
          </cell>
          <cell r="D636" t="str">
            <v>H-SHAPE(SWS490B)</v>
          </cell>
          <cell r="E636" t="str">
            <v>H-294*302*12*12</v>
          </cell>
          <cell r="F636" t="str">
            <v>KG</v>
          </cell>
          <cell r="G636" t="str">
            <v>10051</v>
          </cell>
          <cell r="H636">
            <v>347</v>
          </cell>
        </row>
        <row r="637">
          <cell r="A637" t="str">
            <v>010214</v>
          </cell>
          <cell r="B637" t="str">
            <v>73</v>
          </cell>
          <cell r="C637" t="str">
            <v>Z0000324</v>
          </cell>
          <cell r="D637" t="str">
            <v>H-SHAPE(SWS490B)</v>
          </cell>
          <cell r="E637" t="str">
            <v>H-298*299*9*14</v>
          </cell>
          <cell r="F637" t="str">
            <v>KG</v>
          </cell>
          <cell r="G637" t="str">
            <v>13577</v>
          </cell>
          <cell r="H637">
            <v>347</v>
          </cell>
        </row>
        <row r="638">
          <cell r="A638" t="str">
            <v>010214</v>
          </cell>
          <cell r="B638" t="str">
            <v>74</v>
          </cell>
          <cell r="C638" t="str">
            <v>Z0000325</v>
          </cell>
          <cell r="D638" t="str">
            <v>H-SHAPE(SWS490B)</v>
          </cell>
          <cell r="E638" t="str">
            <v>H-300*300*10*15</v>
          </cell>
          <cell r="F638" t="str">
            <v>KG</v>
          </cell>
          <cell r="G638" t="str">
            <v>34613</v>
          </cell>
          <cell r="H638">
            <v>347</v>
          </cell>
        </row>
        <row r="639">
          <cell r="A639" t="str">
            <v>010214</v>
          </cell>
          <cell r="B639" t="str">
            <v>75</v>
          </cell>
          <cell r="C639" t="str">
            <v>Z0000326</v>
          </cell>
          <cell r="D639" t="str">
            <v>H-SHAPE(SWS490B)</v>
          </cell>
          <cell r="E639" t="str">
            <v>H-304*301*11*17</v>
          </cell>
          <cell r="F639" t="str">
            <v>KG</v>
          </cell>
          <cell r="G639" t="str">
            <v>7348</v>
          </cell>
          <cell r="H639">
            <v>347</v>
          </cell>
        </row>
        <row r="640">
          <cell r="A640" t="str">
            <v>010214</v>
          </cell>
          <cell r="B640" t="str">
            <v>76</v>
          </cell>
          <cell r="C640" t="str">
            <v>Z0000327</v>
          </cell>
          <cell r="D640" t="str">
            <v>H-SHAPE(SWS490B)</v>
          </cell>
          <cell r="E640" t="str">
            <v>H-310*305*15*20</v>
          </cell>
          <cell r="F640" t="str">
            <v>KG</v>
          </cell>
          <cell r="G640" t="str">
            <v>2692</v>
          </cell>
          <cell r="H640">
            <v>347</v>
          </cell>
        </row>
        <row r="641">
          <cell r="A641" t="str">
            <v>010214</v>
          </cell>
          <cell r="B641" t="str">
            <v>77</v>
          </cell>
          <cell r="C641" t="str">
            <v>Z0000328</v>
          </cell>
          <cell r="D641" t="str">
            <v>H-SHAPE(SWS490B)</v>
          </cell>
          <cell r="E641" t="str">
            <v>H-400*400*13*21</v>
          </cell>
          <cell r="F641" t="str">
            <v>KG</v>
          </cell>
          <cell r="G641" t="str">
            <v>8844</v>
          </cell>
          <cell r="H641">
            <v>347</v>
          </cell>
        </row>
        <row r="642">
          <cell r="A642" t="str">
            <v>010214</v>
          </cell>
          <cell r="B642" t="str">
            <v>78</v>
          </cell>
          <cell r="C642" t="str">
            <v>Z0000329</v>
          </cell>
          <cell r="D642" t="str">
            <v>H-SHAPE(SWS490B)</v>
          </cell>
          <cell r="E642" t="str">
            <v>H-458*417*30*50</v>
          </cell>
          <cell r="F642" t="str">
            <v>KG</v>
          </cell>
          <cell r="G642" t="str">
            <v>37655</v>
          </cell>
          <cell r="H642">
            <v>374</v>
          </cell>
        </row>
        <row r="643">
          <cell r="A643" t="str">
            <v>010214</v>
          </cell>
          <cell r="B643" t="str">
            <v>79</v>
          </cell>
          <cell r="C643" t="str">
            <v>Z0000330</v>
          </cell>
          <cell r="D643" t="str">
            <v>H-SHAPE(SWS490B)</v>
          </cell>
          <cell r="E643" t="str">
            <v>H-498*432*45*70</v>
          </cell>
          <cell r="F643" t="str">
            <v>KG</v>
          </cell>
          <cell r="G643" t="str">
            <v>12104</v>
          </cell>
          <cell r="H643">
            <v>384</v>
          </cell>
        </row>
        <row r="644">
          <cell r="A644" t="str">
            <v>010214</v>
          </cell>
          <cell r="B644" t="str">
            <v>80</v>
          </cell>
          <cell r="C644" t="str">
            <v>Z0000331</v>
          </cell>
          <cell r="D644" t="str">
            <v>H-SHAPE(SS400)</v>
          </cell>
          <cell r="E644" t="str">
            <v>H-200*150*6*9</v>
          </cell>
          <cell r="F644" t="str">
            <v>KG</v>
          </cell>
          <cell r="G644" t="str">
            <v>667</v>
          </cell>
          <cell r="H644">
            <v>362</v>
          </cell>
        </row>
        <row r="645">
          <cell r="A645" t="str">
            <v>010214</v>
          </cell>
          <cell r="B645" t="str">
            <v>81</v>
          </cell>
          <cell r="C645" t="str">
            <v>Z0000332</v>
          </cell>
          <cell r="D645" t="str">
            <v>H-SHAPE(SS400)</v>
          </cell>
          <cell r="E645" t="str">
            <v>H-244*175*7*11</v>
          </cell>
          <cell r="F645" t="str">
            <v>KG</v>
          </cell>
          <cell r="G645" t="str">
            <v>1216</v>
          </cell>
          <cell r="H645">
            <v>347</v>
          </cell>
        </row>
        <row r="646">
          <cell r="A646" t="str">
            <v>010214</v>
          </cell>
          <cell r="B646" t="str">
            <v>82</v>
          </cell>
          <cell r="C646" t="str">
            <v>Z0000333</v>
          </cell>
          <cell r="D646" t="str">
            <v>H-SHAPE(SS400)</v>
          </cell>
          <cell r="E646" t="str">
            <v>H-298*201*9*14</v>
          </cell>
          <cell r="F646" t="str">
            <v>KG</v>
          </cell>
          <cell r="G646" t="str">
            <v>19356</v>
          </cell>
          <cell r="H646">
            <v>347</v>
          </cell>
        </row>
        <row r="647">
          <cell r="A647" t="str">
            <v>010214</v>
          </cell>
          <cell r="B647" t="str">
            <v>83</v>
          </cell>
          <cell r="C647" t="str">
            <v>Z0000334</v>
          </cell>
          <cell r="D647" t="str">
            <v>H-SHAPE(SS400)</v>
          </cell>
          <cell r="E647" t="str">
            <v>H-346*174*6*9</v>
          </cell>
          <cell r="F647" t="str">
            <v>KG</v>
          </cell>
          <cell r="G647" t="str">
            <v>11410</v>
          </cell>
          <cell r="H647">
            <v>347</v>
          </cell>
        </row>
        <row r="648">
          <cell r="A648" t="str">
            <v>010214</v>
          </cell>
          <cell r="B648" t="str">
            <v>84</v>
          </cell>
          <cell r="C648" t="str">
            <v>Z0000335</v>
          </cell>
          <cell r="D648" t="str">
            <v>H-SHAPE(SS400)</v>
          </cell>
          <cell r="E648" t="str">
            <v>H-354*176*8*13</v>
          </cell>
          <cell r="F648" t="str">
            <v>KG</v>
          </cell>
          <cell r="G648" t="str">
            <v>17161</v>
          </cell>
          <cell r="H648">
            <v>331</v>
          </cell>
        </row>
        <row r="649">
          <cell r="A649" t="str">
            <v>010214</v>
          </cell>
          <cell r="B649" t="str">
            <v>85</v>
          </cell>
          <cell r="C649" t="str">
            <v>Z0000336</v>
          </cell>
          <cell r="D649" t="str">
            <v>H-SHAPE(SS400)</v>
          </cell>
          <cell r="E649" t="str">
            <v>H-386*299*9*14</v>
          </cell>
          <cell r="F649" t="str">
            <v>KG</v>
          </cell>
          <cell r="G649" t="str">
            <v>34447</v>
          </cell>
          <cell r="H649">
            <v>331</v>
          </cell>
        </row>
        <row r="650">
          <cell r="A650" t="str">
            <v>010214</v>
          </cell>
          <cell r="B650" t="str">
            <v>86</v>
          </cell>
          <cell r="C650" t="str">
            <v>Z0000337</v>
          </cell>
          <cell r="D650" t="str">
            <v>H-SHAPE(SS400)</v>
          </cell>
          <cell r="E650" t="str">
            <v>H-400*200*8*13</v>
          </cell>
          <cell r="F650" t="str">
            <v>KG</v>
          </cell>
          <cell r="G650" t="str">
            <v>910</v>
          </cell>
          <cell r="H650">
            <v>331</v>
          </cell>
        </row>
        <row r="651">
          <cell r="A651" t="str">
            <v>010214</v>
          </cell>
          <cell r="B651" t="str">
            <v>87</v>
          </cell>
          <cell r="C651" t="str">
            <v>Z0000338</v>
          </cell>
          <cell r="D651" t="str">
            <v>H-SHAPE(SS400)</v>
          </cell>
          <cell r="E651" t="str">
            <v>H-450*200*9*14</v>
          </cell>
          <cell r="F651" t="str">
            <v>KG</v>
          </cell>
          <cell r="G651" t="str">
            <v>4228</v>
          </cell>
          <cell r="H651">
            <v>331</v>
          </cell>
        </row>
        <row r="652">
          <cell r="A652" t="str">
            <v>010214</v>
          </cell>
          <cell r="B652" t="str">
            <v>88</v>
          </cell>
          <cell r="C652" t="str">
            <v>Z0000339</v>
          </cell>
          <cell r="D652" t="str">
            <v>H-SHAPE(SS400)</v>
          </cell>
          <cell r="E652" t="str">
            <v>H-482*300*11*15</v>
          </cell>
          <cell r="F652" t="str">
            <v>KG</v>
          </cell>
          <cell r="G652" t="str">
            <v>9233</v>
          </cell>
          <cell r="H652">
            <v>331</v>
          </cell>
        </row>
        <row r="653">
          <cell r="A653" t="str">
            <v>010214</v>
          </cell>
          <cell r="B653" t="str">
            <v>89</v>
          </cell>
          <cell r="C653" t="str">
            <v>Z0000340</v>
          </cell>
          <cell r="D653" t="str">
            <v>H-SHAPE(SS400)</v>
          </cell>
          <cell r="E653" t="str">
            <v>H-488*300*11*18</v>
          </cell>
          <cell r="F653" t="str">
            <v>KG</v>
          </cell>
          <cell r="G653" t="str">
            <v>10682</v>
          </cell>
          <cell r="H653">
            <v>347</v>
          </cell>
        </row>
        <row r="654">
          <cell r="A654" t="str">
            <v>010214</v>
          </cell>
          <cell r="B654" t="str">
            <v>90</v>
          </cell>
          <cell r="C654" t="str">
            <v>Z0000341</v>
          </cell>
          <cell r="D654" t="str">
            <v>H-SHAPE(SS400)</v>
          </cell>
          <cell r="E654" t="str">
            <v>H-496*199*9*14</v>
          </cell>
          <cell r="F654" t="str">
            <v>KG</v>
          </cell>
          <cell r="G654" t="str">
            <v>7536</v>
          </cell>
          <cell r="H654">
            <v>331</v>
          </cell>
        </row>
        <row r="655">
          <cell r="A655" t="str">
            <v>010214</v>
          </cell>
          <cell r="B655" t="str">
            <v>91</v>
          </cell>
          <cell r="C655" t="str">
            <v>Z0000342</v>
          </cell>
          <cell r="D655" t="str">
            <v>H-SHAPE(SS400)</v>
          </cell>
          <cell r="E655" t="str">
            <v>H-506*201*11*19</v>
          </cell>
          <cell r="F655" t="str">
            <v>KG</v>
          </cell>
          <cell r="G655" t="str">
            <v>15760</v>
          </cell>
          <cell r="H655">
            <v>331</v>
          </cell>
        </row>
        <row r="656">
          <cell r="A656" t="str">
            <v>010214</v>
          </cell>
          <cell r="B656" t="str">
            <v>92</v>
          </cell>
          <cell r="C656" t="str">
            <v>Z0000343</v>
          </cell>
          <cell r="D656" t="str">
            <v>H-SHAPE(SS400)</v>
          </cell>
          <cell r="E656" t="str">
            <v>H-582*300*12*17</v>
          </cell>
          <cell r="F656" t="str">
            <v>KG</v>
          </cell>
          <cell r="G656" t="str">
            <v>8325</v>
          </cell>
          <cell r="H656">
            <v>347</v>
          </cell>
        </row>
        <row r="657">
          <cell r="A657" t="str">
            <v>010214</v>
          </cell>
          <cell r="B657" t="str">
            <v>93</v>
          </cell>
          <cell r="C657" t="str">
            <v>Z0000344</v>
          </cell>
          <cell r="D657" t="str">
            <v>H-SHAPE(SS400)</v>
          </cell>
          <cell r="E657" t="str">
            <v>H-588*300*12*20</v>
          </cell>
          <cell r="F657" t="str">
            <v>KG</v>
          </cell>
          <cell r="G657" t="str">
            <v>4200</v>
          </cell>
          <cell r="H657">
            <v>331</v>
          </cell>
        </row>
        <row r="658">
          <cell r="A658" t="str">
            <v>010214</v>
          </cell>
          <cell r="B658" t="str">
            <v>94</v>
          </cell>
          <cell r="C658" t="str">
            <v>Z0000345</v>
          </cell>
          <cell r="D658" t="str">
            <v>H-SHAPE(SS400)</v>
          </cell>
          <cell r="E658" t="str">
            <v>H-594*302*14*23</v>
          </cell>
          <cell r="F658" t="str">
            <v>KG</v>
          </cell>
          <cell r="G658" t="str">
            <v>16795</v>
          </cell>
          <cell r="H658">
            <v>347</v>
          </cell>
        </row>
        <row r="659">
          <cell r="A659" t="str">
            <v>010214</v>
          </cell>
          <cell r="B659" t="str">
            <v>95</v>
          </cell>
          <cell r="C659" t="str">
            <v>Z0000346</v>
          </cell>
          <cell r="D659" t="str">
            <v>H-SHAPE(SS400)</v>
          </cell>
          <cell r="E659" t="str">
            <v>H-612*202*13*23</v>
          </cell>
          <cell r="F659" t="str">
            <v>KG</v>
          </cell>
          <cell r="G659" t="str">
            <v>15341</v>
          </cell>
          <cell r="H659">
            <v>331</v>
          </cell>
        </row>
        <row r="660">
          <cell r="A660" t="str">
            <v>010214</v>
          </cell>
          <cell r="B660" t="str">
            <v>96</v>
          </cell>
          <cell r="C660" t="str">
            <v>Z0000347</v>
          </cell>
          <cell r="D660" t="str">
            <v>H-SHAPE(SS400)</v>
          </cell>
          <cell r="E660" t="str">
            <v>H-700*300*13*24</v>
          </cell>
          <cell r="F660" t="str">
            <v>KG</v>
          </cell>
          <cell r="G660" t="str">
            <v>25179</v>
          </cell>
          <cell r="H660">
            <v>396</v>
          </cell>
        </row>
        <row r="661">
          <cell r="A661" t="str">
            <v>010214</v>
          </cell>
          <cell r="B661" t="str">
            <v>97</v>
          </cell>
          <cell r="C661" t="str">
            <v>Z0000348</v>
          </cell>
          <cell r="D661" t="str">
            <v>H-SHAPE(SS400)</v>
          </cell>
          <cell r="E661" t="str">
            <v>H-808*302*16*30</v>
          </cell>
          <cell r="F661" t="str">
            <v>KG</v>
          </cell>
          <cell r="G661" t="str">
            <v>43914</v>
          </cell>
          <cell r="H661">
            <v>454</v>
          </cell>
        </row>
        <row r="662">
          <cell r="A662" t="str">
            <v>010214</v>
          </cell>
          <cell r="B662" t="str">
            <v>98</v>
          </cell>
          <cell r="C662" t="str">
            <v>Z0000349</v>
          </cell>
          <cell r="D662" t="str">
            <v>H-SHAPE(SS400)</v>
          </cell>
          <cell r="E662" t="str">
            <v>H-912*302*18*34</v>
          </cell>
          <cell r="F662" t="str">
            <v>KG</v>
          </cell>
          <cell r="G662" t="str">
            <v>8690</v>
          </cell>
          <cell r="H662">
            <v>462</v>
          </cell>
          <cell r="I662">
            <v>0</v>
          </cell>
        </row>
        <row r="663">
          <cell r="A663" t="str">
            <v>010214</v>
          </cell>
          <cell r="B663" t="str">
            <v>99</v>
          </cell>
          <cell r="C663" t="str">
            <v>Z0000350</v>
          </cell>
          <cell r="D663" t="str">
            <v>ST'L PIPE</v>
          </cell>
          <cell r="E663" t="str">
            <v>D165.2*4.85</v>
          </cell>
          <cell r="F663" t="str">
            <v>M</v>
          </cell>
          <cell r="G663" t="str">
            <v>6</v>
          </cell>
          <cell r="H663">
            <v>8830</v>
          </cell>
          <cell r="I663">
            <v>0</v>
          </cell>
        </row>
        <row r="664">
          <cell r="A664" t="str">
            <v>010214</v>
          </cell>
          <cell r="B664" t="str">
            <v>100</v>
          </cell>
          <cell r="C664" t="str">
            <v>Z0000351</v>
          </cell>
          <cell r="D664" t="str">
            <v>ST'L PIPE</v>
          </cell>
          <cell r="E664" t="str">
            <v>D318.5*7.0T</v>
          </cell>
          <cell r="F664" t="str">
            <v>M</v>
          </cell>
          <cell r="G664" t="str">
            <v>13.8</v>
          </cell>
          <cell r="H664">
            <v>26193</v>
          </cell>
          <cell r="I664">
            <v>0</v>
          </cell>
        </row>
        <row r="665">
          <cell r="A665" t="str">
            <v>010214</v>
          </cell>
          <cell r="B665" t="str">
            <v>101</v>
          </cell>
          <cell r="C665" t="str">
            <v>Z0000352</v>
          </cell>
          <cell r="D665" t="str">
            <v>ROUND BAR</v>
          </cell>
          <cell r="E665" t="str">
            <v>D=30</v>
          </cell>
          <cell r="F665" t="str">
            <v>KG</v>
          </cell>
          <cell r="G665" t="str">
            <v>663</v>
          </cell>
          <cell r="H665">
            <v>382</v>
          </cell>
          <cell r="I665">
            <v>0</v>
          </cell>
        </row>
        <row r="666">
          <cell r="A666" t="str">
            <v>010214</v>
          </cell>
          <cell r="B666" t="str">
            <v>102</v>
          </cell>
          <cell r="C666" t="str">
            <v>Z0000353</v>
          </cell>
          <cell r="D666" t="str">
            <v>FLAT BAR</v>
          </cell>
          <cell r="E666" t="str">
            <v>FB-90*6</v>
          </cell>
          <cell r="F666" t="str">
            <v>KG</v>
          </cell>
          <cell r="G666" t="str">
            <v>44</v>
          </cell>
          <cell r="H666">
            <v>367</v>
          </cell>
          <cell r="I666">
            <v>0</v>
          </cell>
        </row>
        <row r="667">
          <cell r="A667" t="str">
            <v>010214</v>
          </cell>
          <cell r="B667" t="str">
            <v>103</v>
          </cell>
          <cell r="C667" t="str">
            <v>Z0000354</v>
          </cell>
          <cell r="D667" t="str">
            <v>ST'L PLATE(SWS490B)</v>
          </cell>
          <cell r="E667" t="str">
            <v>T=14</v>
          </cell>
          <cell r="F667" t="str">
            <v>KG</v>
          </cell>
          <cell r="G667" t="str">
            <v>1041</v>
          </cell>
          <cell r="H667">
            <v>334</v>
          </cell>
          <cell r="I667">
            <v>0</v>
          </cell>
        </row>
        <row r="668">
          <cell r="A668" t="str">
            <v>010214</v>
          </cell>
          <cell r="B668" t="str">
            <v>104</v>
          </cell>
          <cell r="C668" t="str">
            <v>Z0000355</v>
          </cell>
          <cell r="D668" t="str">
            <v>ST'L PLATE(SWS490B)</v>
          </cell>
          <cell r="E668" t="str">
            <v>T=20</v>
          </cell>
          <cell r="F668" t="str">
            <v>KG</v>
          </cell>
          <cell r="G668" t="str">
            <v>2284</v>
          </cell>
          <cell r="H668">
            <v>334</v>
          </cell>
          <cell r="I668">
            <v>0</v>
          </cell>
        </row>
        <row r="669">
          <cell r="A669" t="str">
            <v>010214</v>
          </cell>
          <cell r="B669" t="str">
            <v>105</v>
          </cell>
          <cell r="C669" t="str">
            <v>Z0000356</v>
          </cell>
          <cell r="D669" t="str">
            <v>ST'L PLATE(SWS490B)</v>
          </cell>
          <cell r="E669" t="str">
            <v>T=25</v>
          </cell>
          <cell r="F669" t="str">
            <v>KG</v>
          </cell>
          <cell r="G669" t="str">
            <v>1305</v>
          </cell>
          <cell r="H669">
            <v>334</v>
          </cell>
          <cell r="I669">
            <v>0</v>
          </cell>
        </row>
        <row r="670">
          <cell r="A670" t="str">
            <v>010214</v>
          </cell>
          <cell r="B670" t="str">
            <v>106</v>
          </cell>
          <cell r="C670" t="str">
            <v>Z0000357</v>
          </cell>
          <cell r="D670" t="str">
            <v>ST'L PLATE(SWS490B)</v>
          </cell>
          <cell r="E670" t="str">
            <v>T=80</v>
          </cell>
          <cell r="F670" t="str">
            <v>KG</v>
          </cell>
          <cell r="G670" t="str">
            <v>2763</v>
          </cell>
          <cell r="H670">
            <v>375</v>
          </cell>
          <cell r="I670">
            <v>0</v>
          </cell>
        </row>
        <row r="671">
          <cell r="A671" t="str">
            <v>010214</v>
          </cell>
          <cell r="B671" t="str">
            <v>107</v>
          </cell>
          <cell r="C671" t="str">
            <v>Z0000358</v>
          </cell>
          <cell r="D671" t="str">
            <v>ST'L PLATE(SS400)</v>
          </cell>
          <cell r="E671" t="str">
            <v>T=6</v>
          </cell>
          <cell r="F671" t="str">
            <v>KG</v>
          </cell>
          <cell r="G671" t="str">
            <v>1460</v>
          </cell>
          <cell r="H671">
            <v>281</v>
          </cell>
          <cell r="I671">
            <v>0</v>
          </cell>
        </row>
        <row r="672">
          <cell r="A672" t="str">
            <v>010214</v>
          </cell>
          <cell r="B672" t="str">
            <v>108</v>
          </cell>
          <cell r="C672" t="str">
            <v>Z0000359</v>
          </cell>
          <cell r="D672" t="str">
            <v>ST'L PLATE(SS400)</v>
          </cell>
          <cell r="E672" t="str">
            <v>T=7</v>
          </cell>
          <cell r="F672" t="str">
            <v>KG</v>
          </cell>
          <cell r="G672" t="str">
            <v>82</v>
          </cell>
          <cell r="H672">
            <v>281</v>
          </cell>
          <cell r="I672">
            <v>0</v>
          </cell>
        </row>
        <row r="673">
          <cell r="A673" t="str">
            <v>010214</v>
          </cell>
          <cell r="B673" t="str">
            <v>109</v>
          </cell>
          <cell r="C673" t="str">
            <v>Z0000360</v>
          </cell>
          <cell r="D673" t="str">
            <v>ST'L PLATE(SS400)</v>
          </cell>
          <cell r="E673" t="str">
            <v>T=8</v>
          </cell>
          <cell r="F673" t="str">
            <v>KG</v>
          </cell>
          <cell r="G673" t="str">
            <v>75</v>
          </cell>
          <cell r="H673">
            <v>281</v>
          </cell>
          <cell r="I673">
            <v>0</v>
          </cell>
        </row>
        <row r="674">
          <cell r="A674" t="str">
            <v>010214</v>
          </cell>
          <cell r="B674" t="str">
            <v>110</v>
          </cell>
          <cell r="C674" t="str">
            <v>Z0000361</v>
          </cell>
          <cell r="D674" t="str">
            <v>ST'L PLATE(SS400)</v>
          </cell>
          <cell r="E674" t="str">
            <v>T=9</v>
          </cell>
          <cell r="F674" t="str">
            <v>KG</v>
          </cell>
          <cell r="G674" t="str">
            <v>10747</v>
          </cell>
          <cell r="H674">
            <v>281</v>
          </cell>
          <cell r="I674">
            <v>0</v>
          </cell>
        </row>
        <row r="675">
          <cell r="A675" t="str">
            <v>010214</v>
          </cell>
          <cell r="B675" t="str">
            <v>111</v>
          </cell>
          <cell r="C675" t="str">
            <v>Z0000362</v>
          </cell>
          <cell r="D675" t="str">
            <v>ST'L PLATE(SS400)</v>
          </cell>
          <cell r="E675" t="str">
            <v>T=11</v>
          </cell>
          <cell r="F675" t="str">
            <v>KG</v>
          </cell>
          <cell r="G675" t="str">
            <v>2828</v>
          </cell>
          <cell r="H675">
            <v>309</v>
          </cell>
          <cell r="I675">
            <v>0</v>
          </cell>
        </row>
        <row r="676">
          <cell r="A676" t="str">
            <v>010214</v>
          </cell>
          <cell r="B676" t="str">
            <v>112</v>
          </cell>
          <cell r="C676" t="str">
            <v>Z0000363</v>
          </cell>
          <cell r="D676" t="str">
            <v>ST'L PLATE(SS400)</v>
          </cell>
          <cell r="E676" t="str">
            <v>T=12</v>
          </cell>
          <cell r="F676" t="str">
            <v>KG</v>
          </cell>
          <cell r="G676" t="str">
            <v>4779</v>
          </cell>
          <cell r="H676">
            <v>309</v>
          </cell>
          <cell r="I676">
            <v>0</v>
          </cell>
        </row>
        <row r="677">
          <cell r="A677" t="str">
            <v>010214</v>
          </cell>
          <cell r="B677" t="str">
            <v>113</v>
          </cell>
          <cell r="C677" t="str">
            <v>Z0000364</v>
          </cell>
          <cell r="D677" t="str">
            <v>ST'L PLATE(SS400)</v>
          </cell>
          <cell r="E677" t="str">
            <v>T=13</v>
          </cell>
          <cell r="F677" t="str">
            <v>KG</v>
          </cell>
          <cell r="G677" t="str">
            <v>3061</v>
          </cell>
          <cell r="H677">
            <v>309</v>
          </cell>
          <cell r="I677">
            <v>0</v>
          </cell>
        </row>
        <row r="678">
          <cell r="A678" t="str">
            <v>010214</v>
          </cell>
          <cell r="B678" t="str">
            <v>114</v>
          </cell>
          <cell r="C678" t="str">
            <v>Z0000365</v>
          </cell>
          <cell r="D678" t="str">
            <v>ST'L PLATE(SS400)</v>
          </cell>
          <cell r="E678" t="str">
            <v>T=14</v>
          </cell>
          <cell r="F678" t="str">
            <v>KG</v>
          </cell>
          <cell r="G678" t="str">
            <v>9232</v>
          </cell>
          <cell r="H678">
            <v>309</v>
          </cell>
          <cell r="I678">
            <v>0</v>
          </cell>
        </row>
        <row r="679">
          <cell r="A679" t="str">
            <v>010214</v>
          </cell>
          <cell r="B679" t="str">
            <v>115</v>
          </cell>
          <cell r="C679" t="str">
            <v>Z0000366</v>
          </cell>
          <cell r="D679" t="str">
            <v>ST'L PLATE(SS400)</v>
          </cell>
          <cell r="E679" t="str">
            <v>T=15</v>
          </cell>
          <cell r="F679" t="str">
            <v>KG</v>
          </cell>
          <cell r="G679" t="str">
            <v>4930</v>
          </cell>
          <cell r="H679">
            <v>309</v>
          </cell>
          <cell r="I679">
            <v>0</v>
          </cell>
        </row>
        <row r="680">
          <cell r="A680" t="str">
            <v>010214</v>
          </cell>
          <cell r="B680" t="str">
            <v>116</v>
          </cell>
          <cell r="C680" t="str">
            <v>Z0000367</v>
          </cell>
          <cell r="D680" t="str">
            <v>ST'L PLATE(SS400)</v>
          </cell>
          <cell r="E680" t="str">
            <v>T=16</v>
          </cell>
          <cell r="F680" t="str">
            <v>KG</v>
          </cell>
          <cell r="G680" t="str">
            <v>2939</v>
          </cell>
          <cell r="H680">
            <v>309</v>
          </cell>
          <cell r="I680">
            <v>0</v>
          </cell>
        </row>
        <row r="681">
          <cell r="A681" t="str">
            <v>010214</v>
          </cell>
          <cell r="B681" t="str">
            <v>117</v>
          </cell>
          <cell r="C681" t="str">
            <v>Z0000368</v>
          </cell>
          <cell r="D681" t="str">
            <v>ST'L PLATE(SS400)</v>
          </cell>
          <cell r="E681" t="str">
            <v>T=17</v>
          </cell>
          <cell r="F681" t="str">
            <v>KG</v>
          </cell>
          <cell r="G681" t="str">
            <v>833</v>
          </cell>
          <cell r="H681">
            <v>309</v>
          </cell>
          <cell r="I681">
            <v>0</v>
          </cell>
        </row>
        <row r="682">
          <cell r="A682" t="str">
            <v>010214</v>
          </cell>
          <cell r="B682" t="str">
            <v>118</v>
          </cell>
          <cell r="C682" t="str">
            <v>Z0000369</v>
          </cell>
          <cell r="D682" t="str">
            <v>ST'L PLATE(SS400)</v>
          </cell>
          <cell r="E682" t="str">
            <v>T=18</v>
          </cell>
          <cell r="F682" t="str">
            <v>KG</v>
          </cell>
          <cell r="G682" t="str">
            <v>3621</v>
          </cell>
          <cell r="H682">
            <v>309</v>
          </cell>
          <cell r="I682">
            <v>0</v>
          </cell>
        </row>
        <row r="683">
          <cell r="A683" t="str">
            <v>010214</v>
          </cell>
          <cell r="B683" t="str">
            <v>119</v>
          </cell>
          <cell r="C683" t="str">
            <v>Z0000370</v>
          </cell>
          <cell r="D683" t="str">
            <v>ST'L PLATE(SS400)</v>
          </cell>
          <cell r="E683" t="str">
            <v>T=19</v>
          </cell>
          <cell r="F683" t="str">
            <v>KG</v>
          </cell>
          <cell r="G683" t="str">
            <v>2872</v>
          </cell>
          <cell r="H683">
            <v>309</v>
          </cell>
          <cell r="I683">
            <v>0</v>
          </cell>
        </row>
        <row r="684">
          <cell r="A684" t="str">
            <v>010214</v>
          </cell>
          <cell r="B684" t="str">
            <v>120</v>
          </cell>
          <cell r="C684" t="str">
            <v>Z0000371</v>
          </cell>
          <cell r="D684" t="str">
            <v>ST'L PLATE(SS400)</v>
          </cell>
          <cell r="E684" t="str">
            <v>T=20</v>
          </cell>
          <cell r="F684" t="str">
            <v>KG</v>
          </cell>
          <cell r="G684" t="str">
            <v>4397</v>
          </cell>
          <cell r="H684">
            <v>309</v>
          </cell>
          <cell r="I684">
            <v>0</v>
          </cell>
        </row>
        <row r="685">
          <cell r="A685" t="str">
            <v>010214</v>
          </cell>
          <cell r="B685" t="str">
            <v>121</v>
          </cell>
          <cell r="C685" t="str">
            <v>Z0000372</v>
          </cell>
          <cell r="D685" t="str">
            <v>ST'L PLATE(SS400)</v>
          </cell>
          <cell r="E685" t="str">
            <v>T=22</v>
          </cell>
          <cell r="F685" t="str">
            <v>KG</v>
          </cell>
          <cell r="G685" t="str">
            <v>1568</v>
          </cell>
          <cell r="H685">
            <v>334</v>
          </cell>
          <cell r="I685">
            <v>0</v>
          </cell>
        </row>
        <row r="686">
          <cell r="A686" t="str">
            <v>010214</v>
          </cell>
          <cell r="B686" t="str">
            <v>122</v>
          </cell>
          <cell r="C686" t="str">
            <v>Z0000373</v>
          </cell>
          <cell r="D686" t="str">
            <v>ST'L PLATE(SS400)</v>
          </cell>
          <cell r="E686" t="str">
            <v>T=23</v>
          </cell>
          <cell r="F686" t="str">
            <v>KG</v>
          </cell>
          <cell r="G686" t="str">
            <v>4646</v>
          </cell>
          <cell r="H686">
            <v>313</v>
          </cell>
          <cell r="I686">
            <v>0</v>
          </cell>
        </row>
        <row r="687">
          <cell r="A687" t="str">
            <v>010214</v>
          </cell>
          <cell r="B687" t="str">
            <v>123</v>
          </cell>
          <cell r="C687" t="str">
            <v>Z0000374</v>
          </cell>
          <cell r="D687" t="str">
            <v>ST'L PLATE(SS400)</v>
          </cell>
          <cell r="E687" t="str">
            <v>T=24</v>
          </cell>
          <cell r="F687" t="str">
            <v>KG</v>
          </cell>
          <cell r="G687" t="str">
            <v>1833</v>
          </cell>
          <cell r="H687">
            <v>313</v>
          </cell>
          <cell r="I687">
            <v>0</v>
          </cell>
        </row>
        <row r="688">
          <cell r="A688" t="str">
            <v>010214</v>
          </cell>
          <cell r="B688" t="str">
            <v>124</v>
          </cell>
          <cell r="C688" t="str">
            <v>Z0000375</v>
          </cell>
          <cell r="D688" t="str">
            <v>ST'L PLATE(SS400)</v>
          </cell>
          <cell r="E688" t="str">
            <v>T=25</v>
          </cell>
          <cell r="F688" t="str">
            <v>KG</v>
          </cell>
          <cell r="G688" t="str">
            <v>2104</v>
          </cell>
          <cell r="H688">
            <v>313</v>
          </cell>
          <cell r="I688">
            <v>0</v>
          </cell>
        </row>
        <row r="689">
          <cell r="A689" t="str">
            <v>010214</v>
          </cell>
          <cell r="B689" t="str">
            <v>125</v>
          </cell>
          <cell r="C689" t="str">
            <v>Z0000376</v>
          </cell>
          <cell r="D689" t="str">
            <v>ST'L PLATE(SS400)</v>
          </cell>
          <cell r="E689" t="str">
            <v>T=28</v>
          </cell>
          <cell r="F689" t="str">
            <v>KG</v>
          </cell>
          <cell r="G689" t="str">
            <v>1527</v>
          </cell>
          <cell r="H689">
            <v>334</v>
          </cell>
          <cell r="I689">
            <v>0</v>
          </cell>
        </row>
        <row r="690">
          <cell r="A690" t="str">
            <v>010214</v>
          </cell>
          <cell r="B690" t="str">
            <v>126</v>
          </cell>
          <cell r="C690" t="str">
            <v>Z0000377</v>
          </cell>
          <cell r="D690" t="str">
            <v>ST'L PLATE(SS400)</v>
          </cell>
          <cell r="E690" t="str">
            <v>T=30</v>
          </cell>
          <cell r="F690" t="str">
            <v>KG</v>
          </cell>
          <cell r="G690" t="str">
            <v>5281</v>
          </cell>
          <cell r="H690">
            <v>334</v>
          </cell>
          <cell r="I690">
            <v>0</v>
          </cell>
        </row>
        <row r="691">
          <cell r="A691" t="str">
            <v>010214</v>
          </cell>
          <cell r="B691" t="str">
            <v>127</v>
          </cell>
          <cell r="C691" t="str">
            <v>Z0000378</v>
          </cell>
          <cell r="D691" t="str">
            <v>ST'L PLATE(SS400)</v>
          </cell>
          <cell r="E691" t="str">
            <v>T=32</v>
          </cell>
          <cell r="F691" t="str">
            <v>KG</v>
          </cell>
          <cell r="G691" t="str">
            <v>859</v>
          </cell>
          <cell r="H691">
            <v>334</v>
          </cell>
          <cell r="I691">
            <v>0</v>
          </cell>
        </row>
        <row r="692">
          <cell r="A692" t="str">
            <v>010214</v>
          </cell>
          <cell r="B692" t="str">
            <v>128</v>
          </cell>
          <cell r="C692" t="str">
            <v>Z0000379</v>
          </cell>
          <cell r="D692" t="str">
            <v>ST'L PLATE(SS400)</v>
          </cell>
          <cell r="E692" t="str">
            <v>T=34</v>
          </cell>
          <cell r="F692" t="str">
            <v>KG</v>
          </cell>
          <cell r="G692" t="str">
            <v>704</v>
          </cell>
          <cell r="H692">
            <v>334</v>
          </cell>
          <cell r="I692">
            <v>0</v>
          </cell>
        </row>
        <row r="693">
          <cell r="A693" t="str">
            <v>010214</v>
          </cell>
          <cell r="B693" t="str">
            <v>129</v>
          </cell>
          <cell r="C693" t="str">
            <v>Z0000167</v>
          </cell>
          <cell r="D693" t="str">
            <v>산소</v>
          </cell>
          <cell r="E693" t="str">
            <v>99.9%</v>
          </cell>
          <cell r="F693" t="str">
            <v>M3</v>
          </cell>
          <cell r="G693" t="str">
            <v>1726.17</v>
          </cell>
          <cell r="H693">
            <v>571</v>
          </cell>
          <cell r="I693">
            <v>0</v>
          </cell>
        </row>
        <row r="694">
          <cell r="A694" t="str">
            <v>010214</v>
          </cell>
          <cell r="B694" t="str">
            <v>130</v>
          </cell>
          <cell r="C694" t="str">
            <v>Z0000168</v>
          </cell>
          <cell r="D694" t="str">
            <v>아세틸렌</v>
          </cell>
          <cell r="E694" t="str">
            <v>65.8*3.3</v>
          </cell>
          <cell r="F694" t="str">
            <v>KG</v>
          </cell>
          <cell r="G694" t="str">
            <v>844.82</v>
          </cell>
          <cell r="H694">
            <v>5390</v>
          </cell>
          <cell r="I694">
            <v>0</v>
          </cell>
        </row>
        <row r="695">
          <cell r="A695" t="str">
            <v>010214</v>
          </cell>
          <cell r="B695" t="str">
            <v>131</v>
          </cell>
          <cell r="C695" t="str">
            <v>Z0000169</v>
          </cell>
          <cell r="D695" t="str">
            <v>서비스볼트</v>
          </cell>
          <cell r="E695" t="str">
            <v>M16*125</v>
          </cell>
          <cell r="F695" t="str">
            <v>EA</v>
          </cell>
          <cell r="G695" t="str">
            <v>493.19</v>
          </cell>
          <cell r="H695">
            <v>376</v>
          </cell>
          <cell r="I695">
            <v>0</v>
          </cell>
        </row>
        <row r="696">
          <cell r="A696" t="str">
            <v>010214</v>
          </cell>
          <cell r="B696" t="str">
            <v>132</v>
          </cell>
          <cell r="C696" t="str">
            <v>Z0000170</v>
          </cell>
          <cell r="D696" t="str">
            <v>보조강재(L-90*90*7)</v>
          </cell>
          <cell r="E696" t="str">
            <v>SS41</v>
          </cell>
          <cell r="F696" t="str">
            <v>KG</v>
          </cell>
          <cell r="G696" t="str">
            <v>1114.36</v>
          </cell>
          <cell r="H696">
            <v>301</v>
          </cell>
          <cell r="I696">
            <v>0</v>
          </cell>
        </row>
        <row r="697">
          <cell r="A697" t="str">
            <v>010214</v>
          </cell>
          <cell r="B697" t="str">
            <v>133</v>
          </cell>
          <cell r="C697" t="str">
            <v>Z0000171</v>
          </cell>
          <cell r="D697" t="str">
            <v>용접공</v>
          </cell>
          <cell r="F697" t="str">
            <v>인</v>
          </cell>
          <cell r="G697" t="str">
            <v>290.33</v>
          </cell>
          <cell r="H697">
            <v>0</v>
          </cell>
          <cell r="I697">
            <v>63205</v>
          </cell>
        </row>
        <row r="698">
          <cell r="A698" t="str">
            <v>010214</v>
          </cell>
          <cell r="B698" t="str">
            <v>134</v>
          </cell>
          <cell r="C698" t="str">
            <v>Z0000172</v>
          </cell>
          <cell r="D698" t="str">
            <v>수동용접봉</v>
          </cell>
          <cell r="E698" t="str">
            <v>1.8*2.1</v>
          </cell>
          <cell r="F698" t="str">
            <v>KG</v>
          </cell>
          <cell r="G698" t="str">
            <v>3063.9</v>
          </cell>
          <cell r="H698">
            <v>646</v>
          </cell>
          <cell r="I698">
            <v>0</v>
          </cell>
        </row>
        <row r="699">
          <cell r="A699" t="str">
            <v>010214</v>
          </cell>
          <cell r="B699" t="str">
            <v>135</v>
          </cell>
          <cell r="C699" t="str">
            <v>91E00090</v>
          </cell>
          <cell r="D699" t="str">
            <v>철골가공조립</v>
          </cell>
          <cell r="F699" t="str">
            <v>TON</v>
          </cell>
          <cell r="G699" t="str">
            <v>429.203</v>
          </cell>
          <cell r="H699">
            <v>0</v>
          </cell>
          <cell r="I699">
            <v>310726</v>
          </cell>
          <cell r="J699">
            <v>0</v>
          </cell>
        </row>
        <row r="700">
          <cell r="A700" t="str">
            <v>010214</v>
          </cell>
          <cell r="B700" t="str">
            <v>136</v>
          </cell>
          <cell r="C700" t="str">
            <v>Z0000162</v>
          </cell>
          <cell r="D700" t="str">
            <v>T.C BOLT</v>
          </cell>
          <cell r="E700" t="str">
            <v>각종</v>
          </cell>
          <cell r="F700" t="str">
            <v>KG</v>
          </cell>
          <cell r="G700" t="str">
            <v>6657</v>
          </cell>
          <cell r="H700">
            <v>1068</v>
          </cell>
          <cell r="I700">
            <v>0</v>
          </cell>
        </row>
        <row r="701">
          <cell r="A701" t="str">
            <v>010214</v>
          </cell>
          <cell r="B701" t="str">
            <v>137</v>
          </cell>
          <cell r="C701" t="str">
            <v>Z0000164</v>
          </cell>
          <cell r="D701" t="str">
            <v>ANCHOR BOLT</v>
          </cell>
          <cell r="E701" t="str">
            <v>M24*900</v>
          </cell>
          <cell r="F701" t="str">
            <v>EA</v>
          </cell>
          <cell r="G701" t="str">
            <v>181</v>
          </cell>
          <cell r="H701">
            <v>1764</v>
          </cell>
          <cell r="I701">
            <v>0</v>
          </cell>
        </row>
        <row r="702">
          <cell r="A702" t="str">
            <v>010214</v>
          </cell>
          <cell r="B702" t="str">
            <v>138</v>
          </cell>
          <cell r="C702" t="str">
            <v>Z0000166</v>
          </cell>
          <cell r="D702" t="str">
            <v>앙카볼트설치</v>
          </cell>
          <cell r="E702" t="str">
            <v>주기둥Φ19-25</v>
          </cell>
          <cell r="F702" t="str">
            <v>개소</v>
          </cell>
          <cell r="G702" t="str">
            <v>181</v>
          </cell>
          <cell r="H702">
            <v>0</v>
          </cell>
          <cell r="I702">
            <v>15109</v>
          </cell>
          <cell r="J702">
            <v>0</v>
          </cell>
        </row>
        <row r="703">
          <cell r="A703" t="str">
            <v>010214</v>
          </cell>
          <cell r="B703" t="str">
            <v>139</v>
          </cell>
          <cell r="C703" t="str">
            <v>Z0000165</v>
          </cell>
          <cell r="D703" t="str">
            <v>TURN BUCKLE</v>
          </cell>
          <cell r="E703" t="str">
            <v>D30*300</v>
          </cell>
          <cell r="F703" t="str">
            <v>EA</v>
          </cell>
          <cell r="G703" t="str">
            <v>16</v>
          </cell>
          <cell r="H703">
            <v>39249</v>
          </cell>
          <cell r="I703">
            <v>0</v>
          </cell>
        </row>
        <row r="704">
          <cell r="A704" t="str">
            <v>010214</v>
          </cell>
          <cell r="B704" t="str">
            <v>140</v>
          </cell>
          <cell r="C704" t="str">
            <v>Z0000173</v>
          </cell>
          <cell r="D704" t="str">
            <v>그라우팅몰탈</v>
          </cell>
          <cell r="F704" t="str">
            <v>M3</v>
          </cell>
          <cell r="G704" t="str">
            <v>0.585</v>
          </cell>
          <cell r="H704">
            <v>224186</v>
          </cell>
          <cell r="I704">
            <v>64677</v>
          </cell>
        </row>
        <row r="705">
          <cell r="A705" t="str">
            <v>010214</v>
          </cell>
          <cell r="B705" t="str">
            <v>141</v>
          </cell>
          <cell r="C705" t="str">
            <v>Z0000174</v>
          </cell>
          <cell r="D705" t="str">
            <v>조합페인트</v>
          </cell>
          <cell r="E705" t="str">
            <v>철재면2회,벽뿜칠</v>
          </cell>
          <cell r="F705" t="str">
            <v>M2</v>
          </cell>
          <cell r="G705" t="str">
            <v>6185.31</v>
          </cell>
          <cell r="H705">
            <v>556</v>
          </cell>
          <cell r="I705">
            <v>2495</v>
          </cell>
        </row>
        <row r="706">
          <cell r="A706" t="str">
            <v>010214</v>
          </cell>
          <cell r="B706" t="str">
            <v>142</v>
          </cell>
          <cell r="C706" t="str">
            <v>Z0000175</v>
          </cell>
          <cell r="D706" t="str">
            <v>방청페인트</v>
          </cell>
          <cell r="E706" t="str">
            <v>철부1회</v>
          </cell>
          <cell r="F706" t="str">
            <v>M2</v>
          </cell>
          <cell r="G706" t="str">
            <v>6185.31</v>
          </cell>
          <cell r="H706">
            <v>369</v>
          </cell>
          <cell r="I706">
            <v>1030</v>
          </cell>
        </row>
        <row r="707">
          <cell r="A707" t="str">
            <v>010214</v>
          </cell>
          <cell r="B707" t="str">
            <v>143</v>
          </cell>
          <cell r="C707" t="str">
            <v>91E00420</v>
          </cell>
          <cell r="D707" t="str">
            <v>철골세우기</v>
          </cell>
          <cell r="E707" t="str">
            <v>중층</v>
          </cell>
          <cell r="F707" t="str">
            <v>TON</v>
          </cell>
          <cell r="G707" t="str">
            <v>429.203</v>
          </cell>
          <cell r="H707">
            <v>124</v>
          </cell>
          <cell r="I707">
            <v>45438</v>
          </cell>
          <cell r="J707">
            <v>0</v>
          </cell>
        </row>
        <row r="708">
          <cell r="A708" t="str">
            <v>010214</v>
          </cell>
          <cell r="B708" t="str">
            <v>144</v>
          </cell>
          <cell r="C708" t="str">
            <v>91E00710</v>
          </cell>
          <cell r="D708" t="str">
            <v>고장력볼트본조임</v>
          </cell>
          <cell r="F708" t="str">
            <v>톤</v>
          </cell>
          <cell r="G708" t="str">
            <v>429.203</v>
          </cell>
          <cell r="H708">
            <v>687</v>
          </cell>
          <cell r="I708">
            <v>43435</v>
          </cell>
          <cell r="J708">
            <v>0</v>
          </cell>
        </row>
        <row r="709">
          <cell r="A709" t="str">
            <v>010214</v>
          </cell>
          <cell r="B709" t="str">
            <v>145</v>
          </cell>
          <cell r="C709" t="str">
            <v>Z0000233</v>
          </cell>
          <cell r="D709" t="str">
            <v>트럭크레인</v>
          </cell>
          <cell r="E709" t="str">
            <v>30톤</v>
          </cell>
          <cell r="F709" t="str">
            <v>HR</v>
          </cell>
          <cell r="G709" t="str">
            <v>229</v>
          </cell>
          <cell r="H709">
            <v>4900</v>
          </cell>
          <cell r="I709">
            <v>36000</v>
          </cell>
          <cell r="J709">
            <v>31500</v>
          </cell>
        </row>
        <row r="710">
          <cell r="A710" t="str">
            <v>010214</v>
          </cell>
          <cell r="B710" t="str">
            <v>146</v>
          </cell>
          <cell r="C710" t="str">
            <v>Z0000179</v>
          </cell>
          <cell r="D710" t="str">
            <v>데크프레이트(G.I)</v>
          </cell>
          <cell r="E710" t="str">
            <v>T1.2MM</v>
          </cell>
          <cell r="F710" t="str">
            <v>M2</v>
          </cell>
          <cell r="G710" t="str">
            <v>3734.64</v>
          </cell>
          <cell r="H710">
            <v>9980</v>
          </cell>
          <cell r="I710">
            <v>0</v>
          </cell>
        </row>
        <row r="711">
          <cell r="A711" t="str">
            <v>010214</v>
          </cell>
          <cell r="B711" t="str">
            <v>147</v>
          </cell>
          <cell r="C711" t="str">
            <v>Z0000180</v>
          </cell>
          <cell r="D711" t="str">
            <v>데크프레이트설치</v>
          </cell>
          <cell r="F711" t="str">
            <v>M2</v>
          </cell>
          <cell r="G711" t="str">
            <v>3734.64</v>
          </cell>
          <cell r="H711">
            <v>209</v>
          </cell>
          <cell r="I711">
            <v>6426</v>
          </cell>
          <cell r="J711">
            <v>0</v>
          </cell>
        </row>
        <row r="713">
          <cell r="D713" t="str">
            <v>소계</v>
          </cell>
        </row>
        <row r="715">
          <cell r="D715" t="str">
            <v>15. 지붕공사및 홈통공사</v>
          </cell>
        </row>
        <row r="716">
          <cell r="A716" t="str">
            <v>010215</v>
          </cell>
          <cell r="B716" t="str">
            <v>1</v>
          </cell>
          <cell r="C716" t="str">
            <v>Z0000181</v>
          </cell>
          <cell r="D716" t="str">
            <v>루프드레인</v>
          </cell>
          <cell r="E716" t="str">
            <v>주철Φ100</v>
          </cell>
          <cell r="F716" t="str">
            <v>EA</v>
          </cell>
          <cell r="G716" t="str">
            <v>44</v>
          </cell>
          <cell r="H716">
            <v>2450</v>
          </cell>
          <cell r="I716">
            <v>0</v>
          </cell>
        </row>
        <row r="717">
          <cell r="A717" t="str">
            <v>010215</v>
          </cell>
          <cell r="B717" t="str">
            <v>2</v>
          </cell>
          <cell r="C717" t="str">
            <v>Z0000182</v>
          </cell>
          <cell r="D717" t="str">
            <v>루프드레인</v>
          </cell>
          <cell r="E717" t="str">
            <v>주철Φ50</v>
          </cell>
          <cell r="F717" t="str">
            <v>EA</v>
          </cell>
          <cell r="G717" t="str">
            <v>4</v>
          </cell>
          <cell r="H717">
            <v>1960</v>
          </cell>
          <cell r="I717">
            <v>0</v>
          </cell>
        </row>
        <row r="718">
          <cell r="A718" t="str">
            <v>010215</v>
          </cell>
          <cell r="B718" t="str">
            <v>3</v>
          </cell>
          <cell r="C718" t="str">
            <v>91Q00110</v>
          </cell>
          <cell r="D718" t="str">
            <v>루프드레인설치</v>
          </cell>
          <cell r="E718" t="str">
            <v>D100MM 주철</v>
          </cell>
          <cell r="F718" t="str">
            <v>EA</v>
          </cell>
          <cell r="G718" t="str">
            <v>48</v>
          </cell>
          <cell r="H718">
            <v>0</v>
          </cell>
          <cell r="I718">
            <v>12753</v>
          </cell>
          <cell r="J718">
            <v>382</v>
          </cell>
        </row>
        <row r="719">
          <cell r="A719" t="str">
            <v>010215</v>
          </cell>
          <cell r="B719" t="str">
            <v>4</v>
          </cell>
          <cell r="C719" t="str">
            <v>Z0000234</v>
          </cell>
          <cell r="D719" t="str">
            <v>플로어드레인</v>
          </cell>
          <cell r="E719" t="str">
            <v>D150MM 주철</v>
          </cell>
          <cell r="F719" t="str">
            <v>EA</v>
          </cell>
          <cell r="G719" t="str">
            <v>6</v>
          </cell>
          <cell r="H719">
            <v>4606</v>
          </cell>
          <cell r="I719">
            <v>0</v>
          </cell>
        </row>
        <row r="720">
          <cell r="A720" t="str">
            <v>010215</v>
          </cell>
          <cell r="B720" t="str">
            <v>5</v>
          </cell>
          <cell r="C720" t="str">
            <v>Z0000183</v>
          </cell>
          <cell r="D720" t="str">
            <v>테크판넬</v>
          </cell>
          <cell r="E720" t="str">
            <v>T=75MM</v>
          </cell>
          <cell r="F720" t="str">
            <v>M2</v>
          </cell>
          <cell r="G720" t="str">
            <v>2201.14</v>
          </cell>
          <cell r="H720">
            <v>23912</v>
          </cell>
        </row>
        <row r="721">
          <cell r="A721" t="str">
            <v>010215</v>
          </cell>
          <cell r="B721" t="str">
            <v>6</v>
          </cell>
          <cell r="C721" t="str">
            <v>Z0000184</v>
          </cell>
          <cell r="D721" t="str">
            <v>아스팔트슁글깔기</v>
          </cell>
          <cell r="E721" t="str">
            <v>DECK 판넬위</v>
          </cell>
          <cell r="F721" t="str">
            <v>M2</v>
          </cell>
          <cell r="G721" t="str">
            <v>2254.2</v>
          </cell>
          <cell r="H721">
            <v>6281</v>
          </cell>
        </row>
        <row r="722">
          <cell r="A722" t="str">
            <v>010215</v>
          </cell>
          <cell r="B722" t="str">
            <v>7</v>
          </cell>
          <cell r="C722" t="str">
            <v>Z0000185</v>
          </cell>
          <cell r="D722" t="str">
            <v>샌드위치판넬(내벽)</v>
          </cell>
          <cell r="E722" t="str">
            <v>WALL T=50MM</v>
          </cell>
          <cell r="F722" t="str">
            <v>M2</v>
          </cell>
          <cell r="G722" t="str">
            <v>406.28</v>
          </cell>
          <cell r="H722">
            <v>21952</v>
          </cell>
        </row>
        <row r="723">
          <cell r="A723" t="str">
            <v>010215</v>
          </cell>
          <cell r="B723" t="str">
            <v>8</v>
          </cell>
          <cell r="C723" t="str">
            <v>Z0000186</v>
          </cell>
          <cell r="D723" t="str">
            <v>샌드위치판넬(외벽)</v>
          </cell>
          <cell r="E723" t="str">
            <v>WALL T=75MM</v>
          </cell>
          <cell r="F723" t="str">
            <v>M2</v>
          </cell>
          <cell r="G723" t="str">
            <v>2890.39</v>
          </cell>
          <cell r="H723">
            <v>33565</v>
          </cell>
        </row>
        <row r="724">
          <cell r="A724" t="str">
            <v>010215</v>
          </cell>
          <cell r="B724" t="str">
            <v>9</v>
          </cell>
          <cell r="C724" t="str">
            <v>Z0000188</v>
          </cell>
          <cell r="D724" t="str">
            <v>외벽판넬</v>
          </cell>
          <cell r="E724" t="str">
            <v>T=0.6,불소수지코팅</v>
          </cell>
          <cell r="F724" t="str">
            <v>M2</v>
          </cell>
          <cell r="G724" t="str">
            <v>2890.39</v>
          </cell>
          <cell r="H724">
            <v>25382</v>
          </cell>
        </row>
        <row r="725">
          <cell r="A725" t="str">
            <v>010215</v>
          </cell>
          <cell r="B725" t="str">
            <v>10</v>
          </cell>
          <cell r="C725" t="str">
            <v>Z0000189</v>
          </cell>
          <cell r="D725" t="str">
            <v>실리콘수지강판</v>
          </cell>
          <cell r="E725" t="str">
            <v>T=0.8</v>
          </cell>
          <cell r="F725" t="str">
            <v>M</v>
          </cell>
          <cell r="G725" t="str">
            <v>2146</v>
          </cell>
          <cell r="H725">
            <v>3949</v>
          </cell>
        </row>
        <row r="726">
          <cell r="A726" t="str">
            <v>010215</v>
          </cell>
          <cell r="B726" t="str">
            <v>11</v>
          </cell>
          <cell r="C726" t="str">
            <v>Z0000187</v>
          </cell>
          <cell r="D726" t="str">
            <v>성형비</v>
          </cell>
          <cell r="F726" t="str">
            <v>M</v>
          </cell>
          <cell r="G726" t="str">
            <v>2146</v>
          </cell>
          <cell r="H726">
            <v>294</v>
          </cell>
        </row>
        <row r="727">
          <cell r="A727" t="str">
            <v>010215</v>
          </cell>
          <cell r="B727" t="str">
            <v>12</v>
          </cell>
          <cell r="C727" t="str">
            <v>Z0000190</v>
          </cell>
          <cell r="D727" t="str">
            <v>처마싸기</v>
          </cell>
          <cell r="F727" t="str">
            <v>M</v>
          </cell>
          <cell r="G727" t="str">
            <v>83.8</v>
          </cell>
          <cell r="H727">
            <v>463</v>
          </cell>
          <cell r="I727">
            <v>12385</v>
          </cell>
        </row>
        <row r="728">
          <cell r="A728" t="str">
            <v>010215</v>
          </cell>
          <cell r="B728" t="str">
            <v>13</v>
          </cell>
          <cell r="C728" t="str">
            <v>Z0000191</v>
          </cell>
          <cell r="D728" t="str">
            <v>박공싸기</v>
          </cell>
          <cell r="F728" t="str">
            <v>M</v>
          </cell>
          <cell r="G728" t="str">
            <v>192.2</v>
          </cell>
          <cell r="H728">
            <v>580</v>
          </cell>
          <cell r="I728">
            <v>9032</v>
          </cell>
        </row>
        <row r="729">
          <cell r="A729" t="str">
            <v>010215</v>
          </cell>
          <cell r="B729" t="str">
            <v>14</v>
          </cell>
          <cell r="C729" t="str">
            <v>Z0000192</v>
          </cell>
          <cell r="D729" t="str">
            <v>벽모서리싸기</v>
          </cell>
          <cell r="F729" t="str">
            <v>M</v>
          </cell>
          <cell r="G729" t="str">
            <v>1165.8</v>
          </cell>
          <cell r="H729">
            <v>294</v>
          </cell>
          <cell r="I729">
            <v>12385</v>
          </cell>
        </row>
        <row r="730">
          <cell r="A730" t="str">
            <v>010215</v>
          </cell>
          <cell r="B730" t="str">
            <v>15</v>
          </cell>
          <cell r="C730" t="str">
            <v>Z0000193</v>
          </cell>
          <cell r="D730" t="str">
            <v>강관선홈통</v>
          </cell>
          <cell r="E730" t="str">
            <v>Φ125</v>
          </cell>
          <cell r="F730" t="str">
            <v>M</v>
          </cell>
          <cell r="G730" t="str">
            <v>291.2</v>
          </cell>
          <cell r="H730">
            <v>3999</v>
          </cell>
          <cell r="I730">
            <v>10152</v>
          </cell>
        </row>
        <row r="731">
          <cell r="A731" t="str">
            <v>010215</v>
          </cell>
          <cell r="B731" t="str">
            <v>18</v>
          </cell>
          <cell r="C731" t="str">
            <v>Z0000235</v>
          </cell>
          <cell r="D731" t="str">
            <v>스페이스 프레임</v>
          </cell>
          <cell r="F731" t="str">
            <v>식</v>
          </cell>
          <cell r="G731" t="str">
            <v>1</v>
          </cell>
          <cell r="H731">
            <v>170358428</v>
          </cell>
          <cell r="I731">
            <v>0</v>
          </cell>
        </row>
        <row r="733">
          <cell r="D733" t="str">
            <v>소계</v>
          </cell>
        </row>
        <row r="735">
          <cell r="D735" t="str">
            <v>16. 작업부산물</v>
          </cell>
        </row>
        <row r="736">
          <cell r="A736" t="str">
            <v>010216</v>
          </cell>
          <cell r="B736" t="str">
            <v>1</v>
          </cell>
          <cell r="C736" t="str">
            <v>Z0000196</v>
          </cell>
          <cell r="D736" t="str">
            <v>고철</v>
          </cell>
          <cell r="F736" t="str">
            <v>KG</v>
          </cell>
          <cell r="G736" t="str">
            <v>38150</v>
          </cell>
          <cell r="H736">
            <v>68</v>
          </cell>
          <cell r="I736">
            <v>0</v>
          </cell>
          <cell r="J736">
            <v>0</v>
          </cell>
        </row>
        <row r="738">
          <cell r="D738" t="str">
            <v>소계</v>
          </cell>
        </row>
        <row r="740">
          <cell r="D740" t="str">
            <v>17. 관급자재대</v>
          </cell>
        </row>
        <row r="741">
          <cell r="A741" t="str">
            <v>010217</v>
          </cell>
          <cell r="B741" t="str">
            <v>1</v>
          </cell>
          <cell r="C741" t="str">
            <v>Z0000197</v>
          </cell>
          <cell r="D741" t="str">
            <v>시멘트</v>
          </cell>
          <cell r="E741" t="str">
            <v>40KG</v>
          </cell>
          <cell r="F741" t="str">
            <v>포</v>
          </cell>
          <cell r="G741" t="str">
            <v>5909</v>
          </cell>
        </row>
        <row r="742">
          <cell r="A742" t="str">
            <v>010217</v>
          </cell>
          <cell r="B742" t="str">
            <v>2</v>
          </cell>
          <cell r="C742" t="str">
            <v>Z0000198</v>
          </cell>
          <cell r="D742" t="str">
            <v>조달수수료</v>
          </cell>
          <cell r="E742" t="str">
            <v>자재비의 1.4%</v>
          </cell>
          <cell r="F742" t="str">
            <v>식</v>
          </cell>
          <cell r="G742" t="str">
            <v>1</v>
          </cell>
        </row>
        <row r="743">
          <cell r="A743" t="str">
            <v>010217</v>
          </cell>
          <cell r="B743" t="str">
            <v>3</v>
          </cell>
          <cell r="C743" t="str">
            <v>Z0000199</v>
          </cell>
          <cell r="D743" t="str">
            <v>레미콘</v>
          </cell>
          <cell r="E743" t="str">
            <v>25-210-12</v>
          </cell>
          <cell r="F743" t="str">
            <v>M3</v>
          </cell>
          <cell r="G743" t="str">
            <v>5128.75</v>
          </cell>
        </row>
        <row r="744">
          <cell r="A744" t="str">
            <v>010217</v>
          </cell>
          <cell r="B744" t="str">
            <v>4</v>
          </cell>
          <cell r="C744" t="str">
            <v>Z0000200</v>
          </cell>
          <cell r="D744" t="str">
            <v>레미콘</v>
          </cell>
          <cell r="E744" t="str">
            <v>25-180-8</v>
          </cell>
          <cell r="F744" t="str">
            <v>M3</v>
          </cell>
          <cell r="G744" t="str">
            <v>1209.16</v>
          </cell>
        </row>
        <row r="745">
          <cell r="A745" t="str">
            <v>010217</v>
          </cell>
          <cell r="B745" t="str">
            <v>5</v>
          </cell>
          <cell r="C745" t="str">
            <v>Z0000201</v>
          </cell>
          <cell r="D745" t="str">
            <v>레미콘</v>
          </cell>
          <cell r="E745" t="str">
            <v>40-135-8</v>
          </cell>
          <cell r="F745" t="str">
            <v>M3</v>
          </cell>
          <cell r="G745" t="str">
            <v>162.12</v>
          </cell>
        </row>
        <row r="746">
          <cell r="A746" t="str">
            <v>010217</v>
          </cell>
          <cell r="B746" t="str">
            <v>6</v>
          </cell>
          <cell r="C746" t="str">
            <v>Z0000202</v>
          </cell>
          <cell r="D746" t="str">
            <v>조달수수료</v>
          </cell>
          <cell r="E746" t="str">
            <v>자재비의 0.8%</v>
          </cell>
          <cell r="F746" t="str">
            <v>식</v>
          </cell>
          <cell r="G746" t="str">
            <v>1</v>
          </cell>
        </row>
        <row r="747">
          <cell r="A747" t="str">
            <v>010217</v>
          </cell>
          <cell r="B747" t="str">
            <v>7</v>
          </cell>
          <cell r="C747" t="str">
            <v>Z0000203</v>
          </cell>
          <cell r="D747" t="str">
            <v>철   근(SD30)</v>
          </cell>
          <cell r="E747" t="str">
            <v>D 10</v>
          </cell>
          <cell r="F747" t="str">
            <v>톤</v>
          </cell>
          <cell r="G747" t="str">
            <v>58.59</v>
          </cell>
        </row>
        <row r="748">
          <cell r="A748" t="str">
            <v>010217</v>
          </cell>
          <cell r="B748" t="str">
            <v>8</v>
          </cell>
          <cell r="C748" t="str">
            <v>Z0000204</v>
          </cell>
          <cell r="D748" t="str">
            <v>철   근(SD30)</v>
          </cell>
          <cell r="E748" t="str">
            <v>D 13</v>
          </cell>
          <cell r="F748" t="str">
            <v>톤</v>
          </cell>
          <cell r="G748" t="str">
            <v>73.94</v>
          </cell>
        </row>
        <row r="749">
          <cell r="A749" t="str">
            <v>010217</v>
          </cell>
          <cell r="B749" t="str">
            <v>9</v>
          </cell>
          <cell r="C749" t="str">
            <v>Z0000205</v>
          </cell>
          <cell r="D749" t="str">
            <v>철   근(SD40)</v>
          </cell>
          <cell r="E749" t="str">
            <v>D 10</v>
          </cell>
          <cell r="F749" t="str">
            <v>톤</v>
          </cell>
          <cell r="G749" t="str">
            <v>5.94</v>
          </cell>
        </row>
        <row r="750">
          <cell r="A750" t="str">
            <v>010217</v>
          </cell>
          <cell r="B750" t="str">
            <v>10</v>
          </cell>
          <cell r="C750" t="str">
            <v>Z0000206</v>
          </cell>
          <cell r="D750" t="str">
            <v>철   근(SD40)</v>
          </cell>
          <cell r="E750" t="str">
            <v>D 13</v>
          </cell>
          <cell r="F750" t="str">
            <v>톤</v>
          </cell>
          <cell r="G750" t="str">
            <v>3.63</v>
          </cell>
        </row>
        <row r="751">
          <cell r="A751" t="str">
            <v>010217</v>
          </cell>
          <cell r="B751" t="str">
            <v>11</v>
          </cell>
          <cell r="C751" t="str">
            <v>Z0000207</v>
          </cell>
          <cell r="D751" t="str">
            <v>철   근(SD40)</v>
          </cell>
          <cell r="E751" t="str">
            <v>D 16</v>
          </cell>
          <cell r="F751" t="str">
            <v>톤</v>
          </cell>
          <cell r="G751" t="str">
            <v>191.28</v>
          </cell>
        </row>
        <row r="752">
          <cell r="A752" t="str">
            <v>010217</v>
          </cell>
          <cell r="B752" t="str">
            <v>12</v>
          </cell>
          <cell r="C752" t="str">
            <v>Z0000208</v>
          </cell>
          <cell r="D752" t="str">
            <v>철   근(SD40)</v>
          </cell>
          <cell r="E752" t="str">
            <v>D 19</v>
          </cell>
          <cell r="F752" t="str">
            <v>톤</v>
          </cell>
          <cell r="G752" t="str">
            <v>89.67</v>
          </cell>
        </row>
        <row r="753">
          <cell r="A753" t="str">
            <v>010217</v>
          </cell>
          <cell r="B753" t="str">
            <v>13</v>
          </cell>
          <cell r="C753" t="str">
            <v>Z0000209</v>
          </cell>
          <cell r="D753" t="str">
            <v>철   근(SD40)</v>
          </cell>
          <cell r="E753" t="str">
            <v>D 22</v>
          </cell>
          <cell r="F753" t="str">
            <v>톤</v>
          </cell>
          <cell r="G753" t="str">
            <v>192.9</v>
          </cell>
        </row>
        <row r="754">
          <cell r="A754" t="str">
            <v>010217</v>
          </cell>
          <cell r="B754" t="str">
            <v>14</v>
          </cell>
          <cell r="C754" t="str">
            <v>Z0000210</v>
          </cell>
          <cell r="D754" t="str">
            <v>조달수수료</v>
          </cell>
          <cell r="E754" t="str">
            <v>자재비의 1.4%</v>
          </cell>
          <cell r="F754" t="str">
            <v>식</v>
          </cell>
          <cell r="G754" t="str">
            <v>1</v>
          </cell>
        </row>
        <row r="756">
          <cell r="D756" t="str">
            <v>소계</v>
          </cell>
        </row>
        <row r="758">
          <cell r="D758" t="str">
            <v>합  계</v>
          </cell>
        </row>
        <row r="760">
          <cell r="D760" t="str">
            <v>*관리및 서비스동</v>
          </cell>
        </row>
        <row r="762">
          <cell r="D762" t="str">
            <v>1. 가설공사</v>
          </cell>
        </row>
        <row r="763">
          <cell r="A763" t="str">
            <v>010301</v>
          </cell>
          <cell r="B763" t="str">
            <v>1</v>
          </cell>
          <cell r="C763" t="str">
            <v>91B00010</v>
          </cell>
          <cell r="D763" t="str">
            <v>규준틀설치</v>
          </cell>
          <cell r="E763" t="str">
            <v>귀</v>
          </cell>
          <cell r="F763" t="str">
            <v>개소</v>
          </cell>
          <cell r="G763" t="str">
            <v>12</v>
          </cell>
          <cell r="H763">
            <v>3794</v>
          </cell>
          <cell r="I763">
            <v>33373</v>
          </cell>
          <cell r="J763">
            <v>0</v>
          </cell>
        </row>
        <row r="764">
          <cell r="A764" t="str">
            <v>010301</v>
          </cell>
          <cell r="B764" t="str">
            <v>2</v>
          </cell>
          <cell r="C764" t="str">
            <v>91B00020</v>
          </cell>
          <cell r="D764" t="str">
            <v>규준틀설치</v>
          </cell>
          <cell r="E764" t="str">
            <v>평</v>
          </cell>
          <cell r="F764" t="str">
            <v>개소</v>
          </cell>
          <cell r="G764" t="str">
            <v>6</v>
          </cell>
          <cell r="H764">
            <v>2410</v>
          </cell>
          <cell r="I764">
            <v>19112</v>
          </cell>
          <cell r="J764">
            <v>0</v>
          </cell>
        </row>
        <row r="765">
          <cell r="A765" t="str">
            <v>010301</v>
          </cell>
          <cell r="B765" t="str">
            <v>3</v>
          </cell>
          <cell r="C765" t="str">
            <v>91B00040</v>
          </cell>
          <cell r="D765" t="str">
            <v>내부수평비계</v>
          </cell>
          <cell r="E765" t="str">
            <v>3개월</v>
          </cell>
          <cell r="F765" t="str">
            <v>M2</v>
          </cell>
          <cell r="G765" t="str">
            <v>1512.09</v>
          </cell>
          <cell r="H765">
            <v>3187</v>
          </cell>
          <cell r="I765">
            <v>4177</v>
          </cell>
          <cell r="J765">
            <v>0</v>
          </cell>
        </row>
        <row r="766">
          <cell r="A766" t="str">
            <v>010301</v>
          </cell>
          <cell r="B766" t="str">
            <v>4</v>
          </cell>
          <cell r="C766" t="str">
            <v>91B00060</v>
          </cell>
          <cell r="D766" t="str">
            <v>강관동바리</v>
          </cell>
          <cell r="E766" t="str">
            <v>3개월</v>
          </cell>
          <cell r="F766" t="str">
            <v>M2</v>
          </cell>
          <cell r="G766" t="str">
            <v>1512.09</v>
          </cell>
          <cell r="H766">
            <v>620</v>
          </cell>
          <cell r="I766">
            <v>3257</v>
          </cell>
          <cell r="J766">
            <v>0</v>
          </cell>
        </row>
        <row r="767">
          <cell r="A767" t="str">
            <v>010301</v>
          </cell>
          <cell r="B767" t="str">
            <v>7</v>
          </cell>
          <cell r="C767" t="str">
            <v>Z0000236</v>
          </cell>
          <cell r="D767" t="str">
            <v>강관틀비계</v>
          </cell>
          <cell r="E767" t="str">
            <v>3개월</v>
          </cell>
          <cell r="F767" t="str">
            <v>M2</v>
          </cell>
          <cell r="G767" t="str">
            <v>1656.63</v>
          </cell>
          <cell r="H767">
            <v>529</v>
          </cell>
          <cell r="I767">
            <v>2102</v>
          </cell>
        </row>
        <row r="768">
          <cell r="A768" t="str">
            <v>010301</v>
          </cell>
          <cell r="B768" t="str">
            <v>8</v>
          </cell>
          <cell r="C768" t="str">
            <v>Z0000211</v>
          </cell>
          <cell r="D768" t="str">
            <v>강관비계다리</v>
          </cell>
          <cell r="E768" t="str">
            <v>H=30이하.3개월</v>
          </cell>
          <cell r="F768" t="str">
            <v>M2</v>
          </cell>
          <cell r="G768" t="str">
            <v>21.33</v>
          </cell>
          <cell r="H768">
            <v>5078</v>
          </cell>
          <cell r="I768">
            <v>19009</v>
          </cell>
        </row>
        <row r="769">
          <cell r="A769" t="str">
            <v>010301</v>
          </cell>
          <cell r="B769" t="str">
            <v>9</v>
          </cell>
          <cell r="C769" t="str">
            <v>91B00760</v>
          </cell>
          <cell r="D769" t="str">
            <v>콘크리트보양</v>
          </cell>
          <cell r="E769" t="str">
            <v>가마니</v>
          </cell>
          <cell r="F769" t="str">
            <v>M2</v>
          </cell>
          <cell r="G769" t="str">
            <v>2470.66</v>
          </cell>
          <cell r="H769">
            <v>176</v>
          </cell>
          <cell r="I769">
            <v>0</v>
          </cell>
          <cell r="J769">
            <v>0</v>
          </cell>
        </row>
        <row r="770">
          <cell r="A770" t="str">
            <v>010301</v>
          </cell>
          <cell r="B770" t="str">
            <v>10</v>
          </cell>
          <cell r="C770" t="str">
            <v>91B00790</v>
          </cell>
          <cell r="D770" t="str">
            <v>타일석재면보양</v>
          </cell>
          <cell r="F770" t="str">
            <v>M2</v>
          </cell>
          <cell r="G770" t="str">
            <v>661.71</v>
          </cell>
          <cell r="H770">
            <v>97</v>
          </cell>
          <cell r="I770">
            <v>63</v>
          </cell>
          <cell r="J770">
            <v>0</v>
          </cell>
        </row>
        <row r="771">
          <cell r="A771" t="str">
            <v>010301</v>
          </cell>
          <cell r="B771" t="str">
            <v>12</v>
          </cell>
          <cell r="C771" t="str">
            <v>Z0000272</v>
          </cell>
          <cell r="D771" t="str">
            <v>현 장 정 리</v>
          </cell>
          <cell r="E771" t="str">
            <v>RC조</v>
          </cell>
          <cell r="F771" t="str">
            <v>M2</v>
          </cell>
          <cell r="G771" t="str">
            <v>906.56</v>
          </cell>
          <cell r="H771">
            <v>0</v>
          </cell>
          <cell r="I771">
            <v>4850</v>
          </cell>
        </row>
        <row r="773">
          <cell r="D773" t="str">
            <v>소계</v>
          </cell>
        </row>
        <row r="775">
          <cell r="D775" t="str">
            <v>2. 토공사</v>
          </cell>
        </row>
        <row r="776">
          <cell r="A776" t="str">
            <v>010302</v>
          </cell>
          <cell r="B776" t="str">
            <v>1</v>
          </cell>
          <cell r="C776" t="str">
            <v>Z0000001</v>
          </cell>
          <cell r="D776" t="str">
            <v>터파기</v>
          </cell>
          <cell r="E776" t="str">
            <v>백호우,1.0M3</v>
          </cell>
          <cell r="F776" t="str">
            <v>M3</v>
          </cell>
          <cell r="G776" t="str">
            <v>1335.3</v>
          </cell>
          <cell r="H776">
            <v>98</v>
          </cell>
          <cell r="I776">
            <v>315</v>
          </cell>
          <cell r="J776">
            <v>225</v>
          </cell>
        </row>
        <row r="777">
          <cell r="A777" t="str">
            <v>010302</v>
          </cell>
          <cell r="B777" t="str">
            <v>2</v>
          </cell>
          <cell r="C777" t="str">
            <v>Z0000002</v>
          </cell>
          <cell r="D777" t="str">
            <v>되메우기</v>
          </cell>
          <cell r="E777" t="str">
            <v>백호우,1.0M3</v>
          </cell>
          <cell r="F777" t="str">
            <v>M3</v>
          </cell>
          <cell r="G777" t="str">
            <v>822.86</v>
          </cell>
          <cell r="H777">
            <v>59</v>
          </cell>
          <cell r="I777">
            <v>160</v>
          </cell>
          <cell r="J777">
            <v>135</v>
          </cell>
        </row>
        <row r="778">
          <cell r="A778" t="str">
            <v>010302</v>
          </cell>
          <cell r="B778" t="str">
            <v>3</v>
          </cell>
          <cell r="C778" t="str">
            <v>Z0000003</v>
          </cell>
          <cell r="D778" t="str">
            <v>잔토처리(장외 10.5KM)</v>
          </cell>
          <cell r="E778" t="str">
            <v>백호우0.7+덤프 15</v>
          </cell>
          <cell r="F778" t="str">
            <v>M3</v>
          </cell>
          <cell r="G778" t="str">
            <v>512.43</v>
          </cell>
          <cell r="H778">
            <v>980</v>
          </cell>
          <cell r="I778">
            <v>1080</v>
          </cell>
          <cell r="J778">
            <v>1260</v>
          </cell>
        </row>
        <row r="779">
          <cell r="A779" t="str">
            <v>010302</v>
          </cell>
          <cell r="B779" t="str">
            <v>4</v>
          </cell>
          <cell r="C779" t="str">
            <v>91C00411</v>
          </cell>
          <cell r="D779" t="str">
            <v>PE필름깔기</v>
          </cell>
          <cell r="E779" t="str">
            <v>바닥0.04MM*2겹</v>
          </cell>
          <cell r="F779" t="str">
            <v>M2</v>
          </cell>
          <cell r="G779" t="str">
            <v>744.93</v>
          </cell>
          <cell r="H779">
            <v>99</v>
          </cell>
          <cell r="I779">
            <v>360</v>
          </cell>
          <cell r="J779">
            <v>0</v>
          </cell>
        </row>
        <row r="781">
          <cell r="D781" t="str">
            <v>소계</v>
          </cell>
        </row>
        <row r="783">
          <cell r="D783" t="str">
            <v>3. 철근콘크리트공사</v>
          </cell>
        </row>
        <row r="784">
          <cell r="A784" t="str">
            <v>010303</v>
          </cell>
          <cell r="B784" t="str">
            <v>1</v>
          </cell>
          <cell r="C784" t="str">
            <v>Z0000004</v>
          </cell>
          <cell r="D784" t="str">
            <v>레미콘</v>
          </cell>
          <cell r="E784" t="str">
            <v>25-210-12</v>
          </cell>
          <cell r="F784" t="str">
            <v>M3</v>
          </cell>
          <cell r="G784" t="str">
            <v>1020.07</v>
          </cell>
          <cell r="H784">
            <v>0</v>
          </cell>
        </row>
        <row r="785">
          <cell r="A785" t="str">
            <v>010303</v>
          </cell>
          <cell r="B785" t="str">
            <v>2</v>
          </cell>
          <cell r="C785" t="str">
            <v>Z0000005</v>
          </cell>
          <cell r="D785" t="str">
            <v>레미콘</v>
          </cell>
          <cell r="E785" t="str">
            <v>25-180-8</v>
          </cell>
          <cell r="F785" t="str">
            <v>M3</v>
          </cell>
          <cell r="G785" t="str">
            <v>93.94</v>
          </cell>
          <cell r="H785">
            <v>0</v>
          </cell>
        </row>
        <row r="786">
          <cell r="A786" t="str">
            <v>010303</v>
          </cell>
          <cell r="B786" t="str">
            <v>3</v>
          </cell>
          <cell r="C786" t="str">
            <v>Z0000006</v>
          </cell>
          <cell r="D786" t="str">
            <v>레미콘</v>
          </cell>
          <cell r="E786" t="str">
            <v>40-135-8</v>
          </cell>
          <cell r="F786" t="str">
            <v>M3</v>
          </cell>
          <cell r="G786" t="str">
            <v>59.86</v>
          </cell>
          <cell r="H786">
            <v>0</v>
          </cell>
        </row>
        <row r="787">
          <cell r="A787" t="str">
            <v>010303</v>
          </cell>
          <cell r="B787" t="str">
            <v>4</v>
          </cell>
          <cell r="C787" t="str">
            <v>91D00010</v>
          </cell>
          <cell r="D787" t="str">
            <v>콘크리트 펌프카 타설</v>
          </cell>
          <cell r="E787" t="str">
            <v>80M3/HR,PUMP-CAR,철근</v>
          </cell>
          <cell r="F787" t="str">
            <v>M3</v>
          </cell>
          <cell r="G787" t="str">
            <v>1009.97</v>
          </cell>
          <cell r="H787">
            <v>264</v>
          </cell>
          <cell r="I787">
            <v>6232</v>
          </cell>
          <cell r="J787">
            <v>2235</v>
          </cell>
        </row>
        <row r="788">
          <cell r="A788" t="str">
            <v>010303</v>
          </cell>
          <cell r="B788" t="str">
            <v>5</v>
          </cell>
          <cell r="C788" t="str">
            <v>91D00020</v>
          </cell>
          <cell r="D788" t="str">
            <v>콘크리트 펌프카 타설</v>
          </cell>
          <cell r="E788" t="str">
            <v>80M3/HR,PUMP-CAR,무근</v>
          </cell>
          <cell r="F788" t="str">
            <v>M3</v>
          </cell>
          <cell r="G788" t="str">
            <v>150.79</v>
          </cell>
          <cell r="H788">
            <v>268</v>
          </cell>
          <cell r="I788">
            <v>5303</v>
          </cell>
          <cell r="J788">
            <v>2251</v>
          </cell>
        </row>
        <row r="789">
          <cell r="A789" t="str">
            <v>010303</v>
          </cell>
          <cell r="B789" t="str">
            <v>8</v>
          </cell>
          <cell r="C789" t="str">
            <v>Z0000009</v>
          </cell>
          <cell r="D789" t="str">
            <v>철   근(SD40)</v>
          </cell>
          <cell r="E789" t="str">
            <v>D 10</v>
          </cell>
          <cell r="F789" t="str">
            <v>톤</v>
          </cell>
          <cell r="G789" t="str">
            <v>41.894</v>
          </cell>
          <cell r="I789">
            <v>0</v>
          </cell>
        </row>
        <row r="790">
          <cell r="A790" t="str">
            <v>010303</v>
          </cell>
          <cell r="B790" t="str">
            <v>9</v>
          </cell>
          <cell r="C790" t="str">
            <v>Z0000010</v>
          </cell>
          <cell r="D790" t="str">
            <v>철   근(SD40)</v>
          </cell>
          <cell r="E790" t="str">
            <v>D 13</v>
          </cell>
          <cell r="F790" t="str">
            <v>톤</v>
          </cell>
          <cell r="G790" t="str">
            <v>6.274</v>
          </cell>
          <cell r="I790">
            <v>0</v>
          </cell>
        </row>
        <row r="791">
          <cell r="A791" t="str">
            <v>010303</v>
          </cell>
          <cell r="B791" t="str">
            <v>10</v>
          </cell>
          <cell r="C791" t="str">
            <v>Z0000011</v>
          </cell>
          <cell r="D791" t="str">
            <v>철   근(SD40)</v>
          </cell>
          <cell r="E791" t="str">
            <v>D 16</v>
          </cell>
          <cell r="F791" t="str">
            <v>톤</v>
          </cell>
          <cell r="G791" t="str">
            <v>6.083</v>
          </cell>
          <cell r="I791">
            <v>0</v>
          </cell>
        </row>
        <row r="792">
          <cell r="A792" t="str">
            <v>010303</v>
          </cell>
          <cell r="B792" t="str">
            <v>12</v>
          </cell>
          <cell r="C792" t="str">
            <v>Z0000013</v>
          </cell>
          <cell r="D792" t="str">
            <v>철   근(SD40)</v>
          </cell>
          <cell r="E792" t="str">
            <v>D 22</v>
          </cell>
          <cell r="F792" t="str">
            <v>톤</v>
          </cell>
          <cell r="G792" t="str">
            <v>51.944</v>
          </cell>
          <cell r="I792">
            <v>0</v>
          </cell>
        </row>
        <row r="793">
          <cell r="A793" t="str">
            <v>010303</v>
          </cell>
          <cell r="B793" t="str">
            <v>13</v>
          </cell>
          <cell r="C793" t="str">
            <v>91D00220</v>
          </cell>
          <cell r="D793" t="str">
            <v>철근가공조립</v>
          </cell>
          <cell r="E793" t="str">
            <v>보통</v>
          </cell>
          <cell r="F793" t="str">
            <v>TON</v>
          </cell>
          <cell r="G793" t="str">
            <v>103.102</v>
          </cell>
          <cell r="H793">
            <v>4248</v>
          </cell>
          <cell r="I793">
            <v>342977</v>
          </cell>
          <cell r="J793">
            <v>0</v>
          </cell>
        </row>
        <row r="794">
          <cell r="A794" t="str">
            <v>010303</v>
          </cell>
          <cell r="B794" t="str">
            <v>14</v>
          </cell>
          <cell r="C794" t="str">
            <v>91D00130</v>
          </cell>
          <cell r="D794" t="str">
            <v>합판거푸집</v>
          </cell>
          <cell r="E794" t="str">
            <v>3회</v>
          </cell>
          <cell r="F794" t="str">
            <v>M2</v>
          </cell>
          <cell r="G794" t="str">
            <v>4573.74</v>
          </cell>
          <cell r="H794">
            <v>4520</v>
          </cell>
          <cell r="I794">
            <v>13027</v>
          </cell>
          <cell r="J794">
            <v>0</v>
          </cell>
        </row>
        <row r="795">
          <cell r="A795" t="str">
            <v>010303</v>
          </cell>
          <cell r="B795" t="str">
            <v>15</v>
          </cell>
          <cell r="C795" t="str">
            <v>91D00140</v>
          </cell>
          <cell r="D795" t="str">
            <v>합판거푸집</v>
          </cell>
          <cell r="E795" t="str">
            <v>4회</v>
          </cell>
          <cell r="F795" t="str">
            <v>M2</v>
          </cell>
          <cell r="G795" t="str">
            <v>1005.12</v>
          </cell>
          <cell r="H795">
            <v>3835</v>
          </cell>
          <cell r="I795">
            <v>11065</v>
          </cell>
          <cell r="J795">
            <v>0</v>
          </cell>
        </row>
        <row r="796">
          <cell r="A796" t="str">
            <v>010303</v>
          </cell>
          <cell r="B796" t="str">
            <v>18</v>
          </cell>
          <cell r="C796" t="str">
            <v>Z0000014</v>
          </cell>
          <cell r="D796" t="str">
            <v>스페이샤</v>
          </cell>
          <cell r="F796" t="str">
            <v>EA</v>
          </cell>
          <cell r="G796" t="str">
            <v>16737</v>
          </cell>
          <cell r="H796">
            <v>25</v>
          </cell>
        </row>
        <row r="798">
          <cell r="D798" t="str">
            <v>소계</v>
          </cell>
        </row>
        <row r="800">
          <cell r="D800" t="str">
            <v>4. 조적공사</v>
          </cell>
        </row>
        <row r="801">
          <cell r="A801" t="str">
            <v>010304</v>
          </cell>
          <cell r="B801" t="str">
            <v>3</v>
          </cell>
          <cell r="C801" t="str">
            <v>41A00010</v>
          </cell>
          <cell r="D801" t="str">
            <v>시멘트벽돌</v>
          </cell>
          <cell r="E801" t="str">
            <v>190*90*57</v>
          </cell>
          <cell r="F801" t="str">
            <v>매</v>
          </cell>
          <cell r="G801" t="str">
            <v>85710</v>
          </cell>
          <cell r="H801">
            <v>37</v>
          </cell>
          <cell r="I801">
            <v>0</v>
          </cell>
        </row>
        <row r="802">
          <cell r="A802" t="str">
            <v>010304</v>
          </cell>
          <cell r="B802" t="str">
            <v>4</v>
          </cell>
          <cell r="C802" t="str">
            <v>91F00010</v>
          </cell>
          <cell r="D802" t="str">
            <v>시멘트벽돌쌓기</v>
          </cell>
          <cell r="E802" t="str">
            <v>0.5B,10000매이상</v>
          </cell>
          <cell r="F802" t="str">
            <v>천매</v>
          </cell>
          <cell r="G802" t="str">
            <v>6.224</v>
          </cell>
          <cell r="H802">
            <v>3503</v>
          </cell>
          <cell r="I802">
            <v>139966</v>
          </cell>
          <cell r="J802">
            <v>0</v>
          </cell>
        </row>
        <row r="803">
          <cell r="A803" t="str">
            <v>010304</v>
          </cell>
          <cell r="B803" t="str">
            <v>5</v>
          </cell>
          <cell r="C803" t="str">
            <v>91F00030</v>
          </cell>
          <cell r="D803" t="str">
            <v>시멘트벽돌쌓기</v>
          </cell>
          <cell r="E803" t="str">
            <v>공간 0.5B,10000매이상</v>
          </cell>
          <cell r="F803" t="str">
            <v>천매</v>
          </cell>
          <cell r="G803" t="str">
            <v>1.485</v>
          </cell>
          <cell r="H803">
            <v>3503</v>
          </cell>
          <cell r="I803">
            <v>151925</v>
          </cell>
          <cell r="J803">
            <v>0</v>
          </cell>
        </row>
        <row r="804">
          <cell r="A804" t="str">
            <v>010304</v>
          </cell>
          <cell r="B804" t="str">
            <v>6</v>
          </cell>
          <cell r="C804" t="str">
            <v>91F00020</v>
          </cell>
          <cell r="D804" t="str">
            <v>시멘트벽돌쌓기</v>
          </cell>
          <cell r="E804" t="str">
            <v>1.0B,10000매이상</v>
          </cell>
          <cell r="F804" t="str">
            <v>천매</v>
          </cell>
          <cell r="G804">
            <v>73.921000000000006</v>
          </cell>
          <cell r="H804">
            <v>4624</v>
          </cell>
          <cell r="I804">
            <v>124774</v>
          </cell>
          <cell r="J804">
            <v>0</v>
          </cell>
        </row>
        <row r="805">
          <cell r="A805" t="str">
            <v>010304</v>
          </cell>
          <cell r="B805" t="str">
            <v>7</v>
          </cell>
          <cell r="C805" t="str">
            <v>91F00220</v>
          </cell>
          <cell r="D805" t="str">
            <v>벽돌소운반</v>
          </cell>
          <cell r="E805" t="str">
            <v>1층</v>
          </cell>
          <cell r="F805" t="str">
            <v>천매</v>
          </cell>
          <cell r="G805" t="str">
            <v>59.612</v>
          </cell>
          <cell r="H805">
            <v>0</v>
          </cell>
          <cell r="I805">
            <v>16169</v>
          </cell>
          <cell r="J805">
            <v>0</v>
          </cell>
        </row>
        <row r="806">
          <cell r="A806" t="str">
            <v>010304</v>
          </cell>
          <cell r="B806" t="str">
            <v>8</v>
          </cell>
          <cell r="C806" t="str">
            <v>91F00230</v>
          </cell>
          <cell r="D806" t="str">
            <v>벽돌소운반</v>
          </cell>
          <cell r="E806" t="str">
            <v>2층</v>
          </cell>
          <cell r="F806" t="str">
            <v>천매</v>
          </cell>
          <cell r="G806" t="str">
            <v>22.013</v>
          </cell>
          <cell r="H806">
            <v>0</v>
          </cell>
          <cell r="I806">
            <v>19403</v>
          </cell>
          <cell r="J806">
            <v>0</v>
          </cell>
        </row>
        <row r="808">
          <cell r="D808" t="str">
            <v>소계</v>
          </cell>
        </row>
        <row r="810">
          <cell r="D810" t="str">
            <v>5. 수장공사</v>
          </cell>
        </row>
        <row r="811">
          <cell r="A811" t="str">
            <v>010305</v>
          </cell>
          <cell r="B811" t="str">
            <v>3</v>
          </cell>
          <cell r="C811" t="str">
            <v>53A00010</v>
          </cell>
          <cell r="D811" t="str">
            <v>석 고 보 드</v>
          </cell>
          <cell r="E811" t="str">
            <v>9MM*3'*8'</v>
          </cell>
          <cell r="F811" t="str">
            <v>M2</v>
          </cell>
          <cell r="G811" t="str">
            <v>359.88</v>
          </cell>
          <cell r="H811">
            <v>1420</v>
          </cell>
          <cell r="I811">
            <v>0</v>
          </cell>
          <cell r="J811">
            <v>0</v>
          </cell>
        </row>
        <row r="812">
          <cell r="A812" t="str">
            <v>010305</v>
          </cell>
          <cell r="B812" t="str">
            <v>6</v>
          </cell>
          <cell r="C812" t="str">
            <v>53A00310</v>
          </cell>
          <cell r="D812" t="str">
            <v>천정텍스</v>
          </cell>
          <cell r="E812" t="str">
            <v>T=6*303*606</v>
          </cell>
          <cell r="F812" t="str">
            <v>M2</v>
          </cell>
          <cell r="G812" t="str">
            <v>1175.14</v>
          </cell>
          <cell r="H812">
            <v>2521</v>
          </cell>
          <cell r="I812">
            <v>0</v>
          </cell>
          <cell r="J812">
            <v>0</v>
          </cell>
        </row>
        <row r="813">
          <cell r="A813" t="str">
            <v>010305</v>
          </cell>
          <cell r="B813" t="str">
            <v>7</v>
          </cell>
          <cell r="C813" t="str">
            <v>Z0000021</v>
          </cell>
          <cell r="D813" t="str">
            <v>하이보드</v>
          </cell>
          <cell r="E813" t="str">
            <v>천정</v>
          </cell>
          <cell r="F813" t="str">
            <v>M2</v>
          </cell>
          <cell r="G813" t="str">
            <v>110.38</v>
          </cell>
          <cell r="H813">
            <v>36260</v>
          </cell>
          <cell r="I813">
            <v>0</v>
          </cell>
        </row>
        <row r="814">
          <cell r="A814" t="str">
            <v>010305</v>
          </cell>
          <cell r="B814" t="str">
            <v>8</v>
          </cell>
          <cell r="C814" t="str">
            <v>Z0000023</v>
          </cell>
          <cell r="D814" t="str">
            <v>경량칸막이</v>
          </cell>
          <cell r="E814" t="str">
            <v>A-TYPE(SGP)</v>
          </cell>
          <cell r="F814" t="str">
            <v>M2</v>
          </cell>
          <cell r="G814" t="str">
            <v>57</v>
          </cell>
          <cell r="H814">
            <v>51940</v>
          </cell>
          <cell r="I814">
            <v>0</v>
          </cell>
        </row>
        <row r="815">
          <cell r="A815" t="str">
            <v>010305</v>
          </cell>
          <cell r="B815" t="str">
            <v>9</v>
          </cell>
          <cell r="C815" t="str">
            <v>Z0000022</v>
          </cell>
          <cell r="D815" t="str">
            <v>화장실칸막이</v>
          </cell>
          <cell r="E815" t="str">
            <v>큐비클 20MM</v>
          </cell>
          <cell r="F815" t="str">
            <v>M2</v>
          </cell>
          <cell r="G815" t="str">
            <v>43.2</v>
          </cell>
          <cell r="H815">
            <v>44100</v>
          </cell>
          <cell r="I815">
            <v>0</v>
          </cell>
        </row>
        <row r="816">
          <cell r="A816" t="str">
            <v>010305</v>
          </cell>
          <cell r="B816" t="str">
            <v>10</v>
          </cell>
          <cell r="C816" t="str">
            <v>91P00030</v>
          </cell>
          <cell r="D816" t="str">
            <v>무석면타일붙이기</v>
          </cell>
          <cell r="E816" t="str">
            <v>3*300*300</v>
          </cell>
          <cell r="F816" t="str">
            <v>M2</v>
          </cell>
          <cell r="G816" t="str">
            <v>710.24</v>
          </cell>
          <cell r="H816">
            <v>3047</v>
          </cell>
          <cell r="I816">
            <v>4420</v>
          </cell>
          <cell r="J816">
            <v>0</v>
          </cell>
        </row>
        <row r="817">
          <cell r="A817" t="str">
            <v>010305</v>
          </cell>
          <cell r="B817" t="str">
            <v>11</v>
          </cell>
          <cell r="C817" t="str">
            <v>91P00130</v>
          </cell>
          <cell r="D817" t="str">
            <v>비닐시트깔기</v>
          </cell>
          <cell r="F817" t="str">
            <v>M2</v>
          </cell>
          <cell r="G817" t="str">
            <v>326.64</v>
          </cell>
          <cell r="H817">
            <v>10476</v>
          </cell>
          <cell r="I817">
            <v>1581</v>
          </cell>
          <cell r="J817">
            <v>0</v>
          </cell>
        </row>
        <row r="818">
          <cell r="A818" t="str">
            <v>010305</v>
          </cell>
          <cell r="B818" t="str">
            <v>12</v>
          </cell>
          <cell r="C818" t="str">
            <v>91P00210</v>
          </cell>
          <cell r="D818" t="str">
            <v>라바베이스붙이기</v>
          </cell>
          <cell r="E818" t="str">
            <v>H:100</v>
          </cell>
          <cell r="F818" t="str">
            <v>M</v>
          </cell>
          <cell r="G818" t="str">
            <v>55.5</v>
          </cell>
          <cell r="H818">
            <v>397</v>
          </cell>
          <cell r="I818">
            <v>1572</v>
          </cell>
          <cell r="J818">
            <v>0</v>
          </cell>
        </row>
        <row r="819">
          <cell r="A819" t="str">
            <v>010305</v>
          </cell>
          <cell r="B819" t="str">
            <v>13</v>
          </cell>
          <cell r="C819" t="str">
            <v>Z0000237</v>
          </cell>
          <cell r="D819" t="str">
            <v>스치로폴깔기</v>
          </cell>
          <cell r="E819" t="str">
            <v>바닥20MM</v>
          </cell>
          <cell r="F819" t="str">
            <v>M2</v>
          </cell>
          <cell r="G819" t="str">
            <v>25.92</v>
          </cell>
          <cell r="H819">
            <v>1745</v>
          </cell>
          <cell r="I819">
            <v>503</v>
          </cell>
          <cell r="J819">
            <v>0</v>
          </cell>
        </row>
        <row r="820">
          <cell r="A820" t="str">
            <v>010305</v>
          </cell>
          <cell r="B820" t="str">
            <v>14</v>
          </cell>
          <cell r="C820" t="str">
            <v>91P00640</v>
          </cell>
          <cell r="D820" t="str">
            <v>스치로폴깔기</v>
          </cell>
          <cell r="E820" t="str">
            <v>바닥50MM</v>
          </cell>
          <cell r="F820" t="str">
            <v>M2</v>
          </cell>
          <cell r="G820" t="str">
            <v>858.42</v>
          </cell>
          <cell r="H820">
            <v>1745</v>
          </cell>
          <cell r="I820">
            <v>503</v>
          </cell>
          <cell r="J820">
            <v>0</v>
          </cell>
        </row>
        <row r="821">
          <cell r="A821" t="str">
            <v>010305</v>
          </cell>
          <cell r="B821" t="str">
            <v>15</v>
          </cell>
          <cell r="C821" t="str">
            <v>Z0000238</v>
          </cell>
          <cell r="D821" t="str">
            <v>스치로폴붙이기</v>
          </cell>
          <cell r="E821" t="str">
            <v>타설부착60MM</v>
          </cell>
          <cell r="F821" t="str">
            <v>M2</v>
          </cell>
          <cell r="G821" t="str">
            <v>931.27</v>
          </cell>
          <cell r="H821">
            <v>995</v>
          </cell>
          <cell r="I821">
            <v>5031</v>
          </cell>
          <cell r="J821">
            <v>0</v>
          </cell>
        </row>
        <row r="822">
          <cell r="A822" t="str">
            <v>010305</v>
          </cell>
          <cell r="B822" t="str">
            <v>16</v>
          </cell>
          <cell r="C822" t="str">
            <v>91P01160</v>
          </cell>
          <cell r="D822" t="str">
            <v>석고보드붙이기</v>
          </cell>
          <cell r="E822" t="str">
            <v>천정못9MM</v>
          </cell>
          <cell r="F822" t="str">
            <v>M2</v>
          </cell>
          <cell r="G822" t="str">
            <v>34.32</v>
          </cell>
          <cell r="H822">
            <v>1421</v>
          </cell>
          <cell r="I822">
            <v>1080</v>
          </cell>
          <cell r="J822">
            <v>0</v>
          </cell>
        </row>
        <row r="823">
          <cell r="A823" t="str">
            <v>010305</v>
          </cell>
          <cell r="B823" t="str">
            <v>17</v>
          </cell>
          <cell r="C823" t="str">
            <v>91P01010</v>
          </cell>
          <cell r="D823" t="str">
            <v>암면텍스붙이기</v>
          </cell>
          <cell r="E823" t="str">
            <v>천정12MM</v>
          </cell>
          <cell r="F823" t="str">
            <v>M2</v>
          </cell>
          <cell r="G823" t="str">
            <v>342.74</v>
          </cell>
          <cell r="H823">
            <v>6133</v>
          </cell>
          <cell r="I823">
            <v>8177</v>
          </cell>
          <cell r="J823">
            <v>0</v>
          </cell>
        </row>
        <row r="824">
          <cell r="A824" t="str">
            <v>010305</v>
          </cell>
          <cell r="B824" t="str">
            <v>18</v>
          </cell>
          <cell r="C824" t="str">
            <v>91J00510</v>
          </cell>
          <cell r="D824" t="str">
            <v>걸레받이설치</v>
          </cell>
          <cell r="E824" t="str">
            <v>합성목재,H=75</v>
          </cell>
          <cell r="F824" t="str">
            <v>M</v>
          </cell>
          <cell r="G824" t="str">
            <v>20.7</v>
          </cell>
          <cell r="H824">
            <v>509</v>
          </cell>
          <cell r="I824">
            <v>2187</v>
          </cell>
          <cell r="J824">
            <v>0</v>
          </cell>
        </row>
        <row r="826">
          <cell r="D826" t="str">
            <v>소계</v>
          </cell>
        </row>
        <row r="828">
          <cell r="D828" t="str">
            <v>6. 미장공사</v>
          </cell>
        </row>
        <row r="829">
          <cell r="A829" t="str">
            <v>010306</v>
          </cell>
          <cell r="B829" t="str">
            <v>1</v>
          </cell>
          <cell r="C829" t="str">
            <v>91L00040</v>
          </cell>
          <cell r="D829" t="str">
            <v>시멘트몰탈</v>
          </cell>
          <cell r="E829" t="str">
            <v>바닥24MM</v>
          </cell>
          <cell r="F829" t="str">
            <v>M2</v>
          </cell>
          <cell r="G829" t="str">
            <v>1337.97</v>
          </cell>
          <cell r="H829">
            <v>352</v>
          </cell>
          <cell r="I829">
            <v>5506</v>
          </cell>
          <cell r="J829">
            <v>0</v>
          </cell>
        </row>
        <row r="830">
          <cell r="A830" t="str">
            <v>010306</v>
          </cell>
          <cell r="B830" t="str">
            <v>2</v>
          </cell>
          <cell r="C830" t="str">
            <v>91L00250</v>
          </cell>
          <cell r="D830" t="str">
            <v>시멘트몰탈</v>
          </cell>
          <cell r="E830" t="str">
            <v>내벽18MM</v>
          </cell>
          <cell r="F830" t="str">
            <v>M2</v>
          </cell>
          <cell r="G830" t="str">
            <v>1340.81</v>
          </cell>
          <cell r="H830">
            <v>289</v>
          </cell>
          <cell r="I830">
            <v>12881</v>
          </cell>
          <cell r="J830">
            <v>0</v>
          </cell>
        </row>
        <row r="831">
          <cell r="A831" t="str">
            <v>010306</v>
          </cell>
          <cell r="B831" t="str">
            <v>3</v>
          </cell>
          <cell r="C831" t="str">
            <v>91L00090</v>
          </cell>
          <cell r="D831" t="str">
            <v>시멘트몰탈</v>
          </cell>
          <cell r="E831" t="str">
            <v>바닥50MM</v>
          </cell>
          <cell r="F831" t="str">
            <v>M2</v>
          </cell>
          <cell r="G831" t="str">
            <v>25.92</v>
          </cell>
          <cell r="H831">
            <v>735</v>
          </cell>
          <cell r="I831">
            <v>6346</v>
          </cell>
          <cell r="J831">
            <v>0</v>
          </cell>
        </row>
        <row r="832">
          <cell r="A832" t="str">
            <v>010306</v>
          </cell>
          <cell r="B832" t="str">
            <v>4</v>
          </cell>
          <cell r="C832" t="str">
            <v>91L00270</v>
          </cell>
          <cell r="D832" t="str">
            <v>시멘트몰탈</v>
          </cell>
          <cell r="E832" t="str">
            <v>외벽24MM</v>
          </cell>
          <cell r="F832" t="str">
            <v>M2</v>
          </cell>
          <cell r="G832" t="str">
            <v>71.4</v>
          </cell>
          <cell r="H832">
            <v>385</v>
          </cell>
          <cell r="I832">
            <v>13075</v>
          </cell>
          <cell r="J832">
            <v>0</v>
          </cell>
        </row>
        <row r="833">
          <cell r="A833" t="str">
            <v>010306</v>
          </cell>
          <cell r="B833" t="str">
            <v>5</v>
          </cell>
          <cell r="C833" t="str">
            <v>91L00810</v>
          </cell>
          <cell r="D833" t="str">
            <v>쇠흙손마감</v>
          </cell>
          <cell r="E833" t="str">
            <v>콘크리트면</v>
          </cell>
          <cell r="F833" t="str">
            <v>M2</v>
          </cell>
          <cell r="G833" t="str">
            <v>1020.91</v>
          </cell>
          <cell r="H833">
            <v>0</v>
          </cell>
          <cell r="I833">
            <v>3113</v>
          </cell>
          <cell r="J833">
            <v>0</v>
          </cell>
        </row>
        <row r="834">
          <cell r="D834" t="str">
            <v>콘크리트 면처리</v>
          </cell>
          <cell r="F834" t="str">
            <v>M2</v>
          </cell>
          <cell r="G834">
            <v>19.079999999999998</v>
          </cell>
          <cell r="H834">
            <v>32</v>
          </cell>
          <cell r="I834">
            <v>3286</v>
          </cell>
        </row>
        <row r="835">
          <cell r="A835" t="str">
            <v>010306</v>
          </cell>
          <cell r="B835" t="str">
            <v>9</v>
          </cell>
          <cell r="C835" t="str">
            <v>Z0000239</v>
          </cell>
          <cell r="D835" t="str">
            <v>외벽단열시스템</v>
          </cell>
          <cell r="E835" t="str">
            <v>TOTAL SYSTEM T=50MM</v>
          </cell>
          <cell r="F835" t="str">
            <v>M2</v>
          </cell>
          <cell r="G835" t="str">
            <v>1136.26</v>
          </cell>
          <cell r="H835">
            <v>27048</v>
          </cell>
          <cell r="I835">
            <v>0</v>
          </cell>
        </row>
        <row r="836">
          <cell r="A836" t="str">
            <v>010306</v>
          </cell>
          <cell r="B836" t="str">
            <v>10</v>
          </cell>
          <cell r="C836" t="str">
            <v>Z0000240</v>
          </cell>
          <cell r="D836" t="str">
            <v>외벽단열시스템</v>
          </cell>
          <cell r="E836" t="str">
            <v>FINISH COAT</v>
          </cell>
          <cell r="F836" t="str">
            <v>M2</v>
          </cell>
          <cell r="G836" t="str">
            <v>236</v>
          </cell>
          <cell r="H836">
            <v>10256</v>
          </cell>
          <cell r="I836">
            <v>0</v>
          </cell>
        </row>
        <row r="838">
          <cell r="D838" t="str">
            <v>소계</v>
          </cell>
        </row>
        <row r="840">
          <cell r="D840" t="str">
            <v>7. 방수공사</v>
          </cell>
        </row>
        <row r="841">
          <cell r="A841" t="str">
            <v>010307</v>
          </cell>
          <cell r="B841" t="str">
            <v>2</v>
          </cell>
          <cell r="C841" t="str">
            <v>91G00230</v>
          </cell>
          <cell r="D841" t="str">
            <v>액체방수</v>
          </cell>
          <cell r="E841" t="str">
            <v>C종</v>
          </cell>
          <cell r="F841" t="str">
            <v>M2</v>
          </cell>
          <cell r="G841" t="str">
            <v>450.02</v>
          </cell>
          <cell r="H841">
            <v>376</v>
          </cell>
          <cell r="I841">
            <v>14979</v>
          </cell>
          <cell r="J841">
            <v>0</v>
          </cell>
        </row>
        <row r="842">
          <cell r="A842" t="str">
            <v>010307</v>
          </cell>
          <cell r="B842" t="str">
            <v>3</v>
          </cell>
          <cell r="C842" t="str">
            <v>91G00310</v>
          </cell>
          <cell r="D842" t="str">
            <v>방수몰탈</v>
          </cell>
          <cell r="E842" t="str">
            <v>바닥21MM</v>
          </cell>
          <cell r="F842" t="str">
            <v>M2</v>
          </cell>
          <cell r="G842" t="str">
            <v>61.92</v>
          </cell>
          <cell r="H842">
            <v>605</v>
          </cell>
          <cell r="I842">
            <v>8983</v>
          </cell>
          <cell r="J842">
            <v>0</v>
          </cell>
        </row>
        <row r="843">
          <cell r="A843" t="str">
            <v>010307</v>
          </cell>
          <cell r="B843" t="str">
            <v>4</v>
          </cell>
          <cell r="C843" t="str">
            <v>91G00370</v>
          </cell>
          <cell r="D843" t="str">
            <v>방수몰탈</v>
          </cell>
          <cell r="E843" t="str">
            <v>벽15MM</v>
          </cell>
          <cell r="F843" t="str">
            <v>M2</v>
          </cell>
          <cell r="G843" t="str">
            <v>105.82</v>
          </cell>
          <cell r="H843">
            <v>414</v>
          </cell>
          <cell r="I843">
            <v>6563</v>
          </cell>
          <cell r="J843">
            <v>0</v>
          </cell>
        </row>
        <row r="844">
          <cell r="A844" t="str">
            <v>010307</v>
          </cell>
          <cell r="B844" t="str">
            <v>5</v>
          </cell>
          <cell r="C844" t="str">
            <v>Z0000025</v>
          </cell>
          <cell r="D844" t="str">
            <v>도막방수(벽)</v>
          </cell>
          <cell r="E844" t="str">
            <v>우레탄탄성계</v>
          </cell>
          <cell r="F844" t="str">
            <v>M2</v>
          </cell>
          <cell r="G844" t="str">
            <v>1257.47</v>
          </cell>
          <cell r="H844">
            <v>13495</v>
          </cell>
          <cell r="I844">
            <v>8896</v>
          </cell>
          <cell r="J844">
            <v>266</v>
          </cell>
        </row>
        <row r="846">
          <cell r="D846" t="str">
            <v>소계</v>
          </cell>
        </row>
        <row r="848">
          <cell r="D848" t="str">
            <v>8. 도장공사</v>
          </cell>
        </row>
        <row r="849">
          <cell r="A849" t="str">
            <v>010308</v>
          </cell>
          <cell r="B849" t="str">
            <v>1</v>
          </cell>
          <cell r="C849" t="str">
            <v>91O00010</v>
          </cell>
          <cell r="D849" t="str">
            <v>수성페인트</v>
          </cell>
          <cell r="E849" t="str">
            <v>내벽3회,로울러칠</v>
          </cell>
          <cell r="F849" t="str">
            <v>M2</v>
          </cell>
          <cell r="G849" t="str">
            <v>825.24</v>
          </cell>
          <cell r="H849">
            <v>499</v>
          </cell>
          <cell r="I849">
            <v>3852</v>
          </cell>
          <cell r="J849">
            <v>0</v>
          </cell>
        </row>
        <row r="850">
          <cell r="A850" t="str">
            <v>010308</v>
          </cell>
          <cell r="B850" t="str">
            <v>2</v>
          </cell>
          <cell r="C850" t="str">
            <v>91O00020</v>
          </cell>
          <cell r="D850" t="str">
            <v>수성페인트</v>
          </cell>
          <cell r="E850" t="str">
            <v>내부천정3회,로울러칠</v>
          </cell>
          <cell r="F850" t="str">
            <v>M2</v>
          </cell>
          <cell r="G850" t="str">
            <v>74.96</v>
          </cell>
          <cell r="H850">
            <v>597</v>
          </cell>
          <cell r="I850">
            <v>4612</v>
          </cell>
          <cell r="J850">
            <v>0</v>
          </cell>
        </row>
        <row r="851">
          <cell r="A851" t="str">
            <v>010308</v>
          </cell>
          <cell r="B851" t="str">
            <v>3</v>
          </cell>
          <cell r="C851" t="str">
            <v>91O00030</v>
          </cell>
          <cell r="D851" t="str">
            <v>수성페인트</v>
          </cell>
          <cell r="E851" t="str">
            <v>외벽3회,로울러칠</v>
          </cell>
          <cell r="F851" t="str">
            <v>M2</v>
          </cell>
          <cell r="G851" t="str">
            <v>71.4</v>
          </cell>
          <cell r="H851">
            <v>421</v>
          </cell>
          <cell r="I851">
            <v>3852</v>
          </cell>
          <cell r="J851">
            <v>0</v>
          </cell>
        </row>
        <row r="852">
          <cell r="A852" t="str">
            <v>010308</v>
          </cell>
          <cell r="B852" t="str">
            <v>4</v>
          </cell>
          <cell r="C852" t="str">
            <v>91O00040</v>
          </cell>
          <cell r="D852" t="str">
            <v>수성페인트</v>
          </cell>
          <cell r="E852" t="str">
            <v>외부천정 3회,로울러칠</v>
          </cell>
          <cell r="F852" t="str">
            <v>M2</v>
          </cell>
          <cell r="G852" t="str">
            <v>15.12</v>
          </cell>
          <cell r="H852">
            <v>503</v>
          </cell>
          <cell r="I852">
            <v>4612</v>
          </cell>
          <cell r="J852">
            <v>0</v>
          </cell>
        </row>
        <row r="853">
          <cell r="A853" t="str">
            <v>010308</v>
          </cell>
          <cell r="B853" t="str">
            <v>5</v>
          </cell>
          <cell r="C853" t="str">
            <v>91O00210</v>
          </cell>
          <cell r="D853" t="str">
            <v>세라민페인트</v>
          </cell>
          <cell r="E853" t="str">
            <v>2회</v>
          </cell>
          <cell r="F853" t="str">
            <v>M2</v>
          </cell>
          <cell r="G853" t="str">
            <v>70.49</v>
          </cell>
          <cell r="H853">
            <v>719</v>
          </cell>
          <cell r="I853">
            <v>2984</v>
          </cell>
          <cell r="J853">
            <v>0</v>
          </cell>
        </row>
        <row r="854">
          <cell r="A854" t="str">
            <v>010308</v>
          </cell>
          <cell r="B854" t="str">
            <v>6</v>
          </cell>
          <cell r="C854" t="str">
            <v>91O00220</v>
          </cell>
          <cell r="D854" t="str">
            <v>낙서방지용페인트</v>
          </cell>
          <cell r="E854" t="str">
            <v>벽2회</v>
          </cell>
          <cell r="F854" t="str">
            <v>M2</v>
          </cell>
          <cell r="G854" t="str">
            <v>205.59</v>
          </cell>
          <cell r="H854">
            <v>567</v>
          </cell>
          <cell r="I854">
            <v>3255</v>
          </cell>
          <cell r="J854">
            <v>0</v>
          </cell>
        </row>
        <row r="855">
          <cell r="A855" t="str">
            <v>010308</v>
          </cell>
          <cell r="B855" t="str">
            <v>7</v>
          </cell>
          <cell r="C855" t="str">
            <v>Z0000027</v>
          </cell>
          <cell r="D855" t="str">
            <v>액상수지칼라코팅</v>
          </cell>
          <cell r="E855" t="str">
            <v>바닥</v>
          </cell>
          <cell r="F855" t="str">
            <v>M2</v>
          </cell>
          <cell r="G855" t="str">
            <v>38.88</v>
          </cell>
          <cell r="H855">
            <v>1423</v>
          </cell>
          <cell r="I855">
            <v>2495</v>
          </cell>
          <cell r="J855">
            <v>49</v>
          </cell>
        </row>
        <row r="856">
          <cell r="A856" t="str">
            <v>010308</v>
          </cell>
          <cell r="B856" t="str">
            <v>8</v>
          </cell>
          <cell r="C856" t="str">
            <v>Z0000242</v>
          </cell>
          <cell r="D856" t="str">
            <v>졸라톤</v>
          </cell>
          <cell r="E856" t="str">
            <v>내부</v>
          </cell>
          <cell r="F856" t="str">
            <v>M2</v>
          </cell>
          <cell r="G856" t="str">
            <v>377.92</v>
          </cell>
          <cell r="H856">
            <v>9700</v>
          </cell>
          <cell r="I856">
            <v>0</v>
          </cell>
        </row>
        <row r="858">
          <cell r="D858" t="str">
            <v>소계</v>
          </cell>
        </row>
        <row r="860">
          <cell r="D860" t="str">
            <v>9.타일공사</v>
          </cell>
        </row>
        <row r="861">
          <cell r="A861" t="str">
            <v>010309</v>
          </cell>
          <cell r="B861" t="str">
            <v>1</v>
          </cell>
          <cell r="C861" t="str">
            <v>43A00020</v>
          </cell>
          <cell r="D861" t="str">
            <v>자기질타일(무유)</v>
          </cell>
          <cell r="E861" t="str">
            <v>바닥 200*200*7</v>
          </cell>
          <cell r="F861" t="str">
            <v>M2</v>
          </cell>
          <cell r="G861" t="str">
            <v>95.05</v>
          </cell>
          <cell r="H861">
            <v>10192</v>
          </cell>
          <cell r="I861">
            <v>0</v>
          </cell>
          <cell r="J861">
            <v>0</v>
          </cell>
        </row>
        <row r="862">
          <cell r="A862" t="str">
            <v>010309</v>
          </cell>
          <cell r="B862" t="str">
            <v>2</v>
          </cell>
          <cell r="C862" t="str">
            <v>43A00010</v>
          </cell>
          <cell r="D862" t="str">
            <v>자기질타일</v>
          </cell>
          <cell r="E862" t="str">
            <v>150*150*7</v>
          </cell>
          <cell r="F862" t="str">
            <v>M2</v>
          </cell>
          <cell r="G862" t="str">
            <v>212.51</v>
          </cell>
          <cell r="H862">
            <v>7056</v>
          </cell>
          <cell r="I862">
            <v>0</v>
          </cell>
          <cell r="J862">
            <v>0</v>
          </cell>
        </row>
        <row r="863">
          <cell r="A863" t="str">
            <v>010309</v>
          </cell>
          <cell r="B863" t="str">
            <v>3</v>
          </cell>
          <cell r="C863" t="str">
            <v>Z0000243</v>
          </cell>
          <cell r="D863" t="str">
            <v>자기질타일</v>
          </cell>
          <cell r="E863" t="str">
            <v>300*300*8</v>
          </cell>
          <cell r="F863" t="str">
            <v>M2</v>
          </cell>
          <cell r="G863" t="str">
            <v>74.25</v>
          </cell>
          <cell r="H863">
            <v>13720</v>
          </cell>
          <cell r="I863">
            <v>0</v>
          </cell>
          <cell r="J863">
            <v>0</v>
          </cell>
        </row>
        <row r="864">
          <cell r="A864" t="str">
            <v>010309</v>
          </cell>
          <cell r="B864" t="str">
            <v>4</v>
          </cell>
          <cell r="C864" t="str">
            <v>Z0000029</v>
          </cell>
          <cell r="D864" t="str">
            <v>도기질타일</v>
          </cell>
          <cell r="E864" t="str">
            <v>200*250</v>
          </cell>
          <cell r="F864" t="str">
            <v>M2</v>
          </cell>
          <cell r="G864" t="str">
            <v>345.96</v>
          </cell>
          <cell r="H864">
            <v>7186</v>
          </cell>
          <cell r="I864">
            <v>0</v>
          </cell>
          <cell r="J864">
            <v>0</v>
          </cell>
        </row>
        <row r="865">
          <cell r="A865" t="str">
            <v>010309</v>
          </cell>
          <cell r="B865" t="str">
            <v>5</v>
          </cell>
          <cell r="C865" t="str">
            <v>91H00010</v>
          </cell>
          <cell r="D865" t="str">
            <v>타일붙이기(바닥)</v>
          </cell>
          <cell r="E865" t="str">
            <v>150*150(압착)</v>
          </cell>
          <cell r="F865" t="str">
            <v>M2</v>
          </cell>
          <cell r="G865" t="str">
            <v>403.72</v>
          </cell>
          <cell r="H865">
            <v>84</v>
          </cell>
          <cell r="I865">
            <v>14612</v>
          </cell>
          <cell r="J865">
            <v>438</v>
          </cell>
        </row>
        <row r="866">
          <cell r="A866" t="str">
            <v>010309</v>
          </cell>
          <cell r="B866" t="str">
            <v>6</v>
          </cell>
          <cell r="C866" t="str">
            <v>91H00110</v>
          </cell>
          <cell r="D866" t="str">
            <v>타일붙이기(벽)</v>
          </cell>
          <cell r="E866" t="str">
            <v>150*150(압착)</v>
          </cell>
          <cell r="F866" t="str">
            <v>M2</v>
          </cell>
          <cell r="G866" t="str">
            <v>302.85</v>
          </cell>
          <cell r="H866">
            <v>97</v>
          </cell>
          <cell r="I866">
            <v>18483</v>
          </cell>
          <cell r="J866">
            <v>554</v>
          </cell>
        </row>
        <row r="868">
          <cell r="D868" t="str">
            <v>소계</v>
          </cell>
        </row>
        <row r="870">
          <cell r="D870" t="str">
            <v>10. 석공사</v>
          </cell>
        </row>
        <row r="871">
          <cell r="A871" t="str">
            <v>010310</v>
          </cell>
          <cell r="B871" t="str">
            <v>1</v>
          </cell>
          <cell r="C871" t="str">
            <v>Z0000244</v>
          </cell>
          <cell r="D871" t="str">
            <v>화강석물갈기</v>
          </cell>
          <cell r="E871" t="str">
            <v>T=20MM</v>
          </cell>
          <cell r="F871" t="str">
            <v>M2</v>
          </cell>
          <cell r="G871" t="str">
            <v>283.78</v>
          </cell>
          <cell r="H871">
            <v>39200</v>
          </cell>
          <cell r="I871">
            <v>0</v>
          </cell>
        </row>
        <row r="872">
          <cell r="A872" t="str">
            <v>010310</v>
          </cell>
          <cell r="B872" t="str">
            <v>2</v>
          </cell>
          <cell r="C872" t="str">
            <v>Z0000245</v>
          </cell>
          <cell r="D872" t="str">
            <v>화강석바닥붙이기</v>
          </cell>
          <cell r="F872" t="str">
            <v>M2</v>
          </cell>
          <cell r="G872" t="str">
            <v>257.99</v>
          </cell>
          <cell r="H872">
            <v>561</v>
          </cell>
          <cell r="I872">
            <v>41379</v>
          </cell>
          <cell r="J872">
            <v>0</v>
          </cell>
        </row>
        <row r="874">
          <cell r="D874" t="str">
            <v>소계</v>
          </cell>
        </row>
        <row r="876">
          <cell r="D876" t="str">
            <v>11. 창호공사</v>
          </cell>
        </row>
        <row r="877">
          <cell r="A877" t="str">
            <v>010311</v>
          </cell>
          <cell r="B877" t="str">
            <v>57</v>
          </cell>
          <cell r="C877" t="str">
            <v>Z0000416</v>
          </cell>
          <cell r="D877" t="str">
            <v>FSD-1</v>
          </cell>
          <cell r="E877" t="str">
            <v>1.8*2.1</v>
          </cell>
          <cell r="F877" t="str">
            <v>EA</v>
          </cell>
          <cell r="G877" t="str">
            <v>2</v>
          </cell>
          <cell r="H877">
            <v>349362</v>
          </cell>
          <cell r="I877">
            <v>0</v>
          </cell>
        </row>
        <row r="878">
          <cell r="A878" t="str">
            <v>010311</v>
          </cell>
          <cell r="B878" t="str">
            <v>58</v>
          </cell>
          <cell r="C878" t="str">
            <v>Z0000417</v>
          </cell>
          <cell r="D878" t="str">
            <v>FSD-2</v>
          </cell>
          <cell r="E878" t="str">
            <v>1.5*2.1</v>
          </cell>
          <cell r="F878" t="str">
            <v>EA</v>
          </cell>
          <cell r="G878" t="str">
            <v>1</v>
          </cell>
          <cell r="H878">
            <v>291135</v>
          </cell>
          <cell r="I878">
            <v>0</v>
          </cell>
        </row>
        <row r="879">
          <cell r="A879" t="str">
            <v>010311</v>
          </cell>
          <cell r="B879" t="str">
            <v>59</v>
          </cell>
          <cell r="C879" t="str">
            <v>Z0000418</v>
          </cell>
          <cell r="D879" t="str">
            <v>FSD-3</v>
          </cell>
          <cell r="E879" t="str">
            <v>0.9*2.1</v>
          </cell>
          <cell r="F879" t="str">
            <v>EA</v>
          </cell>
          <cell r="G879" t="str">
            <v>9</v>
          </cell>
          <cell r="H879">
            <v>174681</v>
          </cell>
          <cell r="I879">
            <v>0</v>
          </cell>
        </row>
        <row r="880">
          <cell r="A880" t="str">
            <v>010311</v>
          </cell>
          <cell r="B880" t="str">
            <v>60</v>
          </cell>
          <cell r="C880" t="str">
            <v>Z0000419</v>
          </cell>
          <cell r="D880" t="str">
            <v>FSD-4</v>
          </cell>
          <cell r="E880" t="str">
            <v>0.9*1.8</v>
          </cell>
          <cell r="F880" t="str">
            <v>EA</v>
          </cell>
          <cell r="G880" t="str">
            <v>1</v>
          </cell>
          <cell r="H880">
            <v>149726</v>
          </cell>
          <cell r="I880">
            <v>0</v>
          </cell>
        </row>
        <row r="881">
          <cell r="A881" t="str">
            <v>010311</v>
          </cell>
          <cell r="B881" t="str">
            <v>61</v>
          </cell>
          <cell r="C881" t="str">
            <v>Z0000420</v>
          </cell>
          <cell r="D881" t="str">
            <v>KAW-1</v>
          </cell>
          <cell r="E881" t="str">
            <v>0.6*9.0</v>
          </cell>
          <cell r="F881" t="str">
            <v>EA</v>
          </cell>
          <cell r="G881" t="str">
            <v>3</v>
          </cell>
          <cell r="H881">
            <v>18680</v>
          </cell>
        </row>
        <row r="882">
          <cell r="A882" t="str">
            <v>010311</v>
          </cell>
          <cell r="B882" t="str">
            <v>62</v>
          </cell>
          <cell r="C882" t="str">
            <v>Z0000421</v>
          </cell>
          <cell r="D882" t="str">
            <v>KAW-2</v>
          </cell>
          <cell r="E882" t="str">
            <v>11.65*2.25</v>
          </cell>
          <cell r="F882" t="str">
            <v>EA</v>
          </cell>
          <cell r="G882" t="str">
            <v>1</v>
          </cell>
          <cell r="H882">
            <v>904849</v>
          </cell>
          <cell r="I882">
            <v>0</v>
          </cell>
        </row>
        <row r="883">
          <cell r="A883" t="str">
            <v>010311</v>
          </cell>
          <cell r="B883" t="str">
            <v>63</v>
          </cell>
          <cell r="C883" t="str">
            <v>Z0000422</v>
          </cell>
          <cell r="D883" t="str">
            <v>KAW-3</v>
          </cell>
          <cell r="E883" t="str">
            <v>7.52*1.8</v>
          </cell>
          <cell r="F883" t="str">
            <v>EA</v>
          </cell>
          <cell r="G883" t="str">
            <v>2</v>
          </cell>
          <cell r="H883">
            <v>468264</v>
          </cell>
          <cell r="I883">
            <v>0</v>
          </cell>
        </row>
        <row r="884">
          <cell r="A884" t="str">
            <v>010311</v>
          </cell>
          <cell r="B884" t="str">
            <v>64</v>
          </cell>
          <cell r="C884" t="str">
            <v>Z0000423</v>
          </cell>
          <cell r="D884" t="str">
            <v>KAW-4</v>
          </cell>
          <cell r="E884" t="str">
            <v>6.8*1.8</v>
          </cell>
          <cell r="F884" t="str">
            <v>EA</v>
          </cell>
          <cell r="G884" t="str">
            <v>12</v>
          </cell>
          <cell r="H884">
            <v>423430</v>
          </cell>
          <cell r="I884">
            <v>0</v>
          </cell>
        </row>
        <row r="885">
          <cell r="A885" t="str">
            <v>010311</v>
          </cell>
          <cell r="B885" t="str">
            <v>65</v>
          </cell>
          <cell r="C885" t="str">
            <v>Z0000424</v>
          </cell>
          <cell r="D885" t="str">
            <v>KAW-5</v>
          </cell>
          <cell r="E885" t="str">
            <v>6.7*1.8</v>
          </cell>
          <cell r="F885" t="str">
            <v>EA</v>
          </cell>
          <cell r="G885" t="str">
            <v>6</v>
          </cell>
          <cell r="H885">
            <v>417203</v>
          </cell>
          <cell r="I885">
            <v>0</v>
          </cell>
        </row>
        <row r="886">
          <cell r="A886" t="str">
            <v>010311</v>
          </cell>
          <cell r="B886" t="str">
            <v>66</v>
          </cell>
          <cell r="C886" t="str">
            <v>Z0000425</v>
          </cell>
          <cell r="D886" t="str">
            <v>KAW-6</v>
          </cell>
          <cell r="E886" t="str">
            <v>6.68*1.8</v>
          </cell>
          <cell r="F886" t="str">
            <v>EA</v>
          </cell>
          <cell r="G886" t="str">
            <v>1</v>
          </cell>
          <cell r="H886">
            <v>415958</v>
          </cell>
          <cell r="I886">
            <v>0</v>
          </cell>
        </row>
        <row r="887">
          <cell r="A887" t="str">
            <v>010311</v>
          </cell>
          <cell r="B887" t="str">
            <v>67</v>
          </cell>
          <cell r="C887" t="str">
            <v>Z0000426</v>
          </cell>
          <cell r="D887" t="str">
            <v>KAW-7</v>
          </cell>
          <cell r="E887" t="str">
            <v>6.2*1.8</v>
          </cell>
          <cell r="F887" t="str">
            <v>EA</v>
          </cell>
          <cell r="G887" t="str">
            <v>1</v>
          </cell>
          <cell r="H887">
            <v>386069</v>
          </cell>
          <cell r="I887">
            <v>0</v>
          </cell>
        </row>
        <row r="888">
          <cell r="A888" t="str">
            <v>010311</v>
          </cell>
          <cell r="B888" t="str">
            <v>68</v>
          </cell>
          <cell r="C888" t="str">
            <v>Z0000427</v>
          </cell>
          <cell r="D888" t="str">
            <v>KAW-8</v>
          </cell>
          <cell r="E888" t="str">
            <v>3.0*1.8</v>
          </cell>
          <cell r="F888" t="str">
            <v>EA</v>
          </cell>
          <cell r="G888" t="str">
            <v>4</v>
          </cell>
          <cell r="H888">
            <v>186807</v>
          </cell>
          <cell r="I888">
            <v>0</v>
          </cell>
        </row>
        <row r="889">
          <cell r="A889" t="str">
            <v>010311</v>
          </cell>
          <cell r="B889" t="str">
            <v>69</v>
          </cell>
          <cell r="C889" t="str">
            <v>Z0000428</v>
          </cell>
          <cell r="D889" t="str">
            <v>KAW-9</v>
          </cell>
          <cell r="E889" t="str">
            <v>2.8*1.8</v>
          </cell>
          <cell r="F889" t="str">
            <v>EA</v>
          </cell>
          <cell r="G889" t="str">
            <v>2</v>
          </cell>
          <cell r="H889">
            <v>174353</v>
          </cell>
          <cell r="I889">
            <v>0</v>
          </cell>
        </row>
        <row r="890">
          <cell r="A890" t="str">
            <v>010311</v>
          </cell>
          <cell r="B890" t="str">
            <v>70</v>
          </cell>
          <cell r="C890" t="str">
            <v>Z0000429</v>
          </cell>
          <cell r="D890" t="str">
            <v>KAW-10</v>
          </cell>
          <cell r="E890" t="str">
            <v>1.75*1.8</v>
          </cell>
          <cell r="F890" t="str">
            <v>EA</v>
          </cell>
          <cell r="G890" t="str">
            <v>1</v>
          </cell>
          <cell r="H890">
            <v>108971</v>
          </cell>
          <cell r="I890">
            <v>0</v>
          </cell>
        </row>
        <row r="891">
          <cell r="A891" t="str">
            <v>010311</v>
          </cell>
          <cell r="B891" t="str">
            <v>71</v>
          </cell>
          <cell r="C891" t="str">
            <v>Z0000430</v>
          </cell>
          <cell r="D891" t="str">
            <v>KAW-11</v>
          </cell>
          <cell r="E891" t="str">
            <v>0.9*0.9</v>
          </cell>
          <cell r="F891" t="str">
            <v>EA</v>
          </cell>
          <cell r="G891" t="str">
            <v>4</v>
          </cell>
          <cell r="H891">
            <v>28021</v>
          </cell>
          <cell r="I891">
            <v>0</v>
          </cell>
        </row>
        <row r="892">
          <cell r="A892" t="str">
            <v>010311</v>
          </cell>
          <cell r="B892" t="str">
            <v>72</v>
          </cell>
          <cell r="C892" t="str">
            <v>Z0000431</v>
          </cell>
          <cell r="D892" t="str">
            <v>KAW-12</v>
          </cell>
          <cell r="E892" t="str">
            <v>2.1*2.1</v>
          </cell>
          <cell r="F892" t="str">
            <v>EA</v>
          </cell>
          <cell r="G892" t="str">
            <v>3</v>
          </cell>
          <cell r="H892">
            <v>152559</v>
          </cell>
          <cell r="I892">
            <v>0</v>
          </cell>
        </row>
        <row r="893">
          <cell r="A893" t="str">
            <v>010311</v>
          </cell>
          <cell r="B893" t="str">
            <v>73</v>
          </cell>
          <cell r="C893" t="str">
            <v>Z0000432</v>
          </cell>
          <cell r="D893" t="str">
            <v>SPD-1</v>
          </cell>
          <cell r="E893" t="str">
            <v>2.0*2.1</v>
          </cell>
          <cell r="F893" t="str">
            <v>EA</v>
          </cell>
          <cell r="G893" t="str">
            <v>1</v>
          </cell>
          <cell r="H893">
            <v>388179</v>
          </cell>
          <cell r="I893">
            <v>0</v>
          </cell>
        </row>
        <row r="894">
          <cell r="A894" t="str">
            <v>010311</v>
          </cell>
          <cell r="B894" t="str">
            <v>74</v>
          </cell>
          <cell r="C894" t="str">
            <v>Z0000433</v>
          </cell>
          <cell r="D894" t="str">
            <v>SPD-2</v>
          </cell>
          <cell r="E894" t="str">
            <v>1.0*2.1</v>
          </cell>
          <cell r="F894" t="str">
            <v>EA</v>
          </cell>
          <cell r="G894" t="str">
            <v>3</v>
          </cell>
          <cell r="H894">
            <v>194089</v>
          </cell>
          <cell r="I894">
            <v>0</v>
          </cell>
        </row>
        <row r="895">
          <cell r="A895" t="str">
            <v>010311</v>
          </cell>
          <cell r="B895" t="str">
            <v>75</v>
          </cell>
          <cell r="C895" t="str">
            <v>Z0000434</v>
          </cell>
          <cell r="D895" t="str">
            <v>SSD-1</v>
          </cell>
          <cell r="E895" t="str">
            <v>10.35*2.7</v>
          </cell>
          <cell r="F895" t="str">
            <v>EA</v>
          </cell>
          <cell r="G895" t="str">
            <v>1</v>
          </cell>
          <cell r="H895">
            <v>1917027</v>
          </cell>
          <cell r="I895">
            <v>0</v>
          </cell>
        </row>
        <row r="896">
          <cell r="A896" t="str">
            <v>010311</v>
          </cell>
          <cell r="B896" t="str">
            <v>76</v>
          </cell>
          <cell r="C896" t="str">
            <v>Z0000435</v>
          </cell>
          <cell r="D896" t="str">
            <v>SSD-2</v>
          </cell>
          <cell r="E896" t="str">
            <v>7.52*2.7</v>
          </cell>
          <cell r="F896" t="str">
            <v>EA</v>
          </cell>
          <cell r="G896" t="str">
            <v>1</v>
          </cell>
          <cell r="H896">
            <v>1392854</v>
          </cell>
          <cell r="I896">
            <v>0</v>
          </cell>
        </row>
        <row r="897">
          <cell r="A897" t="str">
            <v>010311</v>
          </cell>
          <cell r="B897" t="str">
            <v>77</v>
          </cell>
          <cell r="C897" t="str">
            <v>Z0000436</v>
          </cell>
          <cell r="D897" t="str">
            <v>SSD-3</v>
          </cell>
          <cell r="E897" t="str">
            <v>6.8*2.7</v>
          </cell>
          <cell r="F897" t="str">
            <v>EA</v>
          </cell>
          <cell r="G897" t="str">
            <v>2</v>
          </cell>
          <cell r="H897">
            <v>1259496</v>
          </cell>
          <cell r="I897">
            <v>0</v>
          </cell>
        </row>
        <row r="898">
          <cell r="A898" t="str">
            <v>010311</v>
          </cell>
          <cell r="B898" t="str">
            <v>78</v>
          </cell>
          <cell r="C898" t="str">
            <v>Z0000437</v>
          </cell>
          <cell r="D898" t="str">
            <v>SSD-4</v>
          </cell>
          <cell r="E898" t="str">
            <v>6.7*2.7</v>
          </cell>
          <cell r="F898" t="str">
            <v>EA</v>
          </cell>
          <cell r="G898" t="str">
            <v>1</v>
          </cell>
          <cell r="H898">
            <v>1240974</v>
          </cell>
          <cell r="I898">
            <v>0</v>
          </cell>
        </row>
        <row r="899">
          <cell r="A899" t="str">
            <v>010311</v>
          </cell>
          <cell r="B899" t="str">
            <v>79</v>
          </cell>
          <cell r="C899" t="str">
            <v>Z0000438</v>
          </cell>
          <cell r="D899" t="str">
            <v>SSD-5</v>
          </cell>
          <cell r="E899" t="str">
            <v>3.3*2.7</v>
          </cell>
          <cell r="F899" t="str">
            <v>EA</v>
          </cell>
          <cell r="G899" t="str">
            <v>1</v>
          </cell>
          <cell r="H899">
            <v>611226</v>
          </cell>
          <cell r="I899">
            <v>0</v>
          </cell>
        </row>
        <row r="900">
          <cell r="A900" t="str">
            <v>010311</v>
          </cell>
          <cell r="B900" t="str">
            <v>80</v>
          </cell>
          <cell r="C900" t="str">
            <v>Z0000439</v>
          </cell>
          <cell r="D900" t="str">
            <v>SSD-6</v>
          </cell>
          <cell r="E900" t="str">
            <v>3.25*2.7</v>
          </cell>
          <cell r="F900" t="str">
            <v>EA</v>
          </cell>
          <cell r="G900" t="str">
            <v>1</v>
          </cell>
          <cell r="H900">
            <v>601965</v>
          </cell>
          <cell r="I900">
            <v>0</v>
          </cell>
        </row>
        <row r="901">
          <cell r="A901" t="str">
            <v>010311</v>
          </cell>
          <cell r="B901" t="str">
            <v>81</v>
          </cell>
          <cell r="C901" t="str">
            <v>Z0000440</v>
          </cell>
          <cell r="D901" t="str">
            <v>SSD-7</v>
          </cell>
          <cell r="E901" t="str">
            <v>0.6*0.6</v>
          </cell>
          <cell r="F901" t="str">
            <v>EA</v>
          </cell>
          <cell r="G901" t="str">
            <v>4</v>
          </cell>
          <cell r="H901">
            <v>24696</v>
          </cell>
          <cell r="I901">
            <v>0</v>
          </cell>
        </row>
        <row r="902">
          <cell r="A902" t="str">
            <v>010311</v>
          </cell>
          <cell r="B902" t="str">
            <v>82</v>
          </cell>
          <cell r="C902" t="str">
            <v>Z0000441</v>
          </cell>
          <cell r="D902" t="str">
            <v>WD-1</v>
          </cell>
          <cell r="E902" t="str">
            <v>0.7*2.1</v>
          </cell>
          <cell r="F902" t="str">
            <v>EA</v>
          </cell>
          <cell r="G902" t="str">
            <v>4</v>
          </cell>
          <cell r="H902">
            <v>74860</v>
          </cell>
          <cell r="I902">
            <v>0</v>
          </cell>
        </row>
        <row r="903">
          <cell r="A903" t="str">
            <v>010311</v>
          </cell>
          <cell r="B903" t="str">
            <v>83</v>
          </cell>
          <cell r="C903" t="str">
            <v>Z0000076</v>
          </cell>
          <cell r="D903" t="str">
            <v>후로아힌지</v>
          </cell>
          <cell r="F903" t="str">
            <v>EA</v>
          </cell>
          <cell r="G903" t="str">
            <v>17</v>
          </cell>
          <cell r="H903">
            <v>45080</v>
          </cell>
          <cell r="I903">
            <v>0</v>
          </cell>
        </row>
        <row r="904">
          <cell r="A904" t="str">
            <v>010311</v>
          </cell>
          <cell r="B904" t="str">
            <v>84</v>
          </cell>
          <cell r="C904" t="str">
            <v>Z0000077</v>
          </cell>
          <cell r="D904" t="str">
            <v>플로어 힌지설치</v>
          </cell>
          <cell r="F904" t="str">
            <v>EA</v>
          </cell>
          <cell r="G904" t="str">
            <v>17</v>
          </cell>
          <cell r="H904">
            <v>0</v>
          </cell>
          <cell r="I904">
            <v>7345</v>
          </cell>
          <cell r="J904">
            <v>219</v>
          </cell>
        </row>
        <row r="905">
          <cell r="A905" t="str">
            <v>010311</v>
          </cell>
          <cell r="B905" t="str">
            <v>85</v>
          </cell>
          <cell r="C905" t="str">
            <v>Z0000078</v>
          </cell>
          <cell r="D905" t="str">
            <v>피보트힌지</v>
          </cell>
          <cell r="F905" t="str">
            <v>EA</v>
          </cell>
          <cell r="G905" t="str">
            <v>25</v>
          </cell>
          <cell r="H905">
            <v>14700</v>
          </cell>
          <cell r="I905">
            <v>0</v>
          </cell>
        </row>
        <row r="906">
          <cell r="A906" t="str">
            <v>010311</v>
          </cell>
          <cell r="B906" t="str">
            <v>86</v>
          </cell>
          <cell r="C906" t="str">
            <v>Z0000079</v>
          </cell>
          <cell r="D906" t="str">
            <v>도아 체크</v>
          </cell>
          <cell r="F906" t="str">
            <v>EA</v>
          </cell>
          <cell r="G906" t="str">
            <v>21</v>
          </cell>
          <cell r="H906">
            <v>24500</v>
          </cell>
          <cell r="I906">
            <v>0</v>
          </cell>
        </row>
        <row r="907">
          <cell r="A907" t="str">
            <v>010311</v>
          </cell>
          <cell r="B907" t="str">
            <v>87</v>
          </cell>
          <cell r="C907" t="str">
            <v>Z0000080</v>
          </cell>
          <cell r="D907" t="str">
            <v>도어체크설치</v>
          </cell>
          <cell r="F907" t="str">
            <v>EA</v>
          </cell>
          <cell r="G907" t="str">
            <v>21</v>
          </cell>
          <cell r="H907">
            <v>0</v>
          </cell>
          <cell r="I907">
            <v>4788</v>
          </cell>
          <cell r="J907">
            <v>143</v>
          </cell>
        </row>
        <row r="908">
          <cell r="A908" t="str">
            <v>010311</v>
          </cell>
          <cell r="B908" t="str">
            <v>88</v>
          </cell>
          <cell r="C908" t="str">
            <v>Z0000081</v>
          </cell>
          <cell r="D908" t="str">
            <v>도아 로크</v>
          </cell>
          <cell r="E908" t="str">
            <v>현관용</v>
          </cell>
          <cell r="F908" t="str">
            <v>EA</v>
          </cell>
          <cell r="G908" t="str">
            <v>21</v>
          </cell>
          <cell r="H908">
            <v>9310</v>
          </cell>
          <cell r="I908">
            <v>0</v>
          </cell>
        </row>
        <row r="909">
          <cell r="A909" t="str">
            <v>010311</v>
          </cell>
          <cell r="B909" t="str">
            <v>89</v>
          </cell>
          <cell r="C909" t="str">
            <v>Z0000083</v>
          </cell>
          <cell r="D909" t="str">
            <v>공    정</v>
          </cell>
          <cell r="F909" t="str">
            <v>EA</v>
          </cell>
          <cell r="G909" t="str">
            <v>4</v>
          </cell>
          <cell r="H909">
            <v>4410</v>
          </cell>
          <cell r="I909">
            <v>0</v>
          </cell>
        </row>
        <row r="910">
          <cell r="A910" t="str">
            <v>010311</v>
          </cell>
          <cell r="B910" t="str">
            <v>90</v>
          </cell>
          <cell r="C910" t="str">
            <v>Z0000082</v>
          </cell>
          <cell r="D910" t="str">
            <v>창호철물 설치</v>
          </cell>
          <cell r="E910" t="str">
            <v>도아록</v>
          </cell>
          <cell r="F910" t="str">
            <v>EA</v>
          </cell>
          <cell r="G910" t="str">
            <v>21</v>
          </cell>
          <cell r="H910">
            <v>0</v>
          </cell>
          <cell r="I910">
            <v>689</v>
          </cell>
          <cell r="J910">
            <v>0</v>
          </cell>
        </row>
        <row r="911">
          <cell r="A911" t="str">
            <v>010311</v>
          </cell>
          <cell r="B911" t="str">
            <v>91</v>
          </cell>
          <cell r="C911" t="str">
            <v>Z0000246</v>
          </cell>
          <cell r="D911" t="str">
            <v>정첩</v>
          </cell>
          <cell r="E911" t="str">
            <v>황동4"</v>
          </cell>
          <cell r="F911" t="str">
            <v>EA</v>
          </cell>
          <cell r="G911" t="str">
            <v>12</v>
          </cell>
          <cell r="H911">
            <v>1666</v>
          </cell>
          <cell r="I911">
            <v>0</v>
          </cell>
        </row>
        <row r="912">
          <cell r="A912" t="str">
            <v>010311</v>
          </cell>
          <cell r="B912" t="str">
            <v>92</v>
          </cell>
          <cell r="C912" t="str">
            <v>Z0000247</v>
          </cell>
          <cell r="D912" t="str">
            <v>방충망</v>
          </cell>
          <cell r="E912" t="str">
            <v>AL</v>
          </cell>
          <cell r="F912" t="str">
            <v>M2</v>
          </cell>
          <cell r="G912" t="str">
            <v>50.12</v>
          </cell>
          <cell r="H912">
            <v>14014</v>
          </cell>
          <cell r="I912">
            <v>0</v>
          </cell>
        </row>
        <row r="914">
          <cell r="D914" t="str">
            <v>소계</v>
          </cell>
        </row>
        <row r="916">
          <cell r="D916" t="str">
            <v>12. 유리공사</v>
          </cell>
        </row>
        <row r="917">
          <cell r="A917" t="str">
            <v>010312</v>
          </cell>
          <cell r="B917" t="str">
            <v>1</v>
          </cell>
          <cell r="C917" t="str">
            <v>49A00020</v>
          </cell>
          <cell r="D917" t="str">
            <v>투명유리</v>
          </cell>
          <cell r="E917" t="str">
            <v>T=5.0MM</v>
          </cell>
          <cell r="F917" t="str">
            <v>M2</v>
          </cell>
          <cell r="G917" t="str">
            <v>27.09</v>
          </cell>
          <cell r="H917">
            <v>3716</v>
          </cell>
          <cell r="I917">
            <v>0</v>
          </cell>
          <cell r="J917">
            <v>0</v>
          </cell>
        </row>
        <row r="918">
          <cell r="A918" t="str">
            <v>010312</v>
          </cell>
          <cell r="B918" t="str">
            <v>2</v>
          </cell>
          <cell r="C918" t="str">
            <v>49B00030</v>
          </cell>
          <cell r="D918" t="str">
            <v>강화유리</v>
          </cell>
          <cell r="E918" t="str">
            <v>투명 8MM</v>
          </cell>
          <cell r="F918" t="str">
            <v>M2</v>
          </cell>
          <cell r="G918" t="str">
            <v>62.397</v>
          </cell>
          <cell r="H918">
            <v>22151</v>
          </cell>
          <cell r="I918">
            <v>0</v>
          </cell>
          <cell r="J918">
            <v>0</v>
          </cell>
        </row>
        <row r="919">
          <cell r="A919" t="str">
            <v>010312</v>
          </cell>
          <cell r="B919" t="str">
            <v>3</v>
          </cell>
          <cell r="C919" t="str">
            <v>49C00010</v>
          </cell>
          <cell r="D919" t="str">
            <v>복층유리(투명)</v>
          </cell>
          <cell r="E919" t="str">
            <v>T12</v>
          </cell>
          <cell r="F919" t="str">
            <v>M2</v>
          </cell>
          <cell r="G919" t="str">
            <v>349.98</v>
          </cell>
          <cell r="H919">
            <v>13337</v>
          </cell>
          <cell r="I919">
            <v>0</v>
          </cell>
          <cell r="J919">
            <v>0</v>
          </cell>
        </row>
        <row r="920">
          <cell r="A920" t="str">
            <v>010312</v>
          </cell>
          <cell r="B920" t="str">
            <v>5</v>
          </cell>
          <cell r="C920" t="str">
            <v>49E00010</v>
          </cell>
          <cell r="D920" t="str">
            <v>강화유리도아</v>
          </cell>
          <cell r="E920" t="str">
            <v>900*2100 투명</v>
          </cell>
          <cell r="F920" t="str">
            <v>짝</v>
          </cell>
          <cell r="G920" t="str">
            <v>17</v>
          </cell>
          <cell r="H920">
            <v>88200</v>
          </cell>
          <cell r="I920">
            <v>0</v>
          </cell>
        </row>
        <row r="921">
          <cell r="A921" t="str">
            <v>010312</v>
          </cell>
          <cell r="B921" t="str">
            <v>7</v>
          </cell>
          <cell r="C921" t="str">
            <v>Z0000248</v>
          </cell>
          <cell r="D921" t="str">
            <v>유리끼우기</v>
          </cell>
          <cell r="E921" t="str">
            <v>두꺼운유리,10MM미만</v>
          </cell>
          <cell r="F921" t="str">
            <v>M2</v>
          </cell>
          <cell r="G921" t="str">
            <v>61.78</v>
          </cell>
          <cell r="H921">
            <v>0</v>
          </cell>
          <cell r="I921">
            <v>23736</v>
          </cell>
          <cell r="J921">
            <v>0</v>
          </cell>
        </row>
        <row r="922">
          <cell r="A922" t="str">
            <v>010312</v>
          </cell>
          <cell r="B922" t="str">
            <v>8</v>
          </cell>
          <cell r="C922" t="str">
            <v>91N00050</v>
          </cell>
          <cell r="D922" t="str">
            <v>유리끼우기</v>
          </cell>
          <cell r="E922" t="str">
            <v>복층유리,12MM</v>
          </cell>
          <cell r="F922" t="str">
            <v>M2</v>
          </cell>
          <cell r="G922" t="str">
            <v>348.36</v>
          </cell>
          <cell r="H922">
            <v>0</v>
          </cell>
          <cell r="I922">
            <v>15428</v>
          </cell>
          <cell r="J922">
            <v>0</v>
          </cell>
        </row>
        <row r="923">
          <cell r="A923" t="str">
            <v>010312</v>
          </cell>
          <cell r="B923" t="str">
            <v>10</v>
          </cell>
          <cell r="C923" t="str">
            <v>91N00510</v>
          </cell>
          <cell r="D923" t="str">
            <v>유리끼우기 코킹</v>
          </cell>
          <cell r="E923" t="str">
            <v>0.5CM각</v>
          </cell>
          <cell r="F923" t="str">
            <v>M</v>
          </cell>
          <cell r="G923" t="str">
            <v>3358.32</v>
          </cell>
          <cell r="H923">
            <v>189</v>
          </cell>
          <cell r="I923">
            <v>0</v>
          </cell>
          <cell r="J923">
            <v>0</v>
          </cell>
        </row>
        <row r="925">
          <cell r="D925" t="str">
            <v>소계</v>
          </cell>
        </row>
        <row r="927">
          <cell r="D927" t="str">
            <v>13. 금속공사</v>
          </cell>
        </row>
        <row r="928">
          <cell r="A928" t="str">
            <v>010313</v>
          </cell>
          <cell r="B928" t="str">
            <v>1</v>
          </cell>
          <cell r="C928" t="str">
            <v>51B00010</v>
          </cell>
          <cell r="D928" t="str">
            <v>AL 스펜드럴</v>
          </cell>
          <cell r="E928" t="str">
            <v>W-100 무공</v>
          </cell>
          <cell r="F928" t="str">
            <v>M2</v>
          </cell>
          <cell r="G928" t="str">
            <v>73.92</v>
          </cell>
          <cell r="H928">
            <v>17640</v>
          </cell>
          <cell r="I928">
            <v>0</v>
          </cell>
          <cell r="J928">
            <v>0</v>
          </cell>
        </row>
        <row r="929">
          <cell r="A929" t="str">
            <v>010313</v>
          </cell>
          <cell r="B929" t="str">
            <v>3</v>
          </cell>
          <cell r="C929" t="str">
            <v>51C00030</v>
          </cell>
          <cell r="D929" t="str">
            <v>악세스 후로아</v>
          </cell>
          <cell r="E929" t="str">
            <v>전도성타일마감</v>
          </cell>
          <cell r="F929" t="str">
            <v>M2</v>
          </cell>
          <cell r="G929" t="str">
            <v>90.72</v>
          </cell>
          <cell r="H929">
            <v>82320</v>
          </cell>
        </row>
        <row r="930">
          <cell r="A930" t="str">
            <v>010313</v>
          </cell>
          <cell r="B930" t="str">
            <v>4</v>
          </cell>
          <cell r="C930" t="str">
            <v>91K00310</v>
          </cell>
          <cell r="D930" t="str">
            <v>커텐박스</v>
          </cell>
          <cell r="E930" t="str">
            <v>철제(분체도강)120*120</v>
          </cell>
          <cell r="F930" t="str">
            <v>M</v>
          </cell>
          <cell r="G930" t="str">
            <v>171.8</v>
          </cell>
          <cell r="H930">
            <v>7840</v>
          </cell>
          <cell r="I930">
            <v>0</v>
          </cell>
          <cell r="J930">
            <v>0</v>
          </cell>
        </row>
        <row r="931">
          <cell r="A931" t="str">
            <v>010313</v>
          </cell>
          <cell r="B931" t="str">
            <v>5</v>
          </cell>
          <cell r="C931" t="str">
            <v>91K00520</v>
          </cell>
          <cell r="D931" t="str">
            <v>점검구</v>
          </cell>
          <cell r="E931" t="str">
            <v>600*600</v>
          </cell>
          <cell r="F931" t="str">
            <v>EA</v>
          </cell>
          <cell r="G931" t="str">
            <v>2</v>
          </cell>
          <cell r="H931">
            <v>43580</v>
          </cell>
          <cell r="I931">
            <v>0</v>
          </cell>
          <cell r="J931">
            <v>0</v>
          </cell>
        </row>
        <row r="932">
          <cell r="A932" t="str">
            <v>010313</v>
          </cell>
          <cell r="B932" t="str">
            <v>6</v>
          </cell>
          <cell r="C932" t="str">
            <v>51G00060</v>
          </cell>
          <cell r="D932" t="str">
            <v>재료분리대(스텐)</v>
          </cell>
          <cell r="E932" t="str">
            <v>T1.5*W25</v>
          </cell>
          <cell r="F932" t="str">
            <v>M</v>
          </cell>
          <cell r="G932" t="str">
            <v>29.7</v>
          </cell>
          <cell r="H932">
            <v>11760</v>
          </cell>
          <cell r="I932">
            <v>0</v>
          </cell>
        </row>
        <row r="933">
          <cell r="A933" t="str">
            <v>010313</v>
          </cell>
          <cell r="B933" t="str">
            <v>7</v>
          </cell>
          <cell r="C933" t="str">
            <v>51G00090</v>
          </cell>
          <cell r="D933" t="str">
            <v>스텐레스 코너후레임</v>
          </cell>
          <cell r="F933" t="str">
            <v>M</v>
          </cell>
          <cell r="G933" t="str">
            <v>14.4</v>
          </cell>
          <cell r="H933">
            <v>32340</v>
          </cell>
          <cell r="I933">
            <v>0</v>
          </cell>
        </row>
        <row r="934">
          <cell r="A934" t="str">
            <v>010313</v>
          </cell>
          <cell r="B934" t="str">
            <v>8</v>
          </cell>
          <cell r="C934" t="str">
            <v>Z0000084</v>
          </cell>
          <cell r="D934" t="str">
            <v>스텐레스 핸드레일</v>
          </cell>
          <cell r="E934" t="str">
            <v>D=50.8,H=900</v>
          </cell>
          <cell r="F934" t="str">
            <v>M</v>
          </cell>
          <cell r="G934" t="str">
            <v>20.9</v>
          </cell>
          <cell r="H934">
            <v>24500</v>
          </cell>
          <cell r="I934">
            <v>0</v>
          </cell>
        </row>
        <row r="935">
          <cell r="A935" t="str">
            <v>010313</v>
          </cell>
          <cell r="B935" t="str">
            <v>9</v>
          </cell>
          <cell r="C935" t="str">
            <v>Z0000249</v>
          </cell>
          <cell r="D935" t="str">
            <v>스텐레스 핸드레일</v>
          </cell>
          <cell r="E935" t="str">
            <v>D=75.4*1.2T,H=200</v>
          </cell>
          <cell r="F935" t="str">
            <v>M</v>
          </cell>
          <cell r="G935" t="str">
            <v>21.9</v>
          </cell>
          <cell r="H935">
            <v>25480</v>
          </cell>
          <cell r="I935">
            <v>0</v>
          </cell>
        </row>
        <row r="936">
          <cell r="A936" t="str">
            <v>010313</v>
          </cell>
          <cell r="B936" t="str">
            <v>10</v>
          </cell>
          <cell r="C936" t="str">
            <v>Z0000250</v>
          </cell>
          <cell r="D936" t="str">
            <v>스텐레스 핸드레일</v>
          </cell>
          <cell r="E936" t="str">
            <v>D=50.8,벽</v>
          </cell>
          <cell r="F936" t="str">
            <v>M</v>
          </cell>
          <cell r="G936" t="str">
            <v>28</v>
          </cell>
          <cell r="H936">
            <v>20580</v>
          </cell>
          <cell r="I936">
            <v>0</v>
          </cell>
        </row>
        <row r="937">
          <cell r="A937" t="str">
            <v>010313</v>
          </cell>
          <cell r="B937" t="str">
            <v>11</v>
          </cell>
          <cell r="C937" t="str">
            <v>91K00010</v>
          </cell>
          <cell r="D937" t="str">
            <v>경량철골천정틀</v>
          </cell>
          <cell r="E937" t="str">
            <v>M-BAR</v>
          </cell>
          <cell r="F937" t="str">
            <v>M2</v>
          </cell>
          <cell r="G937" t="str">
            <v>1669.76</v>
          </cell>
          <cell r="H937">
            <v>5390</v>
          </cell>
          <cell r="I937">
            <v>0</v>
          </cell>
          <cell r="J937">
            <v>0</v>
          </cell>
        </row>
        <row r="938">
          <cell r="A938" t="str">
            <v>010313</v>
          </cell>
          <cell r="B938" t="str">
            <v>12</v>
          </cell>
          <cell r="C938" t="str">
            <v>91K00040</v>
          </cell>
          <cell r="D938" t="str">
            <v>AL몰딩설치</v>
          </cell>
          <cell r="F938" t="str">
            <v>M</v>
          </cell>
          <cell r="G938" t="str">
            <v>900.53</v>
          </cell>
          <cell r="H938">
            <v>705</v>
          </cell>
          <cell r="I938">
            <v>0</v>
          </cell>
          <cell r="J938">
            <v>0</v>
          </cell>
        </row>
        <row r="939">
          <cell r="A939" t="str">
            <v>010313</v>
          </cell>
          <cell r="B939" t="str">
            <v>14</v>
          </cell>
          <cell r="C939" t="str">
            <v>91K00130</v>
          </cell>
          <cell r="D939" t="str">
            <v>논스립설치</v>
          </cell>
          <cell r="E939" t="str">
            <v>PVC50MM</v>
          </cell>
          <cell r="F939" t="str">
            <v>M</v>
          </cell>
          <cell r="G939" t="str">
            <v>138</v>
          </cell>
          <cell r="H939">
            <v>882</v>
          </cell>
          <cell r="I939">
            <v>6227</v>
          </cell>
          <cell r="J939">
            <v>0</v>
          </cell>
        </row>
        <row r="940">
          <cell r="A940" t="str">
            <v>010313</v>
          </cell>
          <cell r="B940" t="str">
            <v>15</v>
          </cell>
          <cell r="C940" t="str">
            <v>91K00215</v>
          </cell>
          <cell r="D940" t="str">
            <v>각종비드설치</v>
          </cell>
          <cell r="F940" t="str">
            <v>M</v>
          </cell>
          <cell r="G940" t="str">
            <v>1696.96</v>
          </cell>
          <cell r="H940">
            <v>0</v>
          </cell>
          <cell r="I940">
            <v>2178</v>
          </cell>
          <cell r="J940">
            <v>0</v>
          </cell>
        </row>
        <row r="941">
          <cell r="A941" t="str">
            <v>010313</v>
          </cell>
          <cell r="B941" t="str">
            <v>16</v>
          </cell>
          <cell r="C941" t="str">
            <v>51F00010</v>
          </cell>
          <cell r="D941" t="str">
            <v>코너 비드</v>
          </cell>
          <cell r="F941" t="str">
            <v>M</v>
          </cell>
          <cell r="G941" t="str">
            <v>238.2</v>
          </cell>
          <cell r="H941">
            <v>470</v>
          </cell>
          <cell r="I941">
            <v>0</v>
          </cell>
          <cell r="J941">
            <v>0</v>
          </cell>
        </row>
        <row r="942">
          <cell r="A942" t="str">
            <v>010313</v>
          </cell>
          <cell r="B942" t="str">
            <v>17</v>
          </cell>
          <cell r="C942" t="str">
            <v>51F00040</v>
          </cell>
          <cell r="D942" t="str">
            <v>조인트비드</v>
          </cell>
          <cell r="F942" t="str">
            <v>M</v>
          </cell>
          <cell r="G942" t="str">
            <v>236.4</v>
          </cell>
          <cell r="H942">
            <v>411</v>
          </cell>
          <cell r="I942">
            <v>0</v>
          </cell>
          <cell r="J942">
            <v>0</v>
          </cell>
        </row>
        <row r="943">
          <cell r="A943" t="str">
            <v>010313</v>
          </cell>
          <cell r="B943" t="str">
            <v>18</v>
          </cell>
          <cell r="C943" t="str">
            <v>Z0000085</v>
          </cell>
          <cell r="D943" t="str">
            <v>문틀비드</v>
          </cell>
          <cell r="F943" t="str">
            <v>M</v>
          </cell>
          <cell r="G943" t="str">
            <v>90.1</v>
          </cell>
          <cell r="H943">
            <v>470</v>
          </cell>
        </row>
        <row r="944">
          <cell r="A944" t="str">
            <v>010313</v>
          </cell>
          <cell r="B944" t="str">
            <v>19</v>
          </cell>
          <cell r="C944" t="str">
            <v>Z0000086</v>
          </cell>
          <cell r="D944" t="str">
            <v>창틀비드</v>
          </cell>
          <cell r="F944" t="str">
            <v>M</v>
          </cell>
          <cell r="G944" t="str">
            <v>507.18</v>
          </cell>
          <cell r="H944">
            <v>470</v>
          </cell>
        </row>
        <row r="945">
          <cell r="A945" t="str">
            <v>010313</v>
          </cell>
          <cell r="B945" t="str">
            <v>20</v>
          </cell>
          <cell r="C945" t="str">
            <v>Z0000087</v>
          </cell>
          <cell r="D945" t="str">
            <v>걸레받이비드</v>
          </cell>
          <cell r="F945" t="str">
            <v>M</v>
          </cell>
          <cell r="G945" t="str">
            <v>625.08</v>
          </cell>
          <cell r="H945">
            <v>372</v>
          </cell>
        </row>
        <row r="946">
          <cell r="A946" t="str">
            <v>010313</v>
          </cell>
          <cell r="B946" t="str">
            <v>21</v>
          </cell>
          <cell r="C946" t="str">
            <v>Z0000251</v>
          </cell>
          <cell r="D946" t="str">
            <v>트렌치카바(W:200)</v>
          </cell>
          <cell r="E946" t="str">
            <v>I-25*25*3(그레이팅)</v>
          </cell>
          <cell r="F946" t="str">
            <v>M2</v>
          </cell>
          <cell r="G946" t="str">
            <v>2.92</v>
          </cell>
          <cell r="H946">
            <v>76823</v>
          </cell>
          <cell r="I946">
            <v>0</v>
          </cell>
        </row>
        <row r="947">
          <cell r="A947" t="str">
            <v>010313</v>
          </cell>
          <cell r="B947" t="str">
            <v>22</v>
          </cell>
          <cell r="C947" t="str">
            <v>Z0000252</v>
          </cell>
          <cell r="D947" t="str">
            <v>트렌치카바(W:300)</v>
          </cell>
          <cell r="E947" t="str">
            <v>I-25*25*3(그레이팅)</v>
          </cell>
          <cell r="F947" t="str">
            <v>M2</v>
          </cell>
          <cell r="G947" t="str">
            <v>1.08</v>
          </cell>
          <cell r="H947">
            <v>76823</v>
          </cell>
          <cell r="I947">
            <v>0</v>
          </cell>
        </row>
        <row r="948">
          <cell r="A948" t="str">
            <v>010313</v>
          </cell>
          <cell r="B948" t="str">
            <v>23</v>
          </cell>
          <cell r="C948" t="str">
            <v>Z0000254</v>
          </cell>
          <cell r="D948" t="str">
            <v>우편물수취함</v>
          </cell>
          <cell r="E948" t="str">
            <v>SST 320*250*160</v>
          </cell>
          <cell r="F948" t="str">
            <v>EA</v>
          </cell>
          <cell r="G948" t="str">
            <v>5</v>
          </cell>
          <cell r="H948">
            <v>25970</v>
          </cell>
          <cell r="I948">
            <v>0</v>
          </cell>
        </row>
        <row r="950">
          <cell r="D950" t="str">
            <v>소계</v>
          </cell>
        </row>
        <row r="952">
          <cell r="D952" t="str">
            <v>14. 지붕공사및 홈통공사</v>
          </cell>
        </row>
        <row r="953">
          <cell r="A953" t="str">
            <v>010314</v>
          </cell>
          <cell r="B953" t="str">
            <v>1</v>
          </cell>
          <cell r="C953" t="str">
            <v>Z0000181</v>
          </cell>
          <cell r="D953" t="str">
            <v>루프드레인</v>
          </cell>
          <cell r="E953" t="str">
            <v>주철Φ100</v>
          </cell>
          <cell r="F953" t="str">
            <v>EA</v>
          </cell>
          <cell r="G953" t="str">
            <v>12</v>
          </cell>
          <cell r="H953">
            <v>2450</v>
          </cell>
          <cell r="I953">
            <v>0</v>
          </cell>
        </row>
        <row r="954">
          <cell r="A954" t="str">
            <v>010314</v>
          </cell>
          <cell r="B954" t="str">
            <v>3</v>
          </cell>
          <cell r="C954" t="str">
            <v>91Q00110</v>
          </cell>
          <cell r="D954" t="str">
            <v>루프드레인설치</v>
          </cell>
          <cell r="E954" t="str">
            <v>D100MM 주철</v>
          </cell>
          <cell r="F954" t="str">
            <v>EA</v>
          </cell>
          <cell r="G954" t="str">
            <v>12</v>
          </cell>
          <cell r="H954">
            <v>0</v>
          </cell>
          <cell r="I954">
            <v>12753</v>
          </cell>
          <cell r="J954">
            <v>382</v>
          </cell>
        </row>
        <row r="955">
          <cell r="A955" t="str">
            <v>010314</v>
          </cell>
          <cell r="B955" t="str">
            <v>4</v>
          </cell>
          <cell r="C955" t="str">
            <v>Z0000255</v>
          </cell>
          <cell r="D955" t="str">
            <v>플로어드레인</v>
          </cell>
          <cell r="E955" t="str">
            <v>D150MM 주철</v>
          </cell>
          <cell r="F955" t="str">
            <v>EA</v>
          </cell>
          <cell r="G955" t="str">
            <v>1</v>
          </cell>
          <cell r="H955">
            <v>4606</v>
          </cell>
          <cell r="I955">
            <v>0</v>
          </cell>
        </row>
        <row r="956">
          <cell r="A956" t="str">
            <v>010314</v>
          </cell>
          <cell r="B956" t="str">
            <v>10</v>
          </cell>
          <cell r="C956" t="str">
            <v>Z0000256</v>
          </cell>
          <cell r="D956" t="str">
            <v>강관선홈통</v>
          </cell>
          <cell r="E956" t="str">
            <v>Φ100</v>
          </cell>
          <cell r="F956" t="str">
            <v>M</v>
          </cell>
          <cell r="G956" t="str">
            <v>129.5</v>
          </cell>
          <cell r="H956">
            <v>2516</v>
          </cell>
          <cell r="I956">
            <v>9136</v>
          </cell>
        </row>
        <row r="957">
          <cell r="A957" t="str">
            <v>010314</v>
          </cell>
          <cell r="B957" t="str">
            <v>11</v>
          </cell>
          <cell r="C957" t="str">
            <v>Z0000257</v>
          </cell>
          <cell r="D957" t="str">
            <v>TOP LIGHT설치</v>
          </cell>
          <cell r="F957" t="str">
            <v>EA</v>
          </cell>
          <cell r="G957" t="str">
            <v>3</v>
          </cell>
          <cell r="H957">
            <v>352800</v>
          </cell>
          <cell r="I957">
            <v>0</v>
          </cell>
        </row>
        <row r="959">
          <cell r="D959" t="str">
            <v>소계</v>
          </cell>
        </row>
        <row r="961">
          <cell r="D961" t="str">
            <v>15. 작업부산물</v>
          </cell>
        </row>
        <row r="962">
          <cell r="A962" t="str">
            <v>010315</v>
          </cell>
          <cell r="B962" t="str">
            <v>1</v>
          </cell>
          <cell r="C962" t="str">
            <v>Z0000196</v>
          </cell>
          <cell r="D962" t="str">
            <v>고철</v>
          </cell>
          <cell r="F962" t="str">
            <v>KG</v>
          </cell>
          <cell r="G962" t="str">
            <v>2165.1</v>
          </cell>
          <cell r="H962">
            <v>68</v>
          </cell>
          <cell r="I962">
            <v>0</v>
          </cell>
          <cell r="J962">
            <v>0</v>
          </cell>
        </row>
        <row r="964">
          <cell r="D964" t="str">
            <v>소계</v>
          </cell>
        </row>
        <row r="966">
          <cell r="D966" t="str">
            <v>16.관급자재대</v>
          </cell>
        </row>
        <row r="967">
          <cell r="A967" t="str">
            <v>010316</v>
          </cell>
          <cell r="B967" t="str">
            <v>1</v>
          </cell>
          <cell r="C967" t="str">
            <v>Z0000197</v>
          </cell>
          <cell r="D967" t="str">
            <v>시멘트</v>
          </cell>
          <cell r="E967" t="str">
            <v>40KG</v>
          </cell>
          <cell r="F967" t="str">
            <v>포</v>
          </cell>
          <cell r="G967" t="str">
            <v>1933</v>
          </cell>
        </row>
        <row r="968">
          <cell r="A968" t="str">
            <v>010316</v>
          </cell>
          <cell r="B968" t="str">
            <v>2</v>
          </cell>
          <cell r="C968" t="str">
            <v>Z0000198</v>
          </cell>
          <cell r="D968" t="str">
            <v>조달수수료</v>
          </cell>
          <cell r="E968" t="str">
            <v>자재비의 1.4%</v>
          </cell>
          <cell r="F968" t="str">
            <v>식</v>
          </cell>
          <cell r="G968" t="str">
            <v>1</v>
          </cell>
        </row>
        <row r="969">
          <cell r="A969" t="str">
            <v>010316</v>
          </cell>
          <cell r="B969" t="str">
            <v>3</v>
          </cell>
          <cell r="C969" t="str">
            <v>Z0000199</v>
          </cell>
          <cell r="D969" t="str">
            <v>레미콘</v>
          </cell>
          <cell r="E969" t="str">
            <v>25-210-12</v>
          </cell>
          <cell r="F969" t="str">
            <v>M3</v>
          </cell>
          <cell r="G969" t="str">
            <v>1020.07</v>
          </cell>
        </row>
        <row r="970">
          <cell r="A970" t="str">
            <v>010316</v>
          </cell>
          <cell r="B970" t="str">
            <v>4</v>
          </cell>
          <cell r="C970" t="str">
            <v>Z0000200</v>
          </cell>
          <cell r="D970" t="str">
            <v>레미콘</v>
          </cell>
          <cell r="E970" t="str">
            <v>25-180-8</v>
          </cell>
          <cell r="F970" t="str">
            <v>M3</v>
          </cell>
          <cell r="G970" t="str">
            <v>93.94</v>
          </cell>
        </row>
        <row r="971">
          <cell r="A971" t="str">
            <v>010316</v>
          </cell>
          <cell r="B971" t="str">
            <v>5</v>
          </cell>
          <cell r="C971" t="str">
            <v>Z0000201</v>
          </cell>
          <cell r="D971" t="str">
            <v>레미콘</v>
          </cell>
          <cell r="E971" t="str">
            <v>40-135-8</v>
          </cell>
          <cell r="F971" t="str">
            <v>M3</v>
          </cell>
          <cell r="G971" t="str">
            <v>59.86</v>
          </cell>
        </row>
        <row r="972">
          <cell r="A972" t="str">
            <v>010316</v>
          </cell>
          <cell r="B972" t="str">
            <v>6</v>
          </cell>
          <cell r="C972" t="str">
            <v>Z0000202</v>
          </cell>
          <cell r="D972" t="str">
            <v>조달수수료</v>
          </cell>
          <cell r="E972" t="str">
            <v>자재비의 0.8%</v>
          </cell>
          <cell r="F972" t="str">
            <v>식</v>
          </cell>
          <cell r="G972" t="str">
            <v>1</v>
          </cell>
        </row>
        <row r="973">
          <cell r="A973" t="str">
            <v>010316</v>
          </cell>
          <cell r="B973" t="str">
            <v>9</v>
          </cell>
          <cell r="C973" t="str">
            <v>Z0000205</v>
          </cell>
          <cell r="D973" t="str">
            <v>철   근(SD40)</v>
          </cell>
          <cell r="E973" t="str">
            <v>D 10</v>
          </cell>
          <cell r="F973" t="str">
            <v>톤</v>
          </cell>
          <cell r="G973" t="str">
            <v>41.89</v>
          </cell>
        </row>
        <row r="974">
          <cell r="A974" t="str">
            <v>010316</v>
          </cell>
          <cell r="B974" t="str">
            <v>10</v>
          </cell>
          <cell r="C974" t="str">
            <v>Z0000206</v>
          </cell>
          <cell r="D974" t="str">
            <v>철   근(SD40)</v>
          </cell>
          <cell r="E974" t="str">
            <v>D 13</v>
          </cell>
          <cell r="F974" t="str">
            <v>톤</v>
          </cell>
          <cell r="G974" t="str">
            <v>6.27</v>
          </cell>
        </row>
        <row r="975">
          <cell r="A975" t="str">
            <v>010316</v>
          </cell>
          <cell r="B975" t="str">
            <v>11</v>
          </cell>
          <cell r="C975" t="str">
            <v>Z0000207</v>
          </cell>
          <cell r="D975" t="str">
            <v>철   근(SD40)</v>
          </cell>
          <cell r="E975" t="str">
            <v>D 16</v>
          </cell>
          <cell r="F975" t="str">
            <v>톤</v>
          </cell>
          <cell r="G975" t="str">
            <v>6.08</v>
          </cell>
        </row>
        <row r="976">
          <cell r="A976" t="str">
            <v>010316</v>
          </cell>
          <cell r="B976" t="str">
            <v>13</v>
          </cell>
          <cell r="C976" t="str">
            <v>Z0000209</v>
          </cell>
          <cell r="D976" t="str">
            <v>철   근(SD40)</v>
          </cell>
          <cell r="E976" t="str">
            <v>D 22</v>
          </cell>
          <cell r="F976" t="str">
            <v>톤</v>
          </cell>
          <cell r="G976" t="str">
            <v>51.94</v>
          </cell>
        </row>
        <row r="977">
          <cell r="A977" t="str">
            <v>010316</v>
          </cell>
          <cell r="B977" t="str">
            <v>14</v>
          </cell>
          <cell r="C977" t="str">
            <v>Z0000210</v>
          </cell>
          <cell r="D977" t="str">
            <v>조달수수료</v>
          </cell>
          <cell r="E977" t="str">
            <v>자재비의 1.4%</v>
          </cell>
          <cell r="F977" t="str">
            <v>식</v>
          </cell>
          <cell r="G977" t="str">
            <v>1</v>
          </cell>
        </row>
        <row r="979">
          <cell r="D979" t="str">
            <v>소계</v>
          </cell>
        </row>
        <row r="981">
          <cell r="D981" t="str">
            <v>합  계</v>
          </cell>
        </row>
        <row r="983">
          <cell r="D983" t="str">
            <v>* 트럭 판매장동</v>
          </cell>
        </row>
        <row r="985">
          <cell r="D985" t="str">
            <v>1. 가설공사</v>
          </cell>
        </row>
        <row r="986">
          <cell r="A986" t="str">
            <v>010401</v>
          </cell>
          <cell r="B986" t="str">
            <v>7</v>
          </cell>
          <cell r="C986" t="str">
            <v>Z0000258</v>
          </cell>
          <cell r="D986" t="str">
            <v>강관틀비계</v>
          </cell>
          <cell r="E986" t="str">
            <v>3개월</v>
          </cell>
          <cell r="F986" t="str">
            <v>M2</v>
          </cell>
          <cell r="G986" t="str">
            <v>210</v>
          </cell>
          <cell r="H986">
            <v>529</v>
          </cell>
          <cell r="I986">
            <v>2102</v>
          </cell>
        </row>
        <row r="987">
          <cell r="A987" t="str">
            <v>010401</v>
          </cell>
          <cell r="B987" t="str">
            <v>9</v>
          </cell>
          <cell r="C987" t="str">
            <v>91B00610</v>
          </cell>
          <cell r="D987" t="str">
            <v>강관비계다리</v>
          </cell>
          <cell r="E987" t="str">
            <v>H=30이하.3개월</v>
          </cell>
          <cell r="F987" t="str">
            <v>M2</v>
          </cell>
          <cell r="G987" t="str">
            <v>25.2</v>
          </cell>
          <cell r="H987">
            <v>5078</v>
          </cell>
          <cell r="I987">
            <v>19009</v>
          </cell>
          <cell r="J987">
            <v>0</v>
          </cell>
        </row>
        <row r="988">
          <cell r="A988" t="str">
            <v>010401</v>
          </cell>
          <cell r="B988" t="str">
            <v>10</v>
          </cell>
          <cell r="C988" t="str">
            <v>91B00760</v>
          </cell>
          <cell r="D988" t="str">
            <v>콘크리트보양</v>
          </cell>
          <cell r="E988" t="str">
            <v>가마니</v>
          </cell>
          <cell r="F988" t="str">
            <v>M2</v>
          </cell>
          <cell r="G988" t="str">
            <v>411.48</v>
          </cell>
          <cell r="H988">
            <v>176</v>
          </cell>
          <cell r="I988">
            <v>0</v>
          </cell>
          <cell r="J988">
            <v>0</v>
          </cell>
        </row>
        <row r="989">
          <cell r="A989" t="str">
            <v>010401</v>
          </cell>
          <cell r="B989" t="str">
            <v>11</v>
          </cell>
          <cell r="C989" t="str">
            <v>91B00820</v>
          </cell>
          <cell r="D989" t="str">
            <v>현 장 정 리</v>
          </cell>
          <cell r="E989" t="str">
            <v>철골조</v>
          </cell>
          <cell r="F989" t="str">
            <v>M2</v>
          </cell>
          <cell r="G989" t="str">
            <v>1451.52</v>
          </cell>
          <cell r="H989">
            <v>0</v>
          </cell>
          <cell r="I989">
            <v>2263</v>
          </cell>
          <cell r="J989">
            <v>0</v>
          </cell>
        </row>
        <row r="991">
          <cell r="D991" t="str">
            <v>소계</v>
          </cell>
        </row>
        <row r="993">
          <cell r="D993" t="str">
            <v>2. 토공사</v>
          </cell>
        </row>
        <row r="994">
          <cell r="A994" t="str">
            <v>010402</v>
          </cell>
          <cell r="B994" t="str">
            <v>1</v>
          </cell>
          <cell r="C994" t="str">
            <v>Z0000001</v>
          </cell>
          <cell r="D994" t="str">
            <v>터파기</v>
          </cell>
          <cell r="E994" t="str">
            <v>백호우,1.0M3</v>
          </cell>
          <cell r="F994" t="str">
            <v>M3</v>
          </cell>
          <cell r="G994" t="str">
            <v>538.18</v>
          </cell>
          <cell r="H994">
            <v>98</v>
          </cell>
          <cell r="I994">
            <v>315</v>
          </cell>
          <cell r="J994">
            <v>225</v>
          </cell>
        </row>
        <row r="995">
          <cell r="A995" t="str">
            <v>010402</v>
          </cell>
          <cell r="B995" t="str">
            <v>2</v>
          </cell>
          <cell r="C995" t="str">
            <v>Z0000002</v>
          </cell>
          <cell r="D995" t="str">
            <v>되메우기</v>
          </cell>
          <cell r="E995" t="str">
            <v>백호우,1.0M3</v>
          </cell>
          <cell r="F995" t="str">
            <v>M3</v>
          </cell>
          <cell r="G995" t="str">
            <v>85.555</v>
          </cell>
          <cell r="H995">
            <v>59</v>
          </cell>
          <cell r="I995">
            <v>160</v>
          </cell>
          <cell r="J995">
            <v>135</v>
          </cell>
        </row>
        <row r="996">
          <cell r="A996" t="str">
            <v>010402</v>
          </cell>
          <cell r="B996" t="str">
            <v>3</v>
          </cell>
          <cell r="C996" t="str">
            <v>Z0000003</v>
          </cell>
          <cell r="D996" t="str">
            <v>잔토처리(장외 10.5KM)</v>
          </cell>
          <cell r="E996" t="str">
            <v>백호우0.7+덤프 15</v>
          </cell>
          <cell r="F996" t="str">
            <v>M3</v>
          </cell>
          <cell r="G996" t="str">
            <v>452.63</v>
          </cell>
          <cell r="H996">
            <v>980</v>
          </cell>
          <cell r="I996">
            <v>1080</v>
          </cell>
          <cell r="J996">
            <v>1260</v>
          </cell>
        </row>
        <row r="998">
          <cell r="D998" t="str">
            <v>소계</v>
          </cell>
        </row>
        <row r="1000">
          <cell r="D1000" t="str">
            <v>3. 철근콘크리트공사</v>
          </cell>
        </row>
        <row r="1001">
          <cell r="A1001" t="str">
            <v>010403</v>
          </cell>
          <cell r="B1001" t="str">
            <v>1</v>
          </cell>
          <cell r="C1001" t="str">
            <v>Z0000004</v>
          </cell>
          <cell r="D1001" t="str">
            <v>레미콘</v>
          </cell>
          <cell r="E1001" t="str">
            <v>25-210-12</v>
          </cell>
          <cell r="F1001" t="str">
            <v>M3</v>
          </cell>
          <cell r="G1001" t="str">
            <v>387.89</v>
          </cell>
          <cell r="H1001">
            <v>0</v>
          </cell>
        </row>
        <row r="1002">
          <cell r="A1002" t="str">
            <v>010403</v>
          </cell>
          <cell r="B1002" t="str">
            <v>3</v>
          </cell>
          <cell r="C1002" t="str">
            <v>Z0000006</v>
          </cell>
          <cell r="D1002" t="str">
            <v>레미콘</v>
          </cell>
          <cell r="E1002" t="str">
            <v>40-135-8</v>
          </cell>
          <cell r="F1002" t="str">
            <v>M3</v>
          </cell>
          <cell r="G1002" t="str">
            <v>21.82</v>
          </cell>
          <cell r="H1002">
            <v>0</v>
          </cell>
        </row>
        <row r="1003">
          <cell r="A1003" t="str">
            <v>010403</v>
          </cell>
          <cell r="B1003" t="str">
            <v>4</v>
          </cell>
          <cell r="C1003" t="str">
            <v>91D00010</v>
          </cell>
          <cell r="D1003" t="str">
            <v>콘크리트 펌프카 타설</v>
          </cell>
          <cell r="E1003" t="str">
            <v>80M3/HR,PUMP-CAR,철근</v>
          </cell>
          <cell r="F1003" t="str">
            <v>M3</v>
          </cell>
          <cell r="G1003" t="str">
            <v>384.05</v>
          </cell>
          <cell r="H1003">
            <v>264</v>
          </cell>
          <cell r="I1003">
            <v>6232</v>
          </cell>
          <cell r="J1003">
            <v>2235</v>
          </cell>
        </row>
        <row r="1004">
          <cell r="A1004" t="str">
            <v>010403</v>
          </cell>
          <cell r="B1004" t="str">
            <v>5</v>
          </cell>
          <cell r="C1004" t="str">
            <v>91D00020</v>
          </cell>
          <cell r="D1004" t="str">
            <v>콘크리트 펌프카 타설</v>
          </cell>
          <cell r="E1004" t="str">
            <v>80M3/HR,PUMP-CAR,무근</v>
          </cell>
          <cell r="F1004" t="str">
            <v>M3</v>
          </cell>
          <cell r="G1004" t="str">
            <v>21.39</v>
          </cell>
          <cell r="H1004">
            <v>268</v>
          </cell>
          <cell r="I1004">
            <v>5303</v>
          </cell>
          <cell r="J1004">
            <v>2251</v>
          </cell>
        </row>
        <row r="1005">
          <cell r="A1005" t="str">
            <v>010403</v>
          </cell>
          <cell r="B1005" t="str">
            <v>9</v>
          </cell>
          <cell r="C1005" t="str">
            <v>Z0000010</v>
          </cell>
          <cell r="D1005" t="str">
            <v>철   근(SD40)</v>
          </cell>
          <cell r="E1005" t="str">
            <v>D 13</v>
          </cell>
          <cell r="F1005" t="str">
            <v>톤</v>
          </cell>
          <cell r="G1005" t="str">
            <v>0.161</v>
          </cell>
          <cell r="I1005">
            <v>0</v>
          </cell>
        </row>
        <row r="1006">
          <cell r="A1006" t="str">
            <v>010403</v>
          </cell>
          <cell r="B1006" t="str">
            <v>11</v>
          </cell>
          <cell r="C1006" t="str">
            <v>Z0000012</v>
          </cell>
          <cell r="D1006" t="str">
            <v>철   근(SD40)</v>
          </cell>
          <cell r="E1006" t="str">
            <v>D 19</v>
          </cell>
          <cell r="F1006" t="str">
            <v>톤</v>
          </cell>
          <cell r="G1006" t="str">
            <v>18.174</v>
          </cell>
          <cell r="I1006">
            <v>0</v>
          </cell>
        </row>
        <row r="1007">
          <cell r="A1007" t="str">
            <v>010403</v>
          </cell>
          <cell r="B1007" t="str">
            <v>13</v>
          </cell>
          <cell r="C1007" t="str">
            <v>91D00220</v>
          </cell>
          <cell r="D1007" t="str">
            <v>철근가공조립</v>
          </cell>
          <cell r="E1007" t="str">
            <v>보통</v>
          </cell>
          <cell r="F1007" t="str">
            <v>TON</v>
          </cell>
          <cell r="G1007" t="str">
            <v>17.801</v>
          </cell>
          <cell r="H1007">
            <v>4248</v>
          </cell>
          <cell r="I1007">
            <v>342977</v>
          </cell>
          <cell r="J1007">
            <v>0</v>
          </cell>
        </row>
        <row r="1008">
          <cell r="A1008" t="str">
            <v>010403</v>
          </cell>
          <cell r="B1008" t="str">
            <v>15</v>
          </cell>
          <cell r="C1008" t="str">
            <v>91D00140</v>
          </cell>
          <cell r="D1008" t="str">
            <v>합판거푸집</v>
          </cell>
          <cell r="E1008" t="str">
            <v>4회</v>
          </cell>
          <cell r="F1008" t="str">
            <v>M2</v>
          </cell>
          <cell r="G1008" t="str">
            <v>147.24</v>
          </cell>
          <cell r="H1008">
            <v>3835</v>
          </cell>
          <cell r="I1008">
            <v>11065</v>
          </cell>
          <cell r="J1008">
            <v>0</v>
          </cell>
        </row>
        <row r="1009">
          <cell r="A1009" t="str">
            <v>010403</v>
          </cell>
          <cell r="B1009" t="str">
            <v>18</v>
          </cell>
          <cell r="C1009" t="str">
            <v>Z0000014</v>
          </cell>
          <cell r="D1009" t="str">
            <v>스페이샤</v>
          </cell>
          <cell r="F1009" t="str">
            <v>EA</v>
          </cell>
          <cell r="G1009" t="str">
            <v>442</v>
          </cell>
          <cell r="H1009">
            <v>25</v>
          </cell>
        </row>
        <row r="1011">
          <cell r="D1011" t="str">
            <v>소계</v>
          </cell>
        </row>
        <row r="1013">
          <cell r="D1013" t="str">
            <v>4. 미장및 수장공사</v>
          </cell>
        </row>
        <row r="1014">
          <cell r="A1014" t="str">
            <v>010404</v>
          </cell>
          <cell r="B1014" t="str">
            <v>1</v>
          </cell>
          <cell r="C1014" t="str">
            <v>91L00040</v>
          </cell>
          <cell r="D1014" t="str">
            <v>시멘트몰탈</v>
          </cell>
          <cell r="E1014" t="str">
            <v>바닥24MM</v>
          </cell>
          <cell r="F1014" t="str">
            <v>M2</v>
          </cell>
          <cell r="G1014">
            <v>411.48</v>
          </cell>
          <cell r="H1014">
            <v>352</v>
          </cell>
          <cell r="I1014">
            <v>5506</v>
          </cell>
          <cell r="J1014">
            <v>0</v>
          </cell>
        </row>
        <row r="1015">
          <cell r="A1015" t="str">
            <v>010404</v>
          </cell>
          <cell r="B1015" t="str">
            <v>2</v>
          </cell>
          <cell r="C1015" t="str">
            <v>91L00920</v>
          </cell>
          <cell r="D1015" t="str">
            <v>후로아하드너</v>
          </cell>
          <cell r="E1015" t="str">
            <v>미장동시</v>
          </cell>
          <cell r="F1015" t="str">
            <v>M2</v>
          </cell>
          <cell r="G1015">
            <v>238.68</v>
          </cell>
          <cell r="H1015">
            <v>1470</v>
          </cell>
          <cell r="I1015">
            <v>8514</v>
          </cell>
          <cell r="J1015">
            <v>0</v>
          </cell>
        </row>
        <row r="1016">
          <cell r="A1016" t="str">
            <v>010404</v>
          </cell>
          <cell r="B1016" t="str">
            <v>3</v>
          </cell>
          <cell r="C1016" t="str">
            <v>91P00040</v>
          </cell>
          <cell r="D1016" t="str">
            <v>디럭스타일붙이기</v>
          </cell>
          <cell r="E1016" t="str">
            <v>3*300*300</v>
          </cell>
          <cell r="F1016" t="str">
            <v>M2</v>
          </cell>
          <cell r="G1016">
            <v>172.8</v>
          </cell>
          <cell r="H1016">
            <v>4488</v>
          </cell>
          <cell r="I1016">
            <v>5391</v>
          </cell>
          <cell r="J1016">
            <v>0</v>
          </cell>
        </row>
        <row r="1018">
          <cell r="D1018" t="str">
            <v>소계</v>
          </cell>
        </row>
        <row r="1020">
          <cell r="D1020" t="str">
            <v>5. 도장공사</v>
          </cell>
        </row>
        <row r="1021">
          <cell r="A1021" t="str">
            <v>010405</v>
          </cell>
          <cell r="B1021" t="str">
            <v>6</v>
          </cell>
          <cell r="C1021" t="str">
            <v>91O00115</v>
          </cell>
          <cell r="D1021" t="str">
            <v>조합페인트</v>
          </cell>
          <cell r="E1021" t="str">
            <v>철재면2회,벽 뿜칠</v>
          </cell>
          <cell r="F1021" t="str">
            <v>M2</v>
          </cell>
          <cell r="G1021" t="str">
            <v>71.58</v>
          </cell>
          <cell r="H1021">
            <v>556</v>
          </cell>
          <cell r="I1021">
            <v>2495</v>
          </cell>
          <cell r="J1021">
            <v>0</v>
          </cell>
        </row>
        <row r="1022">
          <cell r="A1022" t="str">
            <v>010405</v>
          </cell>
          <cell r="B1022" t="str">
            <v>7</v>
          </cell>
          <cell r="C1022" t="str">
            <v>91O00155</v>
          </cell>
          <cell r="D1022" t="str">
            <v>방청페인트</v>
          </cell>
          <cell r="E1022" t="str">
            <v>철부1회</v>
          </cell>
          <cell r="F1022" t="str">
            <v>M2</v>
          </cell>
          <cell r="G1022" t="str">
            <v>71.58</v>
          </cell>
          <cell r="H1022">
            <v>369</v>
          </cell>
          <cell r="I1022">
            <v>1030</v>
          </cell>
          <cell r="J1022">
            <v>0</v>
          </cell>
        </row>
        <row r="1023">
          <cell r="A1023" t="str">
            <v>010405</v>
          </cell>
          <cell r="B1023" t="str">
            <v>8</v>
          </cell>
          <cell r="C1023" t="str">
            <v>Z0000259</v>
          </cell>
          <cell r="D1023" t="str">
            <v>에폭시 프라이머</v>
          </cell>
          <cell r="E1023" t="str">
            <v>1회</v>
          </cell>
          <cell r="F1023" t="str">
            <v>M2</v>
          </cell>
          <cell r="G1023" t="str">
            <v>61.02</v>
          </cell>
          <cell r="H1023">
            <v>359</v>
          </cell>
          <cell r="I1023">
            <v>270</v>
          </cell>
          <cell r="J1023">
            <v>17</v>
          </cell>
        </row>
        <row r="1025">
          <cell r="D1025" t="str">
            <v>소계</v>
          </cell>
        </row>
        <row r="1027">
          <cell r="D1027" t="str">
            <v>6. 창호공사</v>
          </cell>
        </row>
        <row r="1028">
          <cell r="A1028" t="str">
            <v>010406</v>
          </cell>
          <cell r="B1028" t="str">
            <v>53</v>
          </cell>
          <cell r="C1028" t="str">
            <v>Z0000260</v>
          </cell>
          <cell r="D1028" t="str">
            <v>AW-1</v>
          </cell>
          <cell r="E1028" t="str">
            <v>1.35*0.9</v>
          </cell>
          <cell r="F1028" t="str">
            <v>EA</v>
          </cell>
          <cell r="G1028" t="str">
            <v>40</v>
          </cell>
          <cell r="H1028">
            <v>42032</v>
          </cell>
          <cell r="I1028">
            <v>0</v>
          </cell>
        </row>
        <row r="1029">
          <cell r="A1029" t="str">
            <v>010406</v>
          </cell>
          <cell r="B1029" t="str">
            <v>54</v>
          </cell>
          <cell r="C1029" t="str">
            <v>Z0000261</v>
          </cell>
          <cell r="D1029" t="str">
            <v>SPD-1</v>
          </cell>
          <cell r="E1029" t="str">
            <v>0.9*2.1</v>
          </cell>
          <cell r="F1029" t="str">
            <v>EA</v>
          </cell>
          <cell r="G1029" t="str">
            <v>20</v>
          </cell>
          <cell r="H1029">
            <v>174681</v>
          </cell>
          <cell r="I1029">
            <v>0</v>
          </cell>
        </row>
        <row r="1030">
          <cell r="A1030" t="str">
            <v>010406</v>
          </cell>
          <cell r="B1030" t="str">
            <v>55</v>
          </cell>
          <cell r="C1030" t="str">
            <v>91N00510</v>
          </cell>
          <cell r="D1030" t="str">
            <v>유리끼우기 코킹</v>
          </cell>
          <cell r="E1030" t="str">
            <v>0.5CM각</v>
          </cell>
          <cell r="F1030" t="str">
            <v>M</v>
          </cell>
          <cell r="G1030" t="str">
            <v>504</v>
          </cell>
          <cell r="H1030">
            <v>189</v>
          </cell>
          <cell r="I1030">
            <v>0</v>
          </cell>
          <cell r="J1030">
            <v>0</v>
          </cell>
        </row>
        <row r="1031">
          <cell r="A1031" t="str">
            <v>010406</v>
          </cell>
          <cell r="B1031" t="str">
            <v>56</v>
          </cell>
          <cell r="C1031" t="str">
            <v>Z0000081</v>
          </cell>
          <cell r="D1031" t="str">
            <v>도아 로크</v>
          </cell>
          <cell r="E1031" t="str">
            <v>현관용</v>
          </cell>
          <cell r="F1031" t="str">
            <v>EA</v>
          </cell>
          <cell r="G1031" t="str">
            <v>20</v>
          </cell>
          <cell r="H1031">
            <v>9310</v>
          </cell>
          <cell r="I1031">
            <v>0</v>
          </cell>
        </row>
        <row r="1032">
          <cell r="A1032" t="str">
            <v>010406</v>
          </cell>
          <cell r="B1032" t="str">
            <v>57</v>
          </cell>
          <cell r="C1032" t="str">
            <v>49A00020</v>
          </cell>
          <cell r="D1032" t="str">
            <v>투명유리</v>
          </cell>
          <cell r="E1032" t="str">
            <v>T=5.0MM</v>
          </cell>
          <cell r="F1032" t="str">
            <v>M2</v>
          </cell>
          <cell r="G1032" t="str">
            <v>49.086</v>
          </cell>
          <cell r="H1032">
            <v>3716</v>
          </cell>
          <cell r="I1032">
            <v>0</v>
          </cell>
          <cell r="J1032">
            <v>0</v>
          </cell>
        </row>
        <row r="1033">
          <cell r="A1033" t="str">
            <v>010406</v>
          </cell>
          <cell r="B1033" t="str">
            <v>58</v>
          </cell>
          <cell r="C1033" t="str">
            <v>Z0000263</v>
          </cell>
          <cell r="D1033" t="str">
            <v>유리끼우기</v>
          </cell>
          <cell r="E1033" t="str">
            <v>AL 및 플라스틱,5MM 이하</v>
          </cell>
          <cell r="F1033" t="str">
            <v>M2</v>
          </cell>
          <cell r="G1033" t="str">
            <v>48.06</v>
          </cell>
          <cell r="H1033">
            <v>0</v>
          </cell>
          <cell r="I1033">
            <v>10681</v>
          </cell>
        </row>
        <row r="1035">
          <cell r="D1035" t="str">
            <v>소계</v>
          </cell>
        </row>
        <row r="1037">
          <cell r="D1037" t="str">
            <v>7. 금속공사</v>
          </cell>
        </row>
        <row r="1038">
          <cell r="A1038" t="str">
            <v>010408</v>
          </cell>
          <cell r="B1038" t="str">
            <v>18</v>
          </cell>
          <cell r="C1038" t="str">
            <v>Z0000088</v>
          </cell>
          <cell r="D1038" t="str">
            <v>ST'L PLATE</v>
          </cell>
          <cell r="E1038" t="str">
            <v>T=1.2</v>
          </cell>
          <cell r="F1038" t="str">
            <v>KG</v>
          </cell>
          <cell r="G1038" t="str">
            <v>632</v>
          </cell>
          <cell r="H1038">
            <v>309</v>
          </cell>
          <cell r="I1038">
            <v>0</v>
          </cell>
        </row>
        <row r="1039">
          <cell r="A1039" t="str">
            <v>010408</v>
          </cell>
          <cell r="B1039" t="str">
            <v>45</v>
          </cell>
          <cell r="C1039" t="str">
            <v>Z0000264</v>
          </cell>
          <cell r="D1039" t="str">
            <v>ANGLE</v>
          </cell>
          <cell r="E1039" t="str">
            <v>L-50*50*4</v>
          </cell>
          <cell r="F1039" t="str">
            <v>KG</v>
          </cell>
          <cell r="G1039" t="str">
            <v>169</v>
          </cell>
          <cell r="H1039">
            <v>298</v>
          </cell>
          <cell r="I1039">
            <v>0</v>
          </cell>
        </row>
        <row r="1040">
          <cell r="A1040" t="str">
            <v>010408</v>
          </cell>
          <cell r="B1040" t="str">
            <v>46</v>
          </cell>
          <cell r="C1040" t="str">
            <v>91K01460</v>
          </cell>
          <cell r="D1040" t="str">
            <v>잡철물설치비</v>
          </cell>
          <cell r="E1040" t="str">
            <v>간단</v>
          </cell>
          <cell r="F1040" t="str">
            <v>TON</v>
          </cell>
          <cell r="G1040" t="str">
            <v>0.735</v>
          </cell>
          <cell r="H1040">
            <v>18896</v>
          </cell>
          <cell r="I1040">
            <v>418202</v>
          </cell>
          <cell r="J1040">
            <v>982</v>
          </cell>
        </row>
        <row r="1042">
          <cell r="D1042" t="str">
            <v>소계</v>
          </cell>
        </row>
        <row r="1044">
          <cell r="D1044" t="str">
            <v>8. 철골공사</v>
          </cell>
        </row>
        <row r="1045">
          <cell r="A1045" t="str">
            <v>010409</v>
          </cell>
          <cell r="B1045" t="str">
            <v>72</v>
          </cell>
          <cell r="C1045" t="str">
            <v>Z0000442</v>
          </cell>
          <cell r="D1045" t="str">
            <v>H-SHAPE(SWS490B)</v>
          </cell>
          <cell r="E1045" t="str">
            <v>H-294*302*12*12</v>
          </cell>
          <cell r="F1045" t="str">
            <v>KG</v>
          </cell>
          <cell r="G1045" t="str">
            <v>18227</v>
          </cell>
          <cell r="H1045">
            <v>347</v>
          </cell>
          <cell r="I1045">
            <v>0</v>
          </cell>
        </row>
        <row r="1046">
          <cell r="A1046" t="str">
            <v>010409</v>
          </cell>
          <cell r="B1046" t="str">
            <v>73</v>
          </cell>
          <cell r="C1046" t="str">
            <v>Z0000443</v>
          </cell>
          <cell r="D1046" t="str">
            <v>ST'L PIPE</v>
          </cell>
          <cell r="E1046" t="str">
            <v>D21.7*2.0T</v>
          </cell>
          <cell r="F1046" t="str">
            <v>M</v>
          </cell>
          <cell r="G1046">
            <v>818.78</v>
          </cell>
          <cell r="H1046">
            <v>609</v>
          </cell>
          <cell r="I1046">
            <v>0</v>
          </cell>
        </row>
        <row r="1047">
          <cell r="A1047" t="str">
            <v>010409</v>
          </cell>
          <cell r="B1047" t="str">
            <v>74</v>
          </cell>
          <cell r="C1047" t="str">
            <v>Z0000444</v>
          </cell>
          <cell r="D1047" t="str">
            <v>ST'L PIPE</v>
          </cell>
          <cell r="E1047" t="str">
            <v>D27.2*2.0T</v>
          </cell>
          <cell r="F1047" t="str">
            <v>M</v>
          </cell>
          <cell r="G1047" t="str">
            <v>246.8</v>
          </cell>
          <cell r="H1047">
            <v>743</v>
          </cell>
          <cell r="I1047">
            <v>0</v>
          </cell>
        </row>
        <row r="1048">
          <cell r="A1048" t="str">
            <v>010409</v>
          </cell>
          <cell r="B1048" t="str">
            <v>75</v>
          </cell>
          <cell r="C1048" t="str">
            <v>Z0000445</v>
          </cell>
          <cell r="D1048" t="str">
            <v>ST'L PIPE</v>
          </cell>
          <cell r="E1048" t="str">
            <v>D27.2*2.3T</v>
          </cell>
          <cell r="F1048" t="str">
            <v>M</v>
          </cell>
          <cell r="G1048" t="str">
            <v>298.26</v>
          </cell>
          <cell r="H1048">
            <v>743</v>
          </cell>
          <cell r="I1048">
            <v>0</v>
          </cell>
        </row>
        <row r="1049">
          <cell r="A1049" t="str">
            <v>010409</v>
          </cell>
          <cell r="B1049" t="str">
            <v>76</v>
          </cell>
          <cell r="C1049" t="str">
            <v>Z0000446</v>
          </cell>
          <cell r="D1049" t="str">
            <v>ST'L PIPE</v>
          </cell>
          <cell r="E1049" t="str">
            <v>D34.0*2.3T</v>
          </cell>
          <cell r="F1049" t="str">
            <v>M</v>
          </cell>
          <cell r="G1049" t="str">
            <v>584.96</v>
          </cell>
          <cell r="H1049">
            <v>1117</v>
          </cell>
          <cell r="I1049">
            <v>0</v>
          </cell>
        </row>
        <row r="1050">
          <cell r="A1050" t="str">
            <v>010409</v>
          </cell>
          <cell r="B1050" t="str">
            <v>77</v>
          </cell>
          <cell r="C1050" t="str">
            <v>Z0000447</v>
          </cell>
          <cell r="D1050" t="str">
            <v>ST'L PIPE</v>
          </cell>
          <cell r="E1050" t="str">
            <v>D42.7*2.8T</v>
          </cell>
          <cell r="F1050" t="str">
            <v>M</v>
          </cell>
          <cell r="G1050" t="str">
            <v>267.2</v>
          </cell>
          <cell r="H1050">
            <v>1372</v>
          </cell>
          <cell r="I1050">
            <v>0</v>
          </cell>
        </row>
        <row r="1051">
          <cell r="A1051" t="str">
            <v>010409</v>
          </cell>
          <cell r="B1051" t="str">
            <v>78</v>
          </cell>
          <cell r="C1051" t="str">
            <v>Z0000448</v>
          </cell>
          <cell r="D1051" t="str">
            <v>ST'L PIPE</v>
          </cell>
          <cell r="E1051" t="str">
            <v>D48.6*2.8T</v>
          </cell>
          <cell r="F1051" t="str">
            <v>M</v>
          </cell>
          <cell r="G1051" t="str">
            <v>24</v>
          </cell>
          <cell r="H1051">
            <v>1589</v>
          </cell>
          <cell r="I1051">
            <v>0</v>
          </cell>
        </row>
        <row r="1052">
          <cell r="A1052" t="str">
            <v>010409</v>
          </cell>
          <cell r="B1052" t="str">
            <v>79</v>
          </cell>
          <cell r="C1052" t="str">
            <v>Z0000449</v>
          </cell>
          <cell r="D1052" t="str">
            <v>ST'L PIPE</v>
          </cell>
          <cell r="E1052" t="str">
            <v>D114.3*3.6T</v>
          </cell>
          <cell r="F1052" t="str">
            <v>M</v>
          </cell>
          <cell r="G1052" t="str">
            <v>486.12</v>
          </cell>
          <cell r="H1052">
            <v>5392</v>
          </cell>
          <cell r="I1052">
            <v>0</v>
          </cell>
        </row>
        <row r="1053">
          <cell r="A1053" t="str">
            <v>010409</v>
          </cell>
          <cell r="B1053" t="str">
            <v>80</v>
          </cell>
          <cell r="C1053" t="str">
            <v>Z0000450</v>
          </cell>
          <cell r="D1053" t="str">
            <v>ROUND BAR</v>
          </cell>
          <cell r="E1053" t="str">
            <v>D=30MM</v>
          </cell>
          <cell r="F1053" t="str">
            <v>KG</v>
          </cell>
          <cell r="G1053" t="str">
            <v>2751</v>
          </cell>
          <cell r="H1053">
            <v>313</v>
          </cell>
          <cell r="I1053">
            <v>0</v>
          </cell>
        </row>
        <row r="1054">
          <cell r="A1054" t="str">
            <v>010409</v>
          </cell>
          <cell r="B1054" t="str">
            <v>81</v>
          </cell>
          <cell r="C1054" t="str">
            <v>Z0000451</v>
          </cell>
          <cell r="D1054" t="str">
            <v>FLAT BAR</v>
          </cell>
          <cell r="E1054" t="str">
            <v>FB-90*6</v>
          </cell>
          <cell r="F1054" t="str">
            <v>KG</v>
          </cell>
          <cell r="G1054" t="str">
            <v>479</v>
          </cell>
          <cell r="H1054">
            <v>367</v>
          </cell>
          <cell r="I1054">
            <v>0</v>
          </cell>
        </row>
        <row r="1055">
          <cell r="A1055" t="str">
            <v>010409</v>
          </cell>
          <cell r="B1055" t="str">
            <v>82</v>
          </cell>
          <cell r="C1055" t="str">
            <v>Z0000452</v>
          </cell>
          <cell r="D1055" t="str">
            <v>ST'L PIPE</v>
          </cell>
          <cell r="E1055" t="str">
            <v>T=6</v>
          </cell>
          <cell r="F1055" t="str">
            <v>KG</v>
          </cell>
          <cell r="G1055" t="str">
            <v>16560</v>
          </cell>
          <cell r="H1055">
            <v>281</v>
          </cell>
          <cell r="I1055">
            <v>0</v>
          </cell>
        </row>
        <row r="1056">
          <cell r="A1056" t="str">
            <v>010409</v>
          </cell>
          <cell r="B1056" t="str">
            <v>83</v>
          </cell>
          <cell r="C1056" t="str">
            <v>Z0000453</v>
          </cell>
          <cell r="D1056" t="str">
            <v>ST'L PIPE</v>
          </cell>
          <cell r="E1056" t="str">
            <v>T=9</v>
          </cell>
          <cell r="F1056" t="str">
            <v>KG</v>
          </cell>
          <cell r="G1056" t="str">
            <v>9501</v>
          </cell>
          <cell r="H1056">
            <v>284</v>
          </cell>
          <cell r="I1056">
            <v>0</v>
          </cell>
        </row>
        <row r="1057">
          <cell r="A1057" t="str">
            <v>010409</v>
          </cell>
          <cell r="B1057" t="str">
            <v>84</v>
          </cell>
          <cell r="C1057" t="str">
            <v>Z0000454</v>
          </cell>
          <cell r="D1057" t="str">
            <v>ST'L PIPE</v>
          </cell>
          <cell r="E1057" t="str">
            <v>T=18</v>
          </cell>
          <cell r="F1057" t="str">
            <v>KG</v>
          </cell>
          <cell r="G1057" t="str">
            <v>894</v>
          </cell>
          <cell r="H1057">
            <v>328</v>
          </cell>
          <cell r="I1057">
            <v>0</v>
          </cell>
        </row>
        <row r="1058">
          <cell r="A1058" t="str">
            <v>010409</v>
          </cell>
          <cell r="B1058" t="str">
            <v>85</v>
          </cell>
          <cell r="C1058" t="str">
            <v>Z0000455</v>
          </cell>
          <cell r="D1058" t="str">
            <v>CHANNEL</v>
          </cell>
          <cell r="E1058" t="str">
            <v>C-150*50*20*3.2</v>
          </cell>
          <cell r="F1058" t="str">
            <v>KG</v>
          </cell>
          <cell r="G1058" t="str">
            <v>9888</v>
          </cell>
          <cell r="H1058">
            <v>303</v>
          </cell>
          <cell r="I1058">
            <v>0</v>
          </cell>
        </row>
        <row r="1059">
          <cell r="A1059" t="str">
            <v>010409</v>
          </cell>
          <cell r="B1059" t="str">
            <v>86</v>
          </cell>
          <cell r="C1059" t="str">
            <v>Z0000167</v>
          </cell>
          <cell r="D1059" t="str">
            <v>산소</v>
          </cell>
          <cell r="E1059" t="str">
            <v>99.9%</v>
          </cell>
          <cell r="F1059" t="str">
            <v>M3</v>
          </cell>
          <cell r="G1059" t="str">
            <v>303.47</v>
          </cell>
          <cell r="H1059">
            <v>571</v>
          </cell>
          <cell r="I1059">
            <v>0</v>
          </cell>
        </row>
        <row r="1060">
          <cell r="A1060" t="str">
            <v>010409</v>
          </cell>
          <cell r="B1060" t="str">
            <v>87</v>
          </cell>
          <cell r="C1060" t="str">
            <v>Z0000168</v>
          </cell>
          <cell r="D1060" t="str">
            <v>아세틸렌</v>
          </cell>
          <cell r="E1060" t="str">
            <v>65.8*3.3</v>
          </cell>
          <cell r="F1060" t="str">
            <v>KG</v>
          </cell>
          <cell r="G1060" t="str">
            <v>149.85</v>
          </cell>
          <cell r="H1060">
            <v>5390</v>
          </cell>
          <cell r="I1060">
            <v>0</v>
          </cell>
        </row>
        <row r="1061">
          <cell r="A1061" t="str">
            <v>010409</v>
          </cell>
          <cell r="B1061" t="str">
            <v>88</v>
          </cell>
          <cell r="C1061" t="str">
            <v>Z0000169</v>
          </cell>
          <cell r="D1061" t="str">
            <v>서비스볼트</v>
          </cell>
          <cell r="E1061" t="str">
            <v>M16*125</v>
          </cell>
          <cell r="F1061" t="str">
            <v>EA</v>
          </cell>
          <cell r="G1061" t="str">
            <v>86.71</v>
          </cell>
          <cell r="H1061">
            <v>376</v>
          </cell>
          <cell r="I1061">
            <v>0</v>
          </cell>
        </row>
        <row r="1062">
          <cell r="A1062" t="str">
            <v>010409</v>
          </cell>
          <cell r="B1062" t="str">
            <v>89</v>
          </cell>
          <cell r="C1062" t="str">
            <v>Z0000170</v>
          </cell>
          <cell r="D1062" t="str">
            <v>보조강재(L-90*90*7)</v>
          </cell>
          <cell r="E1062" t="str">
            <v>SS41</v>
          </cell>
          <cell r="F1062" t="str">
            <v>KG</v>
          </cell>
          <cell r="G1062" t="str">
            <v>222.42</v>
          </cell>
          <cell r="H1062">
            <v>301</v>
          </cell>
          <cell r="I1062">
            <v>0</v>
          </cell>
        </row>
        <row r="1063">
          <cell r="A1063" t="str">
            <v>010409</v>
          </cell>
          <cell r="B1063" t="str">
            <v>90</v>
          </cell>
          <cell r="C1063" t="str">
            <v>Z0000171</v>
          </cell>
          <cell r="D1063" t="str">
            <v>용접공</v>
          </cell>
          <cell r="F1063" t="str">
            <v>인</v>
          </cell>
          <cell r="G1063" t="str">
            <v>135.82</v>
          </cell>
          <cell r="H1063">
            <v>0</v>
          </cell>
          <cell r="I1063">
            <v>63205</v>
          </cell>
        </row>
        <row r="1064">
          <cell r="A1064" t="str">
            <v>010409</v>
          </cell>
          <cell r="B1064" t="str">
            <v>91</v>
          </cell>
          <cell r="C1064" t="str">
            <v>Z0000172</v>
          </cell>
          <cell r="D1064" t="str">
            <v>수동용접봉</v>
          </cell>
          <cell r="E1064" t="str">
            <v>1.8*2.1</v>
          </cell>
          <cell r="F1064" t="str">
            <v>KG</v>
          </cell>
          <cell r="G1064" t="str">
            <v>1069.74</v>
          </cell>
          <cell r="H1064">
            <v>646</v>
          </cell>
          <cell r="I1064">
            <v>0</v>
          </cell>
        </row>
        <row r="1065">
          <cell r="A1065" t="str">
            <v>010409</v>
          </cell>
          <cell r="B1065" t="str">
            <v>92</v>
          </cell>
          <cell r="C1065" t="str">
            <v>91E00090</v>
          </cell>
          <cell r="D1065" t="str">
            <v>철골가공조립</v>
          </cell>
          <cell r="F1065" t="str">
            <v>TON</v>
          </cell>
          <cell r="G1065" t="str">
            <v>62.199</v>
          </cell>
          <cell r="H1065">
            <v>0</v>
          </cell>
          <cell r="I1065">
            <v>375105</v>
          </cell>
          <cell r="J1065">
            <v>0</v>
          </cell>
        </row>
        <row r="1066">
          <cell r="A1066" t="str">
            <v>010409</v>
          </cell>
          <cell r="B1066" t="str">
            <v>93</v>
          </cell>
          <cell r="C1066" t="str">
            <v>Z0000162</v>
          </cell>
          <cell r="D1066" t="str">
            <v>T.C BOLT</v>
          </cell>
          <cell r="E1066" t="str">
            <v>각종</v>
          </cell>
          <cell r="F1066" t="str">
            <v>KG</v>
          </cell>
          <cell r="G1066" t="str">
            <v>1639</v>
          </cell>
          <cell r="H1066">
            <v>1068</v>
          </cell>
          <cell r="I1066">
            <v>0</v>
          </cell>
          <cell r="J1066">
            <v>0</v>
          </cell>
        </row>
        <row r="1067">
          <cell r="A1067" t="str">
            <v>010409</v>
          </cell>
          <cell r="B1067" t="str">
            <v>94</v>
          </cell>
          <cell r="C1067" t="str">
            <v>Z0000165</v>
          </cell>
          <cell r="D1067" t="str">
            <v>TURN BUCKLE</v>
          </cell>
          <cell r="E1067" t="str">
            <v>D30*300</v>
          </cell>
          <cell r="F1067" t="str">
            <v>EA</v>
          </cell>
          <cell r="G1067" t="str">
            <v>105</v>
          </cell>
          <cell r="H1067">
            <v>39249</v>
          </cell>
          <cell r="I1067">
            <v>0</v>
          </cell>
          <cell r="J1067">
            <v>0</v>
          </cell>
        </row>
        <row r="1068">
          <cell r="A1068" t="str">
            <v>010409</v>
          </cell>
          <cell r="B1068" t="str">
            <v>95</v>
          </cell>
          <cell r="C1068" t="str">
            <v>Z0000164</v>
          </cell>
          <cell r="D1068" t="str">
            <v>ANCHOR BOLT</v>
          </cell>
          <cell r="E1068" t="str">
            <v>M24*900</v>
          </cell>
          <cell r="F1068" t="str">
            <v>EA</v>
          </cell>
          <cell r="G1068" t="str">
            <v>151</v>
          </cell>
          <cell r="H1068">
            <v>1764</v>
          </cell>
          <cell r="I1068">
            <v>0</v>
          </cell>
          <cell r="J1068">
            <v>0</v>
          </cell>
        </row>
        <row r="1069">
          <cell r="A1069" t="str">
            <v>010409</v>
          </cell>
          <cell r="B1069" t="str">
            <v>96</v>
          </cell>
          <cell r="C1069" t="str">
            <v>Z0000173</v>
          </cell>
          <cell r="D1069" t="str">
            <v>그라우팅몰탈</v>
          </cell>
          <cell r="F1069" t="str">
            <v>M3</v>
          </cell>
          <cell r="G1069" t="str">
            <v>0.288</v>
          </cell>
          <cell r="H1069">
            <v>224186</v>
          </cell>
          <cell r="I1069">
            <v>64677</v>
          </cell>
        </row>
        <row r="1070">
          <cell r="A1070" t="str">
            <v>010409</v>
          </cell>
          <cell r="B1070" t="str">
            <v>97</v>
          </cell>
          <cell r="C1070" t="str">
            <v>91E00420</v>
          </cell>
          <cell r="D1070" t="str">
            <v>철골세우기</v>
          </cell>
          <cell r="E1070" t="str">
            <v>중층</v>
          </cell>
          <cell r="F1070" t="str">
            <v>TON</v>
          </cell>
          <cell r="G1070" t="str">
            <v>62.199</v>
          </cell>
          <cell r="H1070">
            <v>124</v>
          </cell>
          <cell r="I1070">
            <v>47802</v>
          </cell>
          <cell r="J1070">
            <v>0</v>
          </cell>
        </row>
        <row r="1071">
          <cell r="A1071" t="str">
            <v>010409</v>
          </cell>
          <cell r="B1071" t="str">
            <v>98</v>
          </cell>
          <cell r="C1071" t="str">
            <v>91E00710</v>
          </cell>
          <cell r="D1071" t="str">
            <v>고장력볼트본조임</v>
          </cell>
          <cell r="F1071" t="str">
            <v>톤</v>
          </cell>
          <cell r="G1071" t="str">
            <v>62.199</v>
          </cell>
          <cell r="H1071">
            <v>1834</v>
          </cell>
          <cell r="I1071">
            <v>72918</v>
          </cell>
          <cell r="J1071">
            <v>0</v>
          </cell>
        </row>
        <row r="1072">
          <cell r="A1072" t="str">
            <v>010409</v>
          </cell>
          <cell r="B1072" t="str">
            <v>99</v>
          </cell>
          <cell r="C1072" t="str">
            <v>Z0000177</v>
          </cell>
          <cell r="D1072" t="str">
            <v>트럭크레인</v>
          </cell>
          <cell r="E1072" t="str">
            <v>20 톤</v>
          </cell>
          <cell r="F1072" t="str">
            <v>HR</v>
          </cell>
          <cell r="G1072" t="str">
            <v>49.76</v>
          </cell>
          <cell r="H1072">
            <v>2694</v>
          </cell>
          <cell r="I1072">
            <v>19997</v>
          </cell>
          <cell r="J1072">
            <v>17964</v>
          </cell>
        </row>
        <row r="1073">
          <cell r="A1073" t="str">
            <v>010409</v>
          </cell>
          <cell r="B1073" t="str">
            <v>100</v>
          </cell>
          <cell r="C1073" t="str">
            <v>Z0000174</v>
          </cell>
          <cell r="D1073" t="str">
            <v>조합페인트</v>
          </cell>
          <cell r="E1073" t="str">
            <v>철재면2회,벽뿜칠</v>
          </cell>
          <cell r="F1073" t="str">
            <v>M2</v>
          </cell>
          <cell r="G1073" t="str">
            <v>1698.16</v>
          </cell>
          <cell r="H1073">
            <v>556</v>
          </cell>
          <cell r="I1073">
            <v>2495</v>
          </cell>
        </row>
        <row r="1074">
          <cell r="A1074" t="str">
            <v>010409</v>
          </cell>
          <cell r="B1074" t="str">
            <v>101</v>
          </cell>
          <cell r="C1074" t="str">
            <v>Z0000175</v>
          </cell>
          <cell r="D1074" t="str">
            <v>방청페인트</v>
          </cell>
          <cell r="E1074" t="str">
            <v>철부1회</v>
          </cell>
          <cell r="F1074" t="str">
            <v>M2</v>
          </cell>
          <cell r="G1074" t="str">
            <v>1698.16</v>
          </cell>
          <cell r="H1074">
            <v>369</v>
          </cell>
          <cell r="I1074">
            <v>1030</v>
          </cell>
        </row>
        <row r="1076">
          <cell r="D1076" t="str">
            <v>소계</v>
          </cell>
        </row>
        <row r="1078">
          <cell r="D1078" t="str">
            <v>10. 지붕공사및 홈통공사</v>
          </cell>
        </row>
        <row r="1079">
          <cell r="A1079" t="str">
            <v>010410</v>
          </cell>
          <cell r="B1079" t="str">
            <v>7</v>
          </cell>
          <cell r="C1079" t="str">
            <v>Z0000265</v>
          </cell>
          <cell r="D1079" t="str">
            <v>강관선홈통</v>
          </cell>
          <cell r="E1079" t="str">
            <v>Φ100</v>
          </cell>
          <cell r="F1079" t="str">
            <v>M</v>
          </cell>
          <cell r="G1079" t="str">
            <v>34.2</v>
          </cell>
          <cell r="H1079">
            <v>2718</v>
          </cell>
          <cell r="I1079">
            <v>9136</v>
          </cell>
        </row>
        <row r="1080">
          <cell r="A1080" t="str">
            <v>010410</v>
          </cell>
          <cell r="B1080" t="str">
            <v>8</v>
          </cell>
          <cell r="C1080" t="str">
            <v>Z0000185</v>
          </cell>
          <cell r="D1080" t="str">
            <v>샌드위치판넬(내벽)</v>
          </cell>
          <cell r="E1080" t="str">
            <v>WALL T=50MM</v>
          </cell>
          <cell r="F1080" t="str">
            <v>M2</v>
          </cell>
          <cell r="G1080" t="str">
            <v>312.96</v>
          </cell>
          <cell r="H1080">
            <v>21952</v>
          </cell>
          <cell r="I1080">
            <v>0</v>
          </cell>
          <cell r="J1080">
            <v>0</v>
          </cell>
        </row>
        <row r="1081">
          <cell r="A1081" t="str">
            <v>010410</v>
          </cell>
          <cell r="B1081" t="str">
            <v>10</v>
          </cell>
          <cell r="C1081" t="str">
            <v>Z0000266</v>
          </cell>
          <cell r="D1081" t="str">
            <v>샌드위치판넬(지붕)</v>
          </cell>
          <cell r="E1081" t="str">
            <v>ROOF T=75MM</v>
          </cell>
          <cell r="F1081" t="str">
            <v>M2</v>
          </cell>
          <cell r="G1081" t="str">
            <v>172.8</v>
          </cell>
          <cell r="H1081">
            <v>37761</v>
          </cell>
          <cell r="I1081">
            <v>0</v>
          </cell>
        </row>
        <row r="1082">
          <cell r="A1082" t="str">
            <v>010410</v>
          </cell>
          <cell r="B1082" t="str">
            <v>11</v>
          </cell>
          <cell r="C1082" t="str">
            <v>Z0000189</v>
          </cell>
          <cell r="D1082" t="str">
            <v>실리콘수지강판</v>
          </cell>
          <cell r="E1082" t="str">
            <v>T=0.8</v>
          </cell>
          <cell r="F1082" t="str">
            <v>M</v>
          </cell>
          <cell r="G1082" t="str">
            <v>267</v>
          </cell>
          <cell r="H1082">
            <v>3949</v>
          </cell>
          <cell r="I1082">
            <v>0</v>
          </cell>
        </row>
        <row r="1083">
          <cell r="A1083" t="str">
            <v>010410</v>
          </cell>
          <cell r="B1083" t="str">
            <v>12</v>
          </cell>
          <cell r="C1083" t="str">
            <v>Z0000187</v>
          </cell>
          <cell r="D1083" t="str">
            <v>성형비</v>
          </cell>
          <cell r="F1083" t="str">
            <v>M</v>
          </cell>
          <cell r="G1083" t="str">
            <v>267</v>
          </cell>
          <cell r="H1083">
            <v>294</v>
          </cell>
          <cell r="I1083">
            <v>0</v>
          </cell>
        </row>
        <row r="1084">
          <cell r="A1084" t="str">
            <v>010410</v>
          </cell>
          <cell r="B1084" t="str">
            <v>13</v>
          </cell>
          <cell r="C1084" t="str">
            <v>Z0000190</v>
          </cell>
          <cell r="D1084" t="str">
            <v>처마싸기</v>
          </cell>
          <cell r="F1084" t="str">
            <v>M</v>
          </cell>
          <cell r="G1084" t="str">
            <v>309.6</v>
          </cell>
          <cell r="H1084">
            <v>463</v>
          </cell>
          <cell r="I1084">
            <v>12385</v>
          </cell>
        </row>
        <row r="1085">
          <cell r="A1085" t="str">
            <v>010410</v>
          </cell>
          <cell r="B1085" t="str">
            <v>14</v>
          </cell>
          <cell r="C1085" t="str">
            <v>Z0000267</v>
          </cell>
          <cell r="D1085" t="str">
            <v>벽지붕싸기</v>
          </cell>
          <cell r="F1085" t="str">
            <v>M</v>
          </cell>
          <cell r="G1085" t="str">
            <v>307.2</v>
          </cell>
          <cell r="H1085">
            <v>294</v>
          </cell>
          <cell r="I1085">
            <v>12385</v>
          </cell>
        </row>
        <row r="1086">
          <cell r="A1086" t="str">
            <v>010410</v>
          </cell>
          <cell r="B1086" t="str">
            <v>15</v>
          </cell>
          <cell r="C1086" t="str">
            <v>Z0000191</v>
          </cell>
          <cell r="D1086" t="str">
            <v>박공싸기</v>
          </cell>
          <cell r="F1086" t="str">
            <v>M</v>
          </cell>
          <cell r="G1086" t="str">
            <v>45.2</v>
          </cell>
          <cell r="H1086">
            <v>580</v>
          </cell>
          <cell r="I1086">
            <v>9032</v>
          </cell>
        </row>
        <row r="1088">
          <cell r="D1088" t="str">
            <v>소계</v>
          </cell>
        </row>
        <row r="1090">
          <cell r="D1090" t="str">
            <v>11. 작업부산물</v>
          </cell>
        </row>
        <row r="1091">
          <cell r="A1091" t="str">
            <v>010411</v>
          </cell>
          <cell r="B1091" t="str">
            <v>1</v>
          </cell>
          <cell r="C1091" t="str">
            <v>Z0000196</v>
          </cell>
          <cell r="D1091" t="str">
            <v>고철</v>
          </cell>
          <cell r="F1091" t="str">
            <v>KG</v>
          </cell>
          <cell r="G1091" t="str">
            <v>3687.6</v>
          </cell>
          <cell r="H1091">
            <v>68</v>
          </cell>
          <cell r="I1091">
            <v>0</v>
          </cell>
          <cell r="J1091">
            <v>0</v>
          </cell>
        </row>
        <row r="1093">
          <cell r="D1093" t="str">
            <v>소계</v>
          </cell>
        </row>
        <row r="1095">
          <cell r="D1095" t="str">
            <v>12. 관급자재대</v>
          </cell>
        </row>
        <row r="1096">
          <cell r="A1096" t="str">
            <v>010412</v>
          </cell>
          <cell r="B1096" t="str">
            <v>1</v>
          </cell>
          <cell r="C1096" t="str">
            <v>Z0000197</v>
          </cell>
          <cell r="D1096" t="str">
            <v>시멘트</v>
          </cell>
          <cell r="E1096" t="str">
            <v>40KG</v>
          </cell>
          <cell r="F1096" t="str">
            <v>포</v>
          </cell>
          <cell r="G1096" t="str">
            <v>133</v>
          </cell>
        </row>
        <row r="1097">
          <cell r="A1097" t="str">
            <v>010412</v>
          </cell>
          <cell r="B1097" t="str">
            <v>2</v>
          </cell>
          <cell r="C1097" t="str">
            <v>Z0000198</v>
          </cell>
          <cell r="D1097" t="str">
            <v>조달수수료</v>
          </cell>
          <cell r="E1097" t="str">
            <v>자재비의 1.4%</v>
          </cell>
          <cell r="F1097" t="str">
            <v>식</v>
          </cell>
          <cell r="G1097" t="str">
            <v>1</v>
          </cell>
        </row>
        <row r="1098">
          <cell r="A1098" t="str">
            <v>010412</v>
          </cell>
          <cell r="B1098" t="str">
            <v>3</v>
          </cell>
          <cell r="C1098" t="str">
            <v>Z0000199</v>
          </cell>
          <cell r="D1098" t="str">
            <v>레미콘</v>
          </cell>
          <cell r="E1098" t="str">
            <v>25-210-12</v>
          </cell>
          <cell r="F1098" t="str">
            <v>M3</v>
          </cell>
          <cell r="G1098" t="str">
            <v>387.89</v>
          </cell>
        </row>
        <row r="1099">
          <cell r="A1099" t="str">
            <v>010412</v>
          </cell>
          <cell r="B1099" t="str">
            <v>5</v>
          </cell>
          <cell r="C1099" t="str">
            <v>Z0000201</v>
          </cell>
          <cell r="D1099" t="str">
            <v>레미콘</v>
          </cell>
          <cell r="E1099" t="str">
            <v>40-135-8</v>
          </cell>
          <cell r="F1099" t="str">
            <v>M3</v>
          </cell>
          <cell r="G1099" t="str">
            <v>21.82</v>
          </cell>
        </row>
        <row r="1100">
          <cell r="A1100" t="str">
            <v>010412</v>
          </cell>
          <cell r="B1100" t="str">
            <v>6</v>
          </cell>
          <cell r="C1100" t="str">
            <v>Z0000202</v>
          </cell>
          <cell r="D1100" t="str">
            <v>조달수수료</v>
          </cell>
          <cell r="E1100" t="str">
            <v>자재비의 0.8%</v>
          </cell>
          <cell r="F1100" t="str">
            <v>식</v>
          </cell>
          <cell r="G1100" t="str">
            <v>1</v>
          </cell>
        </row>
        <row r="1101">
          <cell r="A1101" t="str">
            <v>010412</v>
          </cell>
          <cell r="B1101" t="str">
            <v>10</v>
          </cell>
          <cell r="C1101" t="str">
            <v>Z0000206</v>
          </cell>
          <cell r="D1101" t="str">
            <v>철   근(SD40)</v>
          </cell>
          <cell r="E1101" t="str">
            <v>D 13</v>
          </cell>
          <cell r="F1101" t="str">
            <v>톤</v>
          </cell>
          <cell r="G1101" t="str">
            <v>0.16</v>
          </cell>
        </row>
        <row r="1102">
          <cell r="A1102" t="str">
            <v>010412</v>
          </cell>
          <cell r="B1102" t="str">
            <v>12</v>
          </cell>
          <cell r="C1102" t="str">
            <v>Z0000208</v>
          </cell>
          <cell r="D1102" t="str">
            <v>철   근(SD40)</v>
          </cell>
          <cell r="E1102" t="str">
            <v>D 19</v>
          </cell>
          <cell r="F1102" t="str">
            <v>톤</v>
          </cell>
          <cell r="G1102" t="str">
            <v>18.17</v>
          </cell>
        </row>
        <row r="1103">
          <cell r="A1103" t="str">
            <v>010412</v>
          </cell>
          <cell r="B1103" t="str">
            <v>14</v>
          </cell>
          <cell r="C1103" t="str">
            <v>Z0000210</v>
          </cell>
          <cell r="D1103" t="str">
            <v>조달수수료</v>
          </cell>
          <cell r="E1103" t="str">
            <v>자재비의 1.4%</v>
          </cell>
          <cell r="F1103" t="str">
            <v>식</v>
          </cell>
          <cell r="G1103" t="str">
            <v>1</v>
          </cell>
        </row>
        <row r="1105">
          <cell r="D1105" t="str">
            <v>소계</v>
          </cell>
        </row>
        <row r="1107">
          <cell r="D1107" t="str">
            <v>합  계</v>
          </cell>
        </row>
        <row r="1109">
          <cell r="D1109" t="str">
            <v>*양념류 판매동</v>
          </cell>
        </row>
        <row r="1111">
          <cell r="D1111" t="str">
            <v>1. 가설공사</v>
          </cell>
        </row>
        <row r="1112">
          <cell r="A1112" t="str">
            <v>010501</v>
          </cell>
          <cell r="B1112" t="str">
            <v>1</v>
          </cell>
          <cell r="C1112" t="str">
            <v>91B00010</v>
          </cell>
          <cell r="D1112" t="str">
            <v>규준틀설치</v>
          </cell>
          <cell r="E1112" t="str">
            <v>귀</v>
          </cell>
          <cell r="F1112" t="str">
            <v>개소</v>
          </cell>
          <cell r="G1112" t="str">
            <v>4</v>
          </cell>
          <cell r="H1112">
            <v>3794</v>
          </cell>
          <cell r="I1112">
            <v>33373</v>
          </cell>
          <cell r="J1112">
            <v>0</v>
          </cell>
        </row>
        <row r="1113">
          <cell r="A1113" t="str">
            <v>010501</v>
          </cell>
          <cell r="B1113" t="str">
            <v>2</v>
          </cell>
          <cell r="C1113" t="str">
            <v>91B00020</v>
          </cell>
          <cell r="D1113" t="str">
            <v>규준틀설치</v>
          </cell>
          <cell r="E1113" t="str">
            <v>평</v>
          </cell>
          <cell r="F1113" t="str">
            <v>개소</v>
          </cell>
          <cell r="G1113" t="str">
            <v>4</v>
          </cell>
          <cell r="H1113">
            <v>2410</v>
          </cell>
          <cell r="I1113">
            <v>19112</v>
          </cell>
          <cell r="J1113">
            <v>0</v>
          </cell>
        </row>
        <row r="1114">
          <cell r="A1114" t="str">
            <v>010501</v>
          </cell>
          <cell r="B1114" t="str">
            <v>7</v>
          </cell>
          <cell r="C1114" t="str">
            <v>Z0000236</v>
          </cell>
          <cell r="D1114" t="str">
            <v>강관틀비계</v>
          </cell>
          <cell r="E1114" t="str">
            <v>3개월</v>
          </cell>
          <cell r="F1114" t="str">
            <v>M2</v>
          </cell>
          <cell r="G1114" t="str">
            <v>94.5</v>
          </cell>
          <cell r="H1114">
            <v>529</v>
          </cell>
          <cell r="I1114">
            <v>2102</v>
          </cell>
          <cell r="J1114">
            <v>0</v>
          </cell>
        </row>
        <row r="1115">
          <cell r="A1115" t="str">
            <v>010501</v>
          </cell>
          <cell r="B1115" t="str">
            <v>9</v>
          </cell>
          <cell r="C1115" t="str">
            <v>91B00610</v>
          </cell>
          <cell r="D1115" t="str">
            <v>강관비계다리</v>
          </cell>
          <cell r="E1115" t="str">
            <v>H=30이하.3개월</v>
          </cell>
          <cell r="F1115" t="str">
            <v>M2</v>
          </cell>
          <cell r="G1115" t="str">
            <v>11.34</v>
          </cell>
          <cell r="H1115">
            <v>5078</v>
          </cell>
          <cell r="I1115">
            <v>19009</v>
          </cell>
          <cell r="J1115">
            <v>0</v>
          </cell>
        </row>
        <row r="1116">
          <cell r="A1116" t="str">
            <v>010501</v>
          </cell>
          <cell r="B1116" t="str">
            <v>10</v>
          </cell>
          <cell r="C1116" t="str">
            <v>91B00760</v>
          </cell>
          <cell r="D1116" t="str">
            <v>콘크리트보양</v>
          </cell>
          <cell r="E1116" t="str">
            <v>가마니</v>
          </cell>
          <cell r="F1116" t="str">
            <v>M2</v>
          </cell>
          <cell r="G1116" t="str">
            <v>147.42</v>
          </cell>
          <cell r="H1116">
            <v>176</v>
          </cell>
          <cell r="I1116">
            <v>0</v>
          </cell>
          <cell r="J1116">
            <v>0</v>
          </cell>
        </row>
        <row r="1117">
          <cell r="A1117" t="str">
            <v>010501</v>
          </cell>
          <cell r="B1117" t="str">
            <v>12</v>
          </cell>
          <cell r="C1117" t="str">
            <v>91B00820</v>
          </cell>
          <cell r="D1117" t="str">
            <v>현 장 정 리</v>
          </cell>
          <cell r="E1117" t="str">
            <v>철골조</v>
          </cell>
          <cell r="F1117" t="str">
            <v>M2</v>
          </cell>
          <cell r="G1117" t="str">
            <v>334.65</v>
          </cell>
          <cell r="H1117">
            <v>0</v>
          </cell>
          <cell r="I1117">
            <v>2263</v>
          </cell>
          <cell r="J1117">
            <v>0</v>
          </cell>
        </row>
        <row r="1118">
          <cell r="A1118" t="str">
            <v>010501</v>
          </cell>
          <cell r="B1118" t="str">
            <v>13</v>
          </cell>
          <cell r="C1118" t="str">
            <v>91B00660</v>
          </cell>
          <cell r="D1118" t="str">
            <v>안전망 설치</v>
          </cell>
          <cell r="E1118" t="str">
            <v>3개월</v>
          </cell>
          <cell r="F1118" t="str">
            <v>M2</v>
          </cell>
          <cell r="G1118" t="str">
            <v>382.23</v>
          </cell>
          <cell r="H1118">
            <v>21</v>
          </cell>
          <cell r="I1118">
            <v>2088</v>
          </cell>
          <cell r="J1118">
            <v>0</v>
          </cell>
        </row>
        <row r="1120">
          <cell r="D1120" t="str">
            <v>소계</v>
          </cell>
        </row>
        <row r="1122">
          <cell r="D1122" t="str">
            <v>2. 토공사</v>
          </cell>
        </row>
        <row r="1123">
          <cell r="A1123" t="str">
            <v>010502</v>
          </cell>
          <cell r="B1123" t="str">
            <v>1</v>
          </cell>
          <cell r="C1123" t="str">
            <v>Z0000001</v>
          </cell>
          <cell r="D1123" t="str">
            <v>터파기</v>
          </cell>
          <cell r="E1123" t="str">
            <v>백호우,1.0M3</v>
          </cell>
          <cell r="F1123" t="str">
            <v>M3</v>
          </cell>
          <cell r="G1123" t="str">
            <v>205.13</v>
          </cell>
          <cell r="H1123">
            <v>98</v>
          </cell>
          <cell r="I1123">
            <v>315</v>
          </cell>
          <cell r="J1123">
            <v>225</v>
          </cell>
        </row>
        <row r="1124">
          <cell r="A1124" t="str">
            <v>010502</v>
          </cell>
          <cell r="B1124" t="str">
            <v>2</v>
          </cell>
          <cell r="C1124" t="str">
            <v>Z0000002</v>
          </cell>
          <cell r="D1124" t="str">
            <v>되메우기</v>
          </cell>
          <cell r="E1124" t="str">
            <v>백호우,1.0M3</v>
          </cell>
          <cell r="F1124" t="str">
            <v>M3</v>
          </cell>
          <cell r="G1124" t="str">
            <v>42.96</v>
          </cell>
          <cell r="H1124">
            <v>59</v>
          </cell>
          <cell r="I1124">
            <v>160</v>
          </cell>
          <cell r="J1124">
            <v>135</v>
          </cell>
        </row>
        <row r="1125">
          <cell r="A1125" t="str">
            <v>010502</v>
          </cell>
          <cell r="B1125" t="str">
            <v>3</v>
          </cell>
          <cell r="C1125" t="str">
            <v>Z0000003</v>
          </cell>
          <cell r="D1125" t="str">
            <v>잔토처리(장외 10.5KM)</v>
          </cell>
          <cell r="E1125" t="str">
            <v>백호우0.7+덤프 15</v>
          </cell>
          <cell r="F1125" t="str">
            <v>M3</v>
          </cell>
          <cell r="G1125" t="str">
            <v>162.16</v>
          </cell>
          <cell r="H1125">
            <v>980</v>
          </cell>
          <cell r="I1125">
            <v>1080</v>
          </cell>
          <cell r="J1125">
            <v>1260</v>
          </cell>
        </row>
        <row r="1127">
          <cell r="D1127" t="str">
            <v>소계</v>
          </cell>
        </row>
        <row r="1129">
          <cell r="D1129" t="str">
            <v>3. 철근콘크리트공사</v>
          </cell>
        </row>
        <row r="1130">
          <cell r="A1130" t="str">
            <v>010503</v>
          </cell>
          <cell r="B1130" t="str">
            <v>1</v>
          </cell>
          <cell r="C1130" t="str">
            <v>Z0000004</v>
          </cell>
          <cell r="D1130" t="str">
            <v>레미콘</v>
          </cell>
          <cell r="E1130" t="str">
            <v>25-210-12</v>
          </cell>
          <cell r="F1130" t="str">
            <v>M3</v>
          </cell>
          <cell r="G1130" t="str">
            <v>141.19</v>
          </cell>
          <cell r="H1130">
            <v>0</v>
          </cell>
        </row>
        <row r="1131">
          <cell r="A1131" t="str">
            <v>010503</v>
          </cell>
          <cell r="B1131" t="str">
            <v>3</v>
          </cell>
          <cell r="C1131" t="str">
            <v>Z0000006</v>
          </cell>
          <cell r="D1131" t="str">
            <v>레미콘</v>
          </cell>
          <cell r="E1131" t="str">
            <v>40-135-8</v>
          </cell>
          <cell r="F1131" t="str">
            <v>M3</v>
          </cell>
          <cell r="G1131" t="str">
            <v>7.92</v>
          </cell>
          <cell r="H1131">
            <v>0</v>
          </cell>
        </row>
        <row r="1132">
          <cell r="A1132" t="str">
            <v>010503</v>
          </cell>
          <cell r="B1132" t="str">
            <v>4</v>
          </cell>
          <cell r="C1132" t="str">
            <v>91D00010</v>
          </cell>
          <cell r="D1132" t="str">
            <v>콘크리트 펌프카 타설</v>
          </cell>
          <cell r="E1132" t="str">
            <v>80M3/HR,PUMP-CAR,철근</v>
          </cell>
          <cell r="F1132" t="str">
            <v>M3</v>
          </cell>
          <cell r="G1132" t="str">
            <v>139.79</v>
          </cell>
          <cell r="H1132">
            <v>264</v>
          </cell>
          <cell r="I1132">
            <v>6232</v>
          </cell>
          <cell r="J1132">
            <v>2235</v>
          </cell>
        </row>
        <row r="1133">
          <cell r="A1133" t="str">
            <v>010503</v>
          </cell>
          <cell r="B1133" t="str">
            <v>5</v>
          </cell>
          <cell r="C1133" t="str">
            <v>91D00020</v>
          </cell>
          <cell r="D1133" t="str">
            <v>콘크리트 펌프카 타설</v>
          </cell>
          <cell r="E1133" t="str">
            <v>80M3/HR,PUMP-CAR,무근</v>
          </cell>
          <cell r="F1133" t="str">
            <v>M3</v>
          </cell>
          <cell r="G1133" t="str">
            <v>7.76</v>
          </cell>
          <cell r="H1133">
            <v>268</v>
          </cell>
          <cell r="I1133">
            <v>5303</v>
          </cell>
          <cell r="J1133">
            <v>2251</v>
          </cell>
        </row>
        <row r="1134">
          <cell r="A1134" t="str">
            <v>010503</v>
          </cell>
          <cell r="B1134" t="str">
            <v>9</v>
          </cell>
          <cell r="C1134" t="str">
            <v>Z0000010</v>
          </cell>
          <cell r="D1134" t="str">
            <v>철   근(SD40)</v>
          </cell>
          <cell r="E1134" t="str">
            <v>D 13</v>
          </cell>
          <cell r="F1134" t="str">
            <v>톤</v>
          </cell>
          <cell r="G1134" t="str">
            <v>0.079</v>
          </cell>
          <cell r="H1134">
            <v>0</v>
          </cell>
          <cell r="I1134">
            <v>0</v>
          </cell>
        </row>
        <row r="1135">
          <cell r="A1135" t="str">
            <v>010503</v>
          </cell>
          <cell r="B1135" t="str">
            <v>11</v>
          </cell>
          <cell r="C1135" t="str">
            <v>Z0000012</v>
          </cell>
          <cell r="D1135" t="str">
            <v>철   근(SD40)</v>
          </cell>
          <cell r="E1135" t="str">
            <v>D 19</v>
          </cell>
          <cell r="F1135" t="str">
            <v>톤</v>
          </cell>
          <cell r="G1135" t="str">
            <v>6.893</v>
          </cell>
          <cell r="H1135">
            <v>0</v>
          </cell>
          <cell r="I1135">
            <v>0</v>
          </cell>
        </row>
        <row r="1136">
          <cell r="A1136" t="str">
            <v>010503</v>
          </cell>
          <cell r="B1136" t="str">
            <v>14</v>
          </cell>
          <cell r="C1136" t="str">
            <v>91D00210</v>
          </cell>
          <cell r="D1136" t="str">
            <v>철근가공조립</v>
          </cell>
          <cell r="E1136" t="str">
            <v>간단</v>
          </cell>
          <cell r="F1136" t="str">
            <v>TON</v>
          </cell>
          <cell r="G1136" t="str">
            <v>6.769</v>
          </cell>
          <cell r="H1136">
            <v>3268</v>
          </cell>
          <cell r="I1136">
            <v>248820</v>
          </cell>
          <cell r="J1136">
            <v>0</v>
          </cell>
        </row>
        <row r="1137">
          <cell r="A1137" t="str">
            <v>010503</v>
          </cell>
          <cell r="B1137" t="str">
            <v>16</v>
          </cell>
          <cell r="C1137" t="str">
            <v>91D00140</v>
          </cell>
          <cell r="D1137" t="str">
            <v>합판거푸집</v>
          </cell>
          <cell r="E1137" t="str">
            <v>4회</v>
          </cell>
          <cell r="F1137" t="str">
            <v>M2</v>
          </cell>
          <cell r="G1137" t="str">
            <v>71.46</v>
          </cell>
          <cell r="H1137">
            <v>3835</v>
          </cell>
          <cell r="I1137">
            <v>11065</v>
          </cell>
          <cell r="J1137">
            <v>0</v>
          </cell>
        </row>
        <row r="1138">
          <cell r="A1138" t="str">
            <v>010503</v>
          </cell>
          <cell r="B1138" t="str">
            <v>19</v>
          </cell>
          <cell r="C1138" t="str">
            <v>Z0000014</v>
          </cell>
          <cell r="D1138" t="str">
            <v>스페이샤</v>
          </cell>
          <cell r="F1138" t="str">
            <v>EA</v>
          </cell>
          <cell r="G1138" t="str">
            <v>214</v>
          </cell>
          <cell r="H1138">
            <v>25</v>
          </cell>
        </row>
        <row r="1140">
          <cell r="D1140" t="str">
            <v>소계</v>
          </cell>
        </row>
        <row r="1142">
          <cell r="D1142" t="str">
            <v>4. 도장공사</v>
          </cell>
        </row>
        <row r="1143">
          <cell r="A1143" t="str">
            <v>010504</v>
          </cell>
          <cell r="B1143" t="str">
            <v>6</v>
          </cell>
          <cell r="C1143" t="str">
            <v>91O00115</v>
          </cell>
          <cell r="D1143" t="str">
            <v>조합페인트</v>
          </cell>
          <cell r="E1143" t="str">
            <v>철재면2회,벽 뿜칠</v>
          </cell>
          <cell r="F1143" t="str">
            <v>M2</v>
          </cell>
          <cell r="G1143" t="str">
            <v>36.78</v>
          </cell>
          <cell r="H1143">
            <v>556</v>
          </cell>
          <cell r="I1143">
            <v>2495</v>
          </cell>
          <cell r="J1143">
            <v>0</v>
          </cell>
        </row>
        <row r="1144">
          <cell r="A1144" t="str">
            <v>010504</v>
          </cell>
          <cell r="B1144" t="str">
            <v>7</v>
          </cell>
          <cell r="C1144" t="str">
            <v>91O00155</v>
          </cell>
          <cell r="D1144" t="str">
            <v>방청페인트</v>
          </cell>
          <cell r="E1144" t="str">
            <v>철부1회</v>
          </cell>
          <cell r="F1144" t="str">
            <v>M2</v>
          </cell>
          <cell r="G1144" t="str">
            <v>36.78</v>
          </cell>
          <cell r="H1144">
            <v>369</v>
          </cell>
          <cell r="I1144">
            <v>1030</v>
          </cell>
          <cell r="J1144">
            <v>0</v>
          </cell>
        </row>
        <row r="1145">
          <cell r="A1145" t="str">
            <v>010504</v>
          </cell>
          <cell r="B1145" t="str">
            <v>9</v>
          </cell>
          <cell r="C1145" t="str">
            <v>Z0000268</v>
          </cell>
          <cell r="D1145" t="str">
            <v>에폭시 프라이머</v>
          </cell>
          <cell r="E1145" t="str">
            <v>1회</v>
          </cell>
          <cell r="F1145" t="str">
            <v>M2</v>
          </cell>
          <cell r="G1145" t="str">
            <v>31.59</v>
          </cell>
          <cell r="H1145">
            <v>359</v>
          </cell>
          <cell r="I1145">
            <v>270</v>
          </cell>
          <cell r="J1145">
            <v>17</v>
          </cell>
        </row>
        <row r="1147">
          <cell r="D1147" t="str">
            <v>소계</v>
          </cell>
        </row>
        <row r="1149">
          <cell r="D1149" t="str">
            <v>5. 금속공사</v>
          </cell>
        </row>
        <row r="1150">
          <cell r="A1150" t="str">
            <v>010505</v>
          </cell>
          <cell r="B1150" t="str">
            <v>18</v>
          </cell>
          <cell r="C1150" t="str">
            <v>Z0000088</v>
          </cell>
          <cell r="D1150" t="str">
            <v>ST'L PLATE</v>
          </cell>
          <cell r="E1150" t="str">
            <v>T=1.2</v>
          </cell>
          <cell r="F1150" t="str">
            <v>KG</v>
          </cell>
          <cell r="G1150" t="str">
            <v>327</v>
          </cell>
          <cell r="H1150">
            <v>309</v>
          </cell>
          <cell r="I1150">
            <v>0</v>
          </cell>
        </row>
        <row r="1151">
          <cell r="A1151" t="str">
            <v>010505</v>
          </cell>
          <cell r="B1151" t="str">
            <v>31</v>
          </cell>
          <cell r="C1151" t="str">
            <v>Z0000269</v>
          </cell>
          <cell r="D1151" t="str">
            <v>ANGLE</v>
          </cell>
          <cell r="E1151" t="str">
            <v>L-50*50*4</v>
          </cell>
          <cell r="F1151" t="str">
            <v>KG</v>
          </cell>
          <cell r="G1151" t="str">
            <v>84</v>
          </cell>
          <cell r="H1151">
            <v>298</v>
          </cell>
          <cell r="I1151">
            <v>0</v>
          </cell>
        </row>
        <row r="1152">
          <cell r="A1152" t="str">
            <v>010505</v>
          </cell>
          <cell r="B1152" t="str">
            <v>45</v>
          </cell>
          <cell r="C1152" t="str">
            <v>91K01460</v>
          </cell>
          <cell r="D1152" t="str">
            <v>잡철물설치비</v>
          </cell>
          <cell r="E1152" t="str">
            <v>간단</v>
          </cell>
          <cell r="F1152" t="str">
            <v>TON</v>
          </cell>
          <cell r="G1152" t="str">
            <v>0.375</v>
          </cell>
          <cell r="H1152">
            <v>18896</v>
          </cell>
          <cell r="I1152">
            <v>418202</v>
          </cell>
          <cell r="J1152">
            <v>982</v>
          </cell>
        </row>
        <row r="1154">
          <cell r="D1154" t="str">
            <v>소계</v>
          </cell>
        </row>
        <row r="1156">
          <cell r="D1156" t="str">
            <v>6. 철골공사</v>
          </cell>
        </row>
        <row r="1157">
          <cell r="A1157" t="str">
            <v>010506</v>
          </cell>
          <cell r="B1157" t="str">
            <v>73</v>
          </cell>
          <cell r="C1157" t="str">
            <v>Z0000456</v>
          </cell>
          <cell r="D1157" t="str">
            <v>H-SHAPE</v>
          </cell>
          <cell r="E1157" t="str">
            <v>H-200*200*8*12</v>
          </cell>
          <cell r="F1157" t="str">
            <v>KG</v>
          </cell>
          <cell r="G1157" t="str">
            <v>5061</v>
          </cell>
          <cell r="H1157">
            <v>347</v>
          </cell>
        </row>
        <row r="1158">
          <cell r="A1158" t="str">
            <v>010506</v>
          </cell>
          <cell r="B1158" t="str">
            <v>74</v>
          </cell>
          <cell r="C1158" t="str">
            <v>Z0000457</v>
          </cell>
          <cell r="D1158" t="str">
            <v>ST'L PIPE</v>
          </cell>
          <cell r="E1158" t="str">
            <v>D21.7*2.0T</v>
          </cell>
          <cell r="F1158" t="str">
            <v>M</v>
          </cell>
          <cell r="G1158" t="str">
            <v>378.4</v>
          </cell>
          <cell r="H1158">
            <v>609</v>
          </cell>
        </row>
        <row r="1159">
          <cell r="A1159" t="str">
            <v>010506</v>
          </cell>
          <cell r="B1159" t="str">
            <v>75</v>
          </cell>
          <cell r="C1159" t="str">
            <v>Z0000458</v>
          </cell>
          <cell r="D1159" t="str">
            <v>ST'L PIPE</v>
          </cell>
          <cell r="E1159" t="str">
            <v>D27.2*2.0T</v>
          </cell>
          <cell r="F1159" t="str">
            <v>M</v>
          </cell>
          <cell r="G1159" t="str">
            <v>170.9</v>
          </cell>
          <cell r="H1159">
            <v>743</v>
          </cell>
        </row>
        <row r="1160">
          <cell r="A1160" t="str">
            <v>010506</v>
          </cell>
          <cell r="B1160" t="str">
            <v>76</v>
          </cell>
          <cell r="C1160" t="str">
            <v>Z0000459</v>
          </cell>
          <cell r="D1160" t="str">
            <v>ST'L PIPE</v>
          </cell>
          <cell r="E1160" t="str">
            <v>D34.0*2.3T</v>
          </cell>
          <cell r="F1160" t="str">
            <v>M</v>
          </cell>
          <cell r="G1160" t="str">
            <v>66</v>
          </cell>
          <cell r="H1160">
            <v>1117</v>
          </cell>
        </row>
        <row r="1161">
          <cell r="A1161" t="str">
            <v>010506</v>
          </cell>
          <cell r="B1161" t="str">
            <v>77</v>
          </cell>
          <cell r="C1161" t="str">
            <v>Z0000460</v>
          </cell>
          <cell r="D1161" t="str">
            <v>ST'L PIPE</v>
          </cell>
          <cell r="E1161" t="str">
            <v>D48.6*2.8T</v>
          </cell>
          <cell r="F1161" t="str">
            <v>M</v>
          </cell>
          <cell r="G1161" t="str">
            <v>12</v>
          </cell>
          <cell r="H1161">
            <v>1589</v>
          </cell>
        </row>
        <row r="1162">
          <cell r="A1162" t="str">
            <v>010506</v>
          </cell>
          <cell r="B1162" t="str">
            <v>78</v>
          </cell>
          <cell r="C1162" t="str">
            <v>Z0000461</v>
          </cell>
          <cell r="D1162" t="str">
            <v>ST'L PIPE</v>
          </cell>
          <cell r="E1162" t="str">
            <v>D89.1*2.8T</v>
          </cell>
          <cell r="F1162" t="str">
            <v>M</v>
          </cell>
          <cell r="G1162" t="str">
            <v>129</v>
          </cell>
          <cell r="H1162">
            <v>3773</v>
          </cell>
        </row>
        <row r="1163">
          <cell r="A1163" t="str">
            <v>010506</v>
          </cell>
          <cell r="B1163" t="str">
            <v>79</v>
          </cell>
          <cell r="C1163" t="str">
            <v>Z0000462</v>
          </cell>
          <cell r="D1163" t="str">
            <v>ROUND BAR</v>
          </cell>
          <cell r="E1163" t="str">
            <v>D20</v>
          </cell>
          <cell r="F1163" t="str">
            <v>KG</v>
          </cell>
          <cell r="G1163" t="str">
            <v>220</v>
          </cell>
          <cell r="H1163">
            <v>313</v>
          </cell>
        </row>
        <row r="1164">
          <cell r="A1164" t="str">
            <v>010506</v>
          </cell>
          <cell r="B1164" t="str">
            <v>80</v>
          </cell>
          <cell r="C1164" t="str">
            <v>Z0000463</v>
          </cell>
          <cell r="D1164" t="str">
            <v>FLAT BAR</v>
          </cell>
          <cell r="E1164" t="str">
            <v>FB-90*6</v>
          </cell>
          <cell r="F1164" t="str">
            <v>KG</v>
          </cell>
          <cell r="G1164" t="str">
            <v>143</v>
          </cell>
          <cell r="H1164">
            <v>367</v>
          </cell>
        </row>
        <row r="1165">
          <cell r="A1165" t="str">
            <v>010506</v>
          </cell>
          <cell r="B1165" t="str">
            <v>81</v>
          </cell>
          <cell r="C1165" t="str">
            <v>Z0000464</v>
          </cell>
          <cell r="D1165" t="str">
            <v>ST'L PLATE</v>
          </cell>
          <cell r="E1165" t="str">
            <v>T=6</v>
          </cell>
          <cell r="F1165" t="str">
            <v>KG</v>
          </cell>
          <cell r="G1165" t="str">
            <v>1688</v>
          </cell>
          <cell r="H1165">
            <v>281</v>
          </cell>
        </row>
        <row r="1166">
          <cell r="A1166" t="str">
            <v>010506</v>
          </cell>
          <cell r="B1166" t="str">
            <v>82</v>
          </cell>
          <cell r="C1166" t="str">
            <v>Z0000465</v>
          </cell>
          <cell r="D1166" t="str">
            <v>ST'L PLATE</v>
          </cell>
          <cell r="E1166" t="str">
            <v>T=9</v>
          </cell>
          <cell r="F1166" t="str">
            <v>KG</v>
          </cell>
          <cell r="G1166" t="str">
            <v>1672</v>
          </cell>
          <cell r="H1166">
            <v>284</v>
          </cell>
        </row>
        <row r="1167">
          <cell r="A1167" t="str">
            <v>010506</v>
          </cell>
          <cell r="B1167" t="str">
            <v>83</v>
          </cell>
          <cell r="C1167" t="str">
            <v>Z0000466</v>
          </cell>
          <cell r="D1167" t="str">
            <v>ST'L PLATE</v>
          </cell>
          <cell r="E1167" t="str">
            <v>T=15</v>
          </cell>
          <cell r="F1167" t="str">
            <v>KG</v>
          </cell>
          <cell r="G1167" t="str">
            <v>232</v>
          </cell>
          <cell r="H1167">
            <v>365</v>
          </cell>
        </row>
        <row r="1168">
          <cell r="A1168" t="str">
            <v>010506</v>
          </cell>
          <cell r="B1168" t="str">
            <v>84</v>
          </cell>
          <cell r="C1168" t="str">
            <v>Z0000467</v>
          </cell>
          <cell r="D1168" t="str">
            <v>CHANNEL</v>
          </cell>
          <cell r="E1168" t="str">
            <v>C-150*50*20*3.2</v>
          </cell>
          <cell r="F1168" t="str">
            <v>KG</v>
          </cell>
          <cell r="G1168" t="str">
            <v>3349</v>
          </cell>
          <cell r="H1168">
            <v>303</v>
          </cell>
        </row>
        <row r="1169">
          <cell r="A1169" t="str">
            <v>010506</v>
          </cell>
          <cell r="B1169" t="str">
            <v>85</v>
          </cell>
          <cell r="C1169" t="str">
            <v>Z0000167</v>
          </cell>
          <cell r="D1169" t="str">
            <v>산소</v>
          </cell>
          <cell r="E1169" t="str">
            <v>99.9%</v>
          </cell>
          <cell r="F1169" t="str">
            <v>M3</v>
          </cell>
          <cell r="G1169" t="str">
            <v>57.03</v>
          </cell>
          <cell r="H1169">
            <v>571</v>
          </cell>
        </row>
        <row r="1170">
          <cell r="A1170" t="str">
            <v>010506</v>
          </cell>
          <cell r="B1170" t="str">
            <v>86</v>
          </cell>
          <cell r="C1170" t="str">
            <v>Z0000168</v>
          </cell>
          <cell r="D1170" t="str">
            <v>아세틸렌</v>
          </cell>
          <cell r="E1170" t="str">
            <v>65.8*3.3</v>
          </cell>
          <cell r="F1170" t="str">
            <v>KG</v>
          </cell>
          <cell r="G1170" t="str">
            <v>28.03</v>
          </cell>
          <cell r="H1170">
            <v>5390</v>
          </cell>
        </row>
        <row r="1171">
          <cell r="A1171" t="str">
            <v>010506</v>
          </cell>
          <cell r="B1171" t="str">
            <v>87</v>
          </cell>
          <cell r="C1171" t="str">
            <v>Z0000169</v>
          </cell>
          <cell r="D1171" t="str">
            <v>서비스볼트</v>
          </cell>
          <cell r="E1171" t="str">
            <v>M16*125</v>
          </cell>
          <cell r="F1171" t="str">
            <v>EA</v>
          </cell>
          <cell r="G1171" t="str">
            <v>16.29</v>
          </cell>
          <cell r="H1171">
            <v>376</v>
          </cell>
        </row>
        <row r="1172">
          <cell r="A1172" t="str">
            <v>010506</v>
          </cell>
          <cell r="B1172" t="str">
            <v>88</v>
          </cell>
          <cell r="C1172" t="str">
            <v>Z0000170</v>
          </cell>
          <cell r="D1172" t="str">
            <v>보조강재(L-90*90*7)</v>
          </cell>
          <cell r="E1172" t="str">
            <v>SS41</v>
          </cell>
          <cell r="F1172" t="str">
            <v>KG</v>
          </cell>
          <cell r="G1172" t="str">
            <v>39.12</v>
          </cell>
          <cell r="H1172">
            <v>301</v>
          </cell>
        </row>
        <row r="1173">
          <cell r="A1173" t="str">
            <v>010506</v>
          </cell>
          <cell r="B1173" t="str">
            <v>89</v>
          </cell>
          <cell r="C1173" t="str">
            <v>Z0000171</v>
          </cell>
          <cell r="D1173" t="str">
            <v>용접공</v>
          </cell>
          <cell r="F1173" t="str">
            <v>인</v>
          </cell>
          <cell r="G1173" t="str">
            <v>35.48</v>
          </cell>
          <cell r="H1173">
            <v>0</v>
          </cell>
          <cell r="I1173">
            <v>63205</v>
          </cell>
        </row>
        <row r="1174">
          <cell r="A1174" t="str">
            <v>010506</v>
          </cell>
          <cell r="B1174" t="str">
            <v>90</v>
          </cell>
          <cell r="C1174" t="str">
            <v>Z0000172</v>
          </cell>
          <cell r="D1174" t="str">
            <v>수동용접봉</v>
          </cell>
          <cell r="E1174" t="str">
            <v>1.8*2.1</v>
          </cell>
          <cell r="F1174" t="str">
            <v>KG</v>
          </cell>
          <cell r="G1174" t="str">
            <v>300.3</v>
          </cell>
          <cell r="H1174">
            <v>646</v>
          </cell>
        </row>
        <row r="1175">
          <cell r="A1175" t="str">
            <v>010506</v>
          </cell>
          <cell r="B1175" t="str">
            <v>91</v>
          </cell>
          <cell r="C1175" t="str">
            <v>91E00090</v>
          </cell>
          <cell r="D1175" t="str">
            <v>철골가공조립</v>
          </cell>
          <cell r="F1175" t="str">
            <v>TON</v>
          </cell>
          <cell r="G1175" t="str">
            <v>13.932</v>
          </cell>
          <cell r="H1175">
            <v>0</v>
          </cell>
          <cell r="I1175">
            <v>417806</v>
          </cell>
          <cell r="J1175">
            <v>0</v>
          </cell>
        </row>
        <row r="1176">
          <cell r="A1176" t="str">
            <v>010506</v>
          </cell>
          <cell r="B1176" t="str">
            <v>92</v>
          </cell>
          <cell r="C1176" t="str">
            <v>Z0000162</v>
          </cell>
          <cell r="D1176" t="str">
            <v>T.C BOLT</v>
          </cell>
          <cell r="E1176" t="str">
            <v>각종</v>
          </cell>
          <cell r="F1176" t="str">
            <v>KG</v>
          </cell>
          <cell r="G1176" t="str">
            <v>361</v>
          </cell>
          <cell r="H1176">
            <v>1068</v>
          </cell>
          <cell r="I1176">
            <v>0</v>
          </cell>
        </row>
        <row r="1177">
          <cell r="A1177" t="str">
            <v>010506</v>
          </cell>
          <cell r="B1177" t="str">
            <v>93</v>
          </cell>
          <cell r="C1177" t="str">
            <v>Z0000164</v>
          </cell>
          <cell r="D1177" t="str">
            <v>ANCHOR BOLT</v>
          </cell>
          <cell r="E1177" t="str">
            <v>M24*900</v>
          </cell>
          <cell r="F1177" t="str">
            <v>EA</v>
          </cell>
          <cell r="G1177" t="str">
            <v>50</v>
          </cell>
          <cell r="H1177">
            <v>1764</v>
          </cell>
        </row>
        <row r="1178">
          <cell r="A1178" t="str">
            <v>010506</v>
          </cell>
          <cell r="B1178" t="str">
            <v>94</v>
          </cell>
          <cell r="C1178" t="str">
            <v>Z0000165</v>
          </cell>
          <cell r="D1178" t="str">
            <v>TURN BUCKLE</v>
          </cell>
          <cell r="E1178" t="str">
            <v>D30*300</v>
          </cell>
          <cell r="F1178" t="str">
            <v>EA</v>
          </cell>
          <cell r="G1178" t="str">
            <v>32</v>
          </cell>
          <cell r="H1178">
            <v>2450</v>
          </cell>
        </row>
        <row r="1179">
          <cell r="A1179" t="str">
            <v>010506</v>
          </cell>
          <cell r="B1179" t="str">
            <v>95</v>
          </cell>
          <cell r="C1179" t="str">
            <v>Z0000173</v>
          </cell>
          <cell r="D1179" t="str">
            <v>그라우팅몰탈</v>
          </cell>
          <cell r="F1179" t="str">
            <v>M3</v>
          </cell>
          <cell r="G1179" t="str">
            <v>0.09</v>
          </cell>
          <cell r="H1179">
            <v>224186</v>
          </cell>
          <cell r="I1179">
            <v>64677</v>
          </cell>
        </row>
        <row r="1180">
          <cell r="A1180" t="str">
            <v>010506</v>
          </cell>
          <cell r="B1180" t="str">
            <v>96</v>
          </cell>
          <cell r="C1180" t="str">
            <v>91E00420</v>
          </cell>
          <cell r="D1180" t="str">
            <v>철골세우기</v>
          </cell>
          <cell r="E1180" t="str">
            <v>중층</v>
          </cell>
          <cell r="F1180" t="str">
            <v>TON</v>
          </cell>
          <cell r="G1180" t="str">
            <v>13.028</v>
          </cell>
          <cell r="H1180">
            <v>124</v>
          </cell>
          <cell r="I1180">
            <v>47802</v>
          </cell>
          <cell r="J1180">
            <v>0</v>
          </cell>
        </row>
        <row r="1181">
          <cell r="A1181" t="str">
            <v>010506</v>
          </cell>
          <cell r="B1181" t="str">
            <v>97</v>
          </cell>
          <cell r="C1181" t="str">
            <v>91E00710</v>
          </cell>
          <cell r="D1181" t="str">
            <v>고장력볼트본조임</v>
          </cell>
          <cell r="F1181" t="str">
            <v>톤</v>
          </cell>
          <cell r="G1181" t="str">
            <v>13.028</v>
          </cell>
          <cell r="H1181">
            <v>1944</v>
          </cell>
          <cell r="I1181">
            <v>72918</v>
          </cell>
          <cell r="J1181">
            <v>0</v>
          </cell>
        </row>
        <row r="1182">
          <cell r="A1182" t="str">
            <v>010506</v>
          </cell>
          <cell r="B1182" t="str">
            <v>98</v>
          </cell>
          <cell r="C1182" t="str">
            <v>Z0000177</v>
          </cell>
          <cell r="D1182" t="str">
            <v>트럭크레인</v>
          </cell>
          <cell r="E1182" t="str">
            <v>20 톤</v>
          </cell>
          <cell r="F1182" t="str">
            <v>HR</v>
          </cell>
          <cell r="G1182" t="str">
            <v>10.42</v>
          </cell>
          <cell r="H1182">
            <v>2694</v>
          </cell>
          <cell r="I1182">
            <v>19997</v>
          </cell>
          <cell r="J1182">
            <v>17964</v>
          </cell>
        </row>
        <row r="1183">
          <cell r="A1183" t="str">
            <v>010506</v>
          </cell>
          <cell r="B1183" t="str">
            <v>99</v>
          </cell>
          <cell r="C1183" t="str">
            <v>Z0000174</v>
          </cell>
          <cell r="D1183" t="str">
            <v>조합페인트</v>
          </cell>
          <cell r="E1183" t="str">
            <v>철재면2회,벽뿜칠</v>
          </cell>
          <cell r="F1183" t="str">
            <v>M2</v>
          </cell>
          <cell r="G1183" t="str">
            <v>600.11</v>
          </cell>
          <cell r="H1183">
            <v>556</v>
          </cell>
          <cell r="I1183">
            <v>2495</v>
          </cell>
        </row>
        <row r="1184">
          <cell r="A1184" t="str">
            <v>010506</v>
          </cell>
          <cell r="B1184" t="str">
            <v>100</v>
          </cell>
          <cell r="C1184" t="str">
            <v>Z0000175</v>
          </cell>
          <cell r="D1184" t="str">
            <v>방청페인트</v>
          </cell>
          <cell r="E1184" t="str">
            <v>철부1회</v>
          </cell>
          <cell r="F1184" t="str">
            <v>M2</v>
          </cell>
          <cell r="G1184" t="str">
            <v>600.11</v>
          </cell>
          <cell r="H1184">
            <v>369</v>
          </cell>
          <cell r="I1184">
            <v>1030</v>
          </cell>
        </row>
        <row r="1186">
          <cell r="D1186" t="str">
            <v>소계</v>
          </cell>
        </row>
        <row r="1188">
          <cell r="D1188" t="str">
            <v>15. 지붕공사및 홈통공사</v>
          </cell>
        </row>
        <row r="1189">
          <cell r="A1189" t="str">
            <v>010515</v>
          </cell>
          <cell r="B1189" t="str">
            <v>10</v>
          </cell>
          <cell r="C1189" t="str">
            <v>Z0000189</v>
          </cell>
          <cell r="D1189" t="str">
            <v>실리콘수지강판</v>
          </cell>
          <cell r="E1189" t="str">
            <v>T=0.8</v>
          </cell>
          <cell r="F1189" t="str">
            <v>M</v>
          </cell>
          <cell r="G1189" t="str">
            <v>503</v>
          </cell>
          <cell r="H1189">
            <v>3949</v>
          </cell>
          <cell r="I1189">
            <v>0</v>
          </cell>
        </row>
        <row r="1190">
          <cell r="A1190" t="str">
            <v>010515</v>
          </cell>
          <cell r="B1190" t="str">
            <v>11</v>
          </cell>
          <cell r="C1190" t="str">
            <v>Z0000187</v>
          </cell>
          <cell r="D1190" t="str">
            <v>성형비</v>
          </cell>
          <cell r="F1190" t="str">
            <v>M</v>
          </cell>
          <cell r="G1190" t="str">
            <v>503</v>
          </cell>
          <cell r="H1190">
            <v>294</v>
          </cell>
          <cell r="I1190">
            <v>0</v>
          </cell>
        </row>
        <row r="1191">
          <cell r="A1191" t="str">
            <v>010515</v>
          </cell>
          <cell r="B1191" t="str">
            <v>13</v>
          </cell>
          <cell r="C1191" t="str">
            <v>Z0000191</v>
          </cell>
          <cell r="D1191" t="str">
            <v>박공싸기</v>
          </cell>
          <cell r="F1191" t="str">
            <v>M</v>
          </cell>
          <cell r="G1191" t="str">
            <v>26.3</v>
          </cell>
          <cell r="H1191">
            <v>580</v>
          </cell>
          <cell r="I1191">
            <v>9032</v>
          </cell>
        </row>
        <row r="1192">
          <cell r="A1192" t="str">
            <v>010515</v>
          </cell>
          <cell r="B1192" t="str">
            <v>14</v>
          </cell>
          <cell r="C1192" t="str">
            <v>Z0000270</v>
          </cell>
          <cell r="D1192" t="str">
            <v>칼라시트잇기</v>
          </cell>
          <cell r="E1192" t="str">
            <v>C-76</v>
          </cell>
          <cell r="F1192" t="str">
            <v>M2</v>
          </cell>
          <cell r="G1192" t="str">
            <v>477.35</v>
          </cell>
          <cell r="H1192">
            <v>1493</v>
          </cell>
          <cell r="I1192">
            <v>9572</v>
          </cell>
        </row>
        <row r="1193">
          <cell r="A1193" t="str">
            <v>010515</v>
          </cell>
          <cell r="B1193" t="str">
            <v>15</v>
          </cell>
          <cell r="C1193" t="str">
            <v>Z0000271</v>
          </cell>
          <cell r="D1193" t="str">
            <v>처마싸기</v>
          </cell>
          <cell r="F1193" t="str">
            <v>M</v>
          </cell>
          <cell r="G1193" t="str">
            <v>145.2</v>
          </cell>
          <cell r="H1193">
            <v>463</v>
          </cell>
          <cell r="I1193">
            <v>12385</v>
          </cell>
        </row>
        <row r="1195">
          <cell r="D1195" t="str">
            <v>소계</v>
          </cell>
        </row>
        <row r="1197">
          <cell r="D1197" t="str">
            <v>16. 작업부산물</v>
          </cell>
        </row>
        <row r="1198">
          <cell r="A1198" t="str">
            <v>010516</v>
          </cell>
          <cell r="B1198" t="str">
            <v>1</v>
          </cell>
          <cell r="C1198" t="str">
            <v>Z0000196</v>
          </cell>
          <cell r="D1198" t="str">
            <v>고철</v>
          </cell>
          <cell r="F1198" t="str">
            <v>KG</v>
          </cell>
          <cell r="G1198" t="str">
            <v>799.4</v>
          </cell>
          <cell r="H1198">
            <v>68</v>
          </cell>
          <cell r="I1198">
            <v>0</v>
          </cell>
          <cell r="J1198">
            <v>0</v>
          </cell>
        </row>
        <row r="1200">
          <cell r="D1200" t="str">
            <v>소계</v>
          </cell>
        </row>
        <row r="1202">
          <cell r="D1202" t="str">
            <v>17. 관급자재대</v>
          </cell>
        </row>
        <row r="1203">
          <cell r="A1203" t="str">
            <v>010517</v>
          </cell>
          <cell r="B1203" t="str">
            <v>3</v>
          </cell>
          <cell r="C1203" t="str">
            <v>Z0000199</v>
          </cell>
          <cell r="D1203" t="str">
            <v>레미콘</v>
          </cell>
          <cell r="E1203" t="str">
            <v>25-210-12</v>
          </cell>
          <cell r="F1203" t="str">
            <v>M3</v>
          </cell>
          <cell r="G1203" t="str">
            <v>141.19</v>
          </cell>
        </row>
        <row r="1204">
          <cell r="A1204" t="str">
            <v>010517</v>
          </cell>
          <cell r="B1204" t="str">
            <v>5</v>
          </cell>
          <cell r="C1204" t="str">
            <v>Z0000201</v>
          </cell>
          <cell r="D1204" t="str">
            <v>레미콘</v>
          </cell>
          <cell r="E1204" t="str">
            <v>40-135-8</v>
          </cell>
          <cell r="F1204" t="str">
            <v>M3</v>
          </cell>
          <cell r="G1204" t="str">
            <v>7.92</v>
          </cell>
        </row>
        <row r="1205">
          <cell r="A1205" t="str">
            <v>010517</v>
          </cell>
          <cell r="B1205" t="str">
            <v>6</v>
          </cell>
          <cell r="C1205" t="str">
            <v>Z0000202</v>
          </cell>
          <cell r="D1205" t="str">
            <v>조달수수료</v>
          </cell>
          <cell r="E1205" t="str">
            <v>자재비의 0.8%</v>
          </cell>
          <cell r="F1205" t="str">
            <v>식</v>
          </cell>
          <cell r="G1205" t="str">
            <v>1</v>
          </cell>
        </row>
        <row r="1206">
          <cell r="A1206" t="str">
            <v>010517</v>
          </cell>
          <cell r="B1206" t="str">
            <v>10</v>
          </cell>
          <cell r="C1206" t="str">
            <v>Z0000206</v>
          </cell>
          <cell r="D1206" t="str">
            <v>철   근(SD40)</v>
          </cell>
          <cell r="E1206" t="str">
            <v>D 13</v>
          </cell>
          <cell r="F1206" t="str">
            <v>톤</v>
          </cell>
          <cell r="G1206" t="str">
            <v>0.08</v>
          </cell>
        </row>
        <row r="1207">
          <cell r="A1207" t="str">
            <v>010517</v>
          </cell>
          <cell r="B1207" t="str">
            <v>12</v>
          </cell>
          <cell r="C1207" t="str">
            <v>Z0000208</v>
          </cell>
          <cell r="D1207" t="str">
            <v>철   근(SD40)</v>
          </cell>
          <cell r="E1207" t="str">
            <v>D 19</v>
          </cell>
          <cell r="F1207" t="str">
            <v>톤</v>
          </cell>
          <cell r="G1207" t="str">
            <v>6.89</v>
          </cell>
        </row>
        <row r="1208">
          <cell r="A1208" t="str">
            <v>010517</v>
          </cell>
          <cell r="B1208" t="str">
            <v>14</v>
          </cell>
          <cell r="C1208" t="str">
            <v>Z0000210</v>
          </cell>
          <cell r="D1208" t="str">
            <v>조달수수료</v>
          </cell>
          <cell r="E1208" t="str">
            <v>자재비의 1.4%</v>
          </cell>
          <cell r="F1208" t="str">
            <v>식</v>
          </cell>
          <cell r="G1208" t="str">
            <v>1</v>
          </cell>
        </row>
        <row r="1210">
          <cell r="D1210" t="str">
            <v>소계</v>
          </cell>
        </row>
        <row r="1212">
          <cell r="D1212" t="str">
            <v>합   계</v>
          </cell>
        </row>
        <row r="1214">
          <cell r="D1214" t="str">
            <v>* 경비실 - 1</v>
          </cell>
        </row>
        <row r="1216">
          <cell r="D1216" t="str">
            <v>1. 가설공사</v>
          </cell>
        </row>
        <row r="1217">
          <cell r="A1217" t="str">
            <v>010601</v>
          </cell>
          <cell r="B1217" t="str">
            <v>1</v>
          </cell>
          <cell r="C1217" t="str">
            <v>91B00010</v>
          </cell>
          <cell r="D1217" t="str">
            <v>규준틀설치</v>
          </cell>
          <cell r="E1217" t="str">
            <v>귀</v>
          </cell>
          <cell r="F1217" t="str">
            <v>개소</v>
          </cell>
          <cell r="G1217" t="str">
            <v>5</v>
          </cell>
          <cell r="H1217">
            <v>3794</v>
          </cell>
          <cell r="I1217">
            <v>33373</v>
          </cell>
          <cell r="J1217">
            <v>0</v>
          </cell>
        </row>
        <row r="1218">
          <cell r="A1218" t="str">
            <v>010601</v>
          </cell>
          <cell r="B1218" t="str">
            <v>2</v>
          </cell>
          <cell r="C1218" t="str">
            <v>91B00020</v>
          </cell>
          <cell r="D1218" t="str">
            <v>규준틀설치</v>
          </cell>
          <cell r="E1218" t="str">
            <v>평</v>
          </cell>
          <cell r="F1218" t="str">
            <v>개소</v>
          </cell>
          <cell r="G1218" t="str">
            <v>5</v>
          </cell>
          <cell r="H1218">
            <v>2410</v>
          </cell>
          <cell r="I1218">
            <v>19112</v>
          </cell>
          <cell r="J1218">
            <v>0</v>
          </cell>
        </row>
        <row r="1219">
          <cell r="A1219" t="str">
            <v>010601</v>
          </cell>
          <cell r="B1219" t="str">
            <v>3</v>
          </cell>
          <cell r="C1219" t="str">
            <v>91B00040</v>
          </cell>
          <cell r="D1219" t="str">
            <v>내부수평비계</v>
          </cell>
          <cell r="E1219" t="str">
            <v>3개월</v>
          </cell>
          <cell r="F1219" t="str">
            <v>M2</v>
          </cell>
          <cell r="G1219" t="str">
            <v>22.71</v>
          </cell>
          <cell r="H1219">
            <v>3187</v>
          </cell>
          <cell r="I1219">
            <v>4177</v>
          </cell>
          <cell r="J1219">
            <v>0</v>
          </cell>
        </row>
        <row r="1220">
          <cell r="A1220" t="str">
            <v>010601</v>
          </cell>
          <cell r="B1220" t="str">
            <v>4</v>
          </cell>
          <cell r="C1220" t="str">
            <v>91B00060</v>
          </cell>
          <cell r="D1220" t="str">
            <v>강관동바리</v>
          </cell>
          <cell r="E1220" t="str">
            <v>3개월</v>
          </cell>
          <cell r="F1220" t="str">
            <v>M2</v>
          </cell>
          <cell r="G1220" t="str">
            <v>22.71</v>
          </cell>
          <cell r="H1220">
            <v>620</v>
          </cell>
          <cell r="I1220">
            <v>3257</v>
          </cell>
          <cell r="J1220">
            <v>0</v>
          </cell>
        </row>
        <row r="1221">
          <cell r="A1221" t="str">
            <v>010601</v>
          </cell>
          <cell r="B1221" t="str">
            <v>5</v>
          </cell>
          <cell r="C1221" t="str">
            <v>Z0000258</v>
          </cell>
          <cell r="D1221" t="str">
            <v>강관틀비계</v>
          </cell>
          <cell r="E1221" t="str">
            <v>3개월</v>
          </cell>
          <cell r="F1221" t="str">
            <v>M2</v>
          </cell>
          <cell r="G1221" t="str">
            <v>95.76</v>
          </cell>
          <cell r="H1221">
            <v>529</v>
          </cell>
          <cell r="I1221">
            <v>2102</v>
          </cell>
        </row>
        <row r="1222">
          <cell r="A1222" t="str">
            <v>010601</v>
          </cell>
          <cell r="B1222" t="str">
            <v>9</v>
          </cell>
          <cell r="C1222" t="str">
            <v>91B00760</v>
          </cell>
          <cell r="D1222" t="str">
            <v>콘크리트보양</v>
          </cell>
          <cell r="E1222" t="str">
            <v>가마니</v>
          </cell>
          <cell r="F1222" t="str">
            <v>M2</v>
          </cell>
          <cell r="G1222" t="str">
            <v>53.59</v>
          </cell>
          <cell r="H1222">
            <v>176</v>
          </cell>
          <cell r="I1222">
            <v>0</v>
          </cell>
          <cell r="J1222">
            <v>0</v>
          </cell>
        </row>
        <row r="1223">
          <cell r="A1223" t="str">
            <v>010601</v>
          </cell>
          <cell r="B1223" t="str">
            <v>10</v>
          </cell>
          <cell r="C1223" t="str">
            <v>91B00790</v>
          </cell>
          <cell r="D1223" t="str">
            <v>타일석재면보양</v>
          </cell>
          <cell r="F1223" t="str">
            <v>M2</v>
          </cell>
          <cell r="G1223" t="str">
            <v>3.21</v>
          </cell>
          <cell r="H1223">
            <v>97</v>
          </cell>
          <cell r="I1223">
            <v>63</v>
          </cell>
          <cell r="J1223">
            <v>0</v>
          </cell>
        </row>
        <row r="1224">
          <cell r="A1224" t="str">
            <v>010601</v>
          </cell>
          <cell r="B1224" t="str">
            <v>12</v>
          </cell>
          <cell r="C1224" t="str">
            <v>Z0000273</v>
          </cell>
          <cell r="D1224" t="str">
            <v>현 장 정 리</v>
          </cell>
          <cell r="E1224" t="str">
            <v>RC조</v>
          </cell>
          <cell r="F1224" t="str">
            <v>M2</v>
          </cell>
          <cell r="G1224" t="str">
            <v>28.35</v>
          </cell>
          <cell r="H1224">
            <v>0</v>
          </cell>
          <cell r="I1224">
            <v>4850</v>
          </cell>
        </row>
        <row r="1226">
          <cell r="D1226" t="str">
            <v>소계</v>
          </cell>
        </row>
        <row r="1228">
          <cell r="D1228" t="str">
            <v>2. 토공사</v>
          </cell>
        </row>
        <row r="1229">
          <cell r="A1229" t="str">
            <v>010602</v>
          </cell>
          <cell r="B1229" t="str">
            <v>1</v>
          </cell>
          <cell r="C1229" t="str">
            <v>Z0000001</v>
          </cell>
          <cell r="D1229" t="str">
            <v>터파기</v>
          </cell>
          <cell r="E1229" t="str">
            <v>백호우,1.0M3</v>
          </cell>
          <cell r="F1229" t="str">
            <v>M3</v>
          </cell>
          <cell r="G1229" t="str">
            <v>12.6</v>
          </cell>
          <cell r="H1229">
            <v>98</v>
          </cell>
          <cell r="I1229">
            <v>315</v>
          </cell>
          <cell r="J1229">
            <v>225</v>
          </cell>
        </row>
        <row r="1230">
          <cell r="A1230" t="str">
            <v>010602</v>
          </cell>
          <cell r="B1230" t="str">
            <v>2</v>
          </cell>
          <cell r="C1230" t="str">
            <v>Z0000002</v>
          </cell>
          <cell r="D1230" t="str">
            <v>되메우기</v>
          </cell>
          <cell r="E1230" t="str">
            <v>백호우,1.0M3</v>
          </cell>
          <cell r="F1230" t="str">
            <v>M3</v>
          </cell>
          <cell r="G1230" t="str">
            <v>5.36</v>
          </cell>
          <cell r="H1230">
            <v>59</v>
          </cell>
          <cell r="I1230">
            <v>160</v>
          </cell>
          <cell r="J1230">
            <v>135</v>
          </cell>
        </row>
        <row r="1231">
          <cell r="A1231" t="str">
            <v>010602</v>
          </cell>
          <cell r="B1231" t="str">
            <v>3</v>
          </cell>
          <cell r="C1231" t="str">
            <v>Z0000003</v>
          </cell>
          <cell r="D1231" t="str">
            <v>잔토처리(장외 10.5KM)</v>
          </cell>
          <cell r="E1231" t="str">
            <v>백호우0.7+덤프 15</v>
          </cell>
          <cell r="F1231" t="str">
            <v>M3</v>
          </cell>
          <cell r="G1231" t="str">
            <v>6.71</v>
          </cell>
          <cell r="H1231">
            <v>980</v>
          </cell>
          <cell r="I1231">
            <v>1080</v>
          </cell>
          <cell r="J1231">
            <v>1260</v>
          </cell>
        </row>
        <row r="1232">
          <cell r="A1232" t="str">
            <v>010602</v>
          </cell>
          <cell r="B1232" t="str">
            <v>4</v>
          </cell>
          <cell r="C1232" t="str">
            <v>91C00411</v>
          </cell>
          <cell r="D1232" t="str">
            <v>PE필름깔기</v>
          </cell>
          <cell r="E1232" t="str">
            <v>바닥0.04MM*2겹</v>
          </cell>
          <cell r="F1232" t="str">
            <v>M2</v>
          </cell>
          <cell r="G1232" t="str">
            <v>25.16</v>
          </cell>
          <cell r="H1232">
            <v>99</v>
          </cell>
          <cell r="I1232">
            <v>360</v>
          </cell>
          <cell r="J1232">
            <v>0</v>
          </cell>
        </row>
        <row r="1234">
          <cell r="D1234" t="str">
            <v>소계</v>
          </cell>
        </row>
        <row r="1236">
          <cell r="D1236" t="str">
            <v>3. 철근콘크리트공사</v>
          </cell>
        </row>
        <row r="1237">
          <cell r="A1237" t="str">
            <v>010603</v>
          </cell>
          <cell r="B1237" t="str">
            <v>1</v>
          </cell>
          <cell r="C1237" t="str">
            <v>Z0000004</v>
          </cell>
          <cell r="D1237" t="str">
            <v>레미콘</v>
          </cell>
          <cell r="E1237" t="str">
            <v>25-210-12</v>
          </cell>
          <cell r="F1237" t="str">
            <v>M3</v>
          </cell>
          <cell r="G1237" t="str">
            <v>21.93</v>
          </cell>
          <cell r="H1237">
            <v>0</v>
          </cell>
        </row>
        <row r="1238">
          <cell r="A1238" t="str">
            <v>010603</v>
          </cell>
          <cell r="B1238" t="str">
            <v>3</v>
          </cell>
          <cell r="C1238" t="str">
            <v>Z0000006</v>
          </cell>
          <cell r="D1238" t="str">
            <v>레미콘</v>
          </cell>
          <cell r="E1238" t="str">
            <v>40-135-8</v>
          </cell>
          <cell r="F1238" t="str">
            <v>M3</v>
          </cell>
          <cell r="G1238" t="str">
            <v>0.93</v>
          </cell>
          <cell r="H1238">
            <v>0</v>
          </cell>
        </row>
        <row r="1239">
          <cell r="A1239" t="str">
            <v>010603</v>
          </cell>
          <cell r="B1239" t="str">
            <v>4</v>
          </cell>
          <cell r="C1239" t="str">
            <v>91D00010</v>
          </cell>
          <cell r="D1239" t="str">
            <v>콘크리트 펌프카 타설</v>
          </cell>
          <cell r="E1239" t="str">
            <v>80M3/HR,PUMP-CAR,철근</v>
          </cell>
          <cell r="F1239" t="str">
            <v>M3</v>
          </cell>
          <cell r="G1239" t="str">
            <v>21.72</v>
          </cell>
          <cell r="H1239">
            <v>264</v>
          </cell>
          <cell r="I1239">
            <v>6232</v>
          </cell>
          <cell r="J1239">
            <v>2235</v>
          </cell>
        </row>
        <row r="1240">
          <cell r="A1240" t="str">
            <v>010603</v>
          </cell>
          <cell r="B1240" t="str">
            <v>5</v>
          </cell>
          <cell r="C1240" t="str">
            <v>91D00020</v>
          </cell>
          <cell r="D1240" t="str">
            <v>콘크리트 펌프카 타설</v>
          </cell>
          <cell r="E1240" t="str">
            <v>80M3/HR,PUMP-CAR,무근</v>
          </cell>
          <cell r="F1240" t="str">
            <v>M3</v>
          </cell>
          <cell r="G1240" t="str">
            <v>0.92</v>
          </cell>
          <cell r="H1240">
            <v>268</v>
          </cell>
          <cell r="I1240">
            <v>5303</v>
          </cell>
          <cell r="J1240">
            <v>2251</v>
          </cell>
        </row>
        <row r="1241">
          <cell r="A1241" t="str">
            <v>010603</v>
          </cell>
          <cell r="B1241" t="str">
            <v>6</v>
          </cell>
          <cell r="C1241" t="str">
            <v>Z0000007</v>
          </cell>
          <cell r="D1241" t="str">
            <v>철   근(SD30)</v>
          </cell>
          <cell r="E1241" t="str">
            <v>D 10</v>
          </cell>
          <cell r="F1241" t="str">
            <v>톤</v>
          </cell>
          <cell r="G1241" t="str">
            <v>1.32</v>
          </cell>
          <cell r="I1241">
            <v>0</v>
          </cell>
        </row>
        <row r="1242">
          <cell r="A1242" t="str">
            <v>010603</v>
          </cell>
          <cell r="B1242" t="str">
            <v>7</v>
          </cell>
          <cell r="C1242" t="str">
            <v>Z0000008</v>
          </cell>
          <cell r="D1242" t="str">
            <v>철   근(SD30)</v>
          </cell>
          <cell r="E1242" t="str">
            <v>D 13</v>
          </cell>
          <cell r="F1242" t="str">
            <v>톤</v>
          </cell>
          <cell r="G1242" t="str">
            <v>0.618</v>
          </cell>
          <cell r="I1242">
            <v>0</v>
          </cell>
        </row>
        <row r="1243">
          <cell r="A1243" t="str">
            <v>010603</v>
          </cell>
          <cell r="B1243" t="str">
            <v>8</v>
          </cell>
          <cell r="C1243" t="str">
            <v>Z0000274</v>
          </cell>
          <cell r="D1243" t="str">
            <v>철   근(SD30)</v>
          </cell>
          <cell r="E1243" t="str">
            <v>D 16</v>
          </cell>
          <cell r="F1243" t="str">
            <v>톤</v>
          </cell>
          <cell r="G1243" t="str">
            <v>0.116</v>
          </cell>
          <cell r="I1243">
            <v>0</v>
          </cell>
        </row>
        <row r="1244">
          <cell r="A1244" t="str">
            <v>010603</v>
          </cell>
          <cell r="B1244" t="str">
            <v>10</v>
          </cell>
          <cell r="C1244" t="str">
            <v>91D00210</v>
          </cell>
          <cell r="D1244" t="str">
            <v>철근가공조립</v>
          </cell>
          <cell r="E1244" t="str">
            <v>간단</v>
          </cell>
          <cell r="F1244" t="str">
            <v>TON</v>
          </cell>
          <cell r="G1244" t="str">
            <v>2</v>
          </cell>
          <cell r="H1244">
            <v>3268</v>
          </cell>
          <cell r="I1244">
            <v>248820</v>
          </cell>
          <cell r="J1244">
            <v>0</v>
          </cell>
        </row>
        <row r="1245">
          <cell r="A1245" t="str">
            <v>010603</v>
          </cell>
          <cell r="B1245" t="str">
            <v>11</v>
          </cell>
          <cell r="C1245" t="str">
            <v>91D00130</v>
          </cell>
          <cell r="D1245" t="str">
            <v>합판거푸집</v>
          </cell>
          <cell r="E1245" t="str">
            <v>3회</v>
          </cell>
          <cell r="F1245" t="str">
            <v>M2</v>
          </cell>
          <cell r="G1245" t="str">
            <v>69.11</v>
          </cell>
          <cell r="H1245">
            <v>4520</v>
          </cell>
          <cell r="I1245">
            <v>13027</v>
          </cell>
          <cell r="J1245">
            <v>0</v>
          </cell>
        </row>
        <row r="1246">
          <cell r="A1246" t="str">
            <v>010603</v>
          </cell>
          <cell r="B1246" t="str">
            <v>12</v>
          </cell>
          <cell r="C1246" t="str">
            <v>91D00140</v>
          </cell>
          <cell r="D1246" t="str">
            <v>합판거푸집</v>
          </cell>
          <cell r="E1246" t="str">
            <v>4회</v>
          </cell>
          <cell r="F1246" t="str">
            <v>M2</v>
          </cell>
          <cell r="G1246" t="str">
            <v>41.85</v>
          </cell>
          <cell r="H1246">
            <v>3835</v>
          </cell>
          <cell r="I1246">
            <v>11065</v>
          </cell>
          <cell r="J1246">
            <v>0</v>
          </cell>
        </row>
        <row r="1247">
          <cell r="A1247" t="str">
            <v>010603</v>
          </cell>
          <cell r="B1247" t="str">
            <v>13</v>
          </cell>
          <cell r="C1247" t="str">
            <v>91D00170</v>
          </cell>
          <cell r="D1247" t="str">
            <v>목재원형거푸집</v>
          </cell>
          <cell r="E1247" t="str">
            <v>3회</v>
          </cell>
          <cell r="F1247" t="str">
            <v>M2</v>
          </cell>
          <cell r="G1247" t="str">
            <v>6.81</v>
          </cell>
          <cell r="H1247">
            <v>8454</v>
          </cell>
          <cell r="I1247">
            <v>27803</v>
          </cell>
          <cell r="J1247">
            <v>0</v>
          </cell>
        </row>
        <row r="1248">
          <cell r="A1248" t="str">
            <v>010603</v>
          </cell>
          <cell r="B1248" t="str">
            <v>16</v>
          </cell>
          <cell r="C1248" t="str">
            <v>Z0000275</v>
          </cell>
          <cell r="D1248" t="str">
            <v>스페이샤</v>
          </cell>
          <cell r="E1248" t="str">
            <v>스라브 H100MM</v>
          </cell>
          <cell r="F1248" t="str">
            <v>EA</v>
          </cell>
          <cell r="G1248" t="str">
            <v>333</v>
          </cell>
          <cell r="H1248">
            <v>58</v>
          </cell>
        </row>
        <row r="1250">
          <cell r="D1250" t="str">
            <v>소계</v>
          </cell>
        </row>
        <row r="1252">
          <cell r="D1252" t="str">
            <v>4. 조적공사</v>
          </cell>
        </row>
        <row r="1253">
          <cell r="A1253" t="str">
            <v>010604</v>
          </cell>
          <cell r="B1253" t="str">
            <v>3</v>
          </cell>
          <cell r="C1253" t="str">
            <v>41A00010</v>
          </cell>
          <cell r="D1253" t="str">
            <v>시멘트벽돌</v>
          </cell>
          <cell r="E1253" t="str">
            <v>190*90*57</v>
          </cell>
          <cell r="F1253" t="str">
            <v>매</v>
          </cell>
          <cell r="G1253" t="str">
            <v>11603</v>
          </cell>
          <cell r="H1253">
            <v>37</v>
          </cell>
          <cell r="I1253">
            <v>0</v>
          </cell>
        </row>
        <row r="1254">
          <cell r="A1254" t="str">
            <v>010604</v>
          </cell>
          <cell r="B1254" t="str">
            <v>5</v>
          </cell>
          <cell r="C1254" t="str">
            <v>91F00020</v>
          </cell>
          <cell r="D1254" t="str">
            <v>시멘트벽돌쌓기</v>
          </cell>
          <cell r="E1254" t="str">
            <v>1.0B,10000매이상</v>
          </cell>
          <cell r="F1254" t="str">
            <v>천매</v>
          </cell>
          <cell r="G1254" t="str">
            <v>11.051</v>
          </cell>
          <cell r="H1254">
            <v>4624</v>
          </cell>
          <cell r="I1254">
            <v>124774</v>
          </cell>
          <cell r="J1254">
            <v>0</v>
          </cell>
        </row>
        <row r="1255">
          <cell r="A1255" t="str">
            <v>010604</v>
          </cell>
          <cell r="B1255" t="str">
            <v>6</v>
          </cell>
          <cell r="C1255" t="str">
            <v>91F00220</v>
          </cell>
          <cell r="D1255" t="str">
            <v>벽돌소운반</v>
          </cell>
          <cell r="E1255" t="str">
            <v>1층</v>
          </cell>
          <cell r="F1255" t="str">
            <v>천매</v>
          </cell>
          <cell r="G1255" t="str">
            <v>11.051</v>
          </cell>
          <cell r="H1255">
            <v>0</v>
          </cell>
          <cell r="I1255">
            <v>16169</v>
          </cell>
          <cell r="J1255">
            <v>0</v>
          </cell>
        </row>
        <row r="1257">
          <cell r="D1257" t="str">
            <v>소계</v>
          </cell>
        </row>
        <row r="1259">
          <cell r="D1259" t="str">
            <v>5. 석공사</v>
          </cell>
        </row>
        <row r="1260">
          <cell r="A1260" t="str">
            <v>010605</v>
          </cell>
          <cell r="B1260" t="str">
            <v>3</v>
          </cell>
          <cell r="C1260" t="str">
            <v>Z0000017</v>
          </cell>
          <cell r="D1260" t="str">
            <v>화강석물갈기</v>
          </cell>
          <cell r="E1260" t="str">
            <v>T=20MM</v>
          </cell>
          <cell r="F1260" t="str">
            <v>M2</v>
          </cell>
          <cell r="G1260" t="str">
            <v>2.64</v>
          </cell>
          <cell r="H1260">
            <v>39200</v>
          </cell>
          <cell r="I1260">
            <v>0</v>
          </cell>
        </row>
        <row r="1261">
          <cell r="A1261" t="str">
            <v>010605</v>
          </cell>
          <cell r="B1261" t="str">
            <v>4</v>
          </cell>
          <cell r="C1261" t="str">
            <v>Z0000276</v>
          </cell>
          <cell r="D1261" t="str">
            <v>화강석 바닥 붙이기</v>
          </cell>
          <cell r="F1261" t="str">
            <v>M2</v>
          </cell>
          <cell r="G1261" t="str">
            <v>2.4</v>
          </cell>
          <cell r="H1261">
            <v>561</v>
          </cell>
          <cell r="I1261">
            <v>41379</v>
          </cell>
        </row>
        <row r="1263">
          <cell r="D1263" t="str">
            <v>소계</v>
          </cell>
        </row>
        <row r="1265">
          <cell r="D1265" t="str">
            <v>6. 수장공사</v>
          </cell>
        </row>
        <row r="1266">
          <cell r="A1266" t="str">
            <v>010606</v>
          </cell>
          <cell r="B1266" t="str">
            <v>9</v>
          </cell>
          <cell r="C1266" t="str">
            <v>91P00030</v>
          </cell>
          <cell r="D1266" t="str">
            <v>무석면타일붙이기</v>
          </cell>
          <cell r="E1266" t="str">
            <v>3*300*300</v>
          </cell>
          <cell r="F1266" t="str">
            <v>M2</v>
          </cell>
          <cell r="G1266" t="str">
            <v>17.13</v>
          </cell>
          <cell r="H1266">
            <v>3047</v>
          </cell>
          <cell r="I1266">
            <v>4420</v>
          </cell>
          <cell r="J1266">
            <v>0</v>
          </cell>
        </row>
        <row r="1267">
          <cell r="A1267" t="str">
            <v>010606</v>
          </cell>
          <cell r="B1267" t="str">
            <v>10</v>
          </cell>
          <cell r="C1267" t="str">
            <v>91P00130</v>
          </cell>
          <cell r="D1267" t="str">
            <v>비닐시트깔기</v>
          </cell>
          <cell r="F1267" t="str">
            <v>M2</v>
          </cell>
          <cell r="G1267" t="str">
            <v>4.84</v>
          </cell>
          <cell r="H1267">
            <v>10476</v>
          </cell>
          <cell r="I1267">
            <v>1581</v>
          </cell>
          <cell r="J1267">
            <v>0</v>
          </cell>
        </row>
        <row r="1268">
          <cell r="A1268" t="str">
            <v>010606</v>
          </cell>
          <cell r="B1268" t="str">
            <v>11</v>
          </cell>
          <cell r="C1268" t="str">
            <v>91J00510</v>
          </cell>
          <cell r="D1268" t="str">
            <v>걸레받이설치</v>
          </cell>
          <cell r="E1268" t="str">
            <v>합성목재,H=75</v>
          </cell>
          <cell r="F1268" t="str">
            <v>M</v>
          </cell>
          <cell r="G1268" t="str">
            <v>7.7</v>
          </cell>
          <cell r="H1268">
            <v>509</v>
          </cell>
          <cell r="I1268">
            <v>2187</v>
          </cell>
          <cell r="J1268">
            <v>0</v>
          </cell>
        </row>
        <row r="1269">
          <cell r="A1269" t="str">
            <v>010606</v>
          </cell>
          <cell r="B1269" t="str">
            <v>12</v>
          </cell>
          <cell r="C1269" t="str">
            <v>91K00010</v>
          </cell>
          <cell r="D1269" t="str">
            <v>경량철골천정틀</v>
          </cell>
          <cell r="E1269" t="str">
            <v>M-BAR</v>
          </cell>
          <cell r="F1269" t="str">
            <v>M2</v>
          </cell>
          <cell r="G1269" t="str">
            <v>25.16</v>
          </cell>
          <cell r="H1269">
            <v>5390</v>
          </cell>
          <cell r="I1269">
            <v>0</v>
          </cell>
          <cell r="J1269">
            <v>0</v>
          </cell>
        </row>
        <row r="1270">
          <cell r="A1270" t="str">
            <v>010606</v>
          </cell>
          <cell r="B1270" t="str">
            <v>13</v>
          </cell>
          <cell r="C1270" t="str">
            <v>Z0000277</v>
          </cell>
          <cell r="D1270" t="str">
            <v>천정텍스</v>
          </cell>
          <cell r="E1270" t="str">
            <v>T=6*306*606</v>
          </cell>
          <cell r="F1270" t="str">
            <v>M2</v>
          </cell>
          <cell r="G1270" t="str">
            <v>26.41</v>
          </cell>
          <cell r="H1270">
            <v>2521</v>
          </cell>
          <cell r="I1270">
            <v>0</v>
          </cell>
        </row>
        <row r="1271">
          <cell r="A1271" t="str">
            <v>010606</v>
          </cell>
          <cell r="B1271" t="str">
            <v>14</v>
          </cell>
          <cell r="C1271" t="str">
            <v>91P01010</v>
          </cell>
          <cell r="D1271" t="str">
            <v>암면텍스붙이기</v>
          </cell>
          <cell r="E1271" t="str">
            <v>천정12MM</v>
          </cell>
          <cell r="F1271" t="str">
            <v>M2</v>
          </cell>
          <cell r="G1271" t="str">
            <v>25.16</v>
          </cell>
          <cell r="H1271">
            <v>6133</v>
          </cell>
          <cell r="I1271">
            <v>8177</v>
          </cell>
          <cell r="J1271">
            <v>0</v>
          </cell>
        </row>
        <row r="1272">
          <cell r="A1272" t="str">
            <v>010606</v>
          </cell>
          <cell r="B1272" t="str">
            <v>15</v>
          </cell>
          <cell r="C1272" t="str">
            <v>91K00040</v>
          </cell>
          <cell r="D1272" t="str">
            <v>AL몰딩설치</v>
          </cell>
          <cell r="F1272" t="str">
            <v>M</v>
          </cell>
          <cell r="G1272" t="str">
            <v>34.53</v>
          </cell>
          <cell r="H1272">
            <v>705</v>
          </cell>
          <cell r="I1272">
            <v>0</v>
          </cell>
          <cell r="J1272">
            <v>0</v>
          </cell>
        </row>
        <row r="1273">
          <cell r="A1273" t="str">
            <v>010606</v>
          </cell>
          <cell r="B1273" t="str">
            <v>19</v>
          </cell>
          <cell r="C1273" t="str">
            <v>91P00640</v>
          </cell>
          <cell r="D1273" t="str">
            <v>스치로폴깔기</v>
          </cell>
          <cell r="E1273" t="str">
            <v>바닥50MM</v>
          </cell>
          <cell r="F1273" t="str">
            <v>M2</v>
          </cell>
          <cell r="G1273" t="str">
            <v>25.16</v>
          </cell>
          <cell r="H1273">
            <v>2889</v>
          </cell>
          <cell r="I1273">
            <v>503</v>
          </cell>
          <cell r="J1273">
            <v>0</v>
          </cell>
        </row>
        <row r="1274">
          <cell r="A1274" t="str">
            <v>010606</v>
          </cell>
          <cell r="B1274" t="str">
            <v>20</v>
          </cell>
          <cell r="C1274" t="str">
            <v>Z0000278</v>
          </cell>
          <cell r="D1274" t="str">
            <v>스치로폴깔기</v>
          </cell>
          <cell r="E1274" t="str">
            <v>바닥60MM</v>
          </cell>
          <cell r="F1274" t="str">
            <v>M2</v>
          </cell>
          <cell r="G1274" t="str">
            <v>25.16</v>
          </cell>
          <cell r="H1274">
            <v>3238</v>
          </cell>
          <cell r="I1274">
            <v>503</v>
          </cell>
          <cell r="J1274">
            <v>0</v>
          </cell>
        </row>
        <row r="1275">
          <cell r="A1275" t="str">
            <v>010606</v>
          </cell>
          <cell r="B1275" t="str">
            <v>21</v>
          </cell>
          <cell r="C1275" t="str">
            <v>Z0000279</v>
          </cell>
          <cell r="D1275" t="str">
            <v>외벽단열시스템</v>
          </cell>
          <cell r="E1275" t="str">
            <v>T=50MM</v>
          </cell>
          <cell r="F1275" t="str">
            <v>M2</v>
          </cell>
          <cell r="G1275" t="str">
            <v>51.64</v>
          </cell>
          <cell r="H1275">
            <v>30429</v>
          </cell>
          <cell r="I1275">
            <v>0</v>
          </cell>
        </row>
        <row r="1277">
          <cell r="D1277" t="str">
            <v>소계</v>
          </cell>
        </row>
        <row r="1279">
          <cell r="D1279" t="str">
            <v>7. 미장공사</v>
          </cell>
        </row>
        <row r="1280">
          <cell r="A1280" t="str">
            <v>010607</v>
          </cell>
          <cell r="B1280" t="str">
            <v>1</v>
          </cell>
          <cell r="C1280" t="str">
            <v>91L00040</v>
          </cell>
          <cell r="D1280" t="str">
            <v>시멘트몰탈</v>
          </cell>
          <cell r="E1280" t="str">
            <v>바닥24MM</v>
          </cell>
          <cell r="F1280" t="str">
            <v>M2</v>
          </cell>
          <cell r="G1280" t="str">
            <v>17.13</v>
          </cell>
          <cell r="H1280">
            <v>352</v>
          </cell>
          <cell r="I1280">
            <v>5506</v>
          </cell>
          <cell r="J1280">
            <v>0</v>
          </cell>
        </row>
        <row r="1281">
          <cell r="A1281" t="str">
            <v>010607</v>
          </cell>
          <cell r="B1281" t="str">
            <v>2</v>
          </cell>
          <cell r="C1281" t="str">
            <v>91L00090</v>
          </cell>
          <cell r="D1281" t="str">
            <v>시멘트몰탈</v>
          </cell>
          <cell r="E1281" t="str">
            <v>바닥50MM</v>
          </cell>
          <cell r="F1281" t="str">
            <v>M2</v>
          </cell>
          <cell r="G1281" t="str">
            <v>4.84</v>
          </cell>
          <cell r="H1281">
            <v>735</v>
          </cell>
          <cell r="I1281">
            <v>6346</v>
          </cell>
          <cell r="J1281">
            <v>0</v>
          </cell>
        </row>
        <row r="1282">
          <cell r="A1282" t="str">
            <v>010607</v>
          </cell>
          <cell r="B1282" t="str">
            <v>3</v>
          </cell>
          <cell r="C1282" t="str">
            <v>91L00250</v>
          </cell>
          <cell r="D1282" t="str">
            <v>시멘트몰탈</v>
          </cell>
          <cell r="E1282" t="str">
            <v>내벽18MM</v>
          </cell>
          <cell r="F1282" t="str">
            <v>M2</v>
          </cell>
          <cell r="G1282" t="str">
            <v>42.3</v>
          </cell>
          <cell r="H1282">
            <v>289</v>
          </cell>
          <cell r="I1282">
            <v>12881</v>
          </cell>
          <cell r="J1282">
            <v>0</v>
          </cell>
        </row>
        <row r="1283">
          <cell r="A1283" t="str">
            <v>010607</v>
          </cell>
          <cell r="B1283" t="str">
            <v>4</v>
          </cell>
          <cell r="C1283" t="str">
            <v>91L00270</v>
          </cell>
          <cell r="D1283" t="str">
            <v>시멘트몰탈</v>
          </cell>
          <cell r="E1283" t="str">
            <v>외벽24MM</v>
          </cell>
          <cell r="F1283" t="str">
            <v>M2</v>
          </cell>
          <cell r="G1283" t="str">
            <v>5.92</v>
          </cell>
          <cell r="H1283">
            <v>385</v>
          </cell>
          <cell r="I1283">
            <v>13075</v>
          </cell>
          <cell r="J1283">
            <v>0</v>
          </cell>
        </row>
        <row r="1284">
          <cell r="A1284" t="str">
            <v>010607</v>
          </cell>
          <cell r="B1284" t="str">
            <v>6</v>
          </cell>
          <cell r="C1284" t="str">
            <v>91L00410</v>
          </cell>
          <cell r="D1284" t="str">
            <v>보호 몰탈</v>
          </cell>
          <cell r="E1284" t="str">
            <v>바닥24MM</v>
          </cell>
          <cell r="F1284" t="str">
            <v>M2</v>
          </cell>
          <cell r="G1284" t="str">
            <v>84.81</v>
          </cell>
          <cell r="H1284">
            <v>352</v>
          </cell>
          <cell r="I1284">
            <v>5506</v>
          </cell>
          <cell r="J1284">
            <v>0</v>
          </cell>
        </row>
        <row r="1286">
          <cell r="D1286" t="str">
            <v>소계</v>
          </cell>
        </row>
        <row r="1288">
          <cell r="D1288" t="str">
            <v>8. 방수공사</v>
          </cell>
        </row>
        <row r="1289">
          <cell r="A1289" t="str">
            <v>010608</v>
          </cell>
          <cell r="B1289" t="str">
            <v>2</v>
          </cell>
          <cell r="C1289" t="str">
            <v>91G00230</v>
          </cell>
          <cell r="D1289" t="str">
            <v>액체방수</v>
          </cell>
          <cell r="E1289" t="str">
            <v>C종</v>
          </cell>
          <cell r="F1289" t="str">
            <v>M2</v>
          </cell>
          <cell r="G1289" t="str">
            <v>22.4</v>
          </cell>
          <cell r="H1289">
            <v>376</v>
          </cell>
          <cell r="I1289">
            <v>14979</v>
          </cell>
          <cell r="J1289">
            <v>0</v>
          </cell>
        </row>
        <row r="1290">
          <cell r="A1290" t="str">
            <v>010608</v>
          </cell>
          <cell r="B1290" t="str">
            <v>3</v>
          </cell>
          <cell r="C1290" t="str">
            <v>Z0000024</v>
          </cell>
          <cell r="D1290" t="str">
            <v>도막방수(바닥)</v>
          </cell>
          <cell r="E1290" t="str">
            <v>무기질탄성계</v>
          </cell>
          <cell r="F1290" t="str">
            <v>M2</v>
          </cell>
          <cell r="G1290" t="str">
            <v>53.11</v>
          </cell>
          <cell r="H1290">
            <v>11330</v>
          </cell>
          <cell r="I1290">
            <v>14972</v>
          </cell>
          <cell r="J1290">
            <v>449</v>
          </cell>
        </row>
        <row r="1292">
          <cell r="D1292" t="str">
            <v>소계</v>
          </cell>
        </row>
        <row r="1294">
          <cell r="D1294" t="str">
            <v>9. 도장공사</v>
          </cell>
        </row>
        <row r="1295">
          <cell r="A1295" t="str">
            <v>010609</v>
          </cell>
          <cell r="B1295" t="str">
            <v>1</v>
          </cell>
          <cell r="C1295" t="str">
            <v>91O00010</v>
          </cell>
          <cell r="D1295" t="str">
            <v>수성페인트</v>
          </cell>
          <cell r="E1295" t="str">
            <v>내벽3회,로울러칠</v>
          </cell>
          <cell r="F1295" t="str">
            <v>M2</v>
          </cell>
          <cell r="G1295" t="str">
            <v>42.3</v>
          </cell>
          <cell r="H1295">
            <v>499</v>
          </cell>
          <cell r="I1295">
            <v>3852</v>
          </cell>
          <cell r="J1295">
            <v>0</v>
          </cell>
        </row>
        <row r="1296">
          <cell r="A1296" t="str">
            <v>010609</v>
          </cell>
          <cell r="B1296" t="str">
            <v>5</v>
          </cell>
          <cell r="C1296" t="str">
            <v>Z0000280</v>
          </cell>
          <cell r="D1296" t="str">
            <v>조합페인트</v>
          </cell>
          <cell r="E1296" t="str">
            <v>콘크리트면2회,벽 뿜칠</v>
          </cell>
          <cell r="F1296" t="str">
            <v>M2</v>
          </cell>
          <cell r="G1296" t="str">
            <v>0.18</v>
          </cell>
          <cell r="H1296">
            <v>671</v>
          </cell>
          <cell r="I1296">
            <v>2984</v>
          </cell>
        </row>
        <row r="1297">
          <cell r="A1297" t="str">
            <v>010609</v>
          </cell>
          <cell r="B1297" t="str">
            <v>6</v>
          </cell>
          <cell r="C1297" t="str">
            <v>91O00210</v>
          </cell>
          <cell r="D1297" t="str">
            <v>세라민페인트</v>
          </cell>
          <cell r="E1297" t="str">
            <v>2회</v>
          </cell>
          <cell r="F1297" t="str">
            <v>M2</v>
          </cell>
          <cell r="G1297" t="str">
            <v>0.95</v>
          </cell>
          <cell r="H1297">
            <v>719</v>
          </cell>
          <cell r="I1297">
            <v>2984</v>
          </cell>
          <cell r="J1297">
            <v>0</v>
          </cell>
        </row>
        <row r="1298">
          <cell r="A1298" t="str">
            <v>010609</v>
          </cell>
          <cell r="B1298" t="str">
            <v>7</v>
          </cell>
          <cell r="C1298" t="str">
            <v>Z0000281</v>
          </cell>
          <cell r="D1298" t="str">
            <v>바니쉬칠</v>
          </cell>
          <cell r="E1298" t="str">
            <v>목재면3회칠</v>
          </cell>
          <cell r="F1298" t="str">
            <v>M2</v>
          </cell>
          <cell r="G1298" t="str">
            <v>13.6</v>
          </cell>
          <cell r="H1298">
            <v>554</v>
          </cell>
          <cell r="I1298">
            <v>4069</v>
          </cell>
        </row>
        <row r="1299">
          <cell r="A1299" t="str">
            <v>010609</v>
          </cell>
          <cell r="B1299" t="str">
            <v>8</v>
          </cell>
          <cell r="C1299" t="str">
            <v>Z0000282</v>
          </cell>
          <cell r="D1299" t="str">
            <v>본타일(외부용)</v>
          </cell>
          <cell r="E1299" t="str">
            <v>에폭시계</v>
          </cell>
          <cell r="F1299" t="str">
            <v>M2</v>
          </cell>
          <cell r="G1299" t="str">
            <v>90.73</v>
          </cell>
          <cell r="H1299">
            <v>4667</v>
          </cell>
          <cell r="I1299">
            <v>10528</v>
          </cell>
        </row>
        <row r="1301">
          <cell r="D1301" t="str">
            <v>소계</v>
          </cell>
        </row>
        <row r="1303">
          <cell r="D1303" t="str">
            <v>10. 타일공사</v>
          </cell>
        </row>
        <row r="1304">
          <cell r="A1304" t="str">
            <v>010610</v>
          </cell>
          <cell r="B1304" t="str">
            <v>2</v>
          </cell>
          <cell r="C1304" t="str">
            <v>Z0000283</v>
          </cell>
          <cell r="D1304" t="str">
            <v>자기질타일</v>
          </cell>
          <cell r="E1304" t="str">
            <v>200*200</v>
          </cell>
          <cell r="F1304" t="str">
            <v>M2</v>
          </cell>
          <cell r="G1304" t="str">
            <v>3.27</v>
          </cell>
          <cell r="H1304">
            <v>7056</v>
          </cell>
          <cell r="I1304">
            <v>0</v>
          </cell>
        </row>
        <row r="1305">
          <cell r="A1305" t="str">
            <v>010610</v>
          </cell>
          <cell r="B1305" t="str">
            <v>3</v>
          </cell>
          <cell r="C1305" t="str">
            <v>Z0000029</v>
          </cell>
          <cell r="D1305" t="str">
            <v>도기질타일</v>
          </cell>
          <cell r="E1305" t="str">
            <v>200*250</v>
          </cell>
          <cell r="F1305" t="str">
            <v>M2</v>
          </cell>
          <cell r="G1305" t="str">
            <v>16.5</v>
          </cell>
          <cell r="H1305">
            <v>7186</v>
          </cell>
          <cell r="I1305">
            <v>0</v>
          </cell>
        </row>
        <row r="1306">
          <cell r="A1306" t="str">
            <v>010610</v>
          </cell>
          <cell r="B1306" t="str">
            <v>5</v>
          </cell>
          <cell r="C1306" t="str">
            <v>91H00110</v>
          </cell>
          <cell r="D1306" t="str">
            <v>타일붙이기(벽)</v>
          </cell>
          <cell r="E1306" t="str">
            <v>150*150(압착)</v>
          </cell>
          <cell r="F1306" t="str">
            <v>M2</v>
          </cell>
          <cell r="G1306" t="str">
            <v>16.02</v>
          </cell>
          <cell r="H1306">
            <v>97</v>
          </cell>
          <cell r="I1306">
            <v>18483</v>
          </cell>
          <cell r="J1306">
            <v>554</v>
          </cell>
        </row>
        <row r="1307">
          <cell r="A1307" t="str">
            <v>010610</v>
          </cell>
          <cell r="B1307" t="str">
            <v>6</v>
          </cell>
          <cell r="C1307" t="str">
            <v>91H00010</v>
          </cell>
          <cell r="D1307" t="str">
            <v>타일붙이기(바닥)</v>
          </cell>
          <cell r="E1307" t="str">
            <v>150*150(압착)</v>
          </cell>
          <cell r="F1307" t="str">
            <v>M2</v>
          </cell>
          <cell r="G1307" t="str">
            <v>3.18</v>
          </cell>
          <cell r="H1307">
            <v>84</v>
          </cell>
          <cell r="I1307">
            <v>14612</v>
          </cell>
          <cell r="J1307">
            <v>438</v>
          </cell>
        </row>
        <row r="1309">
          <cell r="D1309" t="str">
            <v>소계</v>
          </cell>
        </row>
        <row r="1311">
          <cell r="D1311" t="str">
            <v>11. 창호공사</v>
          </cell>
        </row>
        <row r="1312">
          <cell r="A1312" t="str">
            <v>010611</v>
          </cell>
          <cell r="B1312" t="str">
            <v>55</v>
          </cell>
          <cell r="C1312" t="str">
            <v>Z0000284</v>
          </cell>
          <cell r="D1312" t="str">
            <v>KAW-1(불소수지도장)</v>
          </cell>
          <cell r="E1312" t="str">
            <v>0.9*1.5</v>
          </cell>
          <cell r="F1312" t="str">
            <v>EA</v>
          </cell>
          <cell r="G1312" t="str">
            <v>2</v>
          </cell>
          <cell r="H1312">
            <v>41542</v>
          </cell>
          <cell r="I1312">
            <v>0</v>
          </cell>
        </row>
        <row r="1313">
          <cell r="A1313" t="str">
            <v>010611</v>
          </cell>
          <cell r="B1313" t="str">
            <v>56</v>
          </cell>
          <cell r="C1313" t="str">
            <v>Z0000285</v>
          </cell>
          <cell r="D1313" t="str">
            <v>KAW-2(불소수지도장)</v>
          </cell>
          <cell r="E1313" t="str">
            <v>0.9*0.9</v>
          </cell>
          <cell r="F1313" t="str">
            <v>EA</v>
          </cell>
          <cell r="G1313" t="str">
            <v>2</v>
          </cell>
          <cell r="H1313">
            <v>28021</v>
          </cell>
          <cell r="I1313">
            <v>0</v>
          </cell>
        </row>
        <row r="1314">
          <cell r="A1314" t="str">
            <v>010611</v>
          </cell>
          <cell r="B1314" t="str">
            <v>57</v>
          </cell>
          <cell r="C1314" t="str">
            <v>Z0000286</v>
          </cell>
          <cell r="D1314" t="str">
            <v>KAW-3(불소수지도장)</v>
          </cell>
          <cell r="E1314" t="str">
            <v>5.34*1.5</v>
          </cell>
          <cell r="F1314" t="str">
            <v>EA</v>
          </cell>
          <cell r="G1314" t="str">
            <v>1</v>
          </cell>
          <cell r="H1314">
            <v>246483</v>
          </cell>
          <cell r="I1314">
            <v>0</v>
          </cell>
        </row>
        <row r="1315">
          <cell r="A1315" t="str">
            <v>010611</v>
          </cell>
          <cell r="B1315" t="str">
            <v>58</v>
          </cell>
          <cell r="C1315" t="str">
            <v>Z0000287</v>
          </cell>
          <cell r="D1315" t="str">
            <v>SD-1</v>
          </cell>
          <cell r="E1315" t="str">
            <v>0.9*2.4</v>
          </cell>
          <cell r="F1315" t="str">
            <v>EA</v>
          </cell>
          <cell r="G1315" t="str">
            <v>1</v>
          </cell>
          <cell r="H1315">
            <v>421452</v>
          </cell>
          <cell r="I1315">
            <v>0</v>
          </cell>
        </row>
        <row r="1316">
          <cell r="A1316" t="str">
            <v>010611</v>
          </cell>
          <cell r="B1316" t="str">
            <v>59</v>
          </cell>
          <cell r="C1316" t="str">
            <v>Z0000288</v>
          </cell>
          <cell r="D1316" t="str">
            <v>WD-1</v>
          </cell>
          <cell r="E1316" t="str">
            <v>0.9*2.1</v>
          </cell>
          <cell r="F1316" t="str">
            <v>EA</v>
          </cell>
          <cell r="G1316" t="str">
            <v>2</v>
          </cell>
          <cell r="H1316">
            <v>89623</v>
          </cell>
          <cell r="I1316">
            <v>0</v>
          </cell>
        </row>
        <row r="1317">
          <cell r="A1317" t="str">
            <v>010611</v>
          </cell>
          <cell r="B1317" t="str">
            <v>60</v>
          </cell>
          <cell r="C1317" t="str">
            <v>Z0000289</v>
          </cell>
          <cell r="D1317" t="str">
            <v>WD-2</v>
          </cell>
          <cell r="E1317" t="str">
            <v>0.7*1.8</v>
          </cell>
          <cell r="F1317" t="str">
            <v>EA</v>
          </cell>
          <cell r="G1317" t="str">
            <v>1</v>
          </cell>
          <cell r="H1317">
            <v>59747</v>
          </cell>
          <cell r="I1317">
            <v>0</v>
          </cell>
        </row>
        <row r="1318">
          <cell r="A1318" t="str">
            <v>010611</v>
          </cell>
          <cell r="B1318" t="str">
            <v>61</v>
          </cell>
          <cell r="C1318" t="str">
            <v>Z0000290</v>
          </cell>
          <cell r="D1318" t="str">
            <v>분체정전도장</v>
          </cell>
          <cell r="E1318" t="str">
            <v>T=1.2MM</v>
          </cell>
          <cell r="F1318" t="str">
            <v>M2</v>
          </cell>
          <cell r="G1318" t="str">
            <v>0.27</v>
          </cell>
          <cell r="H1318">
            <v>17640</v>
          </cell>
          <cell r="I1318">
            <v>0</v>
          </cell>
        </row>
        <row r="1319">
          <cell r="A1319" t="str">
            <v>010611</v>
          </cell>
          <cell r="B1319" t="str">
            <v>62</v>
          </cell>
          <cell r="C1319" t="str">
            <v>Z0000291</v>
          </cell>
          <cell r="D1319" t="str">
            <v>AL 방충망</v>
          </cell>
          <cell r="F1319" t="str">
            <v>M2</v>
          </cell>
          <cell r="G1319" t="str">
            <v>1.26</v>
          </cell>
          <cell r="H1319">
            <v>14014</v>
          </cell>
          <cell r="I1319">
            <v>0</v>
          </cell>
        </row>
        <row r="1320">
          <cell r="A1320" t="str">
            <v>010611</v>
          </cell>
          <cell r="B1320" t="str">
            <v>63</v>
          </cell>
          <cell r="C1320" t="str">
            <v>Z0000078</v>
          </cell>
          <cell r="D1320" t="str">
            <v>피보트힌지</v>
          </cell>
          <cell r="F1320" t="str">
            <v>EA</v>
          </cell>
          <cell r="G1320" t="str">
            <v>1</v>
          </cell>
          <cell r="H1320">
            <v>14700</v>
          </cell>
          <cell r="I1320">
            <v>0</v>
          </cell>
        </row>
        <row r="1321">
          <cell r="A1321" t="str">
            <v>010611</v>
          </cell>
          <cell r="B1321" t="str">
            <v>64</v>
          </cell>
          <cell r="C1321" t="str">
            <v>Z0000079</v>
          </cell>
          <cell r="D1321" t="str">
            <v>도아 체크</v>
          </cell>
          <cell r="F1321" t="str">
            <v>EA</v>
          </cell>
          <cell r="G1321" t="str">
            <v>1</v>
          </cell>
          <cell r="H1321">
            <v>24500</v>
          </cell>
          <cell r="I1321">
            <v>0</v>
          </cell>
        </row>
        <row r="1322">
          <cell r="A1322" t="str">
            <v>010611</v>
          </cell>
          <cell r="B1322" t="str">
            <v>65</v>
          </cell>
          <cell r="C1322" t="str">
            <v>Z0000080</v>
          </cell>
          <cell r="D1322" t="str">
            <v>도어체크설치</v>
          </cell>
          <cell r="F1322" t="str">
            <v>EA</v>
          </cell>
          <cell r="G1322" t="str">
            <v>1</v>
          </cell>
          <cell r="H1322">
            <v>0</v>
          </cell>
          <cell r="I1322">
            <v>4788</v>
          </cell>
          <cell r="J1322">
            <v>143</v>
          </cell>
        </row>
        <row r="1323">
          <cell r="A1323" t="str">
            <v>010611</v>
          </cell>
          <cell r="B1323" t="str">
            <v>66</v>
          </cell>
          <cell r="C1323" t="str">
            <v>Z0000081</v>
          </cell>
          <cell r="D1323" t="str">
            <v>도아 로크</v>
          </cell>
          <cell r="E1323" t="str">
            <v>현관용</v>
          </cell>
          <cell r="F1323" t="str">
            <v>EA</v>
          </cell>
          <cell r="G1323" t="str">
            <v>4</v>
          </cell>
          <cell r="H1323">
            <v>9310</v>
          </cell>
          <cell r="I1323">
            <v>0</v>
          </cell>
        </row>
        <row r="1324">
          <cell r="A1324" t="str">
            <v>010611</v>
          </cell>
          <cell r="B1324" t="str">
            <v>67</v>
          </cell>
          <cell r="C1324" t="str">
            <v>Z0000082</v>
          </cell>
          <cell r="D1324" t="str">
            <v>창호철물 설치</v>
          </cell>
          <cell r="E1324" t="str">
            <v>도아록</v>
          </cell>
          <cell r="F1324" t="str">
            <v>EA</v>
          </cell>
          <cell r="G1324" t="str">
            <v>4</v>
          </cell>
          <cell r="H1324">
            <v>0</v>
          </cell>
          <cell r="I1324">
            <v>689</v>
          </cell>
          <cell r="J1324">
            <v>0</v>
          </cell>
        </row>
        <row r="1325">
          <cell r="A1325" t="str">
            <v>010611</v>
          </cell>
          <cell r="B1325" t="str">
            <v>68</v>
          </cell>
          <cell r="C1325" t="str">
            <v>Z0000292</v>
          </cell>
          <cell r="D1325" t="str">
            <v>정첩</v>
          </cell>
          <cell r="E1325" t="str">
            <v>황동4"</v>
          </cell>
          <cell r="F1325" t="str">
            <v>EA</v>
          </cell>
          <cell r="G1325" t="str">
            <v>9</v>
          </cell>
          <cell r="H1325">
            <v>1666</v>
          </cell>
          <cell r="I1325">
            <v>0</v>
          </cell>
        </row>
        <row r="1327">
          <cell r="D1327" t="str">
            <v>소계</v>
          </cell>
        </row>
        <row r="1329">
          <cell r="D1329" t="str">
            <v>12. 유리공사</v>
          </cell>
        </row>
        <row r="1330">
          <cell r="A1330" t="str">
            <v>010612</v>
          </cell>
          <cell r="B1330" t="str">
            <v>8</v>
          </cell>
          <cell r="C1330" t="str">
            <v>Z0000293</v>
          </cell>
          <cell r="D1330" t="str">
            <v>복층유리</v>
          </cell>
          <cell r="E1330" t="str">
            <v>투명,12MM</v>
          </cell>
          <cell r="F1330" t="str">
            <v>M2</v>
          </cell>
          <cell r="G1330" t="str">
            <v>4.34</v>
          </cell>
          <cell r="H1330">
            <v>13337</v>
          </cell>
          <cell r="I1330">
            <v>0</v>
          </cell>
        </row>
        <row r="1331">
          <cell r="A1331" t="str">
            <v>010612</v>
          </cell>
          <cell r="B1331" t="str">
            <v>9</v>
          </cell>
          <cell r="C1331" t="str">
            <v>Z0000294</v>
          </cell>
          <cell r="D1331" t="str">
            <v>복층유리(곡면)</v>
          </cell>
          <cell r="E1331" t="str">
            <v>T12</v>
          </cell>
          <cell r="F1331" t="str">
            <v>M2</v>
          </cell>
          <cell r="G1331" t="str">
            <v>8.01</v>
          </cell>
          <cell r="H1331">
            <v>13976</v>
          </cell>
          <cell r="I1331">
            <v>0</v>
          </cell>
        </row>
        <row r="1332">
          <cell r="A1332" t="str">
            <v>010612</v>
          </cell>
          <cell r="B1332" t="str">
            <v>10</v>
          </cell>
          <cell r="C1332" t="str">
            <v>Z0000295</v>
          </cell>
          <cell r="D1332" t="str">
            <v>유리끼우기</v>
          </cell>
          <cell r="E1332" t="str">
            <v>복층유리,12MM</v>
          </cell>
          <cell r="F1332" t="str">
            <v>M2</v>
          </cell>
          <cell r="G1332" t="str">
            <v>5.58</v>
          </cell>
          <cell r="H1332">
            <v>0</v>
          </cell>
          <cell r="I1332">
            <v>15428</v>
          </cell>
          <cell r="J1332">
            <v>0</v>
          </cell>
        </row>
        <row r="1333">
          <cell r="A1333" t="str">
            <v>010612</v>
          </cell>
          <cell r="B1333" t="str">
            <v>11</v>
          </cell>
          <cell r="C1333" t="str">
            <v>91N00510</v>
          </cell>
          <cell r="D1333" t="str">
            <v>유리끼우기 코킹</v>
          </cell>
          <cell r="E1333" t="str">
            <v>0.5CM각</v>
          </cell>
          <cell r="F1333" t="str">
            <v>M</v>
          </cell>
          <cell r="G1333" t="str">
            <v>114.72</v>
          </cell>
          <cell r="H1333">
            <v>189</v>
          </cell>
          <cell r="I1333">
            <v>0</v>
          </cell>
          <cell r="J1333">
            <v>0</v>
          </cell>
        </row>
        <row r="1335">
          <cell r="D1335" t="str">
            <v>소계</v>
          </cell>
        </row>
        <row r="1337">
          <cell r="D1337" t="str">
            <v>13. 작업부산물</v>
          </cell>
        </row>
        <row r="1338">
          <cell r="A1338" t="str">
            <v>010613</v>
          </cell>
          <cell r="B1338" t="str">
            <v>1</v>
          </cell>
          <cell r="C1338" t="str">
            <v>Z0000196</v>
          </cell>
          <cell r="D1338" t="str">
            <v>고철</v>
          </cell>
          <cell r="F1338" t="str">
            <v>KG</v>
          </cell>
          <cell r="G1338" t="str">
            <v>42.014</v>
          </cell>
          <cell r="H1338">
            <v>68</v>
          </cell>
          <cell r="I1338">
            <v>0</v>
          </cell>
          <cell r="J1338">
            <v>0</v>
          </cell>
        </row>
        <row r="1340">
          <cell r="D1340" t="str">
            <v>소계</v>
          </cell>
        </row>
        <row r="1342">
          <cell r="D1342" t="str">
            <v>14. 관급자재대</v>
          </cell>
        </row>
        <row r="1343">
          <cell r="A1343" t="str">
            <v>010614</v>
          </cell>
          <cell r="B1343" t="str">
            <v>1</v>
          </cell>
          <cell r="C1343" t="str">
            <v>Z0000197</v>
          </cell>
          <cell r="D1343" t="str">
            <v>시멘트</v>
          </cell>
          <cell r="E1343" t="str">
            <v>40KG</v>
          </cell>
          <cell r="F1343" t="str">
            <v>포</v>
          </cell>
          <cell r="G1343" t="str">
            <v>110</v>
          </cell>
        </row>
        <row r="1344">
          <cell r="A1344" t="str">
            <v>010614</v>
          </cell>
          <cell r="B1344" t="str">
            <v>2</v>
          </cell>
          <cell r="C1344" t="str">
            <v>Z0000198</v>
          </cell>
          <cell r="D1344" t="str">
            <v>조달수수료</v>
          </cell>
          <cell r="E1344" t="str">
            <v>자재비의 1.4%</v>
          </cell>
          <cell r="F1344" t="str">
            <v>식</v>
          </cell>
          <cell r="G1344" t="str">
            <v>1</v>
          </cell>
        </row>
        <row r="1345">
          <cell r="A1345" t="str">
            <v>010614</v>
          </cell>
          <cell r="B1345" t="str">
            <v>3</v>
          </cell>
          <cell r="C1345" t="str">
            <v>Z0000199</v>
          </cell>
          <cell r="D1345" t="str">
            <v>레미콘</v>
          </cell>
          <cell r="E1345" t="str">
            <v>25-210-12</v>
          </cell>
          <cell r="F1345" t="str">
            <v>M3</v>
          </cell>
          <cell r="G1345" t="str">
            <v>21.96</v>
          </cell>
        </row>
        <row r="1346">
          <cell r="A1346" t="str">
            <v>010614</v>
          </cell>
          <cell r="B1346" t="str">
            <v>5</v>
          </cell>
          <cell r="C1346" t="str">
            <v>Z0000201</v>
          </cell>
          <cell r="D1346" t="str">
            <v>레미콘</v>
          </cell>
          <cell r="E1346" t="str">
            <v>40-135-8</v>
          </cell>
          <cell r="F1346" t="str">
            <v>M3</v>
          </cell>
          <cell r="G1346" t="str">
            <v>0.93</v>
          </cell>
        </row>
        <row r="1347">
          <cell r="A1347" t="str">
            <v>010614</v>
          </cell>
          <cell r="B1347" t="str">
            <v>6</v>
          </cell>
          <cell r="C1347" t="str">
            <v>Z0000202</v>
          </cell>
          <cell r="D1347" t="str">
            <v>조달수수료</v>
          </cell>
          <cell r="E1347" t="str">
            <v>자재비의 0.8%</v>
          </cell>
          <cell r="F1347" t="str">
            <v>식</v>
          </cell>
          <cell r="G1347" t="str">
            <v>1</v>
          </cell>
        </row>
        <row r="1348">
          <cell r="A1348" t="str">
            <v>010614</v>
          </cell>
          <cell r="B1348" t="str">
            <v>7</v>
          </cell>
          <cell r="C1348" t="str">
            <v>Z0000203</v>
          </cell>
          <cell r="D1348" t="str">
            <v>철   근(SD30)</v>
          </cell>
          <cell r="E1348" t="str">
            <v>D 10</v>
          </cell>
          <cell r="F1348" t="str">
            <v>톤</v>
          </cell>
          <cell r="G1348" t="str">
            <v>1.31</v>
          </cell>
        </row>
        <row r="1349">
          <cell r="A1349" t="str">
            <v>010614</v>
          </cell>
          <cell r="B1349" t="str">
            <v>8</v>
          </cell>
          <cell r="C1349" t="str">
            <v>Z0000204</v>
          </cell>
          <cell r="D1349" t="str">
            <v>철   근(SD30)</v>
          </cell>
          <cell r="E1349" t="str">
            <v>D 13</v>
          </cell>
          <cell r="F1349" t="str">
            <v>톤</v>
          </cell>
          <cell r="G1349" t="str">
            <v>0.62</v>
          </cell>
        </row>
        <row r="1350">
          <cell r="A1350" t="str">
            <v>010614</v>
          </cell>
          <cell r="B1350" t="str">
            <v>9</v>
          </cell>
          <cell r="C1350" t="str">
            <v>Z0000297</v>
          </cell>
          <cell r="D1350" t="str">
            <v>철   근(SD30)</v>
          </cell>
          <cell r="E1350" t="str">
            <v>D 16</v>
          </cell>
          <cell r="F1350" t="str">
            <v>톤</v>
          </cell>
          <cell r="G1350" t="str">
            <v>0.12</v>
          </cell>
        </row>
        <row r="1351">
          <cell r="A1351" t="str">
            <v>010614</v>
          </cell>
          <cell r="B1351" t="str">
            <v>10</v>
          </cell>
          <cell r="C1351" t="str">
            <v>Z0000210</v>
          </cell>
          <cell r="D1351" t="str">
            <v>조달수수료</v>
          </cell>
          <cell r="E1351" t="str">
            <v>자재비의 1.4%</v>
          </cell>
          <cell r="F1351" t="str">
            <v>식</v>
          </cell>
          <cell r="G1351" t="str">
            <v>1</v>
          </cell>
        </row>
        <row r="1353">
          <cell r="D1353" t="str">
            <v>소계</v>
          </cell>
        </row>
        <row r="1355">
          <cell r="D1355" t="str">
            <v>합 계</v>
          </cell>
        </row>
        <row r="1357">
          <cell r="D1357" t="str">
            <v>* 경비실 - 2</v>
          </cell>
        </row>
        <row r="1359">
          <cell r="D1359" t="str">
            <v>1. 가설공사</v>
          </cell>
        </row>
        <row r="1360">
          <cell r="A1360" t="str">
            <v>010701</v>
          </cell>
          <cell r="B1360" t="str">
            <v>1</v>
          </cell>
          <cell r="C1360" t="str">
            <v>91B00010</v>
          </cell>
          <cell r="D1360" t="str">
            <v>규준틀설치</v>
          </cell>
          <cell r="E1360" t="str">
            <v>귀</v>
          </cell>
          <cell r="F1360" t="str">
            <v>개소</v>
          </cell>
          <cell r="G1360" t="str">
            <v>5</v>
          </cell>
          <cell r="H1360">
            <v>3794</v>
          </cell>
          <cell r="I1360">
            <v>33373</v>
          </cell>
          <cell r="J1360">
            <v>0</v>
          </cell>
        </row>
        <row r="1361">
          <cell r="A1361" t="str">
            <v>010701</v>
          </cell>
          <cell r="B1361" t="str">
            <v>2</v>
          </cell>
          <cell r="C1361" t="str">
            <v>91B00020</v>
          </cell>
          <cell r="D1361" t="str">
            <v>규준틀설치</v>
          </cell>
          <cell r="E1361" t="str">
            <v>평</v>
          </cell>
          <cell r="F1361" t="str">
            <v>개소</v>
          </cell>
          <cell r="G1361" t="str">
            <v>5</v>
          </cell>
          <cell r="H1361">
            <v>2410</v>
          </cell>
          <cell r="I1361">
            <v>19112</v>
          </cell>
          <cell r="J1361">
            <v>0</v>
          </cell>
        </row>
        <row r="1362">
          <cell r="A1362" t="str">
            <v>010701</v>
          </cell>
          <cell r="B1362" t="str">
            <v>3</v>
          </cell>
          <cell r="C1362" t="str">
            <v>91B00040</v>
          </cell>
          <cell r="D1362" t="str">
            <v>내부수평비계</v>
          </cell>
          <cell r="E1362" t="str">
            <v>3개월</v>
          </cell>
          <cell r="F1362" t="str">
            <v>M2</v>
          </cell>
          <cell r="G1362" t="str">
            <v>48.77</v>
          </cell>
          <cell r="H1362">
            <v>3187</v>
          </cell>
          <cell r="I1362">
            <v>4177</v>
          </cell>
          <cell r="J1362">
            <v>0</v>
          </cell>
        </row>
        <row r="1363">
          <cell r="A1363" t="str">
            <v>010701</v>
          </cell>
          <cell r="B1363" t="str">
            <v>4</v>
          </cell>
          <cell r="C1363" t="str">
            <v>91B00060</v>
          </cell>
          <cell r="D1363" t="str">
            <v>강관동바리</v>
          </cell>
          <cell r="E1363" t="str">
            <v>3개월</v>
          </cell>
          <cell r="F1363" t="str">
            <v>M2</v>
          </cell>
          <cell r="G1363" t="str">
            <v>48.77</v>
          </cell>
          <cell r="H1363">
            <v>620</v>
          </cell>
          <cell r="I1363">
            <v>3257</v>
          </cell>
          <cell r="J1363">
            <v>0</v>
          </cell>
        </row>
        <row r="1364">
          <cell r="A1364" t="str">
            <v>010701</v>
          </cell>
          <cell r="B1364" t="str">
            <v>5</v>
          </cell>
          <cell r="C1364" t="str">
            <v>Z0000258</v>
          </cell>
          <cell r="D1364" t="str">
            <v>강관틀비계</v>
          </cell>
          <cell r="E1364" t="str">
            <v>3개월</v>
          </cell>
          <cell r="F1364" t="str">
            <v>M2</v>
          </cell>
          <cell r="G1364" t="str">
            <v>145.92</v>
          </cell>
          <cell r="H1364">
            <v>529</v>
          </cell>
          <cell r="I1364">
            <v>2102</v>
          </cell>
        </row>
        <row r="1365">
          <cell r="A1365" t="str">
            <v>010701</v>
          </cell>
          <cell r="B1365" t="str">
            <v>9</v>
          </cell>
          <cell r="C1365" t="str">
            <v>91B00760</v>
          </cell>
          <cell r="D1365" t="str">
            <v>콘크리트보양</v>
          </cell>
          <cell r="E1365" t="str">
            <v>가마니</v>
          </cell>
          <cell r="F1365" t="str">
            <v>M2</v>
          </cell>
          <cell r="G1365" t="str">
            <v>116.92</v>
          </cell>
          <cell r="H1365">
            <v>176</v>
          </cell>
          <cell r="I1365">
            <v>0</v>
          </cell>
          <cell r="J1365">
            <v>0</v>
          </cell>
        </row>
        <row r="1366">
          <cell r="A1366" t="str">
            <v>010701</v>
          </cell>
          <cell r="B1366" t="str">
            <v>10</v>
          </cell>
          <cell r="C1366" t="str">
            <v>91B00790</v>
          </cell>
          <cell r="D1366" t="str">
            <v>타일석재면보양</v>
          </cell>
          <cell r="F1366" t="str">
            <v>M2</v>
          </cell>
          <cell r="G1366" t="str">
            <v>61.1</v>
          </cell>
          <cell r="H1366">
            <v>97</v>
          </cell>
          <cell r="I1366">
            <v>63</v>
          </cell>
          <cell r="J1366">
            <v>0</v>
          </cell>
        </row>
        <row r="1367">
          <cell r="A1367" t="str">
            <v>010701</v>
          </cell>
          <cell r="B1367" t="str">
            <v>12</v>
          </cell>
          <cell r="C1367" t="str">
            <v>Z0000273</v>
          </cell>
          <cell r="D1367" t="str">
            <v>현 장 정 리</v>
          </cell>
          <cell r="E1367" t="str">
            <v>RC조</v>
          </cell>
          <cell r="F1367" t="str">
            <v>M2</v>
          </cell>
          <cell r="G1367" t="str">
            <v>62.73</v>
          </cell>
          <cell r="H1367">
            <v>0</v>
          </cell>
          <cell r="I1367">
            <v>4850</v>
          </cell>
        </row>
        <row r="1369">
          <cell r="D1369" t="str">
            <v>소계</v>
          </cell>
        </row>
        <row r="1371">
          <cell r="D1371" t="str">
            <v>2. 토공사</v>
          </cell>
        </row>
        <row r="1372">
          <cell r="A1372" t="str">
            <v>010702</v>
          </cell>
          <cell r="B1372" t="str">
            <v>1</v>
          </cell>
          <cell r="C1372" t="str">
            <v>Z0000001</v>
          </cell>
          <cell r="D1372" t="str">
            <v>터파기</v>
          </cell>
          <cell r="E1372" t="str">
            <v>백호우,1.0M3</v>
          </cell>
          <cell r="F1372" t="str">
            <v>M3</v>
          </cell>
          <cell r="G1372" t="str">
            <v>24.51</v>
          </cell>
          <cell r="H1372">
            <v>98</v>
          </cell>
          <cell r="I1372">
            <v>315</v>
          </cell>
          <cell r="J1372">
            <v>225</v>
          </cell>
        </row>
        <row r="1373">
          <cell r="A1373" t="str">
            <v>010702</v>
          </cell>
          <cell r="B1373" t="str">
            <v>2</v>
          </cell>
          <cell r="C1373" t="str">
            <v>Z0000002</v>
          </cell>
          <cell r="D1373" t="str">
            <v>되메우기</v>
          </cell>
          <cell r="E1373" t="str">
            <v>백호우,1.0M3</v>
          </cell>
          <cell r="F1373" t="str">
            <v>M3</v>
          </cell>
          <cell r="G1373" t="str">
            <v>11.64</v>
          </cell>
          <cell r="H1373">
            <v>59</v>
          </cell>
          <cell r="I1373">
            <v>160</v>
          </cell>
          <cell r="J1373">
            <v>135</v>
          </cell>
        </row>
        <row r="1374">
          <cell r="A1374" t="str">
            <v>010702</v>
          </cell>
          <cell r="B1374" t="str">
            <v>3</v>
          </cell>
          <cell r="C1374" t="str">
            <v>Z0000003</v>
          </cell>
          <cell r="D1374" t="str">
            <v>잔토처리(장외 10.5KM)</v>
          </cell>
          <cell r="E1374" t="str">
            <v>백호우0.7+덤프 15</v>
          </cell>
          <cell r="F1374" t="str">
            <v>M3</v>
          </cell>
          <cell r="G1374" t="str">
            <v>12.87</v>
          </cell>
          <cell r="H1374">
            <v>980</v>
          </cell>
          <cell r="I1374">
            <v>1080</v>
          </cell>
          <cell r="J1374">
            <v>1260</v>
          </cell>
        </row>
        <row r="1375">
          <cell r="A1375" t="str">
            <v>010702</v>
          </cell>
          <cell r="B1375" t="str">
            <v>4</v>
          </cell>
          <cell r="C1375" t="str">
            <v>91C00411</v>
          </cell>
          <cell r="D1375" t="str">
            <v>PE필름깔기</v>
          </cell>
          <cell r="E1375" t="str">
            <v>바닥0.04MM*2겹</v>
          </cell>
          <cell r="F1375" t="str">
            <v>M2</v>
          </cell>
          <cell r="G1375" t="str">
            <v>54.18</v>
          </cell>
          <cell r="H1375">
            <v>99</v>
          </cell>
          <cell r="I1375">
            <v>360</v>
          </cell>
          <cell r="J1375">
            <v>0</v>
          </cell>
        </row>
        <row r="1377">
          <cell r="D1377" t="str">
            <v>소계</v>
          </cell>
        </row>
        <row r="1379">
          <cell r="D1379" t="str">
            <v>3. 철근콘크리트공사</v>
          </cell>
        </row>
        <row r="1380">
          <cell r="A1380" t="str">
            <v>010703</v>
          </cell>
          <cell r="B1380" t="str">
            <v>1</v>
          </cell>
          <cell r="C1380" t="str">
            <v>Z0000004</v>
          </cell>
          <cell r="D1380" t="str">
            <v>레미콘</v>
          </cell>
          <cell r="E1380" t="str">
            <v>25-210-12</v>
          </cell>
          <cell r="F1380" t="str">
            <v>M3</v>
          </cell>
          <cell r="G1380" t="str">
            <v>41.43</v>
          </cell>
          <cell r="H1380">
            <v>0</v>
          </cell>
          <cell r="I1380">
            <v>0</v>
          </cell>
        </row>
        <row r="1381">
          <cell r="A1381" t="str">
            <v>010703</v>
          </cell>
          <cell r="B1381" t="str">
            <v>3</v>
          </cell>
          <cell r="C1381" t="str">
            <v>Z0000006</v>
          </cell>
          <cell r="D1381" t="str">
            <v>레미콘</v>
          </cell>
          <cell r="E1381" t="str">
            <v>40-135-8</v>
          </cell>
          <cell r="F1381" t="str">
            <v>M3</v>
          </cell>
          <cell r="G1381" t="str">
            <v>5.09</v>
          </cell>
          <cell r="H1381">
            <v>0</v>
          </cell>
        </row>
        <row r="1382">
          <cell r="A1382" t="str">
            <v>010703</v>
          </cell>
          <cell r="B1382" t="str">
            <v>4</v>
          </cell>
          <cell r="C1382" t="str">
            <v>91D00010</v>
          </cell>
          <cell r="D1382" t="str">
            <v>콘크리트 펌프카 타설</v>
          </cell>
          <cell r="E1382" t="str">
            <v>80M3/HR,PUMP-CAR,철근</v>
          </cell>
          <cell r="F1382" t="str">
            <v>M3</v>
          </cell>
          <cell r="G1382" t="str">
            <v>41.43</v>
          </cell>
          <cell r="H1382">
            <v>264</v>
          </cell>
          <cell r="I1382">
            <v>6232</v>
          </cell>
          <cell r="J1382">
            <v>2235</v>
          </cell>
        </row>
        <row r="1383">
          <cell r="A1383" t="str">
            <v>010703</v>
          </cell>
          <cell r="B1383" t="str">
            <v>5</v>
          </cell>
          <cell r="C1383" t="str">
            <v>91D00020</v>
          </cell>
          <cell r="D1383" t="str">
            <v>콘크리트 펌프카 타설</v>
          </cell>
          <cell r="E1383" t="str">
            <v>80M3/HR,PUMP-CAR,무근</v>
          </cell>
          <cell r="F1383" t="str">
            <v>M3</v>
          </cell>
          <cell r="G1383" t="str">
            <v>5.09</v>
          </cell>
          <cell r="H1383">
            <v>268</v>
          </cell>
          <cell r="I1383">
            <v>5303</v>
          </cell>
          <cell r="J1383">
            <v>2251</v>
          </cell>
        </row>
        <row r="1384">
          <cell r="A1384" t="str">
            <v>010703</v>
          </cell>
          <cell r="B1384" t="str">
            <v>6</v>
          </cell>
          <cell r="C1384" t="str">
            <v>Z0000007</v>
          </cell>
          <cell r="D1384" t="str">
            <v>철   근(SD30)</v>
          </cell>
          <cell r="E1384" t="str">
            <v>D 10</v>
          </cell>
          <cell r="F1384" t="str">
            <v>톤</v>
          </cell>
          <cell r="G1384" t="str">
            <v>2.281</v>
          </cell>
          <cell r="H1384">
            <v>0</v>
          </cell>
          <cell r="I1384">
            <v>0</v>
          </cell>
        </row>
        <row r="1385">
          <cell r="A1385" t="str">
            <v>010703</v>
          </cell>
          <cell r="B1385" t="str">
            <v>7</v>
          </cell>
          <cell r="C1385" t="str">
            <v>Z0000008</v>
          </cell>
          <cell r="D1385" t="str">
            <v>철   근(SD30)</v>
          </cell>
          <cell r="E1385" t="str">
            <v>D 13</v>
          </cell>
          <cell r="F1385" t="str">
            <v>톤</v>
          </cell>
          <cell r="G1385" t="str">
            <v>1.134</v>
          </cell>
          <cell r="I1385">
            <v>0</v>
          </cell>
        </row>
        <row r="1386">
          <cell r="A1386" t="str">
            <v>010703</v>
          </cell>
          <cell r="B1386" t="str">
            <v>8</v>
          </cell>
          <cell r="C1386" t="str">
            <v>Z0000274</v>
          </cell>
          <cell r="D1386" t="str">
            <v>철   근(SD30)</v>
          </cell>
          <cell r="E1386" t="str">
            <v>D 16</v>
          </cell>
          <cell r="F1386" t="str">
            <v>톤</v>
          </cell>
          <cell r="G1386" t="str">
            <v>0.116</v>
          </cell>
          <cell r="I1386">
            <v>0</v>
          </cell>
        </row>
        <row r="1387">
          <cell r="A1387" t="str">
            <v>010703</v>
          </cell>
          <cell r="B1387" t="str">
            <v>10</v>
          </cell>
          <cell r="C1387" t="str">
            <v>91D00210</v>
          </cell>
          <cell r="D1387" t="str">
            <v>철근가공조립</v>
          </cell>
          <cell r="E1387" t="str">
            <v>간단</v>
          </cell>
          <cell r="F1387" t="str">
            <v>TON</v>
          </cell>
          <cell r="G1387" t="str">
            <v>3.428</v>
          </cell>
          <cell r="H1387">
            <v>3268</v>
          </cell>
          <cell r="I1387">
            <v>248820</v>
          </cell>
          <cell r="J1387">
            <v>0</v>
          </cell>
        </row>
        <row r="1388">
          <cell r="A1388" t="str">
            <v>010703</v>
          </cell>
          <cell r="B1388" t="str">
            <v>11</v>
          </cell>
          <cell r="C1388" t="str">
            <v>91D00130</v>
          </cell>
          <cell r="D1388" t="str">
            <v>합판거푸집</v>
          </cell>
          <cell r="E1388" t="str">
            <v>3회</v>
          </cell>
          <cell r="F1388" t="str">
            <v>M2</v>
          </cell>
          <cell r="G1388" t="str">
            <v>143.96</v>
          </cell>
          <cell r="H1388">
            <v>4520</v>
          </cell>
          <cell r="I1388">
            <v>13027</v>
          </cell>
          <cell r="J1388">
            <v>0</v>
          </cell>
        </row>
        <row r="1389">
          <cell r="A1389" t="str">
            <v>010703</v>
          </cell>
          <cell r="B1389" t="str">
            <v>12</v>
          </cell>
          <cell r="C1389" t="str">
            <v>91D00140</v>
          </cell>
          <cell r="D1389" t="str">
            <v>합판거푸집</v>
          </cell>
          <cell r="E1389" t="str">
            <v>4회</v>
          </cell>
          <cell r="F1389" t="str">
            <v>M2</v>
          </cell>
          <cell r="G1389" t="str">
            <v>70.17</v>
          </cell>
          <cell r="H1389">
            <v>3835</v>
          </cell>
          <cell r="I1389">
            <v>11065</v>
          </cell>
          <cell r="J1389">
            <v>0</v>
          </cell>
        </row>
        <row r="1390">
          <cell r="A1390" t="str">
            <v>010703</v>
          </cell>
          <cell r="B1390" t="str">
            <v>13</v>
          </cell>
          <cell r="C1390" t="str">
            <v>91D00170</v>
          </cell>
          <cell r="D1390" t="str">
            <v>목재원형거푸집</v>
          </cell>
          <cell r="E1390" t="str">
            <v>3회</v>
          </cell>
          <cell r="F1390" t="str">
            <v>M2</v>
          </cell>
          <cell r="G1390" t="str">
            <v>6.81</v>
          </cell>
          <cell r="H1390">
            <v>8454</v>
          </cell>
          <cell r="I1390">
            <v>27803</v>
          </cell>
          <cell r="J1390">
            <v>0</v>
          </cell>
        </row>
        <row r="1391">
          <cell r="A1391" t="str">
            <v>010703</v>
          </cell>
          <cell r="B1391" t="str">
            <v>16</v>
          </cell>
          <cell r="C1391" t="str">
            <v>Z0000275</v>
          </cell>
          <cell r="D1391" t="str">
            <v>스페이샤</v>
          </cell>
          <cell r="E1391" t="str">
            <v>스라브 H100MM</v>
          </cell>
          <cell r="F1391" t="str">
            <v>EA</v>
          </cell>
          <cell r="G1391" t="str">
            <v>643</v>
          </cell>
          <cell r="H1391">
            <v>58</v>
          </cell>
        </row>
        <row r="1393">
          <cell r="D1393" t="str">
            <v>소계</v>
          </cell>
        </row>
        <row r="1395">
          <cell r="D1395" t="str">
            <v>04. 조적공사</v>
          </cell>
        </row>
        <row r="1396">
          <cell r="A1396" t="str">
            <v>010704</v>
          </cell>
          <cell r="B1396" t="str">
            <v>3</v>
          </cell>
          <cell r="C1396" t="str">
            <v>41A00010</v>
          </cell>
          <cell r="D1396" t="str">
            <v>시멘트벽돌</v>
          </cell>
          <cell r="E1396" t="str">
            <v>190*90*57</v>
          </cell>
          <cell r="F1396" t="str">
            <v>매</v>
          </cell>
          <cell r="G1396" t="str">
            <v>2662</v>
          </cell>
          <cell r="H1396">
            <v>37</v>
          </cell>
          <cell r="I1396">
            <v>0</v>
          </cell>
        </row>
        <row r="1397">
          <cell r="A1397" t="str">
            <v>010704</v>
          </cell>
          <cell r="B1397" t="str">
            <v>5</v>
          </cell>
          <cell r="C1397" t="str">
            <v>91F00020</v>
          </cell>
          <cell r="D1397" t="str">
            <v>시멘트벽돌쌓기</v>
          </cell>
          <cell r="E1397" t="str">
            <v>1.0B,10000매이상</v>
          </cell>
          <cell r="F1397" t="str">
            <v>천매</v>
          </cell>
          <cell r="G1397" t="str">
            <v>1.945</v>
          </cell>
          <cell r="H1397">
            <v>4624</v>
          </cell>
          <cell r="I1397">
            <v>124774</v>
          </cell>
          <cell r="J1397">
            <v>0</v>
          </cell>
        </row>
        <row r="1398">
          <cell r="A1398" t="str">
            <v>010704</v>
          </cell>
          <cell r="B1398" t="str">
            <v>6</v>
          </cell>
          <cell r="C1398" t="str">
            <v>91F00010</v>
          </cell>
          <cell r="D1398" t="str">
            <v>시멘트벽돌쌓기</v>
          </cell>
          <cell r="E1398" t="str">
            <v>0.5B,10000매이상</v>
          </cell>
          <cell r="F1398" t="str">
            <v>천매</v>
          </cell>
          <cell r="G1398" t="str">
            <v>0.59</v>
          </cell>
          <cell r="H1398">
            <v>3503</v>
          </cell>
          <cell r="I1398">
            <v>139966</v>
          </cell>
          <cell r="J1398">
            <v>0</v>
          </cell>
        </row>
        <row r="1399">
          <cell r="A1399" t="str">
            <v>010704</v>
          </cell>
          <cell r="B1399" t="str">
            <v>7</v>
          </cell>
          <cell r="C1399" t="str">
            <v>91F00220</v>
          </cell>
          <cell r="D1399" t="str">
            <v>벽돌소운반</v>
          </cell>
          <cell r="E1399" t="str">
            <v>1층</v>
          </cell>
          <cell r="F1399" t="str">
            <v>천매</v>
          </cell>
          <cell r="G1399" t="str">
            <v>2.535</v>
          </cell>
          <cell r="H1399">
            <v>0</v>
          </cell>
          <cell r="I1399">
            <v>16169</v>
          </cell>
          <cell r="J1399">
            <v>0</v>
          </cell>
        </row>
        <row r="1401">
          <cell r="D1401" t="str">
            <v>소계</v>
          </cell>
        </row>
        <row r="1403">
          <cell r="D1403" t="str">
            <v>05. 석공사</v>
          </cell>
        </row>
        <row r="1404">
          <cell r="A1404" t="str">
            <v>010705</v>
          </cell>
          <cell r="B1404" t="str">
            <v>3</v>
          </cell>
          <cell r="C1404" t="str">
            <v>Z0000017</v>
          </cell>
          <cell r="D1404" t="str">
            <v>화강석물갈기</v>
          </cell>
          <cell r="E1404" t="str">
            <v>T=20MM</v>
          </cell>
          <cell r="F1404" t="str">
            <v>M2</v>
          </cell>
          <cell r="G1404" t="str">
            <v>2.64</v>
          </cell>
          <cell r="H1404">
            <v>39200</v>
          </cell>
          <cell r="I1404">
            <v>0</v>
          </cell>
          <cell r="J1404">
            <v>0</v>
          </cell>
        </row>
        <row r="1405">
          <cell r="A1405" t="str">
            <v>010705</v>
          </cell>
          <cell r="B1405" t="str">
            <v>4</v>
          </cell>
          <cell r="C1405" t="str">
            <v>Z0000276</v>
          </cell>
          <cell r="D1405" t="str">
            <v>화강석 바닥 붙이기</v>
          </cell>
          <cell r="F1405" t="str">
            <v>M2</v>
          </cell>
          <cell r="G1405" t="str">
            <v>2.4</v>
          </cell>
          <cell r="H1405">
            <v>561</v>
          </cell>
          <cell r="I1405">
            <v>41379</v>
          </cell>
          <cell r="J1405">
            <v>0</v>
          </cell>
        </row>
        <row r="1407">
          <cell r="D1407" t="str">
            <v>소계</v>
          </cell>
        </row>
        <row r="1409">
          <cell r="D1409" t="str">
            <v>06. 수장공사</v>
          </cell>
        </row>
        <row r="1410">
          <cell r="A1410" t="str">
            <v>010706</v>
          </cell>
          <cell r="B1410" t="str">
            <v>9</v>
          </cell>
          <cell r="C1410" t="str">
            <v>91P00030</v>
          </cell>
          <cell r="D1410" t="str">
            <v>무석면타일붙이기</v>
          </cell>
          <cell r="E1410" t="str">
            <v>3*300*300</v>
          </cell>
          <cell r="F1410" t="str">
            <v>M2</v>
          </cell>
          <cell r="G1410" t="str">
            <v>19.83</v>
          </cell>
          <cell r="H1410">
            <v>3047</v>
          </cell>
          <cell r="I1410">
            <v>4420</v>
          </cell>
          <cell r="J1410">
            <v>0</v>
          </cell>
        </row>
        <row r="1411">
          <cell r="A1411" t="str">
            <v>010706</v>
          </cell>
          <cell r="B1411" t="str">
            <v>10</v>
          </cell>
          <cell r="C1411" t="str">
            <v>91P00130</v>
          </cell>
          <cell r="D1411" t="str">
            <v>비닐시트깔기</v>
          </cell>
          <cell r="F1411" t="str">
            <v>M2</v>
          </cell>
          <cell r="G1411" t="str">
            <v>5.4</v>
          </cell>
          <cell r="H1411">
            <v>10476</v>
          </cell>
          <cell r="I1411">
            <v>1581</v>
          </cell>
          <cell r="J1411">
            <v>0</v>
          </cell>
        </row>
        <row r="1412">
          <cell r="A1412" t="str">
            <v>010706</v>
          </cell>
          <cell r="B1412" t="str">
            <v>11</v>
          </cell>
          <cell r="C1412" t="str">
            <v>91J00510</v>
          </cell>
          <cell r="D1412" t="str">
            <v>걸레받이설치</v>
          </cell>
          <cell r="E1412" t="str">
            <v>합성목재,H=75</v>
          </cell>
          <cell r="F1412" t="str">
            <v>M</v>
          </cell>
          <cell r="G1412" t="str">
            <v>7.8</v>
          </cell>
          <cell r="H1412">
            <v>509</v>
          </cell>
          <cell r="I1412">
            <v>2187</v>
          </cell>
          <cell r="J1412">
            <v>0</v>
          </cell>
        </row>
        <row r="1413">
          <cell r="A1413" t="str">
            <v>010706</v>
          </cell>
          <cell r="B1413" t="str">
            <v>12</v>
          </cell>
          <cell r="C1413" t="str">
            <v>91K00010</v>
          </cell>
          <cell r="D1413" t="str">
            <v>경량철골천정틀</v>
          </cell>
          <cell r="E1413" t="str">
            <v>M-BAR</v>
          </cell>
          <cell r="F1413" t="str">
            <v>M2</v>
          </cell>
          <cell r="G1413" t="str">
            <v>54.18</v>
          </cell>
          <cell r="H1413">
            <v>5390</v>
          </cell>
          <cell r="I1413">
            <v>0</v>
          </cell>
          <cell r="J1413">
            <v>0</v>
          </cell>
        </row>
        <row r="1414">
          <cell r="A1414" t="str">
            <v>010706</v>
          </cell>
          <cell r="B1414" t="str">
            <v>13</v>
          </cell>
          <cell r="C1414" t="str">
            <v>Z0000277</v>
          </cell>
          <cell r="D1414" t="str">
            <v>천정텍스</v>
          </cell>
          <cell r="E1414" t="str">
            <v>T=6*306*606</v>
          </cell>
          <cell r="F1414" t="str">
            <v>M2</v>
          </cell>
          <cell r="G1414" t="str">
            <v>54.18</v>
          </cell>
          <cell r="H1414">
            <v>2521</v>
          </cell>
          <cell r="I1414">
            <v>0</v>
          </cell>
        </row>
        <row r="1415">
          <cell r="A1415" t="str">
            <v>010706</v>
          </cell>
          <cell r="B1415" t="str">
            <v>14</v>
          </cell>
          <cell r="C1415" t="str">
            <v>91P01010</v>
          </cell>
          <cell r="D1415" t="str">
            <v>암면텍스붙이기</v>
          </cell>
          <cell r="E1415" t="str">
            <v>천정12MM</v>
          </cell>
          <cell r="F1415" t="str">
            <v>M2</v>
          </cell>
          <cell r="G1415" t="str">
            <v>56.88</v>
          </cell>
          <cell r="H1415">
            <v>6133</v>
          </cell>
          <cell r="I1415">
            <v>8177</v>
          </cell>
          <cell r="J1415">
            <v>0</v>
          </cell>
        </row>
        <row r="1416">
          <cell r="A1416" t="str">
            <v>010706</v>
          </cell>
          <cell r="B1416" t="str">
            <v>15</v>
          </cell>
          <cell r="C1416" t="str">
            <v>91K00040</v>
          </cell>
          <cell r="D1416" t="str">
            <v>AL몰딩설치</v>
          </cell>
          <cell r="F1416" t="str">
            <v>M</v>
          </cell>
          <cell r="G1416" t="str">
            <v>60.43</v>
          </cell>
          <cell r="H1416">
            <v>705</v>
          </cell>
          <cell r="I1416">
            <v>0</v>
          </cell>
          <cell r="J1416">
            <v>0</v>
          </cell>
        </row>
        <row r="1417">
          <cell r="A1417" t="str">
            <v>010706</v>
          </cell>
          <cell r="B1417" t="str">
            <v>19</v>
          </cell>
          <cell r="C1417" t="str">
            <v>91P00640</v>
          </cell>
          <cell r="D1417" t="str">
            <v>스치로폴깔기</v>
          </cell>
          <cell r="E1417" t="str">
            <v>바닥50MM</v>
          </cell>
          <cell r="F1417" t="str">
            <v>M2</v>
          </cell>
          <cell r="G1417" t="str">
            <v>54.18</v>
          </cell>
          <cell r="H1417">
            <v>2889</v>
          </cell>
          <cell r="I1417">
            <v>503</v>
          </cell>
          <cell r="J1417">
            <v>0</v>
          </cell>
        </row>
        <row r="1418">
          <cell r="A1418" t="str">
            <v>010706</v>
          </cell>
          <cell r="B1418" t="str">
            <v>20</v>
          </cell>
          <cell r="C1418" t="str">
            <v>Z0000278</v>
          </cell>
          <cell r="D1418" t="str">
            <v>스치로폴깔기</v>
          </cell>
          <cell r="E1418" t="str">
            <v>바닥60MM</v>
          </cell>
          <cell r="F1418" t="str">
            <v>M2</v>
          </cell>
          <cell r="G1418" t="str">
            <v>54.18</v>
          </cell>
          <cell r="H1418">
            <v>3238</v>
          </cell>
          <cell r="I1418">
            <v>503</v>
          </cell>
          <cell r="J1418">
            <v>0</v>
          </cell>
        </row>
        <row r="1419">
          <cell r="A1419" t="str">
            <v>010706</v>
          </cell>
          <cell r="B1419" t="str">
            <v>21</v>
          </cell>
          <cell r="C1419" t="str">
            <v>Z0000279</v>
          </cell>
          <cell r="D1419" t="str">
            <v>외벽단열시스템</v>
          </cell>
          <cell r="E1419" t="str">
            <v>T=50MM</v>
          </cell>
          <cell r="F1419" t="str">
            <v>M2</v>
          </cell>
          <cell r="G1419" t="str">
            <v>97.52</v>
          </cell>
          <cell r="H1419">
            <v>30429</v>
          </cell>
          <cell r="I1419">
            <v>0</v>
          </cell>
        </row>
        <row r="1420">
          <cell r="A1420" t="str">
            <v>010706</v>
          </cell>
          <cell r="B1420" t="str">
            <v>22</v>
          </cell>
          <cell r="C1420" t="str">
            <v>53E00310</v>
          </cell>
          <cell r="D1420" t="str">
            <v>화장실칸막이</v>
          </cell>
          <cell r="E1420" t="str">
            <v>큐비클 20MM</v>
          </cell>
          <cell r="F1420" t="str">
            <v>M2</v>
          </cell>
          <cell r="G1420" t="str">
            <v>20.16</v>
          </cell>
          <cell r="H1420">
            <v>44100</v>
          </cell>
          <cell r="I1420">
            <v>0</v>
          </cell>
        </row>
        <row r="1422">
          <cell r="D1422" t="str">
            <v>소계</v>
          </cell>
        </row>
        <row r="1424">
          <cell r="D1424" t="str">
            <v>07. 미장공사</v>
          </cell>
        </row>
        <row r="1425">
          <cell r="A1425" t="str">
            <v>010707</v>
          </cell>
          <cell r="B1425" t="str">
            <v>1</v>
          </cell>
          <cell r="C1425" t="str">
            <v>91L00040</v>
          </cell>
          <cell r="D1425" t="str">
            <v>시멘트몰탈</v>
          </cell>
          <cell r="E1425" t="str">
            <v>바닥24MM</v>
          </cell>
          <cell r="F1425" t="str">
            <v>M2</v>
          </cell>
          <cell r="G1425" t="str">
            <v>19.83</v>
          </cell>
          <cell r="H1425">
            <v>352</v>
          </cell>
          <cell r="I1425">
            <v>5506</v>
          </cell>
          <cell r="J1425">
            <v>0</v>
          </cell>
        </row>
        <row r="1426">
          <cell r="A1426" t="str">
            <v>010707</v>
          </cell>
          <cell r="B1426" t="str">
            <v>2</v>
          </cell>
          <cell r="C1426" t="str">
            <v>91L00090</v>
          </cell>
          <cell r="D1426" t="str">
            <v>시멘트몰탈</v>
          </cell>
          <cell r="E1426" t="str">
            <v>바닥50MM</v>
          </cell>
          <cell r="F1426" t="str">
            <v>M2</v>
          </cell>
          <cell r="G1426" t="str">
            <v>5.4</v>
          </cell>
          <cell r="H1426">
            <v>735</v>
          </cell>
          <cell r="I1426">
            <v>6346</v>
          </cell>
          <cell r="J1426">
            <v>0</v>
          </cell>
        </row>
        <row r="1427">
          <cell r="A1427" t="str">
            <v>010707</v>
          </cell>
          <cell r="B1427" t="str">
            <v>3</v>
          </cell>
          <cell r="C1427" t="str">
            <v>91L00250</v>
          </cell>
          <cell r="D1427" t="str">
            <v>시멘트몰탈</v>
          </cell>
          <cell r="E1427" t="str">
            <v>내벽18MM</v>
          </cell>
          <cell r="F1427" t="str">
            <v>M2</v>
          </cell>
          <cell r="G1427" t="str">
            <v>47.94</v>
          </cell>
          <cell r="H1427">
            <v>289</v>
          </cell>
          <cell r="I1427">
            <v>12881</v>
          </cell>
          <cell r="J1427">
            <v>0</v>
          </cell>
        </row>
        <row r="1428">
          <cell r="A1428" t="str">
            <v>010707</v>
          </cell>
          <cell r="B1428" t="str">
            <v>4</v>
          </cell>
          <cell r="C1428" t="str">
            <v>91L00270</v>
          </cell>
          <cell r="D1428" t="str">
            <v>시멘트몰탈</v>
          </cell>
          <cell r="E1428" t="str">
            <v>외벽24MM</v>
          </cell>
          <cell r="F1428" t="str">
            <v>M2</v>
          </cell>
          <cell r="G1428" t="str">
            <v>5.92</v>
          </cell>
          <cell r="H1428">
            <v>385</v>
          </cell>
          <cell r="I1428">
            <v>13075</v>
          </cell>
          <cell r="J1428">
            <v>0</v>
          </cell>
        </row>
        <row r="1429">
          <cell r="A1429" t="str">
            <v>010707</v>
          </cell>
          <cell r="B1429" t="str">
            <v>6</v>
          </cell>
          <cell r="C1429" t="str">
            <v>91L00410</v>
          </cell>
          <cell r="D1429" t="str">
            <v>보호 몰탈</v>
          </cell>
          <cell r="E1429" t="str">
            <v>바닥24MM</v>
          </cell>
          <cell r="F1429" t="str">
            <v>M2</v>
          </cell>
          <cell r="G1429" t="str">
            <v>151.97</v>
          </cell>
          <cell r="H1429">
            <v>352</v>
          </cell>
          <cell r="I1429">
            <v>5506</v>
          </cell>
          <cell r="J1429">
            <v>0</v>
          </cell>
        </row>
        <row r="1431">
          <cell r="D1431" t="str">
            <v>소계</v>
          </cell>
        </row>
        <row r="1433">
          <cell r="D1433" t="str">
            <v>08. 방수공사</v>
          </cell>
        </row>
        <row r="1434">
          <cell r="A1434" t="str">
            <v>010708</v>
          </cell>
          <cell r="B1434" t="str">
            <v>2</v>
          </cell>
          <cell r="C1434" t="str">
            <v>91G00230</v>
          </cell>
          <cell r="D1434" t="str">
            <v>액체방수</v>
          </cell>
          <cell r="E1434" t="str">
            <v>C종</v>
          </cell>
          <cell r="F1434" t="str">
            <v>M2</v>
          </cell>
          <cell r="G1434" t="str">
            <v>65.67</v>
          </cell>
          <cell r="H1434">
            <v>376</v>
          </cell>
          <cell r="I1434">
            <v>14979</v>
          </cell>
          <cell r="J1434">
            <v>0</v>
          </cell>
        </row>
        <row r="1435">
          <cell r="A1435" t="str">
            <v>010708</v>
          </cell>
          <cell r="B1435" t="str">
            <v>3</v>
          </cell>
          <cell r="C1435" t="str">
            <v>Z0000024</v>
          </cell>
          <cell r="D1435" t="str">
            <v>도막방수(바닥)</v>
          </cell>
          <cell r="E1435" t="str">
            <v>무기질탄성계</v>
          </cell>
          <cell r="F1435" t="str">
            <v>M2</v>
          </cell>
          <cell r="G1435" t="str">
            <v>103.79</v>
          </cell>
          <cell r="H1435">
            <v>11330</v>
          </cell>
          <cell r="I1435">
            <v>14972</v>
          </cell>
          <cell r="J1435">
            <v>449</v>
          </cell>
        </row>
        <row r="1437">
          <cell r="D1437" t="str">
            <v>소계</v>
          </cell>
        </row>
        <row r="1439">
          <cell r="D1439" t="str">
            <v>09. 도장공사</v>
          </cell>
        </row>
        <row r="1440">
          <cell r="A1440" t="str">
            <v>010709</v>
          </cell>
          <cell r="B1440" t="str">
            <v>1</v>
          </cell>
          <cell r="C1440" t="str">
            <v>91O00010</v>
          </cell>
          <cell r="D1440" t="str">
            <v>수성페인트</v>
          </cell>
          <cell r="E1440" t="str">
            <v>내벽3회,로울러칠</v>
          </cell>
          <cell r="F1440" t="str">
            <v>M2</v>
          </cell>
          <cell r="G1440" t="str">
            <v>47.94</v>
          </cell>
          <cell r="H1440">
            <v>499</v>
          </cell>
          <cell r="I1440">
            <v>3852</v>
          </cell>
          <cell r="J1440">
            <v>0</v>
          </cell>
        </row>
        <row r="1441">
          <cell r="A1441" t="str">
            <v>010709</v>
          </cell>
          <cell r="B1441" t="str">
            <v>5</v>
          </cell>
          <cell r="C1441" t="str">
            <v>Z0000280</v>
          </cell>
          <cell r="D1441" t="str">
            <v>조합페인트</v>
          </cell>
          <cell r="E1441" t="str">
            <v>콘크리트면2회,벽 뿜칠</v>
          </cell>
          <cell r="F1441" t="str">
            <v>M2</v>
          </cell>
          <cell r="G1441" t="str">
            <v>0.18</v>
          </cell>
          <cell r="H1441">
            <v>671</v>
          </cell>
          <cell r="I1441">
            <v>2984</v>
          </cell>
        </row>
        <row r="1442">
          <cell r="A1442" t="str">
            <v>010709</v>
          </cell>
          <cell r="B1442" t="str">
            <v>6</v>
          </cell>
          <cell r="C1442" t="str">
            <v>91O00210</v>
          </cell>
          <cell r="D1442" t="str">
            <v>세라민페인트</v>
          </cell>
          <cell r="E1442" t="str">
            <v>2회</v>
          </cell>
          <cell r="F1442" t="str">
            <v>M2</v>
          </cell>
          <cell r="G1442" t="str">
            <v>5.82</v>
          </cell>
          <cell r="H1442">
            <v>719</v>
          </cell>
          <cell r="I1442">
            <v>2984</v>
          </cell>
          <cell r="J1442">
            <v>0</v>
          </cell>
        </row>
        <row r="1443">
          <cell r="A1443" t="str">
            <v>010709</v>
          </cell>
          <cell r="B1443" t="str">
            <v>7</v>
          </cell>
          <cell r="C1443" t="str">
            <v>Z0000281</v>
          </cell>
          <cell r="D1443" t="str">
            <v>바니쉬칠</v>
          </cell>
          <cell r="E1443" t="str">
            <v>목재면3회칠</v>
          </cell>
          <cell r="F1443" t="str">
            <v>M2</v>
          </cell>
          <cell r="G1443">
            <v>5.0999999999999996</v>
          </cell>
          <cell r="H1443">
            <v>554</v>
          </cell>
          <cell r="I1443">
            <v>4069</v>
          </cell>
        </row>
        <row r="1444">
          <cell r="A1444" t="str">
            <v>010709</v>
          </cell>
          <cell r="B1444" t="str">
            <v>8</v>
          </cell>
          <cell r="C1444" t="str">
            <v>Z0000282</v>
          </cell>
          <cell r="D1444" t="str">
            <v>본타일(외부용)</v>
          </cell>
          <cell r="E1444" t="str">
            <v>에폭시계</v>
          </cell>
          <cell r="F1444" t="str">
            <v>M2</v>
          </cell>
          <cell r="G1444" t="str">
            <v>153.58</v>
          </cell>
          <cell r="H1444">
            <v>4667</v>
          </cell>
          <cell r="I1444">
            <v>10528</v>
          </cell>
        </row>
        <row r="1446">
          <cell r="D1446" t="str">
            <v>소계</v>
          </cell>
        </row>
        <row r="1448">
          <cell r="D1448" t="str">
            <v>10. 타일공사</v>
          </cell>
        </row>
        <row r="1449">
          <cell r="A1449" t="str">
            <v>010710</v>
          </cell>
          <cell r="B1449" t="str">
            <v>2</v>
          </cell>
          <cell r="C1449" t="str">
            <v>Z0000283</v>
          </cell>
          <cell r="D1449" t="str">
            <v>자기질타일</v>
          </cell>
          <cell r="E1449" t="str">
            <v>200*200</v>
          </cell>
          <cell r="F1449" t="str">
            <v>M2</v>
          </cell>
          <cell r="G1449" t="str">
            <v>29.82</v>
          </cell>
          <cell r="H1449">
            <v>7056</v>
          </cell>
          <cell r="I1449">
            <v>0</v>
          </cell>
        </row>
        <row r="1450">
          <cell r="A1450" t="str">
            <v>010710</v>
          </cell>
          <cell r="B1450" t="str">
            <v>3</v>
          </cell>
          <cell r="C1450" t="str">
            <v>Z0000029</v>
          </cell>
          <cell r="D1450" t="str">
            <v>도기질타일</v>
          </cell>
          <cell r="E1450" t="str">
            <v>200*250</v>
          </cell>
          <cell r="F1450" t="str">
            <v>M2</v>
          </cell>
          <cell r="G1450" t="str">
            <v>81.14</v>
          </cell>
          <cell r="H1450">
            <v>7186</v>
          </cell>
          <cell r="I1450">
            <v>0</v>
          </cell>
        </row>
        <row r="1451">
          <cell r="A1451" t="str">
            <v>010710</v>
          </cell>
          <cell r="B1451" t="str">
            <v>5</v>
          </cell>
          <cell r="C1451" t="str">
            <v>91H00110</v>
          </cell>
          <cell r="D1451" t="str">
            <v>타일붙이기(벽)</v>
          </cell>
          <cell r="E1451" t="str">
            <v>150*150(압착)</v>
          </cell>
          <cell r="F1451" t="str">
            <v>M2</v>
          </cell>
          <cell r="G1451" t="str">
            <v>78.78</v>
          </cell>
          <cell r="H1451">
            <v>97</v>
          </cell>
          <cell r="I1451">
            <v>18483</v>
          </cell>
          <cell r="J1451">
            <v>554</v>
          </cell>
        </row>
        <row r="1452">
          <cell r="A1452" t="str">
            <v>010710</v>
          </cell>
          <cell r="B1452" t="str">
            <v>6</v>
          </cell>
          <cell r="C1452" t="str">
            <v>91H00010</v>
          </cell>
          <cell r="D1452" t="str">
            <v>타일붙이기(바닥)</v>
          </cell>
          <cell r="E1452" t="str">
            <v>150*150(압착)</v>
          </cell>
          <cell r="F1452" t="str">
            <v>M2</v>
          </cell>
          <cell r="G1452" t="str">
            <v>28.95</v>
          </cell>
          <cell r="H1452">
            <v>84</v>
          </cell>
          <cell r="I1452">
            <v>14612</v>
          </cell>
          <cell r="J1452">
            <v>438</v>
          </cell>
        </row>
        <row r="1454">
          <cell r="D1454" t="str">
            <v>소계</v>
          </cell>
        </row>
        <row r="1456">
          <cell r="D1456" t="str">
            <v>11. 창호공사</v>
          </cell>
        </row>
        <row r="1457">
          <cell r="A1457" t="str">
            <v>010711</v>
          </cell>
          <cell r="B1457" t="str">
            <v>55</v>
          </cell>
          <cell r="C1457" t="str">
            <v>Z0000284</v>
          </cell>
          <cell r="D1457" t="str">
            <v>KAW-1(불소수지도장)</v>
          </cell>
          <cell r="E1457" t="str">
            <v>0.9*1.5</v>
          </cell>
          <cell r="F1457" t="str">
            <v>EA</v>
          </cell>
          <cell r="G1457" t="str">
            <v>4</v>
          </cell>
          <cell r="H1457">
            <v>41542</v>
          </cell>
          <cell r="I1457">
            <v>0</v>
          </cell>
        </row>
        <row r="1458">
          <cell r="A1458" t="str">
            <v>010711</v>
          </cell>
          <cell r="B1458" t="str">
            <v>56</v>
          </cell>
          <cell r="C1458" t="str">
            <v>Z0000285</v>
          </cell>
          <cell r="D1458" t="str">
            <v>KAW-2(불소수지도장)</v>
          </cell>
          <cell r="E1458" t="str">
            <v>0.9*0.9</v>
          </cell>
          <cell r="F1458" t="str">
            <v>EA</v>
          </cell>
          <cell r="G1458" t="str">
            <v>4</v>
          </cell>
          <cell r="H1458">
            <v>28021</v>
          </cell>
          <cell r="I1458">
            <v>0</v>
          </cell>
        </row>
        <row r="1459">
          <cell r="A1459" t="str">
            <v>010711</v>
          </cell>
          <cell r="B1459" t="str">
            <v>57</v>
          </cell>
          <cell r="C1459" t="str">
            <v>Z0000286</v>
          </cell>
          <cell r="D1459" t="str">
            <v>KAW-3(불소수지도장)</v>
          </cell>
          <cell r="E1459" t="str">
            <v>5.34*1.5</v>
          </cell>
          <cell r="F1459" t="str">
            <v>EA</v>
          </cell>
          <cell r="G1459" t="str">
            <v>1</v>
          </cell>
          <cell r="H1459">
            <v>246483</v>
          </cell>
          <cell r="I1459">
            <v>0</v>
          </cell>
        </row>
        <row r="1460">
          <cell r="A1460" t="str">
            <v>010711</v>
          </cell>
          <cell r="B1460" t="str">
            <v>58</v>
          </cell>
          <cell r="C1460" t="str">
            <v>Z0000287</v>
          </cell>
          <cell r="D1460" t="str">
            <v>SD-1</v>
          </cell>
          <cell r="E1460" t="str">
            <v>0.9*2.4</v>
          </cell>
          <cell r="F1460" t="str">
            <v>EA</v>
          </cell>
          <cell r="G1460" t="str">
            <v>1</v>
          </cell>
          <cell r="H1460">
            <v>421452</v>
          </cell>
          <cell r="I1460">
            <v>0</v>
          </cell>
        </row>
        <row r="1461">
          <cell r="A1461" t="str">
            <v>010711</v>
          </cell>
          <cell r="B1461" t="str">
            <v>59</v>
          </cell>
          <cell r="C1461" t="str">
            <v>Z0000288</v>
          </cell>
          <cell r="D1461" t="str">
            <v>WD-1</v>
          </cell>
          <cell r="E1461" t="str">
            <v>0.9*2.1</v>
          </cell>
          <cell r="F1461" t="str">
            <v>EA</v>
          </cell>
          <cell r="G1461" t="str">
            <v>1</v>
          </cell>
          <cell r="H1461">
            <v>89623</v>
          </cell>
          <cell r="I1461">
            <v>0</v>
          </cell>
        </row>
        <row r="1462">
          <cell r="A1462" t="str">
            <v>010711</v>
          </cell>
          <cell r="B1462" t="str">
            <v>60</v>
          </cell>
          <cell r="C1462" t="str">
            <v>Z0000298</v>
          </cell>
          <cell r="D1462" t="str">
            <v>STD-1</v>
          </cell>
          <cell r="E1462" t="str">
            <v>0.9*1.95</v>
          </cell>
          <cell r="F1462" t="str">
            <v>EA</v>
          </cell>
          <cell r="G1462" t="str">
            <v>2</v>
          </cell>
          <cell r="H1462">
            <v>120393</v>
          </cell>
          <cell r="I1462">
            <v>0</v>
          </cell>
          <cell r="J1462">
            <v>0</v>
          </cell>
        </row>
        <row r="1463">
          <cell r="A1463" t="str">
            <v>010711</v>
          </cell>
          <cell r="B1463" t="str">
            <v>61</v>
          </cell>
          <cell r="C1463" t="str">
            <v>Z0000290</v>
          </cell>
          <cell r="D1463" t="str">
            <v>분체정전도장</v>
          </cell>
          <cell r="E1463" t="str">
            <v>T=1.2MM</v>
          </cell>
          <cell r="F1463" t="str">
            <v>M2</v>
          </cell>
          <cell r="G1463" t="str">
            <v>0.27</v>
          </cell>
          <cell r="H1463">
            <v>17640</v>
          </cell>
          <cell r="I1463">
            <v>0</v>
          </cell>
        </row>
        <row r="1464">
          <cell r="A1464" t="str">
            <v>010711</v>
          </cell>
          <cell r="B1464" t="str">
            <v>62</v>
          </cell>
          <cell r="C1464" t="str">
            <v>Z0000291</v>
          </cell>
          <cell r="D1464" t="str">
            <v>AL 방충망</v>
          </cell>
          <cell r="F1464" t="str">
            <v>M2</v>
          </cell>
          <cell r="G1464" t="str">
            <v>2.52</v>
          </cell>
          <cell r="H1464">
            <v>14014</v>
          </cell>
          <cell r="I1464">
            <v>0</v>
          </cell>
        </row>
        <row r="1465">
          <cell r="A1465" t="str">
            <v>010711</v>
          </cell>
          <cell r="B1465" t="str">
            <v>63</v>
          </cell>
          <cell r="C1465" t="str">
            <v>Z0000078</v>
          </cell>
          <cell r="D1465" t="str">
            <v>피보트힌지</v>
          </cell>
          <cell r="F1465" t="str">
            <v>EA</v>
          </cell>
          <cell r="G1465" t="str">
            <v>1</v>
          </cell>
          <cell r="H1465">
            <v>14700</v>
          </cell>
          <cell r="I1465">
            <v>0</v>
          </cell>
        </row>
        <row r="1466">
          <cell r="A1466" t="str">
            <v>010711</v>
          </cell>
          <cell r="B1466" t="str">
            <v>64</v>
          </cell>
          <cell r="C1466" t="str">
            <v>Z0000299</v>
          </cell>
          <cell r="D1466" t="str">
            <v>후로아힌지</v>
          </cell>
          <cell r="F1466" t="str">
            <v>EA</v>
          </cell>
          <cell r="G1466" t="str">
            <v>2</v>
          </cell>
          <cell r="H1466">
            <v>45080</v>
          </cell>
          <cell r="I1466">
            <v>0</v>
          </cell>
        </row>
        <row r="1467">
          <cell r="A1467" t="str">
            <v>010711</v>
          </cell>
          <cell r="B1467" t="str">
            <v>65</v>
          </cell>
          <cell r="C1467" t="str">
            <v>Z0000300</v>
          </cell>
          <cell r="D1467" t="str">
            <v>플로어 힌지설치</v>
          </cell>
          <cell r="F1467" t="str">
            <v>EA</v>
          </cell>
          <cell r="G1467" t="str">
            <v>2</v>
          </cell>
          <cell r="H1467">
            <v>0</v>
          </cell>
          <cell r="I1467">
            <v>7345</v>
          </cell>
          <cell r="J1467">
            <v>219</v>
          </cell>
        </row>
        <row r="1468">
          <cell r="A1468" t="str">
            <v>010711</v>
          </cell>
          <cell r="B1468" t="str">
            <v>66</v>
          </cell>
          <cell r="C1468" t="str">
            <v>Z0000079</v>
          </cell>
          <cell r="D1468" t="str">
            <v>도아 체크</v>
          </cell>
          <cell r="F1468" t="str">
            <v>EA</v>
          </cell>
          <cell r="G1468" t="str">
            <v>1</v>
          </cell>
          <cell r="H1468">
            <v>24500</v>
          </cell>
          <cell r="I1468">
            <v>0</v>
          </cell>
        </row>
        <row r="1469">
          <cell r="A1469" t="str">
            <v>010711</v>
          </cell>
          <cell r="B1469" t="str">
            <v>67</v>
          </cell>
          <cell r="C1469" t="str">
            <v>Z0000080</v>
          </cell>
          <cell r="D1469" t="str">
            <v>도어체크설치</v>
          </cell>
          <cell r="F1469" t="str">
            <v>EA</v>
          </cell>
          <cell r="G1469" t="str">
            <v>1</v>
          </cell>
          <cell r="H1469">
            <v>0</v>
          </cell>
          <cell r="I1469">
            <v>4788</v>
          </cell>
          <cell r="J1469">
            <v>143</v>
          </cell>
        </row>
        <row r="1470">
          <cell r="A1470" t="str">
            <v>010711</v>
          </cell>
          <cell r="B1470" t="str">
            <v>68</v>
          </cell>
          <cell r="C1470" t="str">
            <v>Z0000081</v>
          </cell>
          <cell r="D1470" t="str">
            <v>도아 로크</v>
          </cell>
          <cell r="E1470" t="str">
            <v>현관용</v>
          </cell>
          <cell r="F1470" t="str">
            <v>EA</v>
          </cell>
          <cell r="G1470" t="str">
            <v>2</v>
          </cell>
          <cell r="H1470">
            <v>9310</v>
          </cell>
          <cell r="I1470">
            <v>0</v>
          </cell>
        </row>
        <row r="1471">
          <cell r="A1471" t="str">
            <v>010711</v>
          </cell>
          <cell r="B1471" t="str">
            <v>69</v>
          </cell>
          <cell r="C1471" t="str">
            <v>Z0000082</v>
          </cell>
          <cell r="D1471" t="str">
            <v>창호철물 설치</v>
          </cell>
          <cell r="E1471" t="str">
            <v>도아록</v>
          </cell>
          <cell r="F1471" t="str">
            <v>EA</v>
          </cell>
          <cell r="G1471" t="str">
            <v>2</v>
          </cell>
          <cell r="H1471">
            <v>0</v>
          </cell>
          <cell r="I1471">
            <v>689</v>
          </cell>
          <cell r="J1471">
            <v>0</v>
          </cell>
        </row>
        <row r="1472">
          <cell r="A1472" t="str">
            <v>010711</v>
          </cell>
          <cell r="B1472" t="str">
            <v>70</v>
          </cell>
          <cell r="C1472" t="str">
            <v>Z0000292</v>
          </cell>
          <cell r="D1472" t="str">
            <v>정첩</v>
          </cell>
          <cell r="E1472" t="str">
            <v>황동4"</v>
          </cell>
          <cell r="F1472" t="str">
            <v>EA</v>
          </cell>
          <cell r="G1472" t="str">
            <v>3</v>
          </cell>
          <cell r="H1472">
            <v>1666</v>
          </cell>
          <cell r="I1472">
            <v>0</v>
          </cell>
        </row>
        <row r="1474">
          <cell r="D1474" t="str">
            <v>소계</v>
          </cell>
        </row>
        <row r="1476">
          <cell r="D1476" t="str">
            <v>12. 유리공사</v>
          </cell>
        </row>
        <row r="1477">
          <cell r="A1477" t="str">
            <v>010712</v>
          </cell>
          <cell r="B1477" t="str">
            <v>1</v>
          </cell>
          <cell r="C1477" t="str">
            <v>Z0000293</v>
          </cell>
          <cell r="D1477" t="str">
            <v>복층유리</v>
          </cell>
          <cell r="E1477" t="str">
            <v>투명,12MM</v>
          </cell>
          <cell r="F1477" t="str">
            <v>M2</v>
          </cell>
          <cell r="G1477" t="str">
            <v>8.64</v>
          </cell>
          <cell r="H1477">
            <v>13337</v>
          </cell>
          <cell r="I1477">
            <v>0</v>
          </cell>
        </row>
        <row r="1478">
          <cell r="A1478" t="str">
            <v>010712</v>
          </cell>
          <cell r="B1478" t="str">
            <v>2</v>
          </cell>
          <cell r="C1478" t="str">
            <v>Z0000294</v>
          </cell>
          <cell r="D1478" t="str">
            <v>복층유리(곡면)</v>
          </cell>
          <cell r="E1478" t="str">
            <v>T12</v>
          </cell>
          <cell r="F1478" t="str">
            <v>M2</v>
          </cell>
          <cell r="G1478" t="str">
            <v>8.01</v>
          </cell>
          <cell r="H1478">
            <v>13976</v>
          </cell>
          <cell r="I1478">
            <v>0</v>
          </cell>
        </row>
        <row r="1479">
          <cell r="A1479" t="str">
            <v>010712</v>
          </cell>
          <cell r="B1479" t="str">
            <v>3</v>
          </cell>
          <cell r="C1479" t="str">
            <v>Z0000301</v>
          </cell>
          <cell r="D1479" t="str">
            <v>투명유리</v>
          </cell>
          <cell r="E1479" t="str">
            <v>5MM</v>
          </cell>
          <cell r="F1479" t="str">
            <v>M2</v>
          </cell>
          <cell r="G1479" t="str">
            <v>0.81</v>
          </cell>
          <cell r="H1479">
            <v>3716</v>
          </cell>
          <cell r="I1479">
            <v>0</v>
          </cell>
        </row>
        <row r="1480">
          <cell r="A1480" t="str">
            <v>010712</v>
          </cell>
          <cell r="B1480" t="str">
            <v>6</v>
          </cell>
          <cell r="C1480" t="str">
            <v>Z0000303</v>
          </cell>
          <cell r="D1480" t="str">
            <v>유리끼우기</v>
          </cell>
          <cell r="E1480" t="str">
            <v>AL 및 플라스틱,5MM이하</v>
          </cell>
          <cell r="F1480" t="str">
            <v>M2</v>
          </cell>
          <cell r="G1480" t="str">
            <v>0.81</v>
          </cell>
          <cell r="H1480">
            <v>0</v>
          </cell>
          <cell r="I1480">
            <v>10681</v>
          </cell>
          <cell r="J1480">
            <v>0</v>
          </cell>
        </row>
        <row r="1481">
          <cell r="A1481" t="str">
            <v>010712</v>
          </cell>
          <cell r="B1481" t="str">
            <v>7</v>
          </cell>
          <cell r="C1481" t="str">
            <v>Z0000295</v>
          </cell>
          <cell r="D1481" t="str">
            <v>유리끼우기</v>
          </cell>
          <cell r="E1481" t="str">
            <v>복층유리,12MM</v>
          </cell>
          <cell r="F1481" t="str">
            <v>M2</v>
          </cell>
          <cell r="G1481" t="str">
            <v>16.65</v>
          </cell>
          <cell r="I1481">
            <v>15428</v>
          </cell>
          <cell r="J1481">
            <v>0</v>
          </cell>
        </row>
        <row r="1482">
          <cell r="A1482" t="str">
            <v>010712</v>
          </cell>
          <cell r="B1482" t="str">
            <v>8</v>
          </cell>
          <cell r="C1482" t="str">
            <v>91N00510</v>
          </cell>
          <cell r="D1482" t="str">
            <v>유리끼우기 코킹</v>
          </cell>
          <cell r="E1482" t="str">
            <v>0.5CM각</v>
          </cell>
          <cell r="F1482" t="str">
            <v>M</v>
          </cell>
          <cell r="G1482" t="str">
            <v>173.52</v>
          </cell>
          <cell r="H1482">
            <v>189</v>
          </cell>
          <cell r="I1482">
            <v>0</v>
          </cell>
          <cell r="J1482">
            <v>0</v>
          </cell>
        </row>
        <row r="1484">
          <cell r="D1484" t="str">
            <v>소계</v>
          </cell>
        </row>
        <row r="1486">
          <cell r="D1486" t="str">
            <v>13. 작업부산물</v>
          </cell>
        </row>
        <row r="1487">
          <cell r="A1487" t="str">
            <v>010713</v>
          </cell>
          <cell r="B1487" t="str">
            <v>1</v>
          </cell>
          <cell r="C1487" t="str">
            <v>Z0000196</v>
          </cell>
          <cell r="D1487" t="str">
            <v>고철</v>
          </cell>
          <cell r="F1487" t="str">
            <v>KG</v>
          </cell>
          <cell r="G1487" t="str">
            <v>72.1</v>
          </cell>
          <cell r="H1487">
            <v>68</v>
          </cell>
          <cell r="I1487">
            <v>0</v>
          </cell>
          <cell r="J1487">
            <v>0</v>
          </cell>
        </row>
        <row r="1489">
          <cell r="D1489" t="str">
            <v>소계</v>
          </cell>
        </row>
        <row r="1491">
          <cell r="D1491" t="str">
            <v>14. 관급자재대</v>
          </cell>
        </row>
        <row r="1492">
          <cell r="A1492" t="str">
            <v>010714</v>
          </cell>
          <cell r="B1492" t="str">
            <v>1</v>
          </cell>
          <cell r="C1492" t="str">
            <v>Z0000197</v>
          </cell>
          <cell r="D1492" t="str">
            <v>시멘트</v>
          </cell>
          <cell r="E1492" t="str">
            <v>40KG</v>
          </cell>
          <cell r="F1492" t="str">
            <v>포</v>
          </cell>
          <cell r="G1492" t="str">
            <v>127</v>
          </cell>
        </row>
        <row r="1493">
          <cell r="A1493" t="str">
            <v>010714</v>
          </cell>
          <cell r="B1493" t="str">
            <v>2</v>
          </cell>
          <cell r="C1493" t="str">
            <v>Z0000198</v>
          </cell>
          <cell r="D1493" t="str">
            <v>조달수수료</v>
          </cell>
          <cell r="E1493" t="str">
            <v>자재비의 1.4%</v>
          </cell>
          <cell r="F1493" t="str">
            <v>식</v>
          </cell>
          <cell r="G1493" t="str">
            <v>1</v>
          </cell>
        </row>
        <row r="1494">
          <cell r="A1494" t="str">
            <v>010714</v>
          </cell>
          <cell r="B1494" t="str">
            <v>3</v>
          </cell>
          <cell r="C1494" t="str">
            <v>Z0000199</v>
          </cell>
          <cell r="D1494" t="str">
            <v>레미콘</v>
          </cell>
          <cell r="E1494" t="str">
            <v>25-210-12</v>
          </cell>
          <cell r="F1494" t="str">
            <v>M3</v>
          </cell>
          <cell r="G1494" t="str">
            <v>41.43</v>
          </cell>
        </row>
        <row r="1495">
          <cell r="A1495" t="str">
            <v>010714</v>
          </cell>
          <cell r="B1495" t="str">
            <v>5</v>
          </cell>
          <cell r="C1495" t="str">
            <v>Z0000201</v>
          </cell>
          <cell r="D1495" t="str">
            <v>레미콘</v>
          </cell>
          <cell r="E1495" t="str">
            <v>40-135-8</v>
          </cell>
          <cell r="F1495" t="str">
            <v>M3</v>
          </cell>
          <cell r="G1495" t="str">
            <v>5.09</v>
          </cell>
        </row>
        <row r="1496">
          <cell r="A1496" t="str">
            <v>010714</v>
          </cell>
          <cell r="B1496" t="str">
            <v>6</v>
          </cell>
          <cell r="C1496" t="str">
            <v>Z0000202</v>
          </cell>
          <cell r="D1496" t="str">
            <v>조달수수료</v>
          </cell>
          <cell r="E1496" t="str">
            <v>자재비의 0.8%</v>
          </cell>
          <cell r="F1496" t="str">
            <v>식</v>
          </cell>
          <cell r="G1496" t="str">
            <v>1</v>
          </cell>
        </row>
        <row r="1497">
          <cell r="A1497" t="str">
            <v>010714</v>
          </cell>
          <cell r="B1497" t="str">
            <v>7</v>
          </cell>
          <cell r="C1497" t="str">
            <v>Z0000203</v>
          </cell>
          <cell r="D1497" t="str">
            <v>철   근(SD30)</v>
          </cell>
          <cell r="E1497" t="str">
            <v>D 10</v>
          </cell>
          <cell r="F1497" t="str">
            <v>톤</v>
          </cell>
          <cell r="G1497" t="str">
            <v>2.28</v>
          </cell>
        </row>
        <row r="1498">
          <cell r="A1498" t="str">
            <v>010714</v>
          </cell>
          <cell r="B1498" t="str">
            <v>8</v>
          </cell>
          <cell r="C1498" t="str">
            <v>Z0000204</v>
          </cell>
          <cell r="D1498" t="str">
            <v>철   근(SD30)</v>
          </cell>
          <cell r="E1498" t="str">
            <v>D 13</v>
          </cell>
          <cell r="F1498" t="str">
            <v>톤</v>
          </cell>
          <cell r="G1498" t="str">
            <v>1.13</v>
          </cell>
        </row>
        <row r="1499">
          <cell r="A1499" t="str">
            <v>010714</v>
          </cell>
          <cell r="B1499" t="str">
            <v>9</v>
          </cell>
          <cell r="C1499" t="str">
            <v>Z0000297</v>
          </cell>
          <cell r="D1499" t="str">
            <v>철   근(SD30)</v>
          </cell>
          <cell r="E1499" t="str">
            <v>D 16</v>
          </cell>
          <cell r="F1499" t="str">
            <v>톤</v>
          </cell>
          <cell r="G1499" t="str">
            <v>0.12</v>
          </cell>
        </row>
        <row r="1500">
          <cell r="A1500" t="str">
            <v>010714</v>
          </cell>
          <cell r="B1500" t="str">
            <v>10</v>
          </cell>
          <cell r="C1500" t="str">
            <v>Z0000210</v>
          </cell>
          <cell r="D1500" t="str">
            <v>조달수수료</v>
          </cell>
          <cell r="E1500" t="str">
            <v>자재비의 1.4%</v>
          </cell>
          <cell r="F1500" t="str">
            <v>식</v>
          </cell>
          <cell r="G1500" t="str">
            <v>1</v>
          </cell>
        </row>
        <row r="1502">
          <cell r="D1502" t="str">
            <v>소계</v>
          </cell>
        </row>
        <row r="1504">
          <cell r="D1504" t="str">
            <v>합  계</v>
          </cell>
        </row>
        <row r="1506">
          <cell r="D1506" t="str">
            <v>* 쓰레기 처리장</v>
          </cell>
        </row>
        <row r="1508">
          <cell r="D1508" t="str">
            <v>1. 가설공사</v>
          </cell>
        </row>
        <row r="1509">
          <cell r="A1509" t="str">
            <v>010801</v>
          </cell>
          <cell r="B1509" t="str">
            <v>1</v>
          </cell>
          <cell r="C1509" t="str">
            <v>91B00010</v>
          </cell>
          <cell r="D1509" t="str">
            <v>규준틀설치</v>
          </cell>
          <cell r="E1509" t="str">
            <v>귀</v>
          </cell>
          <cell r="F1509" t="str">
            <v>개소</v>
          </cell>
          <cell r="G1509" t="str">
            <v>4</v>
          </cell>
          <cell r="H1509">
            <v>3794</v>
          </cell>
          <cell r="I1509">
            <v>33373</v>
          </cell>
          <cell r="J1509">
            <v>0</v>
          </cell>
        </row>
        <row r="1510">
          <cell r="A1510" t="str">
            <v>010801</v>
          </cell>
          <cell r="B1510" t="str">
            <v>2</v>
          </cell>
          <cell r="C1510" t="str">
            <v>91B00020</v>
          </cell>
          <cell r="D1510" t="str">
            <v>규준틀설치</v>
          </cell>
          <cell r="E1510" t="str">
            <v>평</v>
          </cell>
          <cell r="F1510" t="str">
            <v>개소</v>
          </cell>
          <cell r="G1510" t="str">
            <v>4</v>
          </cell>
          <cell r="H1510">
            <v>2410</v>
          </cell>
          <cell r="I1510">
            <v>19112</v>
          </cell>
          <cell r="J1510">
            <v>0</v>
          </cell>
        </row>
        <row r="1511">
          <cell r="A1511" t="str">
            <v>010801</v>
          </cell>
          <cell r="B1511" t="str">
            <v>4</v>
          </cell>
          <cell r="C1511" t="str">
            <v>91B00060</v>
          </cell>
          <cell r="D1511" t="str">
            <v>강관동바리</v>
          </cell>
          <cell r="E1511" t="str">
            <v>3개월</v>
          </cell>
          <cell r="F1511" t="str">
            <v>M2</v>
          </cell>
          <cell r="G1511" t="str">
            <v>81.64</v>
          </cell>
          <cell r="H1511">
            <v>620</v>
          </cell>
          <cell r="I1511">
            <v>3257</v>
          </cell>
          <cell r="J1511">
            <v>0</v>
          </cell>
        </row>
        <row r="1512">
          <cell r="A1512" t="str">
            <v>010801</v>
          </cell>
          <cell r="B1512" t="str">
            <v>5</v>
          </cell>
          <cell r="C1512" t="str">
            <v>Z0000236</v>
          </cell>
          <cell r="D1512" t="str">
            <v>강관틀비계</v>
          </cell>
          <cell r="E1512" t="str">
            <v>3개월</v>
          </cell>
          <cell r="F1512" t="str">
            <v>M2</v>
          </cell>
          <cell r="G1512" t="str">
            <v>261.45</v>
          </cell>
          <cell r="H1512">
            <v>529</v>
          </cell>
          <cell r="I1512">
            <v>2102</v>
          </cell>
        </row>
        <row r="1513">
          <cell r="A1513" t="str">
            <v>010801</v>
          </cell>
          <cell r="B1513" t="str">
            <v>9</v>
          </cell>
          <cell r="C1513" t="str">
            <v>91B00760</v>
          </cell>
          <cell r="D1513" t="str">
            <v>콘크리트보양</v>
          </cell>
          <cell r="E1513" t="str">
            <v>가마니</v>
          </cell>
          <cell r="F1513" t="str">
            <v>M2</v>
          </cell>
          <cell r="G1513" t="str">
            <v>196.56</v>
          </cell>
          <cell r="H1513">
            <v>176</v>
          </cell>
          <cell r="I1513">
            <v>0</v>
          </cell>
          <cell r="J1513">
            <v>0</v>
          </cell>
        </row>
        <row r="1514">
          <cell r="A1514" t="str">
            <v>010801</v>
          </cell>
          <cell r="B1514" t="str">
            <v>10</v>
          </cell>
          <cell r="C1514" t="str">
            <v>91B00790</v>
          </cell>
          <cell r="D1514" t="str">
            <v>타일석재면보양</v>
          </cell>
          <cell r="F1514" t="str">
            <v>M2</v>
          </cell>
          <cell r="G1514" t="str">
            <v>10.08</v>
          </cell>
          <cell r="H1514">
            <v>97</v>
          </cell>
          <cell r="I1514">
            <v>63</v>
          </cell>
          <cell r="J1514">
            <v>0</v>
          </cell>
        </row>
        <row r="1515">
          <cell r="A1515" t="str">
            <v>010801</v>
          </cell>
          <cell r="B1515" t="str">
            <v>12</v>
          </cell>
          <cell r="C1515" t="str">
            <v>Z0000272</v>
          </cell>
          <cell r="D1515" t="str">
            <v>현 장 정 리</v>
          </cell>
          <cell r="E1515" t="str">
            <v>RC조</v>
          </cell>
          <cell r="F1515" t="str">
            <v>M2</v>
          </cell>
          <cell r="G1515" t="str">
            <v>105.84</v>
          </cell>
          <cell r="H1515">
            <v>0</v>
          </cell>
          <cell r="I1515">
            <v>4850</v>
          </cell>
        </row>
        <row r="1517">
          <cell r="D1517" t="str">
            <v>소계</v>
          </cell>
        </row>
        <row r="1519">
          <cell r="D1519" t="str">
            <v>2. 토공사</v>
          </cell>
        </row>
        <row r="1520">
          <cell r="A1520" t="str">
            <v>010802</v>
          </cell>
          <cell r="B1520" t="str">
            <v>1</v>
          </cell>
          <cell r="C1520" t="str">
            <v>Z0000001</v>
          </cell>
          <cell r="D1520" t="str">
            <v>터파기</v>
          </cell>
          <cell r="E1520" t="str">
            <v>백호우,1.0M3</v>
          </cell>
          <cell r="F1520" t="str">
            <v>M3</v>
          </cell>
          <cell r="G1520" t="str">
            <v>15.75</v>
          </cell>
          <cell r="H1520">
            <v>98</v>
          </cell>
          <cell r="I1520">
            <v>315</v>
          </cell>
          <cell r="J1520">
            <v>225</v>
          </cell>
        </row>
        <row r="1521">
          <cell r="A1521" t="str">
            <v>010802</v>
          </cell>
          <cell r="B1521" t="str">
            <v>2</v>
          </cell>
          <cell r="C1521" t="str">
            <v>Z0000002</v>
          </cell>
          <cell r="D1521" t="str">
            <v>되메우기</v>
          </cell>
          <cell r="E1521" t="str">
            <v>백호우,1.0M3</v>
          </cell>
          <cell r="F1521" t="str">
            <v>M3</v>
          </cell>
          <cell r="G1521" t="str">
            <v>6.5</v>
          </cell>
          <cell r="H1521">
            <v>59</v>
          </cell>
          <cell r="I1521">
            <v>160</v>
          </cell>
          <cell r="J1521">
            <v>135</v>
          </cell>
        </row>
        <row r="1522">
          <cell r="A1522" t="str">
            <v>010802</v>
          </cell>
          <cell r="B1522" t="str">
            <v>3</v>
          </cell>
          <cell r="C1522" t="str">
            <v>Z0000003</v>
          </cell>
          <cell r="D1522" t="str">
            <v>잔토처리(장외 10.5KM)</v>
          </cell>
          <cell r="E1522" t="str">
            <v>백호우0.7+덤프 15</v>
          </cell>
          <cell r="F1522" t="str">
            <v>M3</v>
          </cell>
          <cell r="G1522" t="str">
            <v>9.25</v>
          </cell>
          <cell r="H1522">
            <v>980</v>
          </cell>
          <cell r="I1522">
            <v>1080</v>
          </cell>
          <cell r="J1522">
            <v>1260</v>
          </cell>
        </row>
        <row r="1523">
          <cell r="A1523" t="str">
            <v>010802</v>
          </cell>
          <cell r="B1523" t="str">
            <v>4</v>
          </cell>
          <cell r="C1523" t="str">
            <v>91C00411</v>
          </cell>
          <cell r="D1523" t="str">
            <v>PE필름깔기</v>
          </cell>
          <cell r="E1523" t="str">
            <v>바닥0.04MM*2겹</v>
          </cell>
          <cell r="F1523" t="str">
            <v>M2</v>
          </cell>
          <cell r="G1523" t="str">
            <v>22.68</v>
          </cell>
          <cell r="H1523">
            <v>99</v>
          </cell>
          <cell r="I1523">
            <v>360</v>
          </cell>
          <cell r="J1523">
            <v>0</v>
          </cell>
        </row>
        <row r="1525">
          <cell r="D1525" t="str">
            <v>소계</v>
          </cell>
        </row>
        <row r="1527">
          <cell r="D1527" t="str">
            <v>3. 철근콘크리트공사</v>
          </cell>
        </row>
        <row r="1528">
          <cell r="A1528" t="str">
            <v>010803</v>
          </cell>
          <cell r="B1528" t="str">
            <v>1</v>
          </cell>
          <cell r="C1528" t="str">
            <v>Z0000004</v>
          </cell>
          <cell r="D1528" t="str">
            <v>레미콘</v>
          </cell>
          <cell r="E1528" t="str">
            <v>25-210-12</v>
          </cell>
          <cell r="F1528" t="str">
            <v>M3</v>
          </cell>
          <cell r="G1528" t="str">
            <v>65.72</v>
          </cell>
          <cell r="H1528">
            <v>0</v>
          </cell>
        </row>
        <row r="1529">
          <cell r="A1529" t="str">
            <v>010803</v>
          </cell>
          <cell r="B1529" t="str">
            <v>2</v>
          </cell>
          <cell r="C1529" t="str">
            <v>Z0000005</v>
          </cell>
          <cell r="D1529" t="str">
            <v>레미콘</v>
          </cell>
          <cell r="E1529" t="str">
            <v>25-180-8</v>
          </cell>
          <cell r="F1529" t="str">
            <v>M3</v>
          </cell>
          <cell r="G1529" t="str">
            <v>8.57</v>
          </cell>
          <cell r="H1529">
            <v>0</v>
          </cell>
        </row>
        <row r="1530">
          <cell r="A1530" t="str">
            <v>010803</v>
          </cell>
          <cell r="B1530" t="str">
            <v>3</v>
          </cell>
          <cell r="C1530" t="str">
            <v>Z0000006</v>
          </cell>
          <cell r="D1530" t="str">
            <v>레미콘</v>
          </cell>
          <cell r="E1530" t="str">
            <v>40-135-8</v>
          </cell>
          <cell r="F1530" t="str">
            <v>M3</v>
          </cell>
          <cell r="G1530" t="str">
            <v>8.2</v>
          </cell>
          <cell r="H1530">
            <v>0</v>
          </cell>
        </row>
        <row r="1531">
          <cell r="A1531" t="str">
            <v>010803</v>
          </cell>
          <cell r="B1531" t="str">
            <v>4</v>
          </cell>
          <cell r="C1531" t="str">
            <v>91D00010</v>
          </cell>
          <cell r="D1531" t="str">
            <v>콘크리트 펌프카 타설</v>
          </cell>
          <cell r="E1531" t="str">
            <v>80M3/HR,PUMP-CAR,철근</v>
          </cell>
          <cell r="F1531" t="str">
            <v>M3</v>
          </cell>
          <cell r="G1531" t="str">
            <v>65.07</v>
          </cell>
          <cell r="H1531">
            <v>264</v>
          </cell>
          <cell r="I1531">
            <v>6232</v>
          </cell>
          <cell r="J1531">
            <v>2235</v>
          </cell>
        </row>
        <row r="1532">
          <cell r="A1532" t="str">
            <v>010803</v>
          </cell>
          <cell r="B1532" t="str">
            <v>5</v>
          </cell>
          <cell r="C1532" t="str">
            <v>91D00020</v>
          </cell>
          <cell r="D1532" t="str">
            <v>콘크리트 펌프카 타설</v>
          </cell>
          <cell r="E1532" t="str">
            <v>80M3/HR,PUMP-CAR,무근</v>
          </cell>
          <cell r="F1532" t="str">
            <v>M3</v>
          </cell>
          <cell r="G1532" t="str">
            <v>16.46</v>
          </cell>
          <cell r="H1532">
            <v>268</v>
          </cell>
          <cell r="I1532">
            <v>5303</v>
          </cell>
          <cell r="J1532">
            <v>2251</v>
          </cell>
        </row>
        <row r="1533">
          <cell r="A1533" t="str">
            <v>010803</v>
          </cell>
          <cell r="B1533" t="str">
            <v>6</v>
          </cell>
          <cell r="C1533" t="str">
            <v>91D00130</v>
          </cell>
          <cell r="D1533" t="str">
            <v>합판거푸집</v>
          </cell>
          <cell r="E1533" t="str">
            <v>3회</v>
          </cell>
          <cell r="F1533" t="str">
            <v>M2</v>
          </cell>
          <cell r="G1533" t="str">
            <v>401.07</v>
          </cell>
          <cell r="H1533">
            <v>4520</v>
          </cell>
          <cell r="I1533">
            <v>13027</v>
          </cell>
          <cell r="J1533">
            <v>0</v>
          </cell>
        </row>
        <row r="1534">
          <cell r="A1534" t="str">
            <v>010803</v>
          </cell>
          <cell r="B1534" t="str">
            <v>7</v>
          </cell>
          <cell r="C1534" t="str">
            <v>91D00140</v>
          </cell>
          <cell r="D1534" t="str">
            <v>합판거푸집</v>
          </cell>
          <cell r="E1534" t="str">
            <v>4회</v>
          </cell>
          <cell r="F1534" t="str">
            <v>M2</v>
          </cell>
          <cell r="G1534" t="str">
            <v>18.69</v>
          </cell>
          <cell r="H1534">
            <v>3835</v>
          </cell>
          <cell r="I1534">
            <v>11065</v>
          </cell>
          <cell r="J1534">
            <v>0</v>
          </cell>
        </row>
        <row r="1535">
          <cell r="A1535" t="str">
            <v>010803</v>
          </cell>
          <cell r="B1535" t="str">
            <v>8</v>
          </cell>
          <cell r="C1535" t="str">
            <v>Z0000304</v>
          </cell>
          <cell r="D1535" t="str">
            <v>스페이샤</v>
          </cell>
          <cell r="E1535" t="str">
            <v>스라브 H 20MM</v>
          </cell>
          <cell r="F1535" t="str">
            <v>EA</v>
          </cell>
          <cell r="G1535" t="str">
            <v>1260</v>
          </cell>
          <cell r="H1535">
            <v>13</v>
          </cell>
        </row>
        <row r="1536">
          <cell r="A1536" t="str">
            <v>010803</v>
          </cell>
          <cell r="B1536" t="str">
            <v>9</v>
          </cell>
          <cell r="C1536" t="str">
            <v>Z0000007</v>
          </cell>
          <cell r="D1536" t="str">
            <v>철   근(SD30)</v>
          </cell>
          <cell r="E1536" t="str">
            <v>D 10</v>
          </cell>
          <cell r="F1536" t="str">
            <v>톤</v>
          </cell>
          <cell r="G1536" t="str">
            <v>1.453</v>
          </cell>
          <cell r="H1536">
            <v>0</v>
          </cell>
        </row>
        <row r="1537">
          <cell r="A1537" t="str">
            <v>010803</v>
          </cell>
          <cell r="B1537" t="str">
            <v>10</v>
          </cell>
          <cell r="C1537" t="str">
            <v>Z0000008</v>
          </cell>
          <cell r="D1537" t="str">
            <v>철   근(SD30)</v>
          </cell>
          <cell r="E1537" t="str">
            <v>D 13</v>
          </cell>
          <cell r="F1537" t="str">
            <v>톤</v>
          </cell>
          <cell r="G1537" t="str">
            <v>2.645</v>
          </cell>
          <cell r="H1537">
            <v>0</v>
          </cell>
        </row>
        <row r="1538">
          <cell r="A1538" t="str">
            <v>010803</v>
          </cell>
          <cell r="B1538" t="str">
            <v>11</v>
          </cell>
          <cell r="C1538" t="str">
            <v>Z0000305</v>
          </cell>
          <cell r="D1538" t="str">
            <v>철   근(SD30)</v>
          </cell>
          <cell r="E1538" t="str">
            <v>D 16</v>
          </cell>
          <cell r="F1538" t="str">
            <v>톤</v>
          </cell>
          <cell r="G1538" t="str">
            <v>1.145</v>
          </cell>
          <cell r="H1538">
            <v>0</v>
          </cell>
        </row>
        <row r="1539">
          <cell r="A1539" t="str">
            <v>010803</v>
          </cell>
          <cell r="B1539" t="str">
            <v>12</v>
          </cell>
          <cell r="C1539" t="str">
            <v>Z0000306</v>
          </cell>
          <cell r="D1539" t="str">
            <v>철   근(SD30)</v>
          </cell>
          <cell r="E1539" t="str">
            <v>D 19</v>
          </cell>
          <cell r="F1539" t="str">
            <v>톤</v>
          </cell>
          <cell r="G1539" t="str">
            <v>3.559</v>
          </cell>
          <cell r="H1539">
            <v>0</v>
          </cell>
        </row>
        <row r="1540">
          <cell r="A1540" t="str">
            <v>010803</v>
          </cell>
          <cell r="B1540" t="str">
            <v>14</v>
          </cell>
          <cell r="C1540" t="str">
            <v>91D00210</v>
          </cell>
          <cell r="D1540" t="str">
            <v>철근가공조립</v>
          </cell>
          <cell r="E1540" t="str">
            <v>간단</v>
          </cell>
          <cell r="F1540" t="str">
            <v>TON</v>
          </cell>
          <cell r="G1540" t="str">
            <v>8.547</v>
          </cell>
          <cell r="H1540">
            <v>3268</v>
          </cell>
          <cell r="I1540">
            <v>248820</v>
          </cell>
          <cell r="J1540">
            <v>0</v>
          </cell>
        </row>
        <row r="1541">
          <cell r="A1541" t="str">
            <v>010803</v>
          </cell>
          <cell r="B1541" t="str">
            <v>15</v>
          </cell>
          <cell r="C1541" t="str">
            <v>91K00050</v>
          </cell>
          <cell r="D1541" t="str">
            <v>와이아메쉬깔기</v>
          </cell>
          <cell r="E1541" t="str">
            <v>#8-150*150</v>
          </cell>
          <cell r="F1541" t="str">
            <v>M2</v>
          </cell>
          <cell r="G1541" t="str">
            <v>68.04</v>
          </cell>
          <cell r="H1541">
            <v>773</v>
          </cell>
          <cell r="I1541">
            <v>815</v>
          </cell>
          <cell r="J1541">
            <v>0</v>
          </cell>
        </row>
        <row r="1543">
          <cell r="D1543" t="str">
            <v>소계</v>
          </cell>
        </row>
        <row r="1545">
          <cell r="D1545" t="str">
            <v>4. 조적공사</v>
          </cell>
        </row>
        <row r="1546">
          <cell r="A1546" t="str">
            <v>010804</v>
          </cell>
          <cell r="B1546" t="str">
            <v>3</v>
          </cell>
          <cell r="C1546" t="str">
            <v>41A00010</v>
          </cell>
          <cell r="D1546" t="str">
            <v>시멘트벽돌</v>
          </cell>
          <cell r="E1546" t="str">
            <v>190*90*57</v>
          </cell>
          <cell r="F1546" t="str">
            <v>매</v>
          </cell>
          <cell r="G1546" t="str">
            <v>20438</v>
          </cell>
          <cell r="H1546">
            <v>37</v>
          </cell>
          <cell r="I1546">
            <v>0</v>
          </cell>
        </row>
        <row r="1547">
          <cell r="A1547" t="str">
            <v>010804</v>
          </cell>
          <cell r="B1547" t="str">
            <v>5</v>
          </cell>
          <cell r="C1547" t="str">
            <v>91F00020</v>
          </cell>
          <cell r="D1547" t="str">
            <v>시멘트벽돌쌓기</v>
          </cell>
          <cell r="E1547" t="str">
            <v>1.0B,10000매이상</v>
          </cell>
          <cell r="F1547" t="str">
            <v>천매</v>
          </cell>
          <cell r="G1547" t="str">
            <v>12.08</v>
          </cell>
          <cell r="H1547">
            <v>4624</v>
          </cell>
          <cell r="I1547">
            <v>124774</v>
          </cell>
          <cell r="J1547">
            <v>0</v>
          </cell>
        </row>
        <row r="1548">
          <cell r="A1548" t="str">
            <v>010804</v>
          </cell>
          <cell r="B1548" t="str">
            <v>6</v>
          </cell>
          <cell r="C1548" t="str">
            <v>91F00010</v>
          </cell>
          <cell r="D1548" t="str">
            <v>시멘트벽돌쌓기</v>
          </cell>
          <cell r="E1548" t="str">
            <v>0.5B,10000매이상</v>
          </cell>
          <cell r="F1548" t="str">
            <v>천매</v>
          </cell>
          <cell r="G1548" t="str">
            <v>0.141</v>
          </cell>
          <cell r="H1548">
            <v>3503</v>
          </cell>
          <cell r="I1548">
            <v>139966</v>
          </cell>
          <cell r="J1548">
            <v>0</v>
          </cell>
        </row>
        <row r="1549">
          <cell r="A1549" t="str">
            <v>010804</v>
          </cell>
          <cell r="B1549" t="str">
            <v>7</v>
          </cell>
          <cell r="C1549" t="str">
            <v>91F00030</v>
          </cell>
          <cell r="D1549" t="str">
            <v>시멘트벽돌쌓기</v>
          </cell>
          <cell r="E1549" t="str">
            <v>공간 0.5B,10000매이상</v>
          </cell>
          <cell r="F1549" t="str">
            <v>천매</v>
          </cell>
          <cell r="G1549" t="str">
            <v>8.216</v>
          </cell>
          <cell r="H1549">
            <v>3503</v>
          </cell>
          <cell r="I1549">
            <v>151925</v>
          </cell>
          <cell r="J1549">
            <v>0</v>
          </cell>
        </row>
        <row r="1550">
          <cell r="A1550" t="str">
            <v>010804</v>
          </cell>
          <cell r="B1550" t="str">
            <v>8</v>
          </cell>
          <cell r="C1550" t="str">
            <v>91F00810</v>
          </cell>
          <cell r="D1550" t="str">
            <v>스치로폴붙이기</v>
          </cell>
          <cell r="E1550" t="str">
            <v>벽50MM,공간</v>
          </cell>
          <cell r="F1550" t="str">
            <v>M2</v>
          </cell>
          <cell r="G1550" t="str">
            <v>52.38</v>
          </cell>
          <cell r="H1550">
            <v>2558</v>
          </cell>
          <cell r="I1550">
            <v>1674</v>
          </cell>
          <cell r="J1550">
            <v>0</v>
          </cell>
        </row>
        <row r="1552">
          <cell r="D1552" t="str">
            <v>소계</v>
          </cell>
        </row>
        <row r="1554">
          <cell r="D1554" t="str">
            <v>6. 수장공사</v>
          </cell>
        </row>
        <row r="1555">
          <cell r="A1555" t="str">
            <v>010806</v>
          </cell>
          <cell r="B1555" t="str">
            <v>7</v>
          </cell>
          <cell r="C1555" t="str">
            <v>91P00030</v>
          </cell>
          <cell r="D1555" t="str">
            <v>무석면타일붙이기</v>
          </cell>
          <cell r="E1555" t="str">
            <v>3*300*300</v>
          </cell>
          <cell r="F1555" t="str">
            <v>M2</v>
          </cell>
          <cell r="G1555" t="str">
            <v>12.6</v>
          </cell>
          <cell r="H1555">
            <v>3047</v>
          </cell>
          <cell r="I1555">
            <v>4420</v>
          </cell>
          <cell r="J1555">
            <v>0</v>
          </cell>
        </row>
        <row r="1556">
          <cell r="A1556" t="str">
            <v>010806</v>
          </cell>
          <cell r="B1556" t="str">
            <v>8</v>
          </cell>
          <cell r="C1556" t="str">
            <v>91K00010</v>
          </cell>
          <cell r="D1556" t="str">
            <v>경량철골천정틀</v>
          </cell>
          <cell r="E1556" t="str">
            <v>M-BAR</v>
          </cell>
          <cell r="F1556" t="str">
            <v>M2</v>
          </cell>
          <cell r="G1556" t="str">
            <v>22.68</v>
          </cell>
          <cell r="H1556">
            <v>5390</v>
          </cell>
          <cell r="I1556">
            <v>0</v>
          </cell>
          <cell r="J1556">
            <v>0</v>
          </cell>
        </row>
        <row r="1557">
          <cell r="A1557" t="str">
            <v>010806</v>
          </cell>
          <cell r="B1557" t="str">
            <v>9</v>
          </cell>
          <cell r="C1557" t="str">
            <v>53A00310</v>
          </cell>
          <cell r="D1557" t="str">
            <v>천정텍스</v>
          </cell>
          <cell r="E1557" t="str">
            <v>T=6*303*606</v>
          </cell>
          <cell r="F1557" t="str">
            <v>M2</v>
          </cell>
          <cell r="G1557" t="str">
            <v>23.81</v>
          </cell>
          <cell r="H1557">
            <v>2521</v>
          </cell>
          <cell r="I1557">
            <v>0</v>
          </cell>
          <cell r="J1557">
            <v>0</v>
          </cell>
        </row>
        <row r="1558">
          <cell r="A1558" t="str">
            <v>010806</v>
          </cell>
          <cell r="B1558" t="str">
            <v>10</v>
          </cell>
          <cell r="C1558" t="str">
            <v>91P01010</v>
          </cell>
          <cell r="D1558" t="str">
            <v>암면텍스붙이기</v>
          </cell>
          <cell r="E1558" t="str">
            <v>천정12MM</v>
          </cell>
          <cell r="F1558" t="str">
            <v>M2</v>
          </cell>
          <cell r="G1558" t="str">
            <v>22.68</v>
          </cell>
          <cell r="H1558">
            <v>6133</v>
          </cell>
          <cell r="I1558">
            <v>8177</v>
          </cell>
          <cell r="J1558">
            <v>0</v>
          </cell>
        </row>
        <row r="1559">
          <cell r="A1559" t="str">
            <v>010806</v>
          </cell>
          <cell r="B1559" t="str">
            <v>11</v>
          </cell>
          <cell r="C1559" t="str">
            <v>91K00040</v>
          </cell>
          <cell r="D1559" t="str">
            <v>AL몰딩설치</v>
          </cell>
          <cell r="F1559" t="str">
            <v>M</v>
          </cell>
          <cell r="G1559" t="str">
            <v>27.6</v>
          </cell>
          <cell r="H1559">
            <v>705</v>
          </cell>
          <cell r="I1559">
            <v>0</v>
          </cell>
          <cell r="J1559">
            <v>0</v>
          </cell>
        </row>
        <row r="1560">
          <cell r="A1560" t="str">
            <v>010806</v>
          </cell>
          <cell r="B1560" t="str">
            <v>12</v>
          </cell>
          <cell r="C1560" t="str">
            <v>91P00640</v>
          </cell>
          <cell r="D1560" t="str">
            <v>스치로폴깔기</v>
          </cell>
          <cell r="E1560" t="str">
            <v>바닥50MM</v>
          </cell>
          <cell r="F1560" t="str">
            <v>M2</v>
          </cell>
          <cell r="G1560" t="str">
            <v>22.68</v>
          </cell>
          <cell r="H1560">
            <v>2889</v>
          </cell>
          <cell r="I1560">
            <v>503</v>
          </cell>
          <cell r="J1560">
            <v>0</v>
          </cell>
        </row>
        <row r="1561">
          <cell r="A1561" t="str">
            <v>010806</v>
          </cell>
          <cell r="B1561" t="str">
            <v>13</v>
          </cell>
          <cell r="C1561" t="str">
            <v>Z0000278</v>
          </cell>
          <cell r="D1561" t="str">
            <v>스치로폴깔기</v>
          </cell>
          <cell r="E1561" t="str">
            <v>바닥60MM</v>
          </cell>
          <cell r="F1561" t="str">
            <v>M2</v>
          </cell>
          <cell r="G1561" t="str">
            <v>22.68</v>
          </cell>
          <cell r="H1561">
            <v>3238</v>
          </cell>
          <cell r="I1561">
            <v>503</v>
          </cell>
          <cell r="J1561">
            <v>0</v>
          </cell>
        </row>
        <row r="1562">
          <cell r="A1562" t="str">
            <v>010806</v>
          </cell>
          <cell r="B1562" t="str">
            <v>14</v>
          </cell>
          <cell r="C1562" t="str">
            <v>Z0000022</v>
          </cell>
          <cell r="D1562" t="str">
            <v>화장실칸막이</v>
          </cell>
          <cell r="E1562" t="str">
            <v>큐비클 20MM</v>
          </cell>
          <cell r="F1562" t="str">
            <v>M2</v>
          </cell>
          <cell r="G1562" t="str">
            <v>4.32</v>
          </cell>
          <cell r="H1562">
            <v>44100</v>
          </cell>
          <cell r="I1562">
            <v>0</v>
          </cell>
        </row>
        <row r="1564">
          <cell r="D1564" t="str">
            <v>소계</v>
          </cell>
        </row>
        <row r="1566">
          <cell r="D1566" t="str">
            <v>7. 미장공사</v>
          </cell>
        </row>
        <row r="1567">
          <cell r="A1567" t="str">
            <v>010807</v>
          </cell>
          <cell r="B1567" t="str">
            <v>1</v>
          </cell>
          <cell r="C1567" t="str">
            <v>91L00040</v>
          </cell>
          <cell r="D1567" t="str">
            <v>시멘트몰탈</v>
          </cell>
          <cell r="E1567" t="str">
            <v>바닥24MM</v>
          </cell>
          <cell r="F1567" t="str">
            <v>M2</v>
          </cell>
          <cell r="G1567" t="str">
            <v>15.3</v>
          </cell>
          <cell r="H1567">
            <v>352</v>
          </cell>
          <cell r="I1567">
            <v>5506</v>
          </cell>
          <cell r="J1567">
            <v>0</v>
          </cell>
        </row>
        <row r="1568">
          <cell r="A1568" t="str">
            <v>010807</v>
          </cell>
          <cell r="B1568" t="str">
            <v>2</v>
          </cell>
          <cell r="C1568" t="str">
            <v>91L00250</v>
          </cell>
          <cell r="D1568" t="str">
            <v>시멘트몰탈</v>
          </cell>
          <cell r="E1568" t="str">
            <v>내벽18MM</v>
          </cell>
          <cell r="F1568" t="str">
            <v>M2</v>
          </cell>
          <cell r="G1568" t="str">
            <v>139.99</v>
          </cell>
          <cell r="H1568">
            <v>289</v>
          </cell>
          <cell r="I1568">
            <v>12881</v>
          </cell>
          <cell r="J1568">
            <v>0</v>
          </cell>
        </row>
        <row r="1569">
          <cell r="A1569" t="str">
            <v>010807</v>
          </cell>
          <cell r="B1569" t="str">
            <v>3</v>
          </cell>
          <cell r="C1569" t="str">
            <v>91L00270</v>
          </cell>
          <cell r="D1569" t="str">
            <v>시멘트몰탈</v>
          </cell>
          <cell r="E1569" t="str">
            <v>외벽24MM</v>
          </cell>
          <cell r="F1569" t="str">
            <v>M2</v>
          </cell>
          <cell r="G1569" t="str">
            <v>226.03</v>
          </cell>
          <cell r="H1569">
            <v>385</v>
          </cell>
          <cell r="I1569">
            <v>13075</v>
          </cell>
          <cell r="J1569">
            <v>0</v>
          </cell>
        </row>
        <row r="1570">
          <cell r="A1570" t="str">
            <v>010807</v>
          </cell>
          <cell r="B1570" t="str">
            <v>4</v>
          </cell>
          <cell r="C1570" t="str">
            <v>91L00810</v>
          </cell>
          <cell r="D1570" t="str">
            <v>쇠흙손마감</v>
          </cell>
          <cell r="E1570" t="str">
            <v>콘크리트면</v>
          </cell>
          <cell r="F1570" t="str">
            <v>M2</v>
          </cell>
          <cell r="G1570" t="str">
            <v>6.3</v>
          </cell>
          <cell r="H1570">
            <v>0</v>
          </cell>
          <cell r="I1570">
            <v>3113</v>
          </cell>
          <cell r="J1570">
            <v>0</v>
          </cell>
        </row>
        <row r="1571">
          <cell r="A1571" t="str">
            <v>010807</v>
          </cell>
          <cell r="B1571" t="str">
            <v>7</v>
          </cell>
          <cell r="C1571" t="str">
            <v>91L00840</v>
          </cell>
          <cell r="D1571" t="str">
            <v>콘크리트면처리</v>
          </cell>
          <cell r="F1571" t="str">
            <v>M2</v>
          </cell>
          <cell r="G1571" t="str">
            <v>10.24</v>
          </cell>
          <cell r="H1571">
            <v>32</v>
          </cell>
          <cell r="I1571">
            <v>3286</v>
          </cell>
          <cell r="J1571">
            <v>0</v>
          </cell>
        </row>
        <row r="1572">
          <cell r="A1572" t="str">
            <v>010807</v>
          </cell>
          <cell r="B1572" t="str">
            <v>8</v>
          </cell>
          <cell r="C1572" t="str">
            <v>Z0000308</v>
          </cell>
          <cell r="D1572" t="str">
            <v>후로아하드너</v>
          </cell>
          <cell r="E1572" t="str">
            <v>액체침투형</v>
          </cell>
          <cell r="F1572" t="str">
            <v>M2</v>
          </cell>
          <cell r="G1572" t="str">
            <v>92.82</v>
          </cell>
          <cell r="H1572">
            <v>196</v>
          </cell>
          <cell r="I1572">
            <v>8514</v>
          </cell>
          <cell r="J1572">
            <v>0</v>
          </cell>
        </row>
        <row r="1574">
          <cell r="D1574" t="str">
            <v>소계</v>
          </cell>
        </row>
        <row r="1576">
          <cell r="D1576" t="str">
            <v>8. 방수공사</v>
          </cell>
        </row>
        <row r="1577">
          <cell r="A1577" t="str">
            <v>010808</v>
          </cell>
          <cell r="B1577" t="str">
            <v>2</v>
          </cell>
          <cell r="C1577" t="str">
            <v>91G00230</v>
          </cell>
          <cell r="D1577" t="str">
            <v>액체방수</v>
          </cell>
          <cell r="E1577" t="str">
            <v>C종</v>
          </cell>
          <cell r="F1577" t="str">
            <v>M2</v>
          </cell>
          <cell r="G1577" t="str">
            <v>25.24</v>
          </cell>
          <cell r="H1577">
            <v>376</v>
          </cell>
          <cell r="I1577">
            <v>14979</v>
          </cell>
          <cell r="J1577">
            <v>0</v>
          </cell>
        </row>
        <row r="1578">
          <cell r="A1578" t="str">
            <v>010808</v>
          </cell>
          <cell r="B1578" t="str">
            <v>5</v>
          </cell>
          <cell r="C1578" t="str">
            <v>Z0000025</v>
          </cell>
          <cell r="D1578" t="str">
            <v>도막방수(벽)</v>
          </cell>
          <cell r="E1578" t="str">
            <v>우레탄탄성계</v>
          </cell>
          <cell r="F1578" t="str">
            <v>M2</v>
          </cell>
          <cell r="G1578" t="str">
            <v>105.84</v>
          </cell>
          <cell r="H1578">
            <v>13495</v>
          </cell>
          <cell r="I1578">
            <v>8896</v>
          </cell>
          <cell r="J1578">
            <v>266</v>
          </cell>
        </row>
        <row r="1580">
          <cell r="D1580" t="str">
            <v>소계</v>
          </cell>
        </row>
        <row r="1582">
          <cell r="D1582" t="str">
            <v>9. 도장공사</v>
          </cell>
        </row>
        <row r="1583">
          <cell r="A1583" t="str">
            <v>010809</v>
          </cell>
          <cell r="B1583" t="str">
            <v>1</v>
          </cell>
          <cell r="C1583" t="str">
            <v>91O00010</v>
          </cell>
          <cell r="D1583" t="str">
            <v>수성페인트</v>
          </cell>
          <cell r="E1583" t="str">
            <v>내벽3회,로울러칠</v>
          </cell>
          <cell r="F1583" t="str">
            <v>M2</v>
          </cell>
          <cell r="G1583" t="str">
            <v>148.2</v>
          </cell>
          <cell r="H1583">
            <v>499</v>
          </cell>
          <cell r="I1583">
            <v>3852</v>
          </cell>
          <cell r="J1583">
            <v>0</v>
          </cell>
        </row>
        <row r="1584">
          <cell r="A1584" t="str">
            <v>010809</v>
          </cell>
          <cell r="B1584" t="str">
            <v>2</v>
          </cell>
          <cell r="C1584" t="str">
            <v>91O00020</v>
          </cell>
          <cell r="D1584" t="str">
            <v>수성페인트</v>
          </cell>
          <cell r="E1584" t="str">
            <v>내부천정3회,로울러칠</v>
          </cell>
          <cell r="F1584" t="str">
            <v>M2</v>
          </cell>
          <cell r="G1584" t="str">
            <v>68.04</v>
          </cell>
          <cell r="H1584">
            <v>597</v>
          </cell>
          <cell r="I1584">
            <v>4612</v>
          </cell>
          <cell r="J1584">
            <v>0</v>
          </cell>
        </row>
        <row r="1585">
          <cell r="A1585" t="str">
            <v>010809</v>
          </cell>
          <cell r="B1585" t="str">
            <v>3</v>
          </cell>
          <cell r="C1585" t="str">
            <v>91O00030</v>
          </cell>
          <cell r="D1585" t="str">
            <v>수성페인트</v>
          </cell>
          <cell r="E1585" t="str">
            <v>외벽3회,로울러칠</v>
          </cell>
          <cell r="F1585" t="str">
            <v>M2</v>
          </cell>
          <cell r="G1585" t="str">
            <v>241.99</v>
          </cell>
          <cell r="H1585">
            <v>421</v>
          </cell>
          <cell r="I1585">
            <v>3852</v>
          </cell>
          <cell r="J1585">
            <v>0</v>
          </cell>
        </row>
        <row r="1586">
          <cell r="A1586" t="str">
            <v>010809</v>
          </cell>
          <cell r="B1586" t="str">
            <v>4</v>
          </cell>
          <cell r="C1586" t="str">
            <v>91O00040</v>
          </cell>
          <cell r="D1586" t="str">
            <v>수성페인트</v>
          </cell>
          <cell r="E1586" t="str">
            <v>외부천정 3회,로울러칠</v>
          </cell>
          <cell r="F1586" t="str">
            <v>M2</v>
          </cell>
          <cell r="G1586" t="str">
            <v>18.48</v>
          </cell>
          <cell r="H1586">
            <v>503</v>
          </cell>
          <cell r="I1586">
            <v>4612</v>
          </cell>
          <cell r="J1586">
            <v>0</v>
          </cell>
        </row>
        <row r="1587">
          <cell r="A1587" t="str">
            <v>010809</v>
          </cell>
          <cell r="B1587" t="str">
            <v>7</v>
          </cell>
          <cell r="C1587" t="str">
            <v>91O00115</v>
          </cell>
          <cell r="D1587" t="str">
            <v>조합페인트</v>
          </cell>
          <cell r="E1587" t="str">
            <v>철재면2회,벽 뿜칠</v>
          </cell>
          <cell r="F1587" t="str">
            <v>M2</v>
          </cell>
          <cell r="G1587" t="str">
            <v>91.26</v>
          </cell>
          <cell r="H1587">
            <v>556</v>
          </cell>
          <cell r="I1587">
            <v>2495</v>
          </cell>
          <cell r="J1587">
            <v>0</v>
          </cell>
        </row>
        <row r="1588">
          <cell r="A1588" t="str">
            <v>010809</v>
          </cell>
          <cell r="B1588" t="str">
            <v>8</v>
          </cell>
          <cell r="C1588" t="str">
            <v>91O00155</v>
          </cell>
          <cell r="D1588" t="str">
            <v>방청페인트</v>
          </cell>
          <cell r="E1588" t="str">
            <v>철부1회</v>
          </cell>
          <cell r="F1588" t="str">
            <v>M2</v>
          </cell>
          <cell r="G1588" t="str">
            <v>91.26</v>
          </cell>
          <cell r="H1588">
            <v>369</v>
          </cell>
          <cell r="I1588">
            <v>1030</v>
          </cell>
          <cell r="J1588">
            <v>0</v>
          </cell>
        </row>
        <row r="1589">
          <cell r="A1589" t="str">
            <v>010809</v>
          </cell>
          <cell r="B1589" t="str">
            <v>10</v>
          </cell>
          <cell r="C1589" t="str">
            <v>Z0000028</v>
          </cell>
          <cell r="D1589" t="str">
            <v>염화고무도료</v>
          </cell>
          <cell r="E1589" t="str">
            <v>1회</v>
          </cell>
          <cell r="F1589" t="str">
            <v>M2</v>
          </cell>
          <cell r="G1589" t="str">
            <v>6.02</v>
          </cell>
          <cell r="H1589">
            <v>461</v>
          </cell>
          <cell r="I1589">
            <v>1247</v>
          </cell>
          <cell r="J1589">
            <v>24</v>
          </cell>
        </row>
        <row r="1590">
          <cell r="A1590" t="str">
            <v>010809</v>
          </cell>
          <cell r="B1590" t="str">
            <v>11</v>
          </cell>
          <cell r="C1590" t="str">
            <v>91O00210</v>
          </cell>
          <cell r="D1590" t="str">
            <v>세라민페인트</v>
          </cell>
          <cell r="E1590" t="str">
            <v>2회</v>
          </cell>
          <cell r="F1590" t="str">
            <v>M2</v>
          </cell>
          <cell r="G1590" t="str">
            <v>4.39</v>
          </cell>
          <cell r="H1590">
            <v>719</v>
          </cell>
          <cell r="I1590">
            <v>2984</v>
          </cell>
          <cell r="J1590">
            <v>0</v>
          </cell>
        </row>
        <row r="1592">
          <cell r="D1592" t="str">
            <v>소계</v>
          </cell>
        </row>
        <row r="1594">
          <cell r="D1594" t="str">
            <v>10. 타일공사</v>
          </cell>
        </row>
        <row r="1595">
          <cell r="A1595" t="str">
            <v>010810</v>
          </cell>
          <cell r="B1595" t="str">
            <v>2</v>
          </cell>
          <cell r="C1595" t="str">
            <v>Z0000283</v>
          </cell>
          <cell r="D1595" t="str">
            <v>자기질타일</v>
          </cell>
          <cell r="E1595" t="str">
            <v>200*200</v>
          </cell>
          <cell r="F1595" t="str">
            <v>M2</v>
          </cell>
          <cell r="G1595" t="str">
            <v>10.38</v>
          </cell>
          <cell r="H1595">
            <v>7056</v>
          </cell>
          <cell r="I1595">
            <v>0</v>
          </cell>
          <cell r="J1595">
            <v>0</v>
          </cell>
        </row>
        <row r="1596">
          <cell r="A1596" t="str">
            <v>010810</v>
          </cell>
          <cell r="B1596" t="str">
            <v>3</v>
          </cell>
          <cell r="C1596" t="str">
            <v>Z0000029</v>
          </cell>
          <cell r="D1596" t="str">
            <v>도기질타일</v>
          </cell>
          <cell r="E1596" t="str">
            <v>200*250</v>
          </cell>
          <cell r="F1596" t="str">
            <v>M2</v>
          </cell>
          <cell r="G1596" t="str">
            <v>33.53</v>
          </cell>
          <cell r="H1596">
            <v>7186</v>
          </cell>
          <cell r="I1596">
            <v>0</v>
          </cell>
          <cell r="J1596">
            <v>0</v>
          </cell>
        </row>
        <row r="1597">
          <cell r="A1597" t="str">
            <v>010810</v>
          </cell>
          <cell r="B1597" t="str">
            <v>5</v>
          </cell>
          <cell r="C1597" t="str">
            <v>91H00110</v>
          </cell>
          <cell r="D1597" t="str">
            <v>타일붙이기(벽)</v>
          </cell>
          <cell r="E1597" t="str">
            <v>150*150(압착)</v>
          </cell>
          <cell r="F1597" t="str">
            <v>M2</v>
          </cell>
          <cell r="G1597" t="str">
            <v>32.55</v>
          </cell>
          <cell r="H1597">
            <v>97</v>
          </cell>
          <cell r="I1597">
            <v>18483</v>
          </cell>
          <cell r="J1597">
            <v>554</v>
          </cell>
        </row>
        <row r="1598">
          <cell r="A1598" t="str">
            <v>010810</v>
          </cell>
          <cell r="B1598" t="str">
            <v>6</v>
          </cell>
          <cell r="C1598" t="str">
            <v>91H00010</v>
          </cell>
          <cell r="D1598" t="str">
            <v>타일붙이기(바닥)</v>
          </cell>
          <cell r="E1598" t="str">
            <v>150*150(압착)</v>
          </cell>
          <cell r="F1598" t="str">
            <v>M2</v>
          </cell>
          <cell r="G1598" t="str">
            <v>10.08</v>
          </cell>
          <cell r="H1598">
            <v>84</v>
          </cell>
          <cell r="I1598">
            <v>14612</v>
          </cell>
          <cell r="J1598">
            <v>438</v>
          </cell>
        </row>
        <row r="1600">
          <cell r="D1600" t="str">
            <v>소계</v>
          </cell>
        </row>
        <row r="1602">
          <cell r="D1602" t="str">
            <v>11. 창호공사</v>
          </cell>
        </row>
        <row r="1603">
          <cell r="A1603" t="str">
            <v>010811</v>
          </cell>
          <cell r="B1603" t="str">
            <v>54</v>
          </cell>
          <cell r="C1603" t="str">
            <v>Z0000309</v>
          </cell>
          <cell r="D1603" t="str">
            <v>KAG-1</v>
          </cell>
          <cell r="E1603" t="str">
            <v>3.9*0.45</v>
          </cell>
          <cell r="F1603" t="str">
            <v>EA</v>
          </cell>
          <cell r="G1603" t="str">
            <v>3</v>
          </cell>
          <cell r="H1603">
            <v>169873</v>
          </cell>
          <cell r="I1603">
            <v>0</v>
          </cell>
        </row>
        <row r="1604">
          <cell r="A1604" t="str">
            <v>010811</v>
          </cell>
          <cell r="B1604" t="str">
            <v>55</v>
          </cell>
          <cell r="C1604" t="str">
            <v>Z0000310</v>
          </cell>
          <cell r="D1604" t="str">
            <v>KAW-2</v>
          </cell>
          <cell r="E1604" t="str">
            <v>0.9*0.9</v>
          </cell>
          <cell r="F1604" t="str">
            <v>EA</v>
          </cell>
          <cell r="G1604" t="str">
            <v>1</v>
          </cell>
          <cell r="H1604">
            <v>28021</v>
          </cell>
          <cell r="I1604">
            <v>0</v>
          </cell>
        </row>
        <row r="1605">
          <cell r="A1605" t="str">
            <v>010811</v>
          </cell>
          <cell r="B1605" t="str">
            <v>56</v>
          </cell>
          <cell r="C1605" t="str">
            <v>Z0000311</v>
          </cell>
          <cell r="D1605" t="str">
            <v>KAW-4</v>
          </cell>
          <cell r="E1605" t="str">
            <v>1.8*1.5</v>
          </cell>
          <cell r="F1605" t="str">
            <v>EA</v>
          </cell>
          <cell r="G1605" t="str">
            <v>2</v>
          </cell>
          <cell r="H1605">
            <v>277097</v>
          </cell>
          <cell r="I1605">
            <v>0</v>
          </cell>
        </row>
        <row r="1606">
          <cell r="A1606" t="str">
            <v>010811</v>
          </cell>
          <cell r="B1606" t="str">
            <v>57</v>
          </cell>
          <cell r="C1606" t="str">
            <v>Z0000312</v>
          </cell>
          <cell r="D1606" t="str">
            <v>SD-1</v>
          </cell>
          <cell r="E1606" t="str">
            <v>0.9*2.4</v>
          </cell>
          <cell r="F1606" t="str">
            <v>EA</v>
          </cell>
          <cell r="G1606" t="str">
            <v>2</v>
          </cell>
          <cell r="H1606">
            <v>199634</v>
          </cell>
          <cell r="I1606">
            <v>0</v>
          </cell>
        </row>
        <row r="1607">
          <cell r="A1607" t="str">
            <v>010811</v>
          </cell>
          <cell r="B1607" t="str">
            <v>58</v>
          </cell>
          <cell r="C1607" t="str">
            <v>Z0000313</v>
          </cell>
          <cell r="D1607" t="str">
            <v>SH-1</v>
          </cell>
          <cell r="E1607" t="str">
            <v>3.9*3.8</v>
          </cell>
          <cell r="F1607" t="str">
            <v>EA</v>
          </cell>
          <cell r="G1607" t="str">
            <v>1</v>
          </cell>
          <cell r="H1607">
            <v>478327</v>
          </cell>
          <cell r="I1607">
            <v>0</v>
          </cell>
        </row>
        <row r="1608">
          <cell r="A1608" t="str">
            <v>010811</v>
          </cell>
          <cell r="B1608" t="str">
            <v>59</v>
          </cell>
          <cell r="C1608" t="str">
            <v>Z0000314</v>
          </cell>
          <cell r="D1608" t="str">
            <v>SH-2</v>
          </cell>
          <cell r="E1608" t="str">
            <v>3.9*2.6</v>
          </cell>
          <cell r="F1608" t="str">
            <v>EA</v>
          </cell>
          <cell r="G1608" t="str">
            <v>2</v>
          </cell>
          <cell r="H1608">
            <v>198254</v>
          </cell>
          <cell r="I1608">
            <v>0</v>
          </cell>
        </row>
        <row r="1609">
          <cell r="A1609" t="str">
            <v>010811</v>
          </cell>
          <cell r="B1609" t="str">
            <v>60</v>
          </cell>
          <cell r="C1609" t="str">
            <v>Z0000315</v>
          </cell>
          <cell r="D1609" t="str">
            <v>AL 방충망</v>
          </cell>
          <cell r="F1609" t="str">
            <v>M2</v>
          </cell>
          <cell r="G1609" t="str">
            <v>0.4</v>
          </cell>
          <cell r="H1609">
            <v>14014</v>
          </cell>
          <cell r="I1609">
            <v>0</v>
          </cell>
        </row>
        <row r="1610">
          <cell r="A1610" t="str">
            <v>010811</v>
          </cell>
          <cell r="B1610" t="str">
            <v>61</v>
          </cell>
          <cell r="C1610" t="str">
            <v>Z0000078</v>
          </cell>
          <cell r="D1610" t="str">
            <v>피보트힌지</v>
          </cell>
          <cell r="F1610" t="str">
            <v>EA</v>
          </cell>
          <cell r="G1610" t="str">
            <v>2</v>
          </cell>
          <cell r="H1610">
            <v>14700</v>
          </cell>
          <cell r="I1610">
            <v>0</v>
          </cell>
        </row>
        <row r="1611">
          <cell r="A1611" t="str">
            <v>010811</v>
          </cell>
          <cell r="B1611" t="str">
            <v>62</v>
          </cell>
          <cell r="C1611" t="str">
            <v>Z0000079</v>
          </cell>
          <cell r="D1611" t="str">
            <v>도아 체크</v>
          </cell>
          <cell r="F1611" t="str">
            <v>EA</v>
          </cell>
          <cell r="G1611" t="str">
            <v>2</v>
          </cell>
          <cell r="H1611">
            <v>24500</v>
          </cell>
          <cell r="I1611">
            <v>0</v>
          </cell>
        </row>
        <row r="1612">
          <cell r="A1612" t="str">
            <v>010811</v>
          </cell>
          <cell r="B1612" t="str">
            <v>63</v>
          </cell>
          <cell r="C1612" t="str">
            <v>Z0000080</v>
          </cell>
          <cell r="D1612" t="str">
            <v>도어체크설치</v>
          </cell>
          <cell r="F1612" t="str">
            <v>EA</v>
          </cell>
          <cell r="G1612" t="str">
            <v>2</v>
          </cell>
          <cell r="H1612">
            <v>0</v>
          </cell>
          <cell r="I1612">
            <v>4788</v>
          </cell>
          <cell r="J1612">
            <v>143</v>
          </cell>
        </row>
        <row r="1613">
          <cell r="A1613" t="str">
            <v>010811</v>
          </cell>
          <cell r="B1613" t="str">
            <v>64</v>
          </cell>
          <cell r="C1613" t="str">
            <v>Z0000081</v>
          </cell>
          <cell r="D1613" t="str">
            <v>도아 로크</v>
          </cell>
          <cell r="E1613" t="str">
            <v>현관용</v>
          </cell>
          <cell r="F1613" t="str">
            <v>EA</v>
          </cell>
          <cell r="G1613" t="str">
            <v>2</v>
          </cell>
          <cell r="H1613">
            <v>9310</v>
          </cell>
          <cell r="I1613">
            <v>0</v>
          </cell>
        </row>
        <row r="1614">
          <cell r="A1614" t="str">
            <v>010811</v>
          </cell>
          <cell r="B1614" t="str">
            <v>65</v>
          </cell>
          <cell r="C1614" t="str">
            <v>Z0000082</v>
          </cell>
          <cell r="D1614" t="str">
            <v>창호철물 설치</v>
          </cell>
          <cell r="E1614" t="str">
            <v>도아록</v>
          </cell>
          <cell r="F1614" t="str">
            <v>EA</v>
          </cell>
          <cell r="G1614" t="str">
            <v>2</v>
          </cell>
          <cell r="H1614">
            <v>0</v>
          </cell>
          <cell r="I1614">
            <v>689</v>
          </cell>
          <cell r="J1614">
            <v>0</v>
          </cell>
        </row>
        <row r="1616">
          <cell r="D1616" t="str">
            <v>소계</v>
          </cell>
        </row>
        <row r="1618">
          <cell r="D1618" t="str">
            <v>12. 유리공사</v>
          </cell>
        </row>
        <row r="1619">
          <cell r="A1619" t="str">
            <v>010812</v>
          </cell>
          <cell r="B1619" t="str">
            <v>8</v>
          </cell>
          <cell r="C1619" t="str">
            <v>Z0000317</v>
          </cell>
          <cell r="D1619" t="str">
            <v>복층유리</v>
          </cell>
          <cell r="E1619" t="str">
            <v>투명,12MM</v>
          </cell>
          <cell r="F1619" t="str">
            <v>M2</v>
          </cell>
          <cell r="G1619" t="str">
            <v>6.21</v>
          </cell>
          <cell r="H1619">
            <v>13337</v>
          </cell>
          <cell r="I1619">
            <v>0</v>
          </cell>
        </row>
        <row r="1620">
          <cell r="A1620" t="str">
            <v>010812</v>
          </cell>
          <cell r="B1620" t="str">
            <v>9</v>
          </cell>
          <cell r="C1620" t="str">
            <v>91N00050</v>
          </cell>
          <cell r="D1620" t="str">
            <v>유리끼우기</v>
          </cell>
          <cell r="E1620" t="str">
            <v>복층유리,12MM</v>
          </cell>
          <cell r="F1620" t="str">
            <v>M2</v>
          </cell>
          <cell r="G1620" t="str">
            <v>6.21</v>
          </cell>
          <cell r="H1620">
            <v>0</v>
          </cell>
          <cell r="I1620">
            <v>15428</v>
          </cell>
          <cell r="J1620">
            <v>0</v>
          </cell>
        </row>
        <row r="1621">
          <cell r="A1621" t="str">
            <v>010812</v>
          </cell>
          <cell r="B1621" t="str">
            <v>10</v>
          </cell>
          <cell r="C1621" t="str">
            <v>91N00510</v>
          </cell>
          <cell r="D1621" t="str">
            <v>유리끼우기 코킹</v>
          </cell>
          <cell r="E1621" t="str">
            <v>0.5CM각</v>
          </cell>
          <cell r="F1621" t="str">
            <v>M</v>
          </cell>
          <cell r="G1621" t="str">
            <v>53.2</v>
          </cell>
          <cell r="H1621">
            <v>189</v>
          </cell>
          <cell r="I1621">
            <v>0</v>
          </cell>
          <cell r="J1621">
            <v>0</v>
          </cell>
        </row>
        <row r="1623">
          <cell r="D1623" t="str">
            <v>소계</v>
          </cell>
        </row>
        <row r="1625">
          <cell r="D1625" t="str">
            <v>13. 잡공사</v>
          </cell>
        </row>
        <row r="1626">
          <cell r="A1626" t="str">
            <v>010813</v>
          </cell>
          <cell r="B1626" t="str">
            <v>3</v>
          </cell>
          <cell r="C1626" t="str">
            <v>91Q00110</v>
          </cell>
          <cell r="D1626" t="str">
            <v>루프드레인설치</v>
          </cell>
          <cell r="E1626" t="str">
            <v>D100MM 주철</v>
          </cell>
          <cell r="F1626" t="str">
            <v>EA</v>
          </cell>
          <cell r="G1626" t="str">
            <v>4</v>
          </cell>
          <cell r="H1626">
            <v>0</v>
          </cell>
          <cell r="I1626">
            <v>12753</v>
          </cell>
          <cell r="J1626">
            <v>382</v>
          </cell>
        </row>
        <row r="1627">
          <cell r="A1627" t="str">
            <v>010813</v>
          </cell>
          <cell r="B1627" t="str">
            <v>4</v>
          </cell>
          <cell r="C1627" t="str">
            <v>Z0000318</v>
          </cell>
          <cell r="D1627" t="str">
            <v>강관 PIPE</v>
          </cell>
          <cell r="E1627" t="str">
            <v>D=100MM</v>
          </cell>
          <cell r="F1627" t="str">
            <v>M</v>
          </cell>
          <cell r="G1627" t="str">
            <v>19.2</v>
          </cell>
          <cell r="H1627">
            <v>5392</v>
          </cell>
          <cell r="I1627">
            <v>0</v>
          </cell>
        </row>
        <row r="1628">
          <cell r="A1628" t="str">
            <v>010813</v>
          </cell>
          <cell r="B1628" t="str">
            <v>5</v>
          </cell>
          <cell r="C1628" t="str">
            <v>Z0000319</v>
          </cell>
          <cell r="D1628" t="str">
            <v>PVC PIPE</v>
          </cell>
          <cell r="E1628" t="str">
            <v>D=75MM</v>
          </cell>
          <cell r="F1628" t="str">
            <v>M</v>
          </cell>
          <cell r="G1628" t="str">
            <v>1.6</v>
          </cell>
          <cell r="H1628">
            <v>1435</v>
          </cell>
          <cell r="I1628">
            <v>0</v>
          </cell>
        </row>
        <row r="1629">
          <cell r="A1629" t="str">
            <v>010813</v>
          </cell>
          <cell r="B1629" t="str">
            <v>6</v>
          </cell>
          <cell r="C1629" t="str">
            <v>Z0000320</v>
          </cell>
          <cell r="D1629" t="str">
            <v>PVC상자홈통</v>
          </cell>
          <cell r="F1629" t="str">
            <v>EA</v>
          </cell>
          <cell r="G1629" t="str">
            <v>4</v>
          </cell>
          <cell r="H1629">
            <v>10760</v>
          </cell>
          <cell r="I1629">
            <v>0</v>
          </cell>
        </row>
        <row r="1631">
          <cell r="D1631" t="str">
            <v>소계</v>
          </cell>
        </row>
        <row r="1633">
          <cell r="D1633" t="str">
            <v>14. 작업부산물</v>
          </cell>
        </row>
        <row r="1634">
          <cell r="A1634" t="str">
            <v>010814</v>
          </cell>
          <cell r="B1634" t="str">
            <v>1</v>
          </cell>
          <cell r="C1634" t="str">
            <v>Z0000196</v>
          </cell>
          <cell r="D1634" t="str">
            <v>고철</v>
          </cell>
          <cell r="F1634" t="str">
            <v>KG</v>
          </cell>
          <cell r="G1634" t="str">
            <v>179.48</v>
          </cell>
          <cell r="H1634">
            <v>68</v>
          </cell>
          <cell r="I1634">
            <v>0</v>
          </cell>
          <cell r="J1634">
            <v>0</v>
          </cell>
        </row>
        <row r="1636">
          <cell r="D1636" t="str">
            <v>소계</v>
          </cell>
        </row>
        <row r="1638">
          <cell r="D1638" t="str">
            <v>15. 관급자재대</v>
          </cell>
        </row>
        <row r="1639">
          <cell r="A1639" t="str">
            <v>010815</v>
          </cell>
          <cell r="B1639" t="str">
            <v>1</v>
          </cell>
          <cell r="C1639" t="str">
            <v>Z0000197</v>
          </cell>
          <cell r="D1639" t="str">
            <v>시멘트</v>
          </cell>
          <cell r="E1639" t="str">
            <v>40KG</v>
          </cell>
          <cell r="F1639" t="str">
            <v>포</v>
          </cell>
          <cell r="G1639" t="str">
            <v>214</v>
          </cell>
        </row>
        <row r="1640">
          <cell r="A1640" t="str">
            <v>010815</v>
          </cell>
          <cell r="B1640" t="str">
            <v>2</v>
          </cell>
          <cell r="C1640" t="str">
            <v>Z0000198</v>
          </cell>
          <cell r="D1640" t="str">
            <v>조달수수료</v>
          </cell>
          <cell r="E1640" t="str">
            <v>자재비의 1.4%</v>
          </cell>
          <cell r="F1640" t="str">
            <v>식</v>
          </cell>
          <cell r="G1640" t="str">
            <v>1</v>
          </cell>
        </row>
        <row r="1641">
          <cell r="A1641" t="str">
            <v>010815</v>
          </cell>
          <cell r="B1641" t="str">
            <v>3</v>
          </cell>
          <cell r="C1641" t="str">
            <v>Z0000199</v>
          </cell>
          <cell r="D1641" t="str">
            <v>레미콘</v>
          </cell>
          <cell r="E1641" t="str">
            <v>25-210-12</v>
          </cell>
          <cell r="F1641" t="str">
            <v>M3</v>
          </cell>
          <cell r="G1641" t="str">
            <v>65.72</v>
          </cell>
        </row>
        <row r="1642">
          <cell r="A1642" t="str">
            <v>010815</v>
          </cell>
          <cell r="B1642" t="str">
            <v>4</v>
          </cell>
          <cell r="C1642" t="str">
            <v>Z0000200</v>
          </cell>
          <cell r="D1642" t="str">
            <v>레미콘</v>
          </cell>
          <cell r="E1642" t="str">
            <v>25-180-8</v>
          </cell>
          <cell r="F1642" t="str">
            <v>M3</v>
          </cell>
          <cell r="G1642" t="str">
            <v>8.57</v>
          </cell>
        </row>
        <row r="1643">
          <cell r="A1643" t="str">
            <v>010815</v>
          </cell>
          <cell r="B1643" t="str">
            <v>5</v>
          </cell>
          <cell r="C1643" t="str">
            <v>Z0000201</v>
          </cell>
          <cell r="D1643" t="str">
            <v>레미콘</v>
          </cell>
          <cell r="E1643" t="str">
            <v>40-135-8</v>
          </cell>
          <cell r="F1643" t="str">
            <v>M3</v>
          </cell>
          <cell r="G1643" t="str">
            <v>8.2</v>
          </cell>
        </row>
        <row r="1644">
          <cell r="A1644" t="str">
            <v>010815</v>
          </cell>
          <cell r="B1644" t="str">
            <v>6</v>
          </cell>
          <cell r="C1644" t="str">
            <v>Z0000202</v>
          </cell>
          <cell r="D1644" t="str">
            <v>조달수수료</v>
          </cell>
          <cell r="E1644" t="str">
            <v>자재비의 0.8%</v>
          </cell>
          <cell r="F1644" t="str">
            <v>식</v>
          </cell>
          <cell r="G1644" t="str">
            <v>1</v>
          </cell>
        </row>
        <row r="1645">
          <cell r="A1645" t="str">
            <v>010815</v>
          </cell>
          <cell r="B1645" t="str">
            <v>7</v>
          </cell>
          <cell r="C1645" t="str">
            <v>Z0000203</v>
          </cell>
          <cell r="D1645" t="str">
            <v>철   근(SD30)</v>
          </cell>
          <cell r="E1645" t="str">
            <v>D 10</v>
          </cell>
          <cell r="F1645" t="str">
            <v>톤</v>
          </cell>
          <cell r="G1645" t="str">
            <v>1.45</v>
          </cell>
        </row>
        <row r="1646">
          <cell r="A1646" t="str">
            <v>010815</v>
          </cell>
          <cell r="B1646" t="str">
            <v>8</v>
          </cell>
          <cell r="C1646" t="str">
            <v>Z0000204</v>
          </cell>
          <cell r="D1646" t="str">
            <v>철   근(SD30)</v>
          </cell>
          <cell r="E1646" t="str">
            <v>D 13</v>
          </cell>
          <cell r="F1646" t="str">
            <v>톤</v>
          </cell>
          <cell r="G1646" t="str">
            <v>2.65</v>
          </cell>
        </row>
        <row r="1647">
          <cell r="A1647" t="str">
            <v>010815</v>
          </cell>
          <cell r="B1647" t="str">
            <v>9</v>
          </cell>
          <cell r="C1647" t="str">
            <v>Z0000321</v>
          </cell>
          <cell r="D1647" t="str">
            <v>철   근(SD30)</v>
          </cell>
          <cell r="E1647" t="str">
            <v>D 16</v>
          </cell>
          <cell r="F1647" t="str">
            <v>톤</v>
          </cell>
          <cell r="G1647" t="str">
            <v>1.15</v>
          </cell>
        </row>
        <row r="1648">
          <cell r="A1648" t="str">
            <v>010815</v>
          </cell>
          <cell r="B1648" t="str">
            <v>10</v>
          </cell>
          <cell r="C1648" t="str">
            <v>Z0000322</v>
          </cell>
          <cell r="D1648" t="str">
            <v>철   근(SD30)</v>
          </cell>
          <cell r="E1648" t="str">
            <v>D 19</v>
          </cell>
          <cell r="F1648" t="str">
            <v>톤</v>
          </cell>
          <cell r="G1648" t="str">
            <v>3.56</v>
          </cell>
        </row>
        <row r="1649">
          <cell r="A1649" t="str">
            <v>010815</v>
          </cell>
          <cell r="B1649" t="str">
            <v>11</v>
          </cell>
          <cell r="C1649" t="str">
            <v>Z0000210</v>
          </cell>
          <cell r="D1649" t="str">
            <v>조달수수료</v>
          </cell>
          <cell r="E1649" t="str">
            <v>자재비의 1.4%</v>
          </cell>
          <cell r="F1649" t="str">
            <v>식</v>
          </cell>
          <cell r="G1649" t="str">
            <v>1</v>
          </cell>
        </row>
        <row r="1651">
          <cell r="D1651" t="str">
            <v>소계</v>
          </cell>
        </row>
        <row r="1653">
          <cell r="D1653" t="str">
            <v>합계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pldt"/>
      <sheetName val="공사원가"/>
      <sheetName val="내역서집계표"/>
      <sheetName val="내역서99-4"/>
      <sheetName val="일위대가집계표"/>
      <sheetName val="정부노임단가"/>
      <sheetName val="단가조사서"/>
      <sheetName val="견적중기"/>
      <sheetName val="중기산출근거"/>
      <sheetName val="중기집계표"/>
      <sheetName val="중기계산"/>
      <sheetName val="주입율"/>
      <sheetName val="토공일위"/>
      <sheetName val="공통일위"/>
      <sheetName val="일반토목공통일위"/>
      <sheetName val="LW일위"/>
      <sheetName val="토공-토사"/>
      <sheetName val="풍화암굴착및상차"/>
      <sheetName val="토사운반및사토장정리"/>
      <sheetName val="풍화암운반및사토장정리"/>
      <sheetName val="가시-토사천공"/>
      <sheetName val="가시-풍화암천공"/>
      <sheetName val="가시-연암천공"/>
      <sheetName val="가시-파일박기(디젤햄머)"/>
      <sheetName val="가시-파일뽑기(진동햄머)"/>
      <sheetName val="가시-띠장설치및철거"/>
      <sheetName val="케이싱설치"/>
      <sheetName val="가시-토류판설치-버팀보"/>
      <sheetName val="가시-버팀보3"/>
      <sheetName val="가시-버팀보9"/>
      <sheetName val="RCD-장비운반"/>
      <sheetName val="RCD-STAND파일압입"/>
      <sheetName val="RCD-장비이동및거치"/>
      <sheetName val="RCD-굴착(풍화암)"/>
      <sheetName val="RCD-굴착(기반암)"/>
      <sheetName val="RCD-슬라임처리"/>
      <sheetName val="RCD-말뚝조성공"/>
      <sheetName val="RCD-두부정리"/>
      <sheetName val="어스앵카-천공(토사)"/>
      <sheetName val="어스앵카-천공(풍화암)"/>
      <sheetName val="어스앵카-천공(연암)"/>
      <sheetName val="어스앵커-pc강선"/>
      <sheetName val="어스앵커-그라우팅"/>
      <sheetName val="어스앵커-pc콘"/>
      <sheetName val="이토상차및운반"/>
      <sheetName val="SCW-파일건입(디젤햄머)"/>
      <sheetName val="RCD-STRAND PILE 압입및굴착"/>
      <sheetName val="부대공-강재운반1"/>
      <sheetName val="철근운반"/>
      <sheetName val="부대공-시멘트운반"/>
      <sheetName val="혼합골재포설및다짐"/>
      <sheetName val="노체다짐"/>
      <sheetName val="노상다짐"/>
      <sheetName val="보조기층포설"/>
      <sheetName val="아스콘기층포장"/>
      <sheetName val="아스콘표층포장"/>
      <sheetName val="프라임코팅포설"/>
      <sheetName val="텍코팅포설"/>
      <sheetName val="24"/>
      <sheetName val="가시-쓰암천공"/>
      <sheetName val="차액보증"/>
      <sheetName val="3BL공동구 수량"/>
      <sheetName val="단가표"/>
      <sheetName val="데이타"/>
      <sheetName val="식재인부"/>
      <sheetName val="말뚝물량"/>
      <sheetName val="가시-파으박기(디젤햄머)"/>
      <sheetName val="99-05-10-서울대관련(내역서-1수정중)"/>
      <sheetName val="계화배수"/>
      <sheetName val="수량산출서"/>
      <sheetName val="일위대가"/>
      <sheetName val="내역서"/>
      <sheetName val="일위대가목차"/>
      <sheetName val="전기일위대가"/>
      <sheetName val="BSD (2)"/>
      <sheetName val="교통대책내역"/>
      <sheetName val="대비"/>
      <sheetName val="Proposal"/>
      <sheetName val="Total"/>
      <sheetName val="관람석제출"/>
      <sheetName val="hvac내역서(제어동)"/>
      <sheetName val="도급"/>
      <sheetName val="가공비"/>
      <sheetName val="Sheet1"/>
      <sheetName val="영동(D)"/>
      <sheetName val="Customer Databas"/>
      <sheetName val="JUCKEYK"/>
      <sheetName val="INPUT"/>
      <sheetName val="수량산출"/>
      <sheetName val="Sheet2"/>
    </sheetNames>
    <sheetDataSet>
      <sheetData sheetId="0" refreshError="1"/>
      <sheetData sheetId="1"/>
      <sheetData sheetId="2"/>
      <sheetData sheetId="3"/>
      <sheetData sheetId="4"/>
      <sheetData sheetId="5" refreshError="1">
        <row r="5">
          <cell r="D5" t="str">
            <v>(발표일:99.1.1)</v>
          </cell>
          <cell r="E5" t="str">
            <v>(발표일:98.9.1)</v>
          </cell>
          <cell r="F5" t="str">
            <v>(발표일:98.1.1)</v>
          </cell>
        </row>
        <row r="6">
          <cell r="A6" t="str">
            <v>L001</v>
          </cell>
          <cell r="B6" t="str">
            <v>갱    부</v>
          </cell>
          <cell r="C6" t="str">
            <v>인</v>
          </cell>
          <cell r="D6">
            <v>46995</v>
          </cell>
          <cell r="E6">
            <v>50308</v>
          </cell>
          <cell r="F6">
            <v>56352</v>
          </cell>
        </row>
        <row r="7">
          <cell r="A7" t="str">
            <v>L002</v>
          </cell>
          <cell r="B7" t="str">
            <v>도 목 수</v>
          </cell>
          <cell r="C7" t="str">
            <v>인</v>
          </cell>
          <cell r="D7">
            <v>0</v>
          </cell>
          <cell r="E7">
            <v>0</v>
          </cell>
          <cell r="F7">
            <v>81068</v>
          </cell>
        </row>
        <row r="8">
          <cell r="A8" t="str">
            <v>L003</v>
          </cell>
          <cell r="B8" t="str">
            <v>건축목공</v>
          </cell>
          <cell r="C8" t="str">
            <v>인</v>
          </cell>
          <cell r="D8">
            <v>62310</v>
          </cell>
          <cell r="E8">
            <v>65713</v>
          </cell>
          <cell r="F8">
            <v>71803</v>
          </cell>
        </row>
        <row r="9">
          <cell r="A9" t="str">
            <v>L004</v>
          </cell>
          <cell r="B9" t="str">
            <v>형틀목공</v>
          </cell>
          <cell r="C9" t="str">
            <v>인</v>
          </cell>
          <cell r="D9">
            <v>62603</v>
          </cell>
          <cell r="E9">
            <v>65381</v>
          </cell>
          <cell r="F9">
            <v>75306</v>
          </cell>
        </row>
        <row r="10">
          <cell r="A10" t="str">
            <v>L005</v>
          </cell>
          <cell r="B10" t="str">
            <v>창호목공</v>
          </cell>
          <cell r="C10" t="str">
            <v>인</v>
          </cell>
          <cell r="D10">
            <v>56563</v>
          </cell>
          <cell r="E10">
            <v>61043</v>
          </cell>
          <cell r="F10">
            <v>66162</v>
          </cell>
        </row>
        <row r="11">
          <cell r="A11" t="str">
            <v>L006</v>
          </cell>
          <cell r="B11" t="str">
            <v>철 골 공</v>
          </cell>
          <cell r="C11" t="str">
            <v>인</v>
          </cell>
          <cell r="D11">
            <v>60500</v>
          </cell>
          <cell r="E11">
            <v>64796</v>
          </cell>
          <cell r="F11">
            <v>73514</v>
          </cell>
        </row>
        <row r="12">
          <cell r="A12" t="str">
            <v>L007</v>
          </cell>
          <cell r="B12" t="str">
            <v>철    공</v>
          </cell>
          <cell r="C12" t="str">
            <v>인</v>
          </cell>
          <cell r="D12">
            <v>59797</v>
          </cell>
          <cell r="E12">
            <v>59917</v>
          </cell>
          <cell r="F12">
            <v>72430</v>
          </cell>
        </row>
        <row r="13">
          <cell r="A13" t="str">
            <v>L008</v>
          </cell>
          <cell r="B13" t="str">
            <v>철 근 공</v>
          </cell>
          <cell r="C13" t="str">
            <v>인</v>
          </cell>
          <cell r="D13">
            <v>65147</v>
          </cell>
          <cell r="E13">
            <v>66944</v>
          </cell>
          <cell r="F13">
            <v>77839</v>
          </cell>
        </row>
        <row r="14">
          <cell r="A14" t="str">
            <v>L009</v>
          </cell>
          <cell r="B14" t="str">
            <v>철 판 공</v>
          </cell>
          <cell r="C14" t="str">
            <v>인</v>
          </cell>
          <cell r="D14">
            <v>61774</v>
          </cell>
          <cell r="E14">
            <v>68465</v>
          </cell>
          <cell r="F14">
            <v>73217</v>
          </cell>
        </row>
        <row r="15">
          <cell r="A15" t="str">
            <v>L010</v>
          </cell>
          <cell r="B15" t="str">
            <v>셧 터 공</v>
          </cell>
          <cell r="C15" t="str">
            <v>인</v>
          </cell>
          <cell r="D15">
            <v>55318</v>
          </cell>
          <cell r="E15">
            <v>58035</v>
          </cell>
          <cell r="F15">
            <v>64659</v>
          </cell>
        </row>
        <row r="16">
          <cell r="A16" t="str">
            <v>L011</v>
          </cell>
          <cell r="B16" t="str">
            <v>샷 시 공</v>
          </cell>
          <cell r="C16" t="str">
            <v>인</v>
          </cell>
          <cell r="D16">
            <v>55318</v>
          </cell>
          <cell r="E16">
            <v>58035</v>
          </cell>
          <cell r="F16">
            <v>65647</v>
          </cell>
        </row>
        <row r="17">
          <cell r="A17" t="str">
            <v>L012</v>
          </cell>
          <cell r="B17" t="str">
            <v>절 단 공</v>
          </cell>
          <cell r="C17" t="str">
            <v>인</v>
          </cell>
          <cell r="D17">
            <v>59642</v>
          </cell>
          <cell r="E17">
            <v>67321</v>
          </cell>
          <cell r="F17">
            <v>65881</v>
          </cell>
        </row>
        <row r="18">
          <cell r="A18" t="str">
            <v>L013</v>
          </cell>
          <cell r="B18" t="str">
            <v>석    공</v>
          </cell>
          <cell r="C18" t="str">
            <v>인</v>
          </cell>
          <cell r="D18">
            <v>69257</v>
          </cell>
          <cell r="E18">
            <v>67292</v>
          </cell>
          <cell r="F18">
            <v>77005</v>
          </cell>
        </row>
        <row r="19">
          <cell r="A19" t="str">
            <v>L014</v>
          </cell>
          <cell r="B19" t="str">
            <v>특수비계공(15M이상)</v>
          </cell>
          <cell r="C19" t="str">
            <v>인</v>
          </cell>
          <cell r="D19">
            <v>78766</v>
          </cell>
          <cell r="E19">
            <v>75380</v>
          </cell>
          <cell r="F19">
            <v>85884</v>
          </cell>
        </row>
        <row r="20">
          <cell r="A20" t="str">
            <v>L015</v>
          </cell>
          <cell r="B20" t="str">
            <v>비 계 공</v>
          </cell>
          <cell r="C20" t="str">
            <v>인</v>
          </cell>
          <cell r="D20">
            <v>66531</v>
          </cell>
          <cell r="E20">
            <v>69324</v>
          </cell>
          <cell r="F20">
            <v>79467</v>
          </cell>
        </row>
        <row r="21">
          <cell r="A21" t="str">
            <v>L016</v>
          </cell>
          <cell r="B21" t="str">
            <v>동 발 공(터 널)</v>
          </cell>
          <cell r="C21" t="str">
            <v>인</v>
          </cell>
          <cell r="D21">
            <v>61285</v>
          </cell>
          <cell r="E21">
            <v>59691</v>
          </cell>
          <cell r="F21">
            <v>65485</v>
          </cell>
        </row>
        <row r="22">
          <cell r="A22" t="str">
            <v>L017</v>
          </cell>
          <cell r="B22" t="str">
            <v>조 적 공</v>
          </cell>
          <cell r="C22" t="str">
            <v>인</v>
          </cell>
          <cell r="D22">
            <v>58512</v>
          </cell>
          <cell r="E22">
            <v>58379</v>
          </cell>
          <cell r="F22">
            <v>67986</v>
          </cell>
        </row>
        <row r="23">
          <cell r="A23" t="str">
            <v>L018</v>
          </cell>
          <cell r="B23" t="str">
            <v>벽돌(블럭)제작공</v>
          </cell>
          <cell r="C23" t="str">
            <v>인</v>
          </cell>
          <cell r="D23">
            <v>56942</v>
          </cell>
          <cell r="E23">
            <v>57334</v>
          </cell>
          <cell r="F23">
            <v>61291</v>
          </cell>
        </row>
        <row r="24">
          <cell r="A24" t="str">
            <v>L019</v>
          </cell>
          <cell r="B24" t="str">
            <v>연 돌 공</v>
          </cell>
          <cell r="C24" t="str">
            <v>인</v>
          </cell>
          <cell r="D24">
            <v>58512</v>
          </cell>
          <cell r="E24">
            <v>58379</v>
          </cell>
          <cell r="F24">
            <v>72745</v>
          </cell>
        </row>
        <row r="25">
          <cell r="A25" t="str">
            <v>L020</v>
          </cell>
          <cell r="B25" t="str">
            <v>미 장 공</v>
          </cell>
          <cell r="C25" t="str">
            <v>인</v>
          </cell>
          <cell r="D25">
            <v>59451</v>
          </cell>
          <cell r="E25">
            <v>61569</v>
          </cell>
          <cell r="F25">
            <v>71283</v>
          </cell>
        </row>
        <row r="26">
          <cell r="A26" t="str">
            <v>L021</v>
          </cell>
          <cell r="B26" t="str">
            <v>방 수 공</v>
          </cell>
          <cell r="C26" t="str">
            <v>인</v>
          </cell>
          <cell r="D26">
            <v>50866</v>
          </cell>
          <cell r="E26">
            <v>51640</v>
          </cell>
          <cell r="F26">
            <v>57701</v>
          </cell>
        </row>
        <row r="27">
          <cell r="A27" t="str">
            <v>L022</v>
          </cell>
          <cell r="B27" t="str">
            <v>타 일 공</v>
          </cell>
          <cell r="C27" t="str">
            <v>인</v>
          </cell>
          <cell r="D27">
            <v>58994</v>
          </cell>
          <cell r="E27">
            <v>60706</v>
          </cell>
          <cell r="F27">
            <v>68147</v>
          </cell>
        </row>
        <row r="28">
          <cell r="A28" t="str">
            <v>L023</v>
          </cell>
          <cell r="B28" t="str">
            <v>줄 눈 공</v>
          </cell>
          <cell r="C28" t="str">
            <v>인</v>
          </cell>
          <cell r="D28">
            <v>58172</v>
          </cell>
          <cell r="E28">
            <v>55387</v>
          </cell>
          <cell r="F28">
            <v>63589</v>
          </cell>
        </row>
        <row r="29">
          <cell r="A29" t="str">
            <v>L024</v>
          </cell>
          <cell r="B29" t="str">
            <v>연 마 공</v>
          </cell>
          <cell r="C29" t="str">
            <v>인</v>
          </cell>
          <cell r="D29">
            <v>56709</v>
          </cell>
          <cell r="E29">
            <v>54957</v>
          </cell>
          <cell r="F29">
            <v>67289</v>
          </cell>
        </row>
        <row r="30">
          <cell r="A30" t="str">
            <v>L025</v>
          </cell>
          <cell r="B30" t="str">
            <v>콘크리트공</v>
          </cell>
          <cell r="C30" t="str">
            <v>인</v>
          </cell>
          <cell r="D30">
            <v>60596</v>
          </cell>
          <cell r="E30">
            <v>63605</v>
          </cell>
          <cell r="F30">
            <v>71184</v>
          </cell>
        </row>
        <row r="31">
          <cell r="A31" t="str">
            <v>L026</v>
          </cell>
          <cell r="B31" t="str">
            <v>바이브레타공</v>
          </cell>
          <cell r="C31" t="str">
            <v>인</v>
          </cell>
          <cell r="D31">
            <v>60596</v>
          </cell>
          <cell r="E31">
            <v>63605</v>
          </cell>
          <cell r="F31">
            <v>69081</v>
          </cell>
        </row>
        <row r="32">
          <cell r="A32" t="str">
            <v>L027</v>
          </cell>
          <cell r="B32" t="str">
            <v>보일러공</v>
          </cell>
          <cell r="C32" t="str">
            <v>인</v>
          </cell>
          <cell r="D32">
            <v>48190</v>
          </cell>
          <cell r="E32">
            <v>52463</v>
          </cell>
          <cell r="F32">
            <v>56787</v>
          </cell>
        </row>
        <row r="33">
          <cell r="A33" t="str">
            <v>L028</v>
          </cell>
          <cell r="B33" t="str">
            <v>배 관 공</v>
          </cell>
          <cell r="C33" t="str">
            <v>인</v>
          </cell>
          <cell r="D33">
            <v>48833</v>
          </cell>
          <cell r="E33">
            <v>52004</v>
          </cell>
          <cell r="F33">
            <v>58907</v>
          </cell>
        </row>
        <row r="34">
          <cell r="A34" t="str">
            <v>L029</v>
          </cell>
          <cell r="B34" t="str">
            <v>온 돌 공</v>
          </cell>
          <cell r="C34" t="str">
            <v>인</v>
          </cell>
          <cell r="D34">
            <v>59451</v>
          </cell>
          <cell r="E34">
            <v>61569</v>
          </cell>
          <cell r="F34">
            <v>54720</v>
          </cell>
        </row>
        <row r="35">
          <cell r="A35" t="str">
            <v>L030</v>
          </cell>
          <cell r="B35" t="str">
            <v>위 생 공</v>
          </cell>
          <cell r="C35" t="str">
            <v>인</v>
          </cell>
          <cell r="D35">
            <v>48855</v>
          </cell>
          <cell r="E35">
            <v>51145</v>
          </cell>
          <cell r="F35">
            <v>59212</v>
          </cell>
        </row>
        <row r="36">
          <cell r="A36" t="str">
            <v>L031</v>
          </cell>
          <cell r="B36" t="str">
            <v>보 온 공</v>
          </cell>
          <cell r="C36" t="str">
            <v>인</v>
          </cell>
          <cell r="D36">
            <v>49987</v>
          </cell>
          <cell r="E36">
            <v>54125</v>
          </cell>
          <cell r="F36">
            <v>63143</v>
          </cell>
        </row>
        <row r="37">
          <cell r="A37" t="str">
            <v>L032</v>
          </cell>
          <cell r="B37" t="str">
            <v>도 장 공</v>
          </cell>
          <cell r="C37" t="str">
            <v>인</v>
          </cell>
          <cell r="D37">
            <v>52915</v>
          </cell>
          <cell r="E37">
            <v>55640</v>
          </cell>
          <cell r="F37">
            <v>63038</v>
          </cell>
        </row>
        <row r="38">
          <cell r="A38" t="str">
            <v>L033</v>
          </cell>
          <cell r="B38" t="str">
            <v>내 장 공</v>
          </cell>
          <cell r="C38" t="str">
            <v>인</v>
          </cell>
          <cell r="D38">
            <v>58768</v>
          </cell>
          <cell r="E38">
            <v>59767</v>
          </cell>
          <cell r="F38">
            <v>72244</v>
          </cell>
        </row>
        <row r="39">
          <cell r="A39" t="str">
            <v>L034</v>
          </cell>
          <cell r="B39" t="str">
            <v>도 배 공</v>
          </cell>
          <cell r="C39" t="str">
            <v>인</v>
          </cell>
          <cell r="D39">
            <v>51632</v>
          </cell>
          <cell r="E39">
            <v>51201</v>
          </cell>
          <cell r="F39">
            <v>58443</v>
          </cell>
        </row>
        <row r="40">
          <cell r="A40" t="str">
            <v>L035</v>
          </cell>
          <cell r="B40" t="str">
            <v>아스타일공</v>
          </cell>
          <cell r="C40" t="str">
            <v>인</v>
          </cell>
          <cell r="D40">
            <v>58994</v>
          </cell>
          <cell r="E40">
            <v>60706</v>
          </cell>
          <cell r="F40">
            <v>71686</v>
          </cell>
        </row>
        <row r="41">
          <cell r="A41" t="str">
            <v>L036</v>
          </cell>
          <cell r="B41" t="str">
            <v>기 와 공</v>
          </cell>
          <cell r="C41" t="str">
            <v>인</v>
          </cell>
          <cell r="D41">
            <v>68363</v>
          </cell>
          <cell r="E41">
            <v>64891</v>
          </cell>
          <cell r="F41">
            <v>69476</v>
          </cell>
        </row>
        <row r="42">
          <cell r="A42" t="str">
            <v>L037</v>
          </cell>
          <cell r="B42" t="str">
            <v>슬레이트공</v>
          </cell>
          <cell r="C42" t="str">
            <v>인</v>
          </cell>
          <cell r="D42">
            <v>68363</v>
          </cell>
          <cell r="E42">
            <v>64891</v>
          </cell>
          <cell r="F42">
            <v>72727</v>
          </cell>
        </row>
        <row r="43">
          <cell r="A43" t="str">
            <v>L038</v>
          </cell>
          <cell r="B43" t="str">
            <v>화약취급공</v>
          </cell>
          <cell r="C43" t="str">
            <v>인</v>
          </cell>
          <cell r="D43">
            <v>67520</v>
          </cell>
          <cell r="E43">
            <v>60578</v>
          </cell>
          <cell r="F43">
            <v>69595</v>
          </cell>
        </row>
        <row r="44">
          <cell r="A44" t="str">
            <v>L039</v>
          </cell>
          <cell r="B44" t="str">
            <v>착 암 공</v>
          </cell>
          <cell r="C44" t="str">
            <v>인</v>
          </cell>
          <cell r="D44">
            <v>50107</v>
          </cell>
          <cell r="E44">
            <v>54279</v>
          </cell>
          <cell r="F44">
            <v>57292</v>
          </cell>
        </row>
        <row r="45">
          <cell r="A45" t="str">
            <v>L040</v>
          </cell>
          <cell r="B45" t="str">
            <v>보 안 공</v>
          </cell>
          <cell r="C45" t="str">
            <v>인</v>
          </cell>
          <cell r="D45">
            <v>41224</v>
          </cell>
          <cell r="E45">
            <v>44036</v>
          </cell>
          <cell r="F45">
            <v>41290</v>
          </cell>
        </row>
        <row r="46">
          <cell r="A46" t="str">
            <v>L041</v>
          </cell>
          <cell r="B46" t="str">
            <v>포 장 공</v>
          </cell>
          <cell r="C46" t="str">
            <v>인</v>
          </cell>
          <cell r="D46">
            <v>59695</v>
          </cell>
          <cell r="E46">
            <v>56237</v>
          </cell>
          <cell r="F46">
            <v>65494</v>
          </cell>
        </row>
        <row r="47">
          <cell r="A47" t="str">
            <v>L042</v>
          </cell>
          <cell r="B47" t="str">
            <v>포 설 공</v>
          </cell>
          <cell r="C47" t="str">
            <v>인</v>
          </cell>
          <cell r="D47">
            <v>53731</v>
          </cell>
          <cell r="E47">
            <v>54013</v>
          </cell>
          <cell r="F47">
            <v>65082</v>
          </cell>
        </row>
        <row r="48">
          <cell r="A48" t="str">
            <v>L043</v>
          </cell>
          <cell r="B48" t="str">
            <v>궤 도 공</v>
          </cell>
          <cell r="C48" t="str">
            <v>인</v>
          </cell>
          <cell r="D48">
            <v>53629</v>
          </cell>
          <cell r="E48">
            <v>62818</v>
          </cell>
          <cell r="F48">
            <v>60000</v>
          </cell>
        </row>
        <row r="49">
          <cell r="A49" t="str">
            <v>L044</v>
          </cell>
          <cell r="B49" t="str">
            <v>용 접 공(철 도)</v>
          </cell>
          <cell r="C49" t="str">
            <v>인</v>
          </cell>
          <cell r="D49">
            <v>58661</v>
          </cell>
          <cell r="E49">
            <v>55736</v>
          </cell>
          <cell r="F49">
            <v>67201</v>
          </cell>
        </row>
        <row r="50">
          <cell r="A50" t="str">
            <v>L045</v>
          </cell>
          <cell r="B50" t="str">
            <v>잠 수 부</v>
          </cell>
          <cell r="C50" t="str">
            <v>인</v>
          </cell>
          <cell r="D50">
            <v>87712</v>
          </cell>
          <cell r="E50">
            <v>73901</v>
          </cell>
          <cell r="F50">
            <v>81832</v>
          </cell>
        </row>
        <row r="51">
          <cell r="A51" t="str">
            <v>L046</v>
          </cell>
          <cell r="B51" t="str">
            <v>잠 함 공</v>
          </cell>
          <cell r="C51" t="str">
            <v>인</v>
          </cell>
          <cell r="D51">
            <v>0</v>
          </cell>
          <cell r="E51">
            <v>0</v>
          </cell>
          <cell r="F51">
            <v>0</v>
          </cell>
        </row>
        <row r="52">
          <cell r="A52" t="str">
            <v>L047</v>
          </cell>
          <cell r="B52" t="str">
            <v>보 링 공</v>
          </cell>
          <cell r="C52" t="str">
            <v>인</v>
          </cell>
          <cell r="D52">
            <v>50288</v>
          </cell>
          <cell r="E52">
            <v>53721</v>
          </cell>
          <cell r="F52">
            <v>58626</v>
          </cell>
        </row>
        <row r="53">
          <cell r="A53" t="str">
            <v>L049</v>
          </cell>
          <cell r="B53" t="str">
            <v>영림기사</v>
          </cell>
          <cell r="C53" t="str">
            <v>인</v>
          </cell>
          <cell r="D53">
            <v>0</v>
          </cell>
          <cell r="E53">
            <v>0</v>
          </cell>
          <cell r="F53">
            <v>72675</v>
          </cell>
        </row>
        <row r="54">
          <cell r="A54" t="str">
            <v>L050</v>
          </cell>
          <cell r="B54" t="str">
            <v>조 경 공</v>
          </cell>
          <cell r="C54" t="str">
            <v>인</v>
          </cell>
          <cell r="D54">
            <v>50250</v>
          </cell>
          <cell r="E54">
            <v>50321</v>
          </cell>
          <cell r="F54">
            <v>60207</v>
          </cell>
        </row>
        <row r="55">
          <cell r="A55" t="str">
            <v>L051</v>
          </cell>
          <cell r="B55" t="str">
            <v>벌 목 부</v>
          </cell>
          <cell r="C55" t="str">
            <v>인</v>
          </cell>
          <cell r="D55">
            <v>57718</v>
          </cell>
          <cell r="E55">
            <v>64902</v>
          </cell>
          <cell r="F55">
            <v>66433</v>
          </cell>
        </row>
        <row r="56">
          <cell r="A56" t="str">
            <v>L052</v>
          </cell>
          <cell r="B56" t="str">
            <v>조림인부</v>
          </cell>
          <cell r="C56" t="str">
            <v>인</v>
          </cell>
          <cell r="D56">
            <v>43854</v>
          </cell>
          <cell r="E56">
            <v>32014</v>
          </cell>
          <cell r="F56">
            <v>53688</v>
          </cell>
        </row>
        <row r="57">
          <cell r="A57" t="str">
            <v>L053</v>
          </cell>
          <cell r="B57" t="str">
            <v>플랜트 기계설치공</v>
          </cell>
          <cell r="C57" t="str">
            <v>인</v>
          </cell>
          <cell r="D57">
            <v>59903</v>
          </cell>
          <cell r="E57">
            <v>61521</v>
          </cell>
          <cell r="F57">
            <v>80805</v>
          </cell>
        </row>
        <row r="58">
          <cell r="A58" t="str">
            <v>L054</v>
          </cell>
          <cell r="B58" t="str">
            <v>플랜트 용접공</v>
          </cell>
          <cell r="C58" t="str">
            <v>인</v>
          </cell>
          <cell r="D58">
            <v>63349</v>
          </cell>
          <cell r="E58">
            <v>69101</v>
          </cell>
          <cell r="F58">
            <v>95379</v>
          </cell>
        </row>
        <row r="59">
          <cell r="A59" t="str">
            <v>L055</v>
          </cell>
          <cell r="B59" t="str">
            <v>플랜트 배관공</v>
          </cell>
          <cell r="C59" t="str">
            <v>인</v>
          </cell>
          <cell r="D59">
            <v>66377</v>
          </cell>
          <cell r="E59">
            <v>76135</v>
          </cell>
          <cell r="F59">
            <v>97219</v>
          </cell>
        </row>
        <row r="60">
          <cell r="A60" t="str">
            <v>L056</v>
          </cell>
          <cell r="B60" t="str">
            <v>플랜트 제관공</v>
          </cell>
          <cell r="C60" t="str">
            <v>인</v>
          </cell>
          <cell r="D60">
            <v>54813</v>
          </cell>
          <cell r="E60">
            <v>60834</v>
          </cell>
          <cell r="F60">
            <v>81966</v>
          </cell>
        </row>
        <row r="61">
          <cell r="A61" t="str">
            <v>L057</v>
          </cell>
          <cell r="B61" t="str">
            <v>시공측량사</v>
          </cell>
          <cell r="C61" t="str">
            <v>인</v>
          </cell>
          <cell r="D61">
            <v>44848</v>
          </cell>
          <cell r="E61">
            <v>47571</v>
          </cell>
          <cell r="F61">
            <v>58506</v>
          </cell>
        </row>
        <row r="62">
          <cell r="A62" t="str">
            <v>L058</v>
          </cell>
          <cell r="B62" t="str">
            <v>시공측량사조수</v>
          </cell>
          <cell r="C62" t="str">
            <v>인</v>
          </cell>
          <cell r="D62">
            <v>33985</v>
          </cell>
          <cell r="E62">
            <v>32619</v>
          </cell>
          <cell r="F62">
            <v>38777</v>
          </cell>
        </row>
        <row r="63">
          <cell r="A63" t="str">
            <v>L059</v>
          </cell>
          <cell r="B63" t="str">
            <v>측    부</v>
          </cell>
          <cell r="C63" t="str">
            <v>인</v>
          </cell>
          <cell r="D63">
            <v>26699</v>
          </cell>
          <cell r="E63">
            <v>32690</v>
          </cell>
          <cell r="F63">
            <v>32725</v>
          </cell>
        </row>
        <row r="64">
          <cell r="A64" t="str">
            <v>L060</v>
          </cell>
          <cell r="B64" t="str">
            <v>검 조 부</v>
          </cell>
          <cell r="C64" t="str">
            <v>인</v>
          </cell>
          <cell r="D64">
            <v>33755</v>
          </cell>
          <cell r="E64">
            <v>34098</v>
          </cell>
          <cell r="F64">
            <v>32800</v>
          </cell>
        </row>
        <row r="65">
          <cell r="A65" t="str">
            <v>L061</v>
          </cell>
          <cell r="B65" t="str">
            <v>송전전공</v>
          </cell>
          <cell r="C65" t="str">
            <v>인</v>
          </cell>
          <cell r="D65">
            <v>197482</v>
          </cell>
          <cell r="E65">
            <v>188956</v>
          </cell>
          <cell r="F65">
            <v>234733</v>
          </cell>
        </row>
        <row r="66">
          <cell r="A66" t="str">
            <v>L062</v>
          </cell>
          <cell r="B66" t="str">
            <v>배전전공</v>
          </cell>
          <cell r="C66" t="str">
            <v>인</v>
          </cell>
          <cell r="D66">
            <v>176615</v>
          </cell>
          <cell r="E66">
            <v>164094</v>
          </cell>
          <cell r="F66">
            <v>192602</v>
          </cell>
        </row>
        <row r="67">
          <cell r="A67" t="str">
            <v>L063</v>
          </cell>
          <cell r="B67" t="str">
            <v>플랜트 전공</v>
          </cell>
          <cell r="C67" t="str">
            <v>인</v>
          </cell>
          <cell r="D67">
            <v>52369</v>
          </cell>
          <cell r="E67">
            <v>54503</v>
          </cell>
          <cell r="F67">
            <v>64285</v>
          </cell>
        </row>
        <row r="68">
          <cell r="A68" t="str">
            <v>L064</v>
          </cell>
          <cell r="B68" t="str">
            <v>내선전공</v>
          </cell>
          <cell r="C68" t="str">
            <v>인</v>
          </cell>
          <cell r="D68">
            <v>47911</v>
          </cell>
          <cell r="E68">
            <v>51021</v>
          </cell>
          <cell r="F68">
            <v>57286</v>
          </cell>
        </row>
        <row r="69">
          <cell r="A69" t="str">
            <v>L065</v>
          </cell>
          <cell r="B69" t="str">
            <v>특별고압케이블전공</v>
          </cell>
          <cell r="C69" t="str">
            <v>인</v>
          </cell>
          <cell r="D69">
            <v>97565</v>
          </cell>
          <cell r="E69">
            <v>102881</v>
          </cell>
          <cell r="F69">
            <v>98463</v>
          </cell>
        </row>
        <row r="70">
          <cell r="A70" t="str">
            <v>L066</v>
          </cell>
          <cell r="B70" t="str">
            <v>고압케이블전공</v>
          </cell>
          <cell r="C70" t="str">
            <v>인</v>
          </cell>
          <cell r="D70">
            <v>66547</v>
          </cell>
          <cell r="E70">
            <v>74151</v>
          </cell>
          <cell r="F70">
            <v>74584</v>
          </cell>
        </row>
        <row r="71">
          <cell r="A71" t="str">
            <v>L067</v>
          </cell>
          <cell r="B71" t="str">
            <v>저압케이블전공</v>
          </cell>
          <cell r="C71" t="str">
            <v>인</v>
          </cell>
          <cell r="D71">
            <v>59146</v>
          </cell>
          <cell r="E71">
            <v>55486</v>
          </cell>
          <cell r="F71">
            <v>61877</v>
          </cell>
        </row>
        <row r="72">
          <cell r="A72" t="str">
            <v>L068</v>
          </cell>
          <cell r="B72" t="str">
            <v>철도신호공</v>
          </cell>
          <cell r="C72" t="str">
            <v>인</v>
          </cell>
          <cell r="D72">
            <v>79766</v>
          </cell>
          <cell r="E72">
            <v>73483</v>
          </cell>
          <cell r="F72">
            <v>88167</v>
          </cell>
        </row>
        <row r="73">
          <cell r="A73" t="str">
            <v>L069</v>
          </cell>
          <cell r="B73" t="str">
            <v>계 장 공</v>
          </cell>
          <cell r="C73" t="str">
            <v>인</v>
          </cell>
          <cell r="D73">
            <v>50009</v>
          </cell>
          <cell r="E73">
            <v>57587</v>
          </cell>
          <cell r="F73">
            <v>60822</v>
          </cell>
        </row>
        <row r="74">
          <cell r="A74" t="str">
            <v>L070</v>
          </cell>
          <cell r="B74" t="str">
            <v>전기공사기사 1급</v>
          </cell>
          <cell r="C74" t="str">
            <v>인</v>
          </cell>
          <cell r="D74">
            <v>0</v>
          </cell>
          <cell r="E74">
            <v>0</v>
          </cell>
          <cell r="F74">
            <v>64241</v>
          </cell>
        </row>
        <row r="75">
          <cell r="A75" t="str">
            <v>L071</v>
          </cell>
          <cell r="B75" t="str">
            <v>전기공사기사 2급</v>
          </cell>
          <cell r="C75" t="str">
            <v>인</v>
          </cell>
          <cell r="D75">
            <v>0</v>
          </cell>
          <cell r="E75">
            <v>0</v>
          </cell>
          <cell r="F75">
            <v>55069</v>
          </cell>
        </row>
        <row r="76">
          <cell r="A76" t="str">
            <v>L072</v>
          </cell>
          <cell r="B76" t="str">
            <v>통신외선공</v>
          </cell>
          <cell r="C76" t="str">
            <v>인</v>
          </cell>
          <cell r="D76">
            <v>73980</v>
          </cell>
          <cell r="E76">
            <v>77946</v>
          </cell>
          <cell r="F76">
            <v>89013</v>
          </cell>
        </row>
        <row r="77">
          <cell r="A77" t="str">
            <v>L073</v>
          </cell>
          <cell r="B77" t="str">
            <v>통신설비공</v>
          </cell>
          <cell r="C77" t="str">
            <v>인</v>
          </cell>
          <cell r="D77">
            <v>64758</v>
          </cell>
          <cell r="E77">
            <v>66296</v>
          </cell>
          <cell r="F77">
            <v>76852</v>
          </cell>
        </row>
        <row r="78">
          <cell r="A78" t="str">
            <v>L074</v>
          </cell>
          <cell r="B78" t="str">
            <v>통신내선공</v>
          </cell>
          <cell r="C78" t="str">
            <v>인</v>
          </cell>
          <cell r="D78">
            <v>60168</v>
          </cell>
          <cell r="E78">
            <v>63738</v>
          </cell>
          <cell r="F78">
            <v>72591</v>
          </cell>
        </row>
        <row r="79">
          <cell r="A79" t="str">
            <v>L075</v>
          </cell>
          <cell r="B79" t="str">
            <v>통신케이블공</v>
          </cell>
          <cell r="C79" t="str">
            <v>인</v>
          </cell>
          <cell r="D79">
            <v>75788</v>
          </cell>
          <cell r="E79">
            <v>80042</v>
          </cell>
          <cell r="F79">
            <v>90455</v>
          </cell>
        </row>
        <row r="80">
          <cell r="A80" t="str">
            <v>L076</v>
          </cell>
          <cell r="B80" t="str">
            <v>무선안테나공</v>
          </cell>
          <cell r="C80" t="str">
            <v>인</v>
          </cell>
          <cell r="D80">
            <v>91475</v>
          </cell>
          <cell r="E80">
            <v>97216</v>
          </cell>
          <cell r="F80">
            <v>110956</v>
          </cell>
        </row>
        <row r="81">
          <cell r="A81" t="str">
            <v>L077</v>
          </cell>
          <cell r="B81" t="str">
            <v>통신기사 1급</v>
          </cell>
          <cell r="C81" t="str">
            <v>인</v>
          </cell>
          <cell r="D81">
            <v>84229</v>
          </cell>
          <cell r="E81">
            <v>87004</v>
          </cell>
          <cell r="F81">
            <v>92723</v>
          </cell>
        </row>
        <row r="82">
          <cell r="A82" t="str">
            <v>L078</v>
          </cell>
          <cell r="B82" t="str">
            <v>통신기사 2급</v>
          </cell>
          <cell r="C82" t="str">
            <v>인</v>
          </cell>
          <cell r="D82">
            <v>79642</v>
          </cell>
          <cell r="E82">
            <v>78519</v>
          </cell>
          <cell r="F82">
            <v>82395</v>
          </cell>
        </row>
        <row r="83">
          <cell r="A83" t="str">
            <v>L079</v>
          </cell>
          <cell r="B83" t="str">
            <v>통신기능사</v>
          </cell>
          <cell r="C83" t="str">
            <v>인</v>
          </cell>
          <cell r="D83">
            <v>67759</v>
          </cell>
          <cell r="E83">
            <v>68332</v>
          </cell>
          <cell r="F83">
            <v>72194</v>
          </cell>
        </row>
        <row r="84">
          <cell r="A84" t="str">
            <v>L080</v>
          </cell>
          <cell r="B84" t="str">
            <v>수작업반장</v>
          </cell>
          <cell r="C84" t="str">
            <v>인</v>
          </cell>
          <cell r="D84">
            <v>57364</v>
          </cell>
          <cell r="E84">
            <v>54191</v>
          </cell>
          <cell r="F84">
            <v>74369</v>
          </cell>
        </row>
        <row r="85">
          <cell r="A85" t="str">
            <v>L081</v>
          </cell>
          <cell r="B85" t="str">
            <v>작업반장</v>
          </cell>
          <cell r="C85" t="str">
            <v>인</v>
          </cell>
          <cell r="D85">
            <v>57364</v>
          </cell>
          <cell r="E85">
            <v>54191</v>
          </cell>
          <cell r="F85">
            <v>60326</v>
          </cell>
        </row>
        <row r="86">
          <cell r="A86" t="str">
            <v>L082</v>
          </cell>
          <cell r="B86" t="str">
            <v>목    도</v>
          </cell>
          <cell r="C86" t="str">
            <v>인</v>
          </cell>
          <cell r="D86">
            <v>64408</v>
          </cell>
          <cell r="E86">
            <v>63010</v>
          </cell>
          <cell r="F86">
            <v>64758</v>
          </cell>
        </row>
        <row r="87">
          <cell r="A87" t="str">
            <v>L083</v>
          </cell>
          <cell r="B87" t="str">
            <v>조 력 공</v>
          </cell>
          <cell r="C87" t="str">
            <v>인</v>
          </cell>
          <cell r="D87">
            <v>39371</v>
          </cell>
          <cell r="E87">
            <v>40427</v>
          </cell>
          <cell r="F87">
            <v>48912</v>
          </cell>
        </row>
        <row r="88">
          <cell r="A88" t="str">
            <v>L084</v>
          </cell>
          <cell r="B88" t="str">
            <v>특별인부</v>
          </cell>
          <cell r="C88" t="str">
            <v>인</v>
          </cell>
          <cell r="D88">
            <v>48674</v>
          </cell>
          <cell r="E88">
            <v>49659</v>
          </cell>
          <cell r="F88">
            <v>57379</v>
          </cell>
        </row>
        <row r="89">
          <cell r="A89" t="str">
            <v>L085</v>
          </cell>
          <cell r="B89" t="str">
            <v>보통인부</v>
          </cell>
          <cell r="C89" t="str">
            <v>인</v>
          </cell>
          <cell r="D89">
            <v>33755</v>
          </cell>
          <cell r="E89">
            <v>34098</v>
          </cell>
          <cell r="F89">
            <v>37736</v>
          </cell>
        </row>
        <row r="90">
          <cell r="A90" t="str">
            <v>L086</v>
          </cell>
          <cell r="B90" t="str">
            <v>중기운전기사</v>
          </cell>
          <cell r="C90" t="str">
            <v>인</v>
          </cell>
          <cell r="D90">
            <v>53715</v>
          </cell>
          <cell r="E90">
            <v>52855</v>
          </cell>
          <cell r="F90">
            <v>56951</v>
          </cell>
        </row>
        <row r="91">
          <cell r="A91" t="str">
            <v>L087</v>
          </cell>
          <cell r="B91" t="str">
            <v>운전사(운반차)</v>
          </cell>
          <cell r="C91" t="str">
            <v>인</v>
          </cell>
          <cell r="D91">
            <v>49633</v>
          </cell>
          <cell r="E91">
            <v>53159</v>
          </cell>
          <cell r="F91">
            <v>51077</v>
          </cell>
        </row>
        <row r="92">
          <cell r="A92" t="str">
            <v>L088</v>
          </cell>
          <cell r="B92" t="str">
            <v>운전사(기  계)</v>
          </cell>
          <cell r="C92" t="str">
            <v>인</v>
          </cell>
          <cell r="D92">
            <v>45575</v>
          </cell>
          <cell r="E92">
            <v>45276</v>
          </cell>
          <cell r="F92">
            <v>54325</v>
          </cell>
        </row>
        <row r="93">
          <cell r="A93" t="str">
            <v>L089</v>
          </cell>
          <cell r="B93" t="str">
            <v>중기운전조수</v>
          </cell>
          <cell r="C93" t="str">
            <v>인</v>
          </cell>
          <cell r="D93">
            <v>40706</v>
          </cell>
          <cell r="E93">
            <v>39194</v>
          </cell>
          <cell r="F93">
            <v>42762</v>
          </cell>
        </row>
        <row r="94">
          <cell r="A94" t="str">
            <v>L090</v>
          </cell>
          <cell r="B94" t="str">
            <v>고급선원</v>
          </cell>
          <cell r="C94" t="str">
            <v>인</v>
          </cell>
          <cell r="D94">
            <v>67380</v>
          </cell>
          <cell r="E94">
            <v>63746</v>
          </cell>
          <cell r="F94">
            <v>63950</v>
          </cell>
        </row>
        <row r="95">
          <cell r="A95" t="str">
            <v>L091</v>
          </cell>
          <cell r="B95" t="str">
            <v>보통선원</v>
          </cell>
          <cell r="C95" t="str">
            <v>인</v>
          </cell>
          <cell r="D95">
            <v>52274</v>
          </cell>
          <cell r="E95">
            <v>54986</v>
          </cell>
          <cell r="F95">
            <v>49346</v>
          </cell>
        </row>
        <row r="96">
          <cell r="A96" t="str">
            <v>L092</v>
          </cell>
          <cell r="B96" t="str">
            <v>선    부</v>
          </cell>
          <cell r="C96" t="str">
            <v>인</v>
          </cell>
          <cell r="D96">
            <v>41303</v>
          </cell>
          <cell r="E96">
            <v>45267</v>
          </cell>
          <cell r="F96">
            <v>40088</v>
          </cell>
        </row>
        <row r="97">
          <cell r="A97" t="str">
            <v>L093</v>
          </cell>
          <cell r="B97" t="str">
            <v>준설선선장</v>
          </cell>
          <cell r="C97" t="str">
            <v>인</v>
          </cell>
          <cell r="D97">
            <v>77084</v>
          </cell>
          <cell r="E97">
            <v>77929</v>
          </cell>
          <cell r="F97">
            <v>79532</v>
          </cell>
        </row>
        <row r="98">
          <cell r="A98" t="str">
            <v>L094</v>
          </cell>
          <cell r="B98" t="str">
            <v>준설선기관장</v>
          </cell>
          <cell r="C98" t="str">
            <v>인</v>
          </cell>
          <cell r="D98">
            <v>65732</v>
          </cell>
          <cell r="E98">
            <v>66667</v>
          </cell>
          <cell r="F98">
            <v>70637</v>
          </cell>
        </row>
        <row r="99">
          <cell r="A99" t="str">
            <v>L095</v>
          </cell>
          <cell r="B99" t="str">
            <v>준설선기관사</v>
          </cell>
          <cell r="C99" t="str">
            <v>인</v>
          </cell>
          <cell r="D99">
            <v>62000</v>
          </cell>
          <cell r="E99">
            <v>63333</v>
          </cell>
          <cell r="F99">
            <v>56955</v>
          </cell>
        </row>
        <row r="100">
          <cell r="A100" t="str">
            <v>L096</v>
          </cell>
          <cell r="B100" t="str">
            <v>준설선운전사</v>
          </cell>
          <cell r="C100" t="str">
            <v>인</v>
          </cell>
          <cell r="D100">
            <v>64200</v>
          </cell>
          <cell r="E100">
            <v>58033</v>
          </cell>
          <cell r="F100">
            <v>66688</v>
          </cell>
        </row>
        <row r="101">
          <cell r="A101" t="str">
            <v>L097</v>
          </cell>
          <cell r="B101" t="str">
            <v>준설선전기사</v>
          </cell>
          <cell r="C101" t="str">
            <v>인</v>
          </cell>
          <cell r="D101">
            <v>66400</v>
          </cell>
          <cell r="E101">
            <v>66000</v>
          </cell>
          <cell r="F101">
            <v>63631</v>
          </cell>
        </row>
        <row r="102">
          <cell r="A102" t="str">
            <v>L098</v>
          </cell>
          <cell r="B102" t="str">
            <v>기계설치공</v>
          </cell>
          <cell r="C102" t="str">
            <v>인</v>
          </cell>
          <cell r="D102">
            <v>56925</v>
          </cell>
          <cell r="E102">
            <v>51838</v>
          </cell>
          <cell r="F102">
            <v>67415</v>
          </cell>
        </row>
        <row r="103">
          <cell r="A103" t="str">
            <v>L099</v>
          </cell>
          <cell r="B103" t="str">
            <v>기 계 공</v>
          </cell>
          <cell r="C103" t="str">
            <v>인</v>
          </cell>
          <cell r="D103">
            <v>49611</v>
          </cell>
          <cell r="E103">
            <v>49600</v>
          </cell>
          <cell r="F103">
            <v>58906</v>
          </cell>
        </row>
        <row r="104">
          <cell r="A104" t="str">
            <v>L100</v>
          </cell>
          <cell r="B104" t="str">
            <v>선 반 공</v>
          </cell>
          <cell r="C104" t="str">
            <v>인</v>
          </cell>
          <cell r="D104">
            <v>0</v>
          </cell>
          <cell r="E104">
            <v>0</v>
          </cell>
          <cell r="F104">
            <v>78752</v>
          </cell>
        </row>
        <row r="105">
          <cell r="A105" t="str">
            <v>L101</v>
          </cell>
          <cell r="B105" t="str">
            <v>정 비 공</v>
          </cell>
          <cell r="C105" t="str">
            <v>인</v>
          </cell>
          <cell r="D105">
            <v>0</v>
          </cell>
          <cell r="E105">
            <v>0</v>
          </cell>
          <cell r="F105">
            <v>52502</v>
          </cell>
        </row>
        <row r="106">
          <cell r="A106" t="str">
            <v>L102</v>
          </cell>
          <cell r="B106" t="str">
            <v>벨트콘베어작업공</v>
          </cell>
          <cell r="C106" t="str">
            <v>인</v>
          </cell>
          <cell r="D106">
            <v>0</v>
          </cell>
          <cell r="E106">
            <v>0</v>
          </cell>
          <cell r="F106">
            <v>0</v>
          </cell>
        </row>
        <row r="107">
          <cell r="A107" t="str">
            <v>L103</v>
          </cell>
          <cell r="B107" t="str">
            <v>현 도 사</v>
          </cell>
          <cell r="C107" t="str">
            <v>인</v>
          </cell>
          <cell r="D107">
            <v>66579</v>
          </cell>
          <cell r="E107">
            <v>0</v>
          </cell>
          <cell r="F107">
            <v>0</v>
          </cell>
        </row>
        <row r="108">
          <cell r="A108" t="str">
            <v>L104</v>
          </cell>
          <cell r="B108" t="str">
            <v>제 도 사</v>
          </cell>
          <cell r="C108" t="str">
            <v>인</v>
          </cell>
          <cell r="D108">
            <v>42366</v>
          </cell>
          <cell r="E108">
            <v>52957</v>
          </cell>
          <cell r="F108">
            <v>46978</v>
          </cell>
        </row>
        <row r="109">
          <cell r="A109" t="str">
            <v>L105</v>
          </cell>
          <cell r="B109" t="str">
            <v>시험사 1급</v>
          </cell>
          <cell r="C109" t="str">
            <v>인</v>
          </cell>
          <cell r="D109">
            <v>48017</v>
          </cell>
          <cell r="E109">
            <v>51959</v>
          </cell>
          <cell r="F109">
            <v>47867</v>
          </cell>
        </row>
        <row r="110">
          <cell r="A110" t="str">
            <v>L106</v>
          </cell>
          <cell r="B110" t="str">
            <v>시험사 2급</v>
          </cell>
          <cell r="C110" t="str">
            <v>인</v>
          </cell>
          <cell r="D110">
            <v>36857</v>
          </cell>
          <cell r="E110">
            <v>39935</v>
          </cell>
          <cell r="F110">
            <v>42272</v>
          </cell>
        </row>
        <row r="111">
          <cell r="A111" t="str">
            <v>L107</v>
          </cell>
          <cell r="B111" t="str">
            <v>시험사 3급</v>
          </cell>
          <cell r="C111" t="str">
            <v>인</v>
          </cell>
          <cell r="D111">
            <v>0</v>
          </cell>
          <cell r="E111">
            <v>0</v>
          </cell>
          <cell r="F111">
            <v>36667</v>
          </cell>
        </row>
        <row r="112">
          <cell r="A112" t="str">
            <v>L108</v>
          </cell>
          <cell r="B112" t="str">
            <v>시험사 4급</v>
          </cell>
          <cell r="C112" t="str">
            <v>인</v>
          </cell>
          <cell r="D112">
            <v>0</v>
          </cell>
          <cell r="E112">
            <v>0</v>
          </cell>
          <cell r="F112">
            <v>30223</v>
          </cell>
        </row>
        <row r="113">
          <cell r="A113" t="str">
            <v>L109</v>
          </cell>
          <cell r="B113" t="str">
            <v>시험보조수</v>
          </cell>
          <cell r="C113" t="str">
            <v>인</v>
          </cell>
          <cell r="D113">
            <v>29231</v>
          </cell>
          <cell r="E113">
            <v>31260</v>
          </cell>
          <cell r="F113">
            <v>31003</v>
          </cell>
        </row>
        <row r="114">
          <cell r="A114" t="str">
            <v>L110</v>
          </cell>
          <cell r="B114" t="str">
            <v>안전관리기사 1급</v>
          </cell>
          <cell r="C114" t="str">
            <v>인</v>
          </cell>
          <cell r="D114">
            <v>0</v>
          </cell>
          <cell r="E114">
            <v>0</v>
          </cell>
          <cell r="F114">
            <v>43959</v>
          </cell>
        </row>
        <row r="115">
          <cell r="A115" t="str">
            <v>L111</v>
          </cell>
          <cell r="B115" t="str">
            <v>안전관리기사 2급</v>
          </cell>
          <cell r="C115" t="str">
            <v>인</v>
          </cell>
          <cell r="D115">
            <v>0</v>
          </cell>
          <cell r="E115">
            <v>0</v>
          </cell>
          <cell r="F115">
            <v>38509</v>
          </cell>
        </row>
        <row r="116">
          <cell r="A116" t="str">
            <v>L112</v>
          </cell>
          <cell r="B116" t="str">
            <v>유 리 공</v>
          </cell>
          <cell r="C116" t="str">
            <v>인</v>
          </cell>
          <cell r="D116">
            <v>57574</v>
          </cell>
          <cell r="E116">
            <v>61877</v>
          </cell>
          <cell r="F116">
            <v>63783</v>
          </cell>
        </row>
        <row r="117">
          <cell r="A117" t="str">
            <v>L113</v>
          </cell>
          <cell r="B117" t="str">
            <v>함 석 공</v>
          </cell>
          <cell r="C117" t="str">
            <v>인</v>
          </cell>
          <cell r="D117">
            <v>56248</v>
          </cell>
          <cell r="E117">
            <v>56465</v>
          </cell>
          <cell r="F117">
            <v>68943</v>
          </cell>
        </row>
        <row r="118">
          <cell r="A118" t="str">
            <v>L114</v>
          </cell>
          <cell r="B118" t="str">
            <v>용 접 공(일 반)</v>
          </cell>
          <cell r="C118" t="str">
            <v>인</v>
          </cell>
          <cell r="D118">
            <v>60784</v>
          </cell>
          <cell r="E118">
            <v>61021</v>
          </cell>
          <cell r="F118">
            <v>74016</v>
          </cell>
        </row>
        <row r="119">
          <cell r="A119" t="str">
            <v>L115</v>
          </cell>
          <cell r="B119" t="str">
            <v>리 벳 공</v>
          </cell>
          <cell r="C119" t="str">
            <v>인</v>
          </cell>
          <cell r="D119">
            <v>60500</v>
          </cell>
          <cell r="E119">
            <v>64796</v>
          </cell>
          <cell r="F119">
            <v>71579</v>
          </cell>
        </row>
        <row r="120">
          <cell r="A120" t="str">
            <v>L116</v>
          </cell>
          <cell r="B120" t="str">
            <v>루 핑 공</v>
          </cell>
          <cell r="C120" t="str">
            <v>인</v>
          </cell>
          <cell r="D120">
            <v>50866</v>
          </cell>
          <cell r="E120">
            <v>51640</v>
          </cell>
          <cell r="F120">
            <v>57701</v>
          </cell>
        </row>
        <row r="121">
          <cell r="A121" t="str">
            <v>L117</v>
          </cell>
          <cell r="B121" t="str">
            <v>닥 트 공</v>
          </cell>
          <cell r="C121" t="str">
            <v>인</v>
          </cell>
          <cell r="D121">
            <v>48478</v>
          </cell>
          <cell r="E121">
            <v>52215</v>
          </cell>
          <cell r="F121">
            <v>58041</v>
          </cell>
        </row>
        <row r="122">
          <cell r="A122" t="str">
            <v>L118</v>
          </cell>
          <cell r="B122" t="str">
            <v>대 장 공</v>
          </cell>
          <cell r="C122" t="str">
            <v>인</v>
          </cell>
          <cell r="D122">
            <v>0</v>
          </cell>
          <cell r="E122">
            <v>0</v>
          </cell>
          <cell r="F122">
            <v>0</v>
          </cell>
        </row>
        <row r="123">
          <cell r="A123" t="str">
            <v>L119</v>
          </cell>
          <cell r="B123" t="str">
            <v>할 석 공</v>
          </cell>
          <cell r="C123" t="str">
            <v>인</v>
          </cell>
          <cell r="D123">
            <v>63951</v>
          </cell>
          <cell r="E123">
            <v>63908</v>
          </cell>
          <cell r="F123">
            <v>77728</v>
          </cell>
        </row>
        <row r="124">
          <cell r="A124" t="str">
            <v>L120</v>
          </cell>
          <cell r="B124" t="str">
            <v>제철축로공</v>
          </cell>
          <cell r="C124" t="str">
            <v>인</v>
          </cell>
          <cell r="D124">
            <v>92419</v>
          </cell>
          <cell r="E124">
            <v>93072</v>
          </cell>
          <cell r="F124">
            <v>93345</v>
          </cell>
        </row>
        <row r="125">
          <cell r="A125" t="str">
            <v>L121</v>
          </cell>
          <cell r="B125" t="str">
            <v>양 생 공</v>
          </cell>
          <cell r="C125" t="str">
            <v>인</v>
          </cell>
          <cell r="D125">
            <v>33755</v>
          </cell>
          <cell r="E125">
            <v>34098</v>
          </cell>
          <cell r="F125">
            <v>42244</v>
          </cell>
        </row>
        <row r="126">
          <cell r="A126" t="str">
            <v>L122</v>
          </cell>
          <cell r="B126" t="str">
            <v>계 령 공</v>
          </cell>
          <cell r="C126" t="str">
            <v>인</v>
          </cell>
          <cell r="D126">
            <v>52915</v>
          </cell>
          <cell r="E126">
            <v>55640</v>
          </cell>
          <cell r="F126">
            <v>0</v>
          </cell>
        </row>
        <row r="127">
          <cell r="A127" t="str">
            <v>L123</v>
          </cell>
          <cell r="B127" t="str">
            <v>사 공(배포함)</v>
          </cell>
          <cell r="C127" t="str">
            <v>인</v>
          </cell>
          <cell r="D127">
            <v>0</v>
          </cell>
          <cell r="E127">
            <v>0</v>
          </cell>
          <cell r="F127">
            <v>0</v>
          </cell>
        </row>
        <row r="128">
          <cell r="A128" t="str">
            <v>L124</v>
          </cell>
          <cell r="B128" t="str">
            <v>마 부(우마차포함)</v>
          </cell>
          <cell r="C128" t="str">
            <v>인</v>
          </cell>
          <cell r="D128">
            <v>0</v>
          </cell>
          <cell r="E128">
            <v>0</v>
          </cell>
          <cell r="F128">
            <v>0</v>
          </cell>
        </row>
        <row r="129">
          <cell r="A129" t="str">
            <v>L125</v>
          </cell>
          <cell r="B129" t="str">
            <v>제 재 공</v>
          </cell>
          <cell r="C129" t="str">
            <v>인</v>
          </cell>
          <cell r="D129">
            <v>0</v>
          </cell>
          <cell r="E129">
            <v>0</v>
          </cell>
          <cell r="F129">
            <v>0</v>
          </cell>
        </row>
        <row r="130">
          <cell r="A130" t="str">
            <v>L126</v>
          </cell>
          <cell r="B130" t="str">
            <v>철도궤도공</v>
          </cell>
          <cell r="C130" t="str">
            <v>인</v>
          </cell>
          <cell r="D130">
            <v>53629</v>
          </cell>
          <cell r="E130">
            <v>62818</v>
          </cell>
          <cell r="F130">
            <v>65636</v>
          </cell>
        </row>
        <row r="131">
          <cell r="A131" t="str">
            <v>L127</v>
          </cell>
          <cell r="B131" t="str">
            <v>지적기사 1급</v>
          </cell>
          <cell r="C131" t="str">
            <v>인</v>
          </cell>
          <cell r="D131">
            <v>91687</v>
          </cell>
          <cell r="E131">
            <v>93295</v>
          </cell>
          <cell r="F131">
            <v>93540</v>
          </cell>
        </row>
        <row r="132">
          <cell r="A132" t="str">
            <v>L128</v>
          </cell>
          <cell r="B132" t="str">
            <v>지적기사 2급</v>
          </cell>
          <cell r="C132" t="str">
            <v>인</v>
          </cell>
          <cell r="D132">
            <v>69173</v>
          </cell>
          <cell r="E132">
            <v>72840</v>
          </cell>
          <cell r="F132">
            <v>72183</v>
          </cell>
        </row>
        <row r="133">
          <cell r="A133" t="str">
            <v>L129</v>
          </cell>
          <cell r="B133" t="str">
            <v>지적기능사 1급</v>
          </cell>
          <cell r="C133" t="str">
            <v>인</v>
          </cell>
          <cell r="D133">
            <v>48878</v>
          </cell>
          <cell r="E133">
            <v>50316</v>
          </cell>
          <cell r="F133">
            <v>53062</v>
          </cell>
        </row>
        <row r="134">
          <cell r="A134" t="str">
            <v>L130</v>
          </cell>
          <cell r="B134" t="str">
            <v>지적기능사 2급</v>
          </cell>
          <cell r="C134" t="str">
            <v>인</v>
          </cell>
          <cell r="D134">
            <v>35131</v>
          </cell>
          <cell r="E134">
            <v>34731</v>
          </cell>
          <cell r="F134">
            <v>32715</v>
          </cell>
        </row>
        <row r="135">
          <cell r="A135" t="str">
            <v>L131</v>
          </cell>
          <cell r="B135" t="str">
            <v>치장벽돌공</v>
          </cell>
          <cell r="C135" t="str">
            <v>인</v>
          </cell>
          <cell r="D135">
            <v>61897</v>
          </cell>
          <cell r="E135">
            <v>64317</v>
          </cell>
          <cell r="F135">
            <v>73288</v>
          </cell>
        </row>
        <row r="136">
          <cell r="A136" t="str">
            <v>L132</v>
          </cell>
          <cell r="B136" t="str">
            <v>송전활선전공</v>
          </cell>
          <cell r="C136" t="str">
            <v>인</v>
          </cell>
          <cell r="D136">
            <v>235109</v>
          </cell>
          <cell r="E136">
            <v>250000</v>
          </cell>
          <cell r="F136">
            <v>0</v>
          </cell>
        </row>
        <row r="137">
          <cell r="A137" t="str">
            <v>L133</v>
          </cell>
          <cell r="B137" t="str">
            <v>배전활선전공</v>
          </cell>
          <cell r="C137" t="str">
            <v>인</v>
          </cell>
          <cell r="D137">
            <v>182772</v>
          </cell>
          <cell r="E137">
            <v>188915</v>
          </cell>
          <cell r="F137">
            <v>215055</v>
          </cell>
        </row>
        <row r="138">
          <cell r="A138" t="str">
            <v>L134</v>
          </cell>
          <cell r="B138" t="str">
            <v>중기조장</v>
          </cell>
          <cell r="C138" t="str">
            <v>인</v>
          </cell>
          <cell r="D138">
            <v>64260</v>
          </cell>
          <cell r="E138">
            <v>56042</v>
          </cell>
          <cell r="F138">
            <v>55484</v>
          </cell>
        </row>
        <row r="139">
          <cell r="A139" t="str">
            <v>L135</v>
          </cell>
          <cell r="B139" t="str">
            <v>모래분사공</v>
          </cell>
          <cell r="C139" t="str">
            <v>인</v>
          </cell>
          <cell r="D139">
            <v>52915</v>
          </cell>
          <cell r="E139">
            <v>55640</v>
          </cell>
          <cell r="F139">
            <v>49962</v>
          </cell>
        </row>
        <row r="140">
          <cell r="A140" t="str">
            <v>L137</v>
          </cell>
          <cell r="B140" t="str">
            <v>플랜트 특수용접공</v>
          </cell>
          <cell r="C140" t="str">
            <v>인</v>
          </cell>
          <cell r="D140">
            <v>100475</v>
          </cell>
          <cell r="E140">
            <v>93828</v>
          </cell>
          <cell r="F140">
            <v>141421</v>
          </cell>
        </row>
        <row r="141">
          <cell r="A141" t="str">
            <v>L200</v>
          </cell>
          <cell r="B141" t="str">
            <v>여자인부</v>
          </cell>
          <cell r="C141" t="str">
            <v>인</v>
          </cell>
          <cell r="D141">
            <v>0</v>
          </cell>
          <cell r="E141">
            <v>0</v>
          </cell>
          <cell r="F141">
            <v>0</v>
          </cell>
        </row>
        <row r="142">
          <cell r="A142" t="str">
            <v>L201</v>
          </cell>
          <cell r="B142" t="str">
            <v>조    공</v>
          </cell>
          <cell r="C142" t="str">
            <v>인</v>
          </cell>
          <cell r="D142">
            <v>0</v>
          </cell>
          <cell r="E142">
            <v>0</v>
          </cell>
          <cell r="F142">
            <v>0</v>
          </cell>
        </row>
        <row r="143">
          <cell r="A143" t="str">
            <v>L202</v>
          </cell>
          <cell r="B143" t="str">
            <v>포장특공</v>
          </cell>
          <cell r="C143" t="str">
            <v>인</v>
          </cell>
          <cell r="D143">
            <v>0</v>
          </cell>
          <cell r="E143">
            <v>0</v>
          </cell>
          <cell r="F143">
            <v>0</v>
          </cell>
        </row>
        <row r="144">
          <cell r="A144" t="str">
            <v>L203</v>
          </cell>
          <cell r="B144" t="str">
            <v>항 타 공</v>
          </cell>
          <cell r="C144" t="str">
            <v>인</v>
          </cell>
          <cell r="D144">
            <v>0</v>
          </cell>
          <cell r="E144">
            <v>0</v>
          </cell>
          <cell r="F144">
            <v>0</v>
          </cell>
        </row>
        <row r="145">
          <cell r="A145" t="str">
            <v>L204</v>
          </cell>
          <cell r="B145" t="str">
            <v>드 릴 공</v>
          </cell>
          <cell r="C145" t="str">
            <v>인</v>
          </cell>
          <cell r="D145">
            <v>0</v>
          </cell>
          <cell r="E145">
            <v>0</v>
          </cell>
          <cell r="F145">
            <v>0</v>
          </cell>
        </row>
        <row r="146">
          <cell r="A146" t="str">
            <v>L205</v>
          </cell>
          <cell r="B146" t="str">
            <v>WIRE MESH 설치공</v>
          </cell>
          <cell r="C146" t="str">
            <v>인</v>
          </cell>
          <cell r="D146">
            <v>0</v>
          </cell>
          <cell r="E146">
            <v>0</v>
          </cell>
          <cell r="F146">
            <v>0</v>
          </cell>
        </row>
        <row r="147">
          <cell r="A147" t="str">
            <v>L701</v>
          </cell>
          <cell r="B147" t="str">
            <v>특급기술자</v>
          </cell>
          <cell r="C147" t="str">
            <v>인</v>
          </cell>
          <cell r="D147">
            <v>132166</v>
          </cell>
          <cell r="E147">
            <v>142203</v>
          </cell>
          <cell r="F147">
            <v>142203</v>
          </cell>
        </row>
        <row r="148">
          <cell r="A148" t="str">
            <v>L702</v>
          </cell>
          <cell r="B148" t="str">
            <v>고급기술자</v>
          </cell>
          <cell r="C148" t="str">
            <v>인</v>
          </cell>
          <cell r="D148">
            <v>109695</v>
          </cell>
          <cell r="E148">
            <v>117410</v>
          </cell>
          <cell r="F148">
            <v>117410</v>
          </cell>
        </row>
        <row r="149">
          <cell r="A149" t="str">
            <v>L703</v>
          </cell>
          <cell r="B149" t="str">
            <v>중급기술자</v>
          </cell>
          <cell r="C149" t="str">
            <v>인</v>
          </cell>
          <cell r="D149">
            <v>91968</v>
          </cell>
          <cell r="E149">
            <v>97488</v>
          </cell>
          <cell r="F149">
            <v>97488</v>
          </cell>
        </row>
        <row r="150">
          <cell r="A150" t="str">
            <v>L704</v>
          </cell>
          <cell r="B150" t="str">
            <v>초급기술자</v>
          </cell>
          <cell r="C150" t="str">
            <v>인</v>
          </cell>
          <cell r="D150">
            <v>65947</v>
          </cell>
          <cell r="E150">
            <v>69405</v>
          </cell>
          <cell r="F150">
            <v>69405</v>
          </cell>
        </row>
        <row r="151">
          <cell r="A151" t="str">
            <v>L705</v>
          </cell>
          <cell r="B151" t="str">
            <v>고급기능사</v>
          </cell>
          <cell r="C151" t="str">
            <v>인</v>
          </cell>
          <cell r="D151">
            <v>67006</v>
          </cell>
          <cell r="E151">
            <v>68094</v>
          </cell>
          <cell r="F151">
            <v>68094</v>
          </cell>
        </row>
        <row r="152">
          <cell r="A152" t="str">
            <v>L706</v>
          </cell>
          <cell r="B152" t="str">
            <v>중급기능사</v>
          </cell>
          <cell r="C152" t="str">
            <v>인</v>
          </cell>
          <cell r="D152">
            <v>55830</v>
          </cell>
          <cell r="E152">
            <v>60249</v>
          </cell>
          <cell r="F152">
            <v>60249</v>
          </cell>
        </row>
        <row r="153">
          <cell r="A153" t="str">
            <v>L707</v>
          </cell>
          <cell r="B153" t="str">
            <v>초급기능사</v>
          </cell>
          <cell r="C153" t="str">
            <v>인</v>
          </cell>
          <cell r="D153">
            <v>46933</v>
          </cell>
          <cell r="E153">
            <v>48652</v>
          </cell>
          <cell r="F153">
            <v>48652</v>
          </cell>
        </row>
        <row r="154">
          <cell r="A154" t="str">
            <v>L301</v>
          </cell>
          <cell r="B154" t="str">
            <v>H/W설치기사</v>
          </cell>
          <cell r="C154" t="str">
            <v>인</v>
          </cell>
          <cell r="D154">
            <v>83297</v>
          </cell>
          <cell r="E154">
            <v>82162</v>
          </cell>
          <cell r="F154">
            <v>82913</v>
          </cell>
        </row>
        <row r="155">
          <cell r="A155" t="str">
            <v>L302</v>
          </cell>
          <cell r="B155" t="str">
            <v>H/W시험기사</v>
          </cell>
          <cell r="C155" t="str">
            <v>인</v>
          </cell>
          <cell r="D155">
            <v>85165</v>
          </cell>
          <cell r="E155">
            <v>82402</v>
          </cell>
          <cell r="F155">
            <v>84088</v>
          </cell>
        </row>
        <row r="156">
          <cell r="A156" t="str">
            <v>L303</v>
          </cell>
          <cell r="B156" t="str">
            <v>S/W시험기사</v>
          </cell>
          <cell r="C156" t="str">
            <v>인</v>
          </cell>
          <cell r="D156">
            <v>86583</v>
          </cell>
          <cell r="E156">
            <v>84693</v>
          </cell>
          <cell r="F156">
            <v>85238</v>
          </cell>
        </row>
        <row r="157">
          <cell r="A157" t="str">
            <v>L304</v>
          </cell>
          <cell r="B157" t="str">
            <v>CPU시험기사</v>
          </cell>
          <cell r="C157" t="str">
            <v>인</v>
          </cell>
          <cell r="D157">
            <v>81182</v>
          </cell>
          <cell r="E157">
            <v>79138</v>
          </cell>
          <cell r="F157">
            <v>80163</v>
          </cell>
        </row>
        <row r="158">
          <cell r="A158" t="str">
            <v>L305</v>
          </cell>
          <cell r="B158" t="str">
            <v>광통신기사</v>
          </cell>
          <cell r="C158" t="str">
            <v>인</v>
          </cell>
          <cell r="D158">
            <v>108175</v>
          </cell>
          <cell r="E158">
            <v>132875</v>
          </cell>
          <cell r="F158">
            <v>149857</v>
          </cell>
        </row>
        <row r="159">
          <cell r="A159" t="str">
            <v>L306</v>
          </cell>
          <cell r="B159" t="str">
            <v>광케이블기사</v>
          </cell>
          <cell r="C159" t="str">
            <v>인</v>
          </cell>
          <cell r="D159">
            <v>90147</v>
          </cell>
          <cell r="E159">
            <v>110336</v>
          </cell>
          <cell r="F159">
            <v>120493</v>
          </cell>
        </row>
        <row r="160">
          <cell r="A160" t="str">
            <v>L401</v>
          </cell>
          <cell r="B160" t="str">
            <v>도편수</v>
          </cell>
          <cell r="C160" t="str">
            <v>인</v>
          </cell>
          <cell r="D160">
            <v>120804</v>
          </cell>
          <cell r="E160">
            <v>131984</v>
          </cell>
          <cell r="F160">
            <v>132909</v>
          </cell>
        </row>
        <row r="161">
          <cell r="A161" t="str">
            <v>L402</v>
          </cell>
          <cell r="B161" t="str">
            <v>목조각공</v>
          </cell>
          <cell r="C161" t="str">
            <v>인</v>
          </cell>
          <cell r="D161">
            <v>109226</v>
          </cell>
          <cell r="E161">
            <v>96291</v>
          </cell>
          <cell r="F161">
            <v>95674</v>
          </cell>
        </row>
        <row r="162">
          <cell r="A162" t="str">
            <v>L403</v>
          </cell>
          <cell r="B162" t="str">
            <v>한식목공</v>
          </cell>
          <cell r="C162" t="str">
            <v>인</v>
          </cell>
          <cell r="D162">
            <v>89987</v>
          </cell>
          <cell r="E162">
            <v>87000</v>
          </cell>
          <cell r="F162">
            <v>86465</v>
          </cell>
        </row>
        <row r="163">
          <cell r="A163" t="str">
            <v>L404</v>
          </cell>
          <cell r="B163" t="str">
            <v>한식목공조공</v>
          </cell>
          <cell r="C163" t="str">
            <v>인</v>
          </cell>
          <cell r="D163">
            <v>73861</v>
          </cell>
          <cell r="E163">
            <v>69203</v>
          </cell>
          <cell r="F163">
            <v>62022</v>
          </cell>
        </row>
        <row r="164">
          <cell r="A164" t="str">
            <v>L405</v>
          </cell>
          <cell r="B164" t="str">
            <v>드잡이공</v>
          </cell>
          <cell r="C164" t="str">
            <v>인</v>
          </cell>
          <cell r="D164">
            <v>98743</v>
          </cell>
          <cell r="E164">
            <v>106667</v>
          </cell>
          <cell r="F164">
            <v>98108</v>
          </cell>
        </row>
        <row r="165">
          <cell r="A165" t="str">
            <v>L406</v>
          </cell>
          <cell r="B165" t="str">
            <v>한식와공</v>
          </cell>
          <cell r="C165" t="str">
            <v>인</v>
          </cell>
          <cell r="D165">
            <v>144566</v>
          </cell>
          <cell r="E165">
            <v>153013</v>
          </cell>
          <cell r="F165">
            <v>126465</v>
          </cell>
        </row>
        <row r="166">
          <cell r="A166" t="str">
            <v>L407</v>
          </cell>
          <cell r="B166" t="str">
            <v>한식와공조공</v>
          </cell>
          <cell r="C166" t="str">
            <v>인</v>
          </cell>
          <cell r="D166">
            <v>98830</v>
          </cell>
          <cell r="E166">
            <v>80622</v>
          </cell>
          <cell r="F166">
            <v>91058</v>
          </cell>
        </row>
        <row r="167">
          <cell r="A167" t="str">
            <v>L408</v>
          </cell>
          <cell r="B167" t="str">
            <v>석조각공</v>
          </cell>
          <cell r="C167" t="str">
            <v>인</v>
          </cell>
          <cell r="D167">
            <v>97323</v>
          </cell>
          <cell r="E167">
            <v>112022</v>
          </cell>
          <cell r="F167">
            <v>108908</v>
          </cell>
        </row>
        <row r="168">
          <cell r="A168" t="str">
            <v>L409</v>
          </cell>
          <cell r="B168" t="str">
            <v>특수화공</v>
          </cell>
          <cell r="C168" t="str">
            <v>인</v>
          </cell>
          <cell r="D168">
            <v>130909</v>
          </cell>
          <cell r="E168">
            <v>106000</v>
          </cell>
          <cell r="F168">
            <v>121264</v>
          </cell>
        </row>
        <row r="169">
          <cell r="A169" t="str">
            <v>L410</v>
          </cell>
          <cell r="B169" t="str">
            <v>화공</v>
          </cell>
          <cell r="C169" t="str">
            <v>인</v>
          </cell>
          <cell r="D169">
            <v>98506</v>
          </cell>
          <cell r="E169">
            <v>92685</v>
          </cell>
          <cell r="F169">
            <v>86801</v>
          </cell>
        </row>
        <row r="170">
          <cell r="A170" t="str">
            <v>L411</v>
          </cell>
          <cell r="B170" t="str">
            <v>한식미장공</v>
          </cell>
          <cell r="C170" t="str">
            <v>인</v>
          </cell>
          <cell r="D170">
            <v>83400</v>
          </cell>
          <cell r="E170">
            <v>78989</v>
          </cell>
          <cell r="F170">
            <v>79972</v>
          </cell>
        </row>
        <row r="171">
          <cell r="A171" t="str">
            <v>L501</v>
          </cell>
          <cell r="B171" t="str">
            <v>원자력배관공</v>
          </cell>
          <cell r="C171" t="str">
            <v>인</v>
          </cell>
          <cell r="D171">
            <v>85504</v>
          </cell>
          <cell r="E171">
            <v>84091</v>
          </cell>
          <cell r="F171">
            <v>85331</v>
          </cell>
        </row>
        <row r="172">
          <cell r="A172" t="str">
            <v>L502</v>
          </cell>
          <cell r="B172" t="str">
            <v>원자력용접공</v>
          </cell>
          <cell r="C172" t="str">
            <v>인</v>
          </cell>
          <cell r="D172">
            <v>91598</v>
          </cell>
          <cell r="E172">
            <v>97054</v>
          </cell>
          <cell r="F172">
            <v>98842</v>
          </cell>
        </row>
        <row r="173">
          <cell r="A173" t="str">
            <v>L503</v>
          </cell>
          <cell r="B173" t="str">
            <v>원자력기계설치공</v>
          </cell>
          <cell r="C173" t="str">
            <v>인</v>
          </cell>
          <cell r="D173">
            <v>95966</v>
          </cell>
          <cell r="E173">
            <v>97451</v>
          </cell>
          <cell r="F173">
            <v>98364</v>
          </cell>
        </row>
        <row r="174">
          <cell r="A174" t="str">
            <v>L504</v>
          </cell>
          <cell r="B174" t="str">
            <v>원자력덕트공</v>
          </cell>
          <cell r="C174" t="str">
            <v>인</v>
          </cell>
          <cell r="D174">
            <v>88404</v>
          </cell>
          <cell r="E174">
            <v>84386</v>
          </cell>
          <cell r="F174">
            <v>104350</v>
          </cell>
        </row>
        <row r="175">
          <cell r="A175" t="str">
            <v>L505</v>
          </cell>
          <cell r="B175" t="str">
            <v>원자력제관공</v>
          </cell>
          <cell r="C175" t="str">
            <v>인</v>
          </cell>
          <cell r="D175">
            <v>76226</v>
          </cell>
          <cell r="E175">
            <v>79640</v>
          </cell>
          <cell r="F175">
            <v>76379</v>
          </cell>
        </row>
        <row r="176">
          <cell r="A176" t="str">
            <v>L506</v>
          </cell>
          <cell r="B176" t="str">
            <v>원자력케이블공</v>
          </cell>
          <cell r="C176" t="str">
            <v>인</v>
          </cell>
          <cell r="D176">
            <v>61338</v>
          </cell>
          <cell r="E176">
            <v>66411</v>
          </cell>
          <cell r="F176">
            <v>85474</v>
          </cell>
        </row>
        <row r="177">
          <cell r="A177" t="str">
            <v>L507</v>
          </cell>
          <cell r="B177" t="str">
            <v>원자력계장공</v>
          </cell>
          <cell r="C177" t="str">
            <v>인</v>
          </cell>
          <cell r="D177">
            <v>58478</v>
          </cell>
          <cell r="E177">
            <v>48839</v>
          </cell>
          <cell r="F177">
            <v>0</v>
          </cell>
        </row>
        <row r="178">
          <cell r="A178" t="str">
            <v>L508</v>
          </cell>
          <cell r="B178" t="str">
            <v>고급원자력비파괴시험공</v>
          </cell>
          <cell r="C178" t="str">
            <v>인</v>
          </cell>
          <cell r="D178">
            <v>89172</v>
          </cell>
          <cell r="E178">
            <v>91089</v>
          </cell>
          <cell r="F178">
            <v>92315</v>
          </cell>
        </row>
        <row r="179">
          <cell r="A179" t="str">
            <v>L509</v>
          </cell>
          <cell r="B179" t="str">
            <v>특급원자력비파괴시험공</v>
          </cell>
          <cell r="C179" t="str">
            <v>인</v>
          </cell>
          <cell r="D179">
            <v>94950</v>
          </cell>
          <cell r="E179">
            <v>99701</v>
          </cell>
          <cell r="F179">
            <v>100409</v>
          </cell>
        </row>
        <row r="180">
          <cell r="A180" t="str">
            <v>L510</v>
          </cell>
          <cell r="B180" t="str">
            <v>원자력기술자</v>
          </cell>
          <cell r="C180" t="str">
            <v>인</v>
          </cell>
          <cell r="D180">
            <v>71548</v>
          </cell>
          <cell r="E180">
            <v>67556</v>
          </cell>
          <cell r="F180">
            <v>66616</v>
          </cell>
        </row>
        <row r="181">
          <cell r="A181" t="str">
            <v>L511</v>
          </cell>
          <cell r="B181" t="str">
            <v>중급원자력기술자</v>
          </cell>
          <cell r="C181" t="str">
            <v>인</v>
          </cell>
          <cell r="D181">
            <v>85398</v>
          </cell>
          <cell r="E181">
            <v>78598</v>
          </cell>
          <cell r="F181">
            <v>77992</v>
          </cell>
        </row>
        <row r="182">
          <cell r="A182" t="str">
            <v>L048</v>
          </cell>
          <cell r="B182" t="str">
            <v>우 물 공</v>
          </cell>
          <cell r="C182" t="str">
            <v>인</v>
          </cell>
          <cell r="D182">
            <v>50288</v>
          </cell>
          <cell r="E182">
            <v>53721</v>
          </cell>
          <cell r="F182">
            <v>50558</v>
          </cell>
        </row>
        <row r="183">
          <cell r="A183" t="str">
            <v>L601</v>
          </cell>
          <cell r="B183" t="str">
            <v>책임측량사</v>
          </cell>
          <cell r="C183" t="str">
            <v>인</v>
          </cell>
          <cell r="D183">
            <v>0</v>
          </cell>
          <cell r="E183">
            <v>0</v>
          </cell>
          <cell r="F183">
            <v>0</v>
          </cell>
        </row>
        <row r="184">
          <cell r="A184" t="str">
            <v>L602</v>
          </cell>
          <cell r="B184" t="str">
            <v>측지기사 1급</v>
          </cell>
          <cell r="C184" t="str">
            <v>인</v>
          </cell>
          <cell r="D184">
            <v>0</v>
          </cell>
          <cell r="E184">
            <v>0</v>
          </cell>
          <cell r="F184">
            <v>0</v>
          </cell>
        </row>
        <row r="185">
          <cell r="A185" t="str">
            <v>L603</v>
          </cell>
          <cell r="B185" t="str">
            <v>측지기사 2급</v>
          </cell>
          <cell r="C185" t="str">
            <v>인</v>
          </cell>
          <cell r="D185">
            <v>0</v>
          </cell>
          <cell r="E185">
            <v>0</v>
          </cell>
          <cell r="F185">
            <v>0</v>
          </cell>
        </row>
        <row r="186">
          <cell r="A186" t="str">
            <v>L604</v>
          </cell>
          <cell r="B186" t="str">
            <v>측량기능사 1급</v>
          </cell>
          <cell r="C186" t="str">
            <v>인</v>
          </cell>
          <cell r="D186">
            <v>0</v>
          </cell>
          <cell r="E186">
            <v>0</v>
          </cell>
          <cell r="F186">
            <v>0</v>
          </cell>
        </row>
        <row r="187">
          <cell r="A187" t="str">
            <v>L605</v>
          </cell>
          <cell r="B187" t="str">
            <v>측량기능사 또는 측량기능사 2급</v>
          </cell>
          <cell r="C187" t="str">
            <v>인</v>
          </cell>
          <cell r="D187">
            <v>0</v>
          </cell>
          <cell r="E187">
            <v>0</v>
          </cell>
          <cell r="F187">
            <v>0</v>
          </cell>
        </row>
        <row r="188">
          <cell r="A188" t="str">
            <v>L606</v>
          </cell>
          <cell r="B188" t="str">
            <v>항공사진기능사 1급(1급/2급통합)</v>
          </cell>
          <cell r="C188" t="str">
            <v>인</v>
          </cell>
          <cell r="D188">
            <v>0</v>
          </cell>
          <cell r="E188">
            <v>0</v>
          </cell>
          <cell r="F188">
            <v>0</v>
          </cell>
        </row>
        <row r="189">
          <cell r="A189" t="str">
            <v>L609</v>
          </cell>
          <cell r="B189" t="str">
            <v>도화기능사 또는 도화기능사 2급</v>
          </cell>
          <cell r="C189" t="str">
            <v>인</v>
          </cell>
          <cell r="D189">
            <v>0</v>
          </cell>
          <cell r="E189">
            <v>0</v>
          </cell>
          <cell r="F189">
            <v>0</v>
          </cell>
        </row>
        <row r="190">
          <cell r="A190" t="str">
            <v>L607</v>
          </cell>
          <cell r="B190" t="str">
            <v>항공사진기능사 또는 항공사진기능사 2급</v>
          </cell>
          <cell r="C190" t="str">
            <v>인</v>
          </cell>
          <cell r="D190">
            <v>0</v>
          </cell>
          <cell r="E190">
            <v>0</v>
          </cell>
          <cell r="F190">
            <v>0</v>
          </cell>
        </row>
        <row r="191">
          <cell r="A191" t="str">
            <v>L608</v>
          </cell>
          <cell r="B191" t="str">
            <v>도화기능사 1급(1급/2급통합)</v>
          </cell>
          <cell r="C191" t="str">
            <v>인</v>
          </cell>
          <cell r="D191">
            <v>0</v>
          </cell>
          <cell r="E191">
            <v>0</v>
          </cell>
          <cell r="F191">
            <v>0</v>
          </cell>
        </row>
        <row r="192">
          <cell r="A192" t="str">
            <v>L610</v>
          </cell>
          <cell r="B192" t="str">
            <v>지도제작기능사 1급(1급/2급통합)</v>
          </cell>
          <cell r="C192" t="str">
            <v>인</v>
          </cell>
          <cell r="D192">
            <v>0</v>
          </cell>
          <cell r="E192">
            <v>0</v>
          </cell>
          <cell r="F192">
            <v>0</v>
          </cell>
        </row>
        <row r="193">
          <cell r="A193" t="str">
            <v>L611</v>
          </cell>
          <cell r="B193" t="str">
            <v>지도제작기능사 또는 지도제작기능사 2급</v>
          </cell>
          <cell r="C193" t="str">
            <v>인</v>
          </cell>
          <cell r="D193">
            <v>0</v>
          </cell>
          <cell r="E193">
            <v>0</v>
          </cell>
          <cell r="F193">
            <v>0</v>
          </cell>
        </row>
        <row r="194">
          <cell r="A194" t="str">
            <v>L612</v>
          </cell>
          <cell r="B194" t="str">
            <v>사업용 조종사</v>
          </cell>
          <cell r="C194" t="str">
            <v>인</v>
          </cell>
          <cell r="D194">
            <v>0</v>
          </cell>
          <cell r="E194">
            <v>0</v>
          </cell>
          <cell r="F194">
            <v>0</v>
          </cell>
        </row>
        <row r="195">
          <cell r="A195" t="str">
            <v>L613</v>
          </cell>
          <cell r="B195" t="str">
            <v>항법사</v>
          </cell>
          <cell r="C195" t="str">
            <v>인</v>
          </cell>
          <cell r="D195">
            <v>0</v>
          </cell>
          <cell r="E195">
            <v>0</v>
          </cell>
          <cell r="F195">
            <v>0</v>
          </cell>
        </row>
        <row r="196">
          <cell r="A196" t="str">
            <v>L614</v>
          </cell>
          <cell r="B196" t="str">
            <v>항공정비사</v>
          </cell>
          <cell r="C196" t="str">
            <v>인</v>
          </cell>
          <cell r="D196">
            <v>0</v>
          </cell>
          <cell r="E196">
            <v>0</v>
          </cell>
          <cell r="F196">
            <v>0</v>
          </cell>
        </row>
        <row r="197">
          <cell r="A197" t="str">
            <v>L615</v>
          </cell>
          <cell r="B197" t="str">
            <v>항공사진촬영사</v>
          </cell>
          <cell r="C197" t="str">
            <v>인</v>
          </cell>
          <cell r="D197">
            <v>0</v>
          </cell>
          <cell r="E197">
            <v>0</v>
          </cell>
          <cell r="F197">
            <v>0</v>
          </cell>
        </row>
        <row r="198">
          <cell r="A198" t="str">
            <v>L512</v>
          </cell>
          <cell r="B198" t="str">
            <v>상급원자력기술자</v>
          </cell>
          <cell r="C198" t="str">
            <v>인</v>
          </cell>
          <cell r="D198">
            <v>109491</v>
          </cell>
          <cell r="E198">
            <v>116994</v>
          </cell>
          <cell r="F198">
            <v>114125</v>
          </cell>
        </row>
        <row r="199">
          <cell r="A199" t="str">
            <v>L513</v>
          </cell>
          <cell r="B199" t="str">
            <v>원자력품질관리사</v>
          </cell>
          <cell r="C199" t="str">
            <v>인</v>
          </cell>
          <cell r="D199">
            <v>104799</v>
          </cell>
          <cell r="E199">
            <v>103736</v>
          </cell>
          <cell r="F199">
            <v>105586</v>
          </cell>
        </row>
        <row r="200">
          <cell r="A200" t="str">
            <v>L514</v>
          </cell>
          <cell r="B200" t="str">
            <v>원자력 특별인부</v>
          </cell>
          <cell r="C200" t="str">
            <v>인</v>
          </cell>
          <cell r="D200">
            <v>58187</v>
          </cell>
          <cell r="E200">
            <v>68094</v>
          </cell>
          <cell r="F200">
            <v>64294</v>
          </cell>
        </row>
        <row r="201">
          <cell r="A201" t="str">
            <v>L515</v>
          </cell>
          <cell r="B201" t="str">
            <v>원자력 보온공</v>
          </cell>
          <cell r="C201" t="str">
            <v>인</v>
          </cell>
          <cell r="D201">
            <v>65826</v>
          </cell>
          <cell r="E201">
            <v>83402</v>
          </cell>
          <cell r="F201">
            <v>89519</v>
          </cell>
        </row>
        <row r="202">
          <cell r="A202" t="str">
            <v>L516</v>
          </cell>
          <cell r="B202" t="str">
            <v>원자력 플랜트전공</v>
          </cell>
          <cell r="C202" t="str">
            <v>인</v>
          </cell>
          <cell r="D202">
            <v>84229</v>
          </cell>
          <cell r="E202">
            <v>93332</v>
          </cell>
          <cell r="F202">
            <v>98008</v>
          </cell>
        </row>
        <row r="203">
          <cell r="A203" t="str">
            <v>L170</v>
          </cell>
          <cell r="B203" t="str">
            <v>견 출 공</v>
          </cell>
          <cell r="C203" t="str">
            <v>인</v>
          </cell>
          <cell r="D203">
            <v>59133</v>
          </cell>
          <cell r="E203">
            <v>60023</v>
          </cell>
          <cell r="F203">
            <v>68717</v>
          </cell>
        </row>
        <row r="204">
          <cell r="A204" t="str">
            <v>L171</v>
          </cell>
          <cell r="B204" t="str">
            <v>노 즐 공</v>
          </cell>
          <cell r="C204" t="str">
            <v>인</v>
          </cell>
          <cell r="D204">
            <v>63577</v>
          </cell>
          <cell r="E204">
            <v>57373</v>
          </cell>
          <cell r="F204">
            <v>67815</v>
          </cell>
        </row>
        <row r="205">
          <cell r="A205" t="str">
            <v>L172</v>
          </cell>
          <cell r="B205" t="str">
            <v>코 킹 공</v>
          </cell>
          <cell r="C205" t="str">
            <v>인</v>
          </cell>
          <cell r="D205">
            <v>57954</v>
          </cell>
          <cell r="E205">
            <v>66077</v>
          </cell>
          <cell r="F205">
            <v>63600</v>
          </cell>
        </row>
        <row r="206">
          <cell r="A206" t="str">
            <v>L173</v>
          </cell>
          <cell r="B206" t="str">
            <v>판넬조립공</v>
          </cell>
          <cell r="C206" t="str">
            <v>인</v>
          </cell>
          <cell r="D206">
            <v>55888</v>
          </cell>
          <cell r="E206">
            <v>58782</v>
          </cell>
          <cell r="F206">
            <v>67380</v>
          </cell>
        </row>
        <row r="207">
          <cell r="A207" t="str">
            <v>L181</v>
          </cell>
          <cell r="B207" t="str">
            <v>콘크리트공(광의)</v>
          </cell>
          <cell r="C207" t="str">
            <v>인</v>
          </cell>
          <cell r="D207">
            <v>0</v>
          </cell>
          <cell r="E207">
            <v>0</v>
          </cell>
          <cell r="F207">
            <v>71078</v>
          </cell>
        </row>
        <row r="208">
          <cell r="A208" t="str">
            <v>L182</v>
          </cell>
          <cell r="B208" t="str">
            <v>지붕잇기공</v>
          </cell>
          <cell r="C208" t="str">
            <v>인</v>
          </cell>
          <cell r="D208">
            <v>68363</v>
          </cell>
          <cell r="E208">
            <v>64891</v>
          </cell>
          <cell r="F208">
            <v>69497</v>
          </cell>
        </row>
        <row r="209">
          <cell r="A209" t="str">
            <v>L801</v>
          </cell>
          <cell r="B209" t="str">
            <v>특급감리원</v>
          </cell>
          <cell r="C209" t="str">
            <v>인</v>
          </cell>
          <cell r="D209">
            <v>155637</v>
          </cell>
          <cell r="E209">
            <v>0</v>
          </cell>
          <cell r="F209">
            <v>0</v>
          </cell>
        </row>
        <row r="210">
          <cell r="A210" t="str">
            <v>L802</v>
          </cell>
          <cell r="B210" t="str">
            <v>고급감리원</v>
          </cell>
          <cell r="C210" t="str">
            <v>인</v>
          </cell>
          <cell r="D210">
            <v>124025</v>
          </cell>
          <cell r="E210">
            <v>0</v>
          </cell>
          <cell r="F210">
            <v>0</v>
          </cell>
        </row>
        <row r="211">
          <cell r="A211" t="str">
            <v>L803</v>
          </cell>
          <cell r="B211" t="str">
            <v>중급감리원</v>
          </cell>
          <cell r="C211" t="str">
            <v>인</v>
          </cell>
          <cell r="D211">
            <v>103036</v>
          </cell>
          <cell r="E211">
            <v>0</v>
          </cell>
          <cell r="F211">
            <v>0</v>
          </cell>
        </row>
        <row r="212">
          <cell r="A212" t="str">
            <v>L804</v>
          </cell>
          <cell r="B212" t="str">
            <v>초급감리원</v>
          </cell>
          <cell r="C212" t="str">
            <v>인</v>
          </cell>
          <cell r="D212">
            <v>83228</v>
          </cell>
          <cell r="E212">
            <v>0</v>
          </cell>
          <cell r="F212">
            <v>0</v>
          </cell>
        </row>
        <row r="213">
          <cell r="A213" t="str">
            <v>L901</v>
          </cell>
          <cell r="B213" t="str">
            <v>전기공사기사1급</v>
          </cell>
          <cell r="C213" t="str">
            <v>인</v>
          </cell>
          <cell r="D213">
            <v>63956</v>
          </cell>
          <cell r="E213">
            <v>0</v>
          </cell>
          <cell r="F213">
            <v>64241</v>
          </cell>
        </row>
        <row r="214">
          <cell r="A214" t="str">
            <v>L902</v>
          </cell>
          <cell r="B214" t="str">
            <v>전기공사기사2급</v>
          </cell>
          <cell r="C214" t="str">
            <v>인</v>
          </cell>
          <cell r="D214">
            <v>56130</v>
          </cell>
          <cell r="E214">
            <v>0</v>
          </cell>
          <cell r="F214">
            <v>55069</v>
          </cell>
        </row>
        <row r="215">
          <cell r="A215" t="str">
            <v>L903</v>
          </cell>
          <cell r="B215" t="str">
            <v>변전전공</v>
          </cell>
          <cell r="C215" t="str">
            <v>인</v>
          </cell>
          <cell r="D215">
            <v>85699</v>
          </cell>
          <cell r="E215">
            <v>0</v>
          </cell>
          <cell r="F215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공사원가"/>
      <sheetName val="내역서집계표"/>
      <sheetName val="내역서99-4"/>
      <sheetName val="일위대가집계표"/>
      <sheetName val="정부노임단가"/>
      <sheetName val="단가조사서"/>
      <sheetName val="중기산출근거"/>
      <sheetName val="중기집계표"/>
      <sheetName val="중기계산"/>
      <sheetName val="주입율"/>
      <sheetName val="토공일위"/>
      <sheetName val="공통일위"/>
      <sheetName val="LW일위"/>
      <sheetName val="토공-토사"/>
      <sheetName val="풍화암굴착및상차"/>
      <sheetName val="토사운반및사토장정리"/>
      <sheetName val="풍화암운반및사토장정리"/>
      <sheetName val="가시-토사천공"/>
      <sheetName val="가시-풍화암천공"/>
      <sheetName val="가시-연암천공"/>
      <sheetName val="가시-파일박기(디젤햄머)"/>
      <sheetName val="가시-파일뽑기(진동햄머)"/>
      <sheetName val="가시-띠장설치및철거"/>
      <sheetName val="케이싱설치"/>
      <sheetName val="가시-토류판설치-버팀보"/>
      <sheetName val="가시-버팀보3"/>
      <sheetName val="가시-버팀보9"/>
      <sheetName val="어스앵카-천공(토사)"/>
      <sheetName val="어스앵카-천공(풍화암)"/>
      <sheetName val="어스앵카-천공(연암)"/>
      <sheetName val="어스앵커-pc강선"/>
      <sheetName val="어스앵커-그라우팅"/>
      <sheetName val="어스앵커-pc콘"/>
      <sheetName val="이토상차및운반"/>
      <sheetName val="SCW-파일건입(디젤햄머)"/>
      <sheetName val="RCD-STRAND PILE 압입및굴착"/>
      <sheetName val="부대공-강재운반1"/>
      <sheetName val="철근운반"/>
      <sheetName val="부대공-시멘트운반"/>
      <sheetName val="혼합골재포설및다짐"/>
      <sheetName val="노체다짐"/>
      <sheetName val="노상다짐"/>
      <sheetName val="보조기층포설"/>
      <sheetName val="아스콘기층포장"/>
      <sheetName val="아스콘표층포장"/>
      <sheetName val="프라임코팅포설"/>
      <sheetName val="텍코팅포설"/>
      <sheetName val="24"/>
      <sheetName val="☞개인진도및전화부및견적조건"/>
      <sheetName val="      ★개인별현황표(김종우기사)"/>
      <sheetName val="      주소록"/>
      <sheetName val="☞골조,철골,조적분석표"/>
      <sheetName val="      ★골조분석표(서태용대리)"/>
      <sheetName val="      골조부재별비율"/>
      <sheetName val="☞마감분석표"/>
      <sheetName val="    (주)경원건축공사비분석표"/>
      <sheetName val="    (주)경원건축공사비분석표(공)"/>
      <sheetName val="99-04-19-서울대관련(수정중)"/>
      <sheetName val="A-4"/>
      <sheetName val="WORK"/>
      <sheetName val="ITEM"/>
      <sheetName val="연수동"/>
      <sheetName val="ilch"/>
      <sheetName val="P.M 별"/>
      <sheetName val="1월"/>
      <sheetName val="VXXXXXXX"/>
      <sheetName val="오산갈곳"/>
      <sheetName val="Y-WORK"/>
      <sheetName val="토공사"/>
      <sheetName val="ABUT수량-A1"/>
      <sheetName val="산업개발안내서"/>
      <sheetName val="단가"/>
      <sheetName val="시설물일위"/>
      <sheetName val="TEL"/>
      <sheetName val="을"/>
      <sheetName val="Sheet5"/>
      <sheetName val="Sheet4"/>
      <sheetName val="BSD (2)"/>
      <sheetName val="BQ"/>
      <sheetName val="투찰"/>
      <sheetName val="건축내역"/>
      <sheetName val="도급"/>
      <sheetName val="c_balju"/>
      <sheetName val="영업2"/>
      <sheetName val="전기일위대가"/>
      <sheetName val="Sheet1"/>
      <sheetName val="일위대가표(DEEP)"/>
      <sheetName val="공통부대비"/>
      <sheetName val="CONCRETE"/>
      <sheetName val="일반공사"/>
      <sheetName val="전기공사"/>
      <sheetName val="부대내역"/>
      <sheetName val="장비당단가 (1)"/>
      <sheetName val="맨홀수량집계"/>
      <sheetName val="토목내역"/>
      <sheetName val="경비2내역"/>
      <sheetName val="교각1"/>
      <sheetName val="가시설수량"/>
      <sheetName val="단위수량"/>
      <sheetName val="TABLE"/>
      <sheetName val="공통가설공사"/>
      <sheetName val="20관리비율"/>
      <sheetName val="3련 BOX"/>
      <sheetName val="단면(RW1)"/>
      <sheetName val="TYPE-A"/>
      <sheetName val="내역1"/>
      <sheetName val="내역서(총)"/>
      <sheetName val="집계표"/>
      <sheetName val="일위대가목차"/>
      <sheetName val="EUPDAT2"/>
      <sheetName val="DATA1"/>
      <sheetName val="공사원가계산서"/>
      <sheetName val="보합"/>
      <sheetName val="차액보증"/>
      <sheetName val="토&amp;흙"/>
      <sheetName val="계산근거"/>
      <sheetName val="물량산출근거"/>
      <sheetName val="기별(종합)"/>
      <sheetName val="DATA(BAC)"/>
      <sheetName val="list price"/>
      <sheetName val="INST_DCI"/>
      <sheetName val="HVAC_DCI"/>
      <sheetName val="PIPE_DCI"/>
      <sheetName val="PRO_DCI"/>
      <sheetName val="실행내역"/>
      <sheetName val="Testing"/>
      <sheetName val="세부내역"/>
      <sheetName val="TOTAL"/>
      <sheetName val="D-3503"/>
      <sheetName val="Site Expenses"/>
      <sheetName val="2F 회의실견적(5_14 일대)"/>
      <sheetName val="을지"/>
      <sheetName val="입찰안"/>
      <sheetName val="3BL공동구 수량"/>
      <sheetName val="일위대가목록(1)"/>
      <sheetName val="단가대비표(1)"/>
      <sheetName val="장비집계"/>
      <sheetName val="설산1.나"/>
      <sheetName val="본사S"/>
      <sheetName val="BSD _2_"/>
      <sheetName val="건축원가계산서"/>
      <sheetName val="聒CD-STRAND PILE 압입및굴착"/>
      <sheetName val="원형맨홀수량"/>
      <sheetName val="갑지(추정)"/>
      <sheetName val="설계조건"/>
      <sheetName val="안정계산"/>
      <sheetName val="단면검토"/>
      <sheetName val="Dae_Jiju"/>
      <sheetName val="Sikje_ingun"/>
      <sheetName val="TREE_D"/>
      <sheetName val="SLAB"/>
      <sheetName val="대비"/>
      <sheetName val="청산공사"/>
      <sheetName val="기계내역"/>
      <sheetName val="산거각호표"/>
      <sheetName val="L형옹벽(key)"/>
      <sheetName val="내역서"/>
      <sheetName val="ELECTRIC"/>
      <sheetName val="CTEMCOST"/>
      <sheetName val="SCHEDULE"/>
      <sheetName val="96수출"/>
      <sheetName val="일위대가목록"/>
      <sheetName val="원가"/>
      <sheetName val="PUMP"/>
      <sheetName val="gyun"/>
      <sheetName val="Customer Databas"/>
      <sheetName val="공사비 내역 (가)"/>
      <sheetName val="MOTOR"/>
      <sheetName val="DATA_BAC_"/>
      <sheetName val="감가상각"/>
      <sheetName val="INSTR"/>
      <sheetName val="투자효율분석"/>
      <sheetName val="설계명세서"/>
      <sheetName val="Base_Data"/>
      <sheetName val="J直材4"/>
      <sheetName val="IMP(MAIN)"/>
      <sheetName val="IMP (REACTOR)"/>
      <sheetName val="INPUT"/>
      <sheetName val="단면가정"/>
      <sheetName val="공사비산출내역"/>
      <sheetName val="가시설단위수량"/>
      <sheetName val="BQ-Offsite"/>
      <sheetName val="Cover"/>
      <sheetName val="물량표"/>
      <sheetName val="단위중량"/>
      <sheetName val="내역서 "/>
      <sheetName val="일위대가"/>
      <sheetName val="단가표 "/>
      <sheetName val="전신환매도율"/>
      <sheetName val="양식"/>
      <sheetName val="단중표"/>
      <sheetName val=" 견적서"/>
      <sheetName val="수량산출서"/>
      <sheetName val="BQLIST"/>
      <sheetName val="TABLE2-1 ISBL-(SlTE PREP)"/>
      <sheetName val="TABLE2.1 ISBL (Soil Invest)"/>
      <sheetName val="TABLE2-2 OSBL(GENERAL-CIVIL)"/>
      <sheetName val="Projekt4"/>
      <sheetName val="토사(PE)"/>
      <sheetName val="별표 "/>
      <sheetName val="수량산출"/>
      <sheetName val="SE-611"/>
      <sheetName val="조경"/>
      <sheetName val="Indirect Cost"/>
      <sheetName val="1"/>
      <sheetName val="unit"/>
      <sheetName val="인건비"/>
      <sheetName val=" "/>
    </sheetNames>
    <sheetDataSet>
      <sheetData sheetId="0"/>
      <sheetData sheetId="1"/>
      <sheetData sheetId="2"/>
      <sheetData sheetId="3"/>
      <sheetData sheetId="4" refreshError="1">
        <row r="5">
          <cell r="D5" t="str">
            <v>(발표일:99.1.1)</v>
          </cell>
          <cell r="E5" t="str">
            <v>(발표일:98.9.1)</v>
          </cell>
          <cell r="F5" t="str">
            <v>(발표일:98.1.1)</v>
          </cell>
        </row>
        <row r="6">
          <cell r="A6" t="str">
            <v>L001</v>
          </cell>
          <cell r="B6" t="str">
            <v>갱    부</v>
          </cell>
          <cell r="C6" t="str">
            <v>인</v>
          </cell>
          <cell r="D6">
            <v>46995</v>
          </cell>
          <cell r="E6">
            <v>50308</v>
          </cell>
          <cell r="F6">
            <v>56352</v>
          </cell>
        </row>
        <row r="7">
          <cell r="A7" t="str">
            <v>L002</v>
          </cell>
          <cell r="B7" t="str">
            <v>도 목 수</v>
          </cell>
          <cell r="C7" t="str">
            <v>인</v>
          </cell>
          <cell r="D7">
            <v>0</v>
          </cell>
          <cell r="E7">
            <v>0</v>
          </cell>
          <cell r="F7">
            <v>81068</v>
          </cell>
        </row>
        <row r="8">
          <cell r="A8" t="str">
            <v>L003</v>
          </cell>
          <cell r="B8" t="str">
            <v>건축목공</v>
          </cell>
          <cell r="C8" t="str">
            <v>인</v>
          </cell>
          <cell r="D8">
            <v>62310</v>
          </cell>
          <cell r="E8">
            <v>65713</v>
          </cell>
          <cell r="F8">
            <v>71803</v>
          </cell>
        </row>
        <row r="9">
          <cell r="A9" t="str">
            <v>L004</v>
          </cell>
          <cell r="B9" t="str">
            <v>형틀목공</v>
          </cell>
          <cell r="C9" t="str">
            <v>인</v>
          </cell>
          <cell r="D9">
            <v>62603</v>
          </cell>
          <cell r="E9">
            <v>65381</v>
          </cell>
          <cell r="F9">
            <v>75306</v>
          </cell>
        </row>
        <row r="10">
          <cell r="A10" t="str">
            <v>L005</v>
          </cell>
          <cell r="B10" t="str">
            <v>창호목공</v>
          </cell>
          <cell r="C10" t="str">
            <v>인</v>
          </cell>
          <cell r="D10">
            <v>56563</v>
          </cell>
          <cell r="E10">
            <v>61043</v>
          </cell>
          <cell r="F10">
            <v>66162</v>
          </cell>
        </row>
        <row r="11">
          <cell r="A11" t="str">
            <v>L006</v>
          </cell>
          <cell r="B11" t="str">
            <v>철 골 공</v>
          </cell>
          <cell r="C11" t="str">
            <v>인</v>
          </cell>
          <cell r="D11">
            <v>60500</v>
          </cell>
          <cell r="E11">
            <v>64796</v>
          </cell>
          <cell r="F11">
            <v>73514</v>
          </cell>
        </row>
        <row r="12">
          <cell r="A12" t="str">
            <v>L007</v>
          </cell>
          <cell r="B12" t="str">
            <v>철    공</v>
          </cell>
          <cell r="C12" t="str">
            <v>인</v>
          </cell>
          <cell r="D12">
            <v>59797</v>
          </cell>
          <cell r="E12">
            <v>59917</v>
          </cell>
          <cell r="F12">
            <v>72430</v>
          </cell>
        </row>
        <row r="13">
          <cell r="A13" t="str">
            <v>L008</v>
          </cell>
          <cell r="B13" t="str">
            <v>철 근 공</v>
          </cell>
          <cell r="C13" t="str">
            <v>인</v>
          </cell>
          <cell r="D13">
            <v>65147</v>
          </cell>
          <cell r="E13">
            <v>66944</v>
          </cell>
          <cell r="F13">
            <v>77839</v>
          </cell>
        </row>
        <row r="14">
          <cell r="A14" t="str">
            <v>L009</v>
          </cell>
          <cell r="B14" t="str">
            <v>철 판 공</v>
          </cell>
          <cell r="C14" t="str">
            <v>인</v>
          </cell>
          <cell r="D14">
            <v>61774</v>
          </cell>
          <cell r="E14">
            <v>68465</v>
          </cell>
          <cell r="F14">
            <v>73217</v>
          </cell>
        </row>
        <row r="15">
          <cell r="A15" t="str">
            <v>L010</v>
          </cell>
          <cell r="B15" t="str">
            <v>셧 터 공</v>
          </cell>
          <cell r="C15" t="str">
            <v>인</v>
          </cell>
          <cell r="D15">
            <v>55318</v>
          </cell>
          <cell r="E15">
            <v>58035</v>
          </cell>
          <cell r="F15">
            <v>64659</v>
          </cell>
        </row>
        <row r="16">
          <cell r="A16" t="str">
            <v>L011</v>
          </cell>
          <cell r="B16" t="str">
            <v>샷 시 공</v>
          </cell>
          <cell r="C16" t="str">
            <v>인</v>
          </cell>
          <cell r="D16">
            <v>55318</v>
          </cell>
          <cell r="E16">
            <v>58035</v>
          </cell>
          <cell r="F16">
            <v>65647</v>
          </cell>
        </row>
        <row r="17">
          <cell r="A17" t="str">
            <v>L012</v>
          </cell>
          <cell r="B17" t="str">
            <v>절 단 공</v>
          </cell>
          <cell r="C17" t="str">
            <v>인</v>
          </cell>
          <cell r="D17">
            <v>59642</v>
          </cell>
          <cell r="E17">
            <v>67321</v>
          </cell>
          <cell r="F17">
            <v>65881</v>
          </cell>
        </row>
        <row r="18">
          <cell r="A18" t="str">
            <v>L013</v>
          </cell>
          <cell r="B18" t="str">
            <v>석    공</v>
          </cell>
          <cell r="C18" t="str">
            <v>인</v>
          </cell>
          <cell r="D18">
            <v>69257</v>
          </cell>
          <cell r="E18">
            <v>67292</v>
          </cell>
          <cell r="F18">
            <v>77005</v>
          </cell>
        </row>
        <row r="19">
          <cell r="A19" t="str">
            <v>L014</v>
          </cell>
          <cell r="B19" t="str">
            <v>특수비계공(15M이상)</v>
          </cell>
          <cell r="C19" t="str">
            <v>인</v>
          </cell>
          <cell r="D19">
            <v>78766</v>
          </cell>
          <cell r="E19">
            <v>75380</v>
          </cell>
          <cell r="F19">
            <v>85884</v>
          </cell>
        </row>
        <row r="20">
          <cell r="A20" t="str">
            <v>L015</v>
          </cell>
          <cell r="B20" t="str">
            <v>비 계 공</v>
          </cell>
          <cell r="C20" t="str">
            <v>인</v>
          </cell>
          <cell r="D20">
            <v>66531</v>
          </cell>
          <cell r="E20">
            <v>69324</v>
          </cell>
          <cell r="F20">
            <v>79467</v>
          </cell>
        </row>
        <row r="21">
          <cell r="A21" t="str">
            <v>L016</v>
          </cell>
          <cell r="B21" t="str">
            <v>동 발 공(터 널)</v>
          </cell>
          <cell r="C21" t="str">
            <v>인</v>
          </cell>
          <cell r="D21">
            <v>61285</v>
          </cell>
          <cell r="E21">
            <v>59691</v>
          </cell>
          <cell r="F21">
            <v>65485</v>
          </cell>
        </row>
        <row r="22">
          <cell r="A22" t="str">
            <v>L017</v>
          </cell>
          <cell r="B22" t="str">
            <v>조 적 공</v>
          </cell>
          <cell r="C22" t="str">
            <v>인</v>
          </cell>
          <cell r="D22">
            <v>58512</v>
          </cell>
          <cell r="E22">
            <v>58379</v>
          </cell>
          <cell r="F22">
            <v>67986</v>
          </cell>
        </row>
        <row r="23">
          <cell r="A23" t="str">
            <v>L018</v>
          </cell>
          <cell r="B23" t="str">
            <v>벽돌(블럭)제작공</v>
          </cell>
          <cell r="C23" t="str">
            <v>인</v>
          </cell>
          <cell r="D23">
            <v>56942</v>
          </cell>
          <cell r="E23">
            <v>57334</v>
          </cell>
          <cell r="F23">
            <v>61291</v>
          </cell>
        </row>
        <row r="24">
          <cell r="A24" t="str">
            <v>L019</v>
          </cell>
          <cell r="B24" t="str">
            <v>연 돌 공</v>
          </cell>
          <cell r="C24" t="str">
            <v>인</v>
          </cell>
          <cell r="D24">
            <v>58512</v>
          </cell>
          <cell r="E24">
            <v>58379</v>
          </cell>
          <cell r="F24">
            <v>72745</v>
          </cell>
        </row>
        <row r="25">
          <cell r="A25" t="str">
            <v>L020</v>
          </cell>
          <cell r="B25" t="str">
            <v>미 장 공</v>
          </cell>
          <cell r="C25" t="str">
            <v>인</v>
          </cell>
          <cell r="D25">
            <v>59451</v>
          </cell>
          <cell r="E25">
            <v>61569</v>
          </cell>
          <cell r="F25">
            <v>71283</v>
          </cell>
        </row>
        <row r="26">
          <cell r="A26" t="str">
            <v>L021</v>
          </cell>
          <cell r="B26" t="str">
            <v>방 수 공</v>
          </cell>
          <cell r="C26" t="str">
            <v>인</v>
          </cell>
          <cell r="D26">
            <v>50866</v>
          </cell>
          <cell r="E26">
            <v>51640</v>
          </cell>
          <cell r="F26">
            <v>57701</v>
          </cell>
        </row>
        <row r="27">
          <cell r="A27" t="str">
            <v>L022</v>
          </cell>
          <cell r="B27" t="str">
            <v>타 일 공</v>
          </cell>
          <cell r="C27" t="str">
            <v>인</v>
          </cell>
          <cell r="D27">
            <v>58994</v>
          </cell>
          <cell r="E27">
            <v>60706</v>
          </cell>
          <cell r="F27">
            <v>68147</v>
          </cell>
        </row>
        <row r="28">
          <cell r="A28" t="str">
            <v>L023</v>
          </cell>
          <cell r="B28" t="str">
            <v>줄 눈 공</v>
          </cell>
          <cell r="C28" t="str">
            <v>인</v>
          </cell>
          <cell r="D28">
            <v>58172</v>
          </cell>
          <cell r="E28">
            <v>55387</v>
          </cell>
          <cell r="F28">
            <v>63589</v>
          </cell>
        </row>
        <row r="29">
          <cell r="A29" t="str">
            <v>L024</v>
          </cell>
          <cell r="B29" t="str">
            <v>연 마 공</v>
          </cell>
          <cell r="C29" t="str">
            <v>인</v>
          </cell>
          <cell r="D29">
            <v>56709</v>
          </cell>
          <cell r="E29">
            <v>54957</v>
          </cell>
          <cell r="F29">
            <v>67289</v>
          </cell>
        </row>
        <row r="30">
          <cell r="A30" t="str">
            <v>L025</v>
          </cell>
          <cell r="B30" t="str">
            <v>콘크리트공</v>
          </cell>
          <cell r="C30" t="str">
            <v>인</v>
          </cell>
          <cell r="D30">
            <v>60596</v>
          </cell>
          <cell r="E30">
            <v>63605</v>
          </cell>
          <cell r="F30">
            <v>71184</v>
          </cell>
        </row>
        <row r="31">
          <cell r="A31" t="str">
            <v>L026</v>
          </cell>
          <cell r="B31" t="str">
            <v>바이브레타공</v>
          </cell>
          <cell r="C31" t="str">
            <v>인</v>
          </cell>
          <cell r="D31">
            <v>60596</v>
          </cell>
          <cell r="E31">
            <v>63605</v>
          </cell>
          <cell r="F31">
            <v>69081</v>
          </cell>
        </row>
        <row r="32">
          <cell r="A32" t="str">
            <v>L027</v>
          </cell>
          <cell r="B32" t="str">
            <v>보일러공</v>
          </cell>
          <cell r="C32" t="str">
            <v>인</v>
          </cell>
          <cell r="D32">
            <v>48190</v>
          </cell>
          <cell r="E32">
            <v>52463</v>
          </cell>
          <cell r="F32">
            <v>56787</v>
          </cell>
        </row>
        <row r="33">
          <cell r="A33" t="str">
            <v>L028</v>
          </cell>
          <cell r="B33" t="str">
            <v>배 관 공</v>
          </cell>
          <cell r="C33" t="str">
            <v>인</v>
          </cell>
          <cell r="D33">
            <v>48833</v>
          </cell>
          <cell r="E33">
            <v>52004</v>
          </cell>
          <cell r="F33">
            <v>58907</v>
          </cell>
        </row>
        <row r="34">
          <cell r="A34" t="str">
            <v>L029</v>
          </cell>
          <cell r="B34" t="str">
            <v>온 돌 공</v>
          </cell>
          <cell r="C34" t="str">
            <v>인</v>
          </cell>
          <cell r="D34">
            <v>59451</v>
          </cell>
          <cell r="E34">
            <v>61569</v>
          </cell>
          <cell r="F34">
            <v>54720</v>
          </cell>
        </row>
        <row r="35">
          <cell r="A35" t="str">
            <v>L030</v>
          </cell>
          <cell r="B35" t="str">
            <v>위 생 공</v>
          </cell>
          <cell r="C35" t="str">
            <v>인</v>
          </cell>
          <cell r="D35">
            <v>48855</v>
          </cell>
          <cell r="E35">
            <v>51145</v>
          </cell>
          <cell r="F35">
            <v>59212</v>
          </cell>
        </row>
        <row r="36">
          <cell r="A36" t="str">
            <v>L031</v>
          </cell>
          <cell r="B36" t="str">
            <v>보 온 공</v>
          </cell>
          <cell r="C36" t="str">
            <v>인</v>
          </cell>
          <cell r="D36">
            <v>49987</v>
          </cell>
          <cell r="E36">
            <v>54125</v>
          </cell>
          <cell r="F36">
            <v>63143</v>
          </cell>
        </row>
        <row r="37">
          <cell r="A37" t="str">
            <v>L032</v>
          </cell>
          <cell r="B37" t="str">
            <v>도 장 공</v>
          </cell>
          <cell r="C37" t="str">
            <v>인</v>
          </cell>
          <cell r="D37">
            <v>52915</v>
          </cell>
          <cell r="E37">
            <v>55640</v>
          </cell>
          <cell r="F37">
            <v>63038</v>
          </cell>
        </row>
        <row r="38">
          <cell r="A38" t="str">
            <v>L033</v>
          </cell>
          <cell r="B38" t="str">
            <v>내 장 공</v>
          </cell>
          <cell r="C38" t="str">
            <v>인</v>
          </cell>
          <cell r="D38">
            <v>58768</v>
          </cell>
          <cell r="E38">
            <v>59767</v>
          </cell>
          <cell r="F38">
            <v>72244</v>
          </cell>
        </row>
        <row r="39">
          <cell r="A39" t="str">
            <v>L034</v>
          </cell>
          <cell r="B39" t="str">
            <v>도 배 공</v>
          </cell>
          <cell r="C39" t="str">
            <v>인</v>
          </cell>
          <cell r="D39">
            <v>51632</v>
          </cell>
          <cell r="E39">
            <v>51201</v>
          </cell>
          <cell r="F39">
            <v>58443</v>
          </cell>
        </row>
        <row r="40">
          <cell r="A40" t="str">
            <v>L035</v>
          </cell>
          <cell r="B40" t="str">
            <v>아스타일공</v>
          </cell>
          <cell r="C40" t="str">
            <v>인</v>
          </cell>
          <cell r="D40">
            <v>58994</v>
          </cell>
          <cell r="E40">
            <v>60706</v>
          </cell>
          <cell r="F40">
            <v>71686</v>
          </cell>
        </row>
        <row r="41">
          <cell r="A41" t="str">
            <v>L036</v>
          </cell>
          <cell r="B41" t="str">
            <v>기 와 공</v>
          </cell>
          <cell r="C41" t="str">
            <v>인</v>
          </cell>
          <cell r="D41">
            <v>68363</v>
          </cell>
          <cell r="E41">
            <v>64891</v>
          </cell>
          <cell r="F41">
            <v>69476</v>
          </cell>
        </row>
        <row r="42">
          <cell r="A42" t="str">
            <v>L037</v>
          </cell>
          <cell r="B42" t="str">
            <v>슬레이트공</v>
          </cell>
          <cell r="C42" t="str">
            <v>인</v>
          </cell>
          <cell r="D42">
            <v>68363</v>
          </cell>
          <cell r="E42">
            <v>64891</v>
          </cell>
          <cell r="F42">
            <v>72727</v>
          </cell>
        </row>
        <row r="43">
          <cell r="A43" t="str">
            <v>L038</v>
          </cell>
          <cell r="B43" t="str">
            <v>화약취급공</v>
          </cell>
          <cell r="C43" t="str">
            <v>인</v>
          </cell>
          <cell r="D43">
            <v>67520</v>
          </cell>
          <cell r="E43">
            <v>60578</v>
          </cell>
          <cell r="F43">
            <v>69595</v>
          </cell>
        </row>
        <row r="44">
          <cell r="A44" t="str">
            <v>L039</v>
          </cell>
          <cell r="B44" t="str">
            <v>착 암 공</v>
          </cell>
          <cell r="C44" t="str">
            <v>인</v>
          </cell>
          <cell r="D44">
            <v>50107</v>
          </cell>
          <cell r="E44">
            <v>54279</v>
          </cell>
          <cell r="F44">
            <v>57292</v>
          </cell>
        </row>
        <row r="45">
          <cell r="A45" t="str">
            <v>L040</v>
          </cell>
          <cell r="B45" t="str">
            <v>보 안 공</v>
          </cell>
          <cell r="C45" t="str">
            <v>인</v>
          </cell>
          <cell r="D45">
            <v>41224</v>
          </cell>
          <cell r="E45">
            <v>44036</v>
          </cell>
          <cell r="F45">
            <v>41290</v>
          </cell>
        </row>
        <row r="46">
          <cell r="A46" t="str">
            <v>L041</v>
          </cell>
          <cell r="B46" t="str">
            <v>포 장 공</v>
          </cell>
          <cell r="C46" t="str">
            <v>인</v>
          </cell>
          <cell r="D46">
            <v>59695</v>
          </cell>
          <cell r="E46">
            <v>56237</v>
          </cell>
          <cell r="F46">
            <v>65494</v>
          </cell>
        </row>
        <row r="47">
          <cell r="A47" t="str">
            <v>L042</v>
          </cell>
          <cell r="B47" t="str">
            <v>포 설 공</v>
          </cell>
          <cell r="C47" t="str">
            <v>인</v>
          </cell>
          <cell r="D47">
            <v>53731</v>
          </cell>
          <cell r="E47">
            <v>54013</v>
          </cell>
          <cell r="F47">
            <v>65082</v>
          </cell>
        </row>
        <row r="48">
          <cell r="A48" t="str">
            <v>L043</v>
          </cell>
          <cell r="B48" t="str">
            <v>궤 도 공</v>
          </cell>
          <cell r="C48" t="str">
            <v>인</v>
          </cell>
          <cell r="D48">
            <v>53629</v>
          </cell>
          <cell r="E48">
            <v>62818</v>
          </cell>
          <cell r="F48">
            <v>60000</v>
          </cell>
        </row>
        <row r="49">
          <cell r="A49" t="str">
            <v>L044</v>
          </cell>
          <cell r="B49" t="str">
            <v>용 접 공(철 도)</v>
          </cell>
          <cell r="C49" t="str">
            <v>인</v>
          </cell>
          <cell r="D49">
            <v>58661</v>
          </cell>
          <cell r="E49">
            <v>55736</v>
          </cell>
          <cell r="F49">
            <v>67201</v>
          </cell>
        </row>
        <row r="50">
          <cell r="A50" t="str">
            <v>L045</v>
          </cell>
          <cell r="B50" t="str">
            <v>잠 수 부</v>
          </cell>
          <cell r="C50" t="str">
            <v>인</v>
          </cell>
          <cell r="D50">
            <v>87712</v>
          </cell>
          <cell r="E50">
            <v>73901</v>
          </cell>
          <cell r="F50">
            <v>81832</v>
          </cell>
        </row>
        <row r="51">
          <cell r="A51" t="str">
            <v>L046</v>
          </cell>
          <cell r="B51" t="str">
            <v>잠 함 공</v>
          </cell>
          <cell r="C51" t="str">
            <v>인</v>
          </cell>
          <cell r="D51">
            <v>0</v>
          </cell>
          <cell r="E51">
            <v>0</v>
          </cell>
          <cell r="F51">
            <v>0</v>
          </cell>
        </row>
        <row r="52">
          <cell r="A52" t="str">
            <v>L047</v>
          </cell>
          <cell r="B52" t="str">
            <v>보 링 공</v>
          </cell>
          <cell r="C52" t="str">
            <v>인</v>
          </cell>
          <cell r="D52">
            <v>50288</v>
          </cell>
          <cell r="E52">
            <v>53721</v>
          </cell>
          <cell r="F52">
            <v>58626</v>
          </cell>
        </row>
        <row r="53">
          <cell r="A53" t="str">
            <v>L049</v>
          </cell>
          <cell r="B53" t="str">
            <v>영림기사</v>
          </cell>
          <cell r="C53" t="str">
            <v>인</v>
          </cell>
          <cell r="D53">
            <v>0</v>
          </cell>
          <cell r="E53">
            <v>0</v>
          </cell>
          <cell r="F53">
            <v>72675</v>
          </cell>
        </row>
        <row r="54">
          <cell r="A54" t="str">
            <v>L050</v>
          </cell>
          <cell r="B54" t="str">
            <v>조 경 공</v>
          </cell>
          <cell r="C54" t="str">
            <v>인</v>
          </cell>
          <cell r="D54">
            <v>50250</v>
          </cell>
          <cell r="E54">
            <v>50321</v>
          </cell>
          <cell r="F54">
            <v>60207</v>
          </cell>
        </row>
        <row r="55">
          <cell r="A55" t="str">
            <v>L051</v>
          </cell>
          <cell r="B55" t="str">
            <v>벌 목 부</v>
          </cell>
          <cell r="C55" t="str">
            <v>인</v>
          </cell>
          <cell r="D55">
            <v>57718</v>
          </cell>
          <cell r="E55">
            <v>64902</v>
          </cell>
          <cell r="F55">
            <v>66433</v>
          </cell>
        </row>
        <row r="56">
          <cell r="A56" t="str">
            <v>L052</v>
          </cell>
          <cell r="B56" t="str">
            <v>조림인부</v>
          </cell>
          <cell r="C56" t="str">
            <v>인</v>
          </cell>
          <cell r="D56">
            <v>43854</v>
          </cell>
          <cell r="E56">
            <v>32014</v>
          </cell>
          <cell r="F56">
            <v>53688</v>
          </cell>
        </row>
        <row r="57">
          <cell r="A57" t="str">
            <v>L053</v>
          </cell>
          <cell r="B57" t="str">
            <v>플랜트 기계설치공</v>
          </cell>
          <cell r="C57" t="str">
            <v>인</v>
          </cell>
          <cell r="D57">
            <v>59903</v>
          </cell>
          <cell r="E57">
            <v>61521</v>
          </cell>
          <cell r="F57">
            <v>80805</v>
          </cell>
        </row>
        <row r="58">
          <cell r="A58" t="str">
            <v>L054</v>
          </cell>
          <cell r="B58" t="str">
            <v>플랜트 용접공</v>
          </cell>
          <cell r="C58" t="str">
            <v>인</v>
          </cell>
          <cell r="D58">
            <v>63349</v>
          </cell>
          <cell r="E58">
            <v>69101</v>
          </cell>
          <cell r="F58">
            <v>95379</v>
          </cell>
        </row>
        <row r="59">
          <cell r="A59" t="str">
            <v>L055</v>
          </cell>
          <cell r="B59" t="str">
            <v>플랜트 배관공</v>
          </cell>
          <cell r="C59" t="str">
            <v>인</v>
          </cell>
          <cell r="D59">
            <v>66377</v>
          </cell>
          <cell r="E59">
            <v>76135</v>
          </cell>
          <cell r="F59">
            <v>97219</v>
          </cell>
        </row>
        <row r="60">
          <cell r="A60" t="str">
            <v>L056</v>
          </cell>
          <cell r="B60" t="str">
            <v>플랜트 제관공</v>
          </cell>
          <cell r="C60" t="str">
            <v>인</v>
          </cell>
          <cell r="D60">
            <v>54813</v>
          </cell>
          <cell r="E60">
            <v>60834</v>
          </cell>
          <cell r="F60">
            <v>81966</v>
          </cell>
        </row>
        <row r="61">
          <cell r="A61" t="str">
            <v>L057</v>
          </cell>
          <cell r="B61" t="str">
            <v>시공측량사</v>
          </cell>
          <cell r="C61" t="str">
            <v>인</v>
          </cell>
          <cell r="D61">
            <v>44848</v>
          </cell>
          <cell r="E61">
            <v>47571</v>
          </cell>
          <cell r="F61">
            <v>58506</v>
          </cell>
        </row>
        <row r="62">
          <cell r="A62" t="str">
            <v>L058</v>
          </cell>
          <cell r="B62" t="str">
            <v>시공측량사조수</v>
          </cell>
          <cell r="C62" t="str">
            <v>인</v>
          </cell>
          <cell r="D62">
            <v>33985</v>
          </cell>
          <cell r="E62">
            <v>32619</v>
          </cell>
          <cell r="F62">
            <v>38777</v>
          </cell>
        </row>
        <row r="63">
          <cell r="A63" t="str">
            <v>L059</v>
          </cell>
          <cell r="B63" t="str">
            <v>측    부</v>
          </cell>
          <cell r="C63" t="str">
            <v>인</v>
          </cell>
          <cell r="D63">
            <v>26699</v>
          </cell>
          <cell r="E63">
            <v>32690</v>
          </cell>
          <cell r="F63">
            <v>32725</v>
          </cell>
        </row>
        <row r="64">
          <cell r="A64" t="str">
            <v>L060</v>
          </cell>
          <cell r="B64" t="str">
            <v>검 조 부</v>
          </cell>
          <cell r="C64" t="str">
            <v>인</v>
          </cell>
          <cell r="D64">
            <v>33755</v>
          </cell>
          <cell r="E64">
            <v>34098</v>
          </cell>
          <cell r="F64">
            <v>32800</v>
          </cell>
        </row>
        <row r="65">
          <cell r="A65" t="str">
            <v>L061</v>
          </cell>
          <cell r="B65" t="str">
            <v>송전전공</v>
          </cell>
          <cell r="C65" t="str">
            <v>인</v>
          </cell>
          <cell r="D65">
            <v>197482</v>
          </cell>
          <cell r="E65">
            <v>188956</v>
          </cell>
          <cell r="F65">
            <v>234733</v>
          </cell>
        </row>
        <row r="66">
          <cell r="A66" t="str">
            <v>L062</v>
          </cell>
          <cell r="B66" t="str">
            <v>배전전공</v>
          </cell>
          <cell r="C66" t="str">
            <v>인</v>
          </cell>
          <cell r="D66">
            <v>176615</v>
          </cell>
          <cell r="E66">
            <v>164094</v>
          </cell>
          <cell r="F66">
            <v>192602</v>
          </cell>
        </row>
        <row r="67">
          <cell r="A67" t="str">
            <v>L063</v>
          </cell>
          <cell r="B67" t="str">
            <v>플랜트 전공</v>
          </cell>
          <cell r="C67" t="str">
            <v>인</v>
          </cell>
          <cell r="D67">
            <v>52369</v>
          </cell>
          <cell r="E67">
            <v>54503</v>
          </cell>
          <cell r="F67">
            <v>64285</v>
          </cell>
        </row>
        <row r="68">
          <cell r="A68" t="str">
            <v>L064</v>
          </cell>
          <cell r="B68" t="str">
            <v>내선전공</v>
          </cell>
          <cell r="C68" t="str">
            <v>인</v>
          </cell>
          <cell r="D68">
            <v>47911</v>
          </cell>
          <cell r="E68">
            <v>51021</v>
          </cell>
          <cell r="F68">
            <v>57286</v>
          </cell>
        </row>
        <row r="69">
          <cell r="A69" t="str">
            <v>L065</v>
          </cell>
          <cell r="B69" t="str">
            <v>특별고압케이블전공</v>
          </cell>
          <cell r="C69" t="str">
            <v>인</v>
          </cell>
          <cell r="D69">
            <v>97565</v>
          </cell>
          <cell r="E69">
            <v>102881</v>
          </cell>
          <cell r="F69">
            <v>98463</v>
          </cell>
        </row>
        <row r="70">
          <cell r="A70" t="str">
            <v>L066</v>
          </cell>
          <cell r="B70" t="str">
            <v>고압케이블전공</v>
          </cell>
          <cell r="C70" t="str">
            <v>인</v>
          </cell>
          <cell r="D70">
            <v>66547</v>
          </cell>
          <cell r="E70">
            <v>74151</v>
          </cell>
          <cell r="F70">
            <v>74584</v>
          </cell>
        </row>
        <row r="71">
          <cell r="A71" t="str">
            <v>L067</v>
          </cell>
          <cell r="B71" t="str">
            <v>저압케이블전공</v>
          </cell>
          <cell r="C71" t="str">
            <v>인</v>
          </cell>
          <cell r="D71">
            <v>59146</v>
          </cell>
          <cell r="E71">
            <v>55486</v>
          </cell>
          <cell r="F71">
            <v>61877</v>
          </cell>
        </row>
        <row r="72">
          <cell r="A72" t="str">
            <v>L068</v>
          </cell>
          <cell r="B72" t="str">
            <v>철도신호공</v>
          </cell>
          <cell r="C72" t="str">
            <v>인</v>
          </cell>
          <cell r="D72">
            <v>79766</v>
          </cell>
          <cell r="E72">
            <v>73483</v>
          </cell>
          <cell r="F72">
            <v>88167</v>
          </cell>
        </row>
        <row r="73">
          <cell r="A73" t="str">
            <v>L069</v>
          </cell>
          <cell r="B73" t="str">
            <v>계 장 공</v>
          </cell>
          <cell r="C73" t="str">
            <v>인</v>
          </cell>
          <cell r="D73">
            <v>50009</v>
          </cell>
          <cell r="E73">
            <v>57587</v>
          </cell>
          <cell r="F73">
            <v>60822</v>
          </cell>
        </row>
        <row r="74">
          <cell r="A74" t="str">
            <v>L070</v>
          </cell>
          <cell r="B74" t="str">
            <v>전기공사기사 1급</v>
          </cell>
          <cell r="C74" t="str">
            <v>인</v>
          </cell>
          <cell r="D74">
            <v>0</v>
          </cell>
          <cell r="E74">
            <v>0</v>
          </cell>
          <cell r="F74">
            <v>64241</v>
          </cell>
        </row>
        <row r="75">
          <cell r="A75" t="str">
            <v>L071</v>
          </cell>
          <cell r="B75" t="str">
            <v>전기공사기사 2급</v>
          </cell>
          <cell r="C75" t="str">
            <v>인</v>
          </cell>
          <cell r="D75">
            <v>0</v>
          </cell>
          <cell r="E75">
            <v>0</v>
          </cell>
          <cell r="F75">
            <v>55069</v>
          </cell>
        </row>
        <row r="76">
          <cell r="A76" t="str">
            <v>L072</v>
          </cell>
          <cell r="B76" t="str">
            <v>통신외선공</v>
          </cell>
          <cell r="C76" t="str">
            <v>인</v>
          </cell>
          <cell r="D76">
            <v>73980</v>
          </cell>
          <cell r="E76">
            <v>77946</v>
          </cell>
          <cell r="F76">
            <v>89013</v>
          </cell>
        </row>
        <row r="77">
          <cell r="A77" t="str">
            <v>L073</v>
          </cell>
          <cell r="B77" t="str">
            <v>통신설비공</v>
          </cell>
          <cell r="C77" t="str">
            <v>인</v>
          </cell>
          <cell r="D77">
            <v>64758</v>
          </cell>
          <cell r="E77">
            <v>66296</v>
          </cell>
          <cell r="F77">
            <v>76852</v>
          </cell>
        </row>
        <row r="78">
          <cell r="A78" t="str">
            <v>L074</v>
          </cell>
          <cell r="B78" t="str">
            <v>통신내선공</v>
          </cell>
          <cell r="C78" t="str">
            <v>인</v>
          </cell>
          <cell r="D78">
            <v>60168</v>
          </cell>
          <cell r="E78">
            <v>63738</v>
          </cell>
          <cell r="F78">
            <v>72591</v>
          </cell>
        </row>
        <row r="79">
          <cell r="A79" t="str">
            <v>L075</v>
          </cell>
          <cell r="B79" t="str">
            <v>통신케이블공</v>
          </cell>
          <cell r="C79" t="str">
            <v>인</v>
          </cell>
          <cell r="D79">
            <v>75788</v>
          </cell>
          <cell r="E79">
            <v>80042</v>
          </cell>
          <cell r="F79">
            <v>90455</v>
          </cell>
        </row>
        <row r="80">
          <cell r="A80" t="str">
            <v>L076</v>
          </cell>
          <cell r="B80" t="str">
            <v>무선안테나공</v>
          </cell>
          <cell r="C80" t="str">
            <v>인</v>
          </cell>
          <cell r="D80">
            <v>91475</v>
          </cell>
          <cell r="E80">
            <v>97216</v>
          </cell>
          <cell r="F80">
            <v>110956</v>
          </cell>
        </row>
        <row r="81">
          <cell r="A81" t="str">
            <v>L077</v>
          </cell>
          <cell r="B81" t="str">
            <v>통신기사 1급</v>
          </cell>
          <cell r="C81" t="str">
            <v>인</v>
          </cell>
          <cell r="D81">
            <v>84229</v>
          </cell>
          <cell r="E81">
            <v>87004</v>
          </cell>
          <cell r="F81">
            <v>92723</v>
          </cell>
        </row>
        <row r="82">
          <cell r="A82" t="str">
            <v>L078</v>
          </cell>
          <cell r="B82" t="str">
            <v>통신기사 2급</v>
          </cell>
          <cell r="C82" t="str">
            <v>인</v>
          </cell>
          <cell r="D82">
            <v>79642</v>
          </cell>
          <cell r="E82">
            <v>78519</v>
          </cell>
          <cell r="F82">
            <v>82395</v>
          </cell>
        </row>
        <row r="83">
          <cell r="A83" t="str">
            <v>L079</v>
          </cell>
          <cell r="B83" t="str">
            <v>통신기능사</v>
          </cell>
          <cell r="C83" t="str">
            <v>인</v>
          </cell>
          <cell r="D83">
            <v>67759</v>
          </cell>
          <cell r="E83">
            <v>68332</v>
          </cell>
          <cell r="F83">
            <v>72194</v>
          </cell>
        </row>
        <row r="84">
          <cell r="A84" t="str">
            <v>L080</v>
          </cell>
          <cell r="B84" t="str">
            <v>수작업반장</v>
          </cell>
          <cell r="C84" t="str">
            <v>인</v>
          </cell>
          <cell r="D84">
            <v>57364</v>
          </cell>
          <cell r="E84">
            <v>54191</v>
          </cell>
          <cell r="F84">
            <v>74369</v>
          </cell>
        </row>
        <row r="85">
          <cell r="A85" t="str">
            <v>L081</v>
          </cell>
          <cell r="B85" t="str">
            <v>작업반장</v>
          </cell>
          <cell r="C85" t="str">
            <v>인</v>
          </cell>
          <cell r="D85">
            <v>57364</v>
          </cell>
          <cell r="E85">
            <v>54191</v>
          </cell>
          <cell r="F85">
            <v>60326</v>
          </cell>
        </row>
        <row r="86">
          <cell r="A86" t="str">
            <v>L082</v>
          </cell>
          <cell r="B86" t="str">
            <v>목    도</v>
          </cell>
          <cell r="C86" t="str">
            <v>인</v>
          </cell>
          <cell r="D86">
            <v>64408</v>
          </cell>
          <cell r="E86">
            <v>63010</v>
          </cell>
          <cell r="F86">
            <v>64758</v>
          </cell>
        </row>
        <row r="87">
          <cell r="A87" t="str">
            <v>L083</v>
          </cell>
          <cell r="B87" t="str">
            <v>조 력 공</v>
          </cell>
          <cell r="C87" t="str">
            <v>인</v>
          </cell>
          <cell r="D87">
            <v>39371</v>
          </cell>
          <cell r="E87">
            <v>40427</v>
          </cell>
          <cell r="F87">
            <v>48912</v>
          </cell>
        </row>
        <row r="88">
          <cell r="A88" t="str">
            <v>L084</v>
          </cell>
          <cell r="B88" t="str">
            <v>특별인부</v>
          </cell>
          <cell r="C88" t="str">
            <v>인</v>
          </cell>
          <cell r="D88">
            <v>48674</v>
          </cell>
          <cell r="E88">
            <v>49659</v>
          </cell>
          <cell r="F88">
            <v>57379</v>
          </cell>
        </row>
        <row r="89">
          <cell r="A89" t="str">
            <v>L085</v>
          </cell>
          <cell r="B89" t="str">
            <v>보통인부</v>
          </cell>
          <cell r="C89" t="str">
            <v>인</v>
          </cell>
          <cell r="D89">
            <v>33755</v>
          </cell>
          <cell r="E89">
            <v>34098</v>
          </cell>
          <cell r="F89">
            <v>37736</v>
          </cell>
        </row>
        <row r="90">
          <cell r="A90" t="str">
            <v>L086</v>
          </cell>
          <cell r="B90" t="str">
            <v>중기운전기사</v>
          </cell>
          <cell r="C90" t="str">
            <v>인</v>
          </cell>
          <cell r="D90">
            <v>53715</v>
          </cell>
          <cell r="E90">
            <v>52855</v>
          </cell>
          <cell r="F90">
            <v>56951</v>
          </cell>
        </row>
        <row r="91">
          <cell r="A91" t="str">
            <v>L087</v>
          </cell>
          <cell r="B91" t="str">
            <v>운전사(운반차)</v>
          </cell>
          <cell r="C91" t="str">
            <v>인</v>
          </cell>
          <cell r="D91">
            <v>49633</v>
          </cell>
          <cell r="E91">
            <v>53159</v>
          </cell>
          <cell r="F91">
            <v>51077</v>
          </cell>
        </row>
        <row r="92">
          <cell r="A92" t="str">
            <v>L088</v>
          </cell>
          <cell r="B92" t="str">
            <v>운전사(기  계)</v>
          </cell>
          <cell r="C92" t="str">
            <v>인</v>
          </cell>
          <cell r="D92">
            <v>45575</v>
          </cell>
          <cell r="E92">
            <v>45276</v>
          </cell>
          <cell r="F92">
            <v>54325</v>
          </cell>
        </row>
        <row r="93">
          <cell r="A93" t="str">
            <v>L089</v>
          </cell>
          <cell r="B93" t="str">
            <v>중기운전조수</v>
          </cell>
          <cell r="C93" t="str">
            <v>인</v>
          </cell>
          <cell r="D93">
            <v>40706</v>
          </cell>
          <cell r="E93">
            <v>39194</v>
          </cell>
          <cell r="F93">
            <v>42762</v>
          </cell>
        </row>
        <row r="94">
          <cell r="A94" t="str">
            <v>L090</v>
          </cell>
          <cell r="B94" t="str">
            <v>고급선원</v>
          </cell>
          <cell r="C94" t="str">
            <v>인</v>
          </cell>
          <cell r="D94">
            <v>67380</v>
          </cell>
          <cell r="E94">
            <v>63746</v>
          </cell>
          <cell r="F94">
            <v>63950</v>
          </cell>
        </row>
        <row r="95">
          <cell r="A95" t="str">
            <v>L091</v>
          </cell>
          <cell r="B95" t="str">
            <v>보통선원</v>
          </cell>
          <cell r="C95" t="str">
            <v>인</v>
          </cell>
          <cell r="D95">
            <v>52274</v>
          </cell>
          <cell r="E95">
            <v>54986</v>
          </cell>
          <cell r="F95">
            <v>49346</v>
          </cell>
        </row>
        <row r="96">
          <cell r="A96" t="str">
            <v>L092</v>
          </cell>
          <cell r="B96" t="str">
            <v>선    부</v>
          </cell>
          <cell r="C96" t="str">
            <v>인</v>
          </cell>
          <cell r="D96">
            <v>41303</v>
          </cell>
          <cell r="E96">
            <v>45267</v>
          </cell>
          <cell r="F96">
            <v>40088</v>
          </cell>
        </row>
        <row r="97">
          <cell r="A97" t="str">
            <v>L093</v>
          </cell>
          <cell r="B97" t="str">
            <v>준설선선장</v>
          </cell>
          <cell r="C97" t="str">
            <v>인</v>
          </cell>
          <cell r="D97">
            <v>77084</v>
          </cell>
          <cell r="E97">
            <v>77929</v>
          </cell>
          <cell r="F97">
            <v>79532</v>
          </cell>
        </row>
        <row r="98">
          <cell r="A98" t="str">
            <v>L094</v>
          </cell>
          <cell r="B98" t="str">
            <v>준설선기관장</v>
          </cell>
          <cell r="C98" t="str">
            <v>인</v>
          </cell>
          <cell r="D98">
            <v>65732</v>
          </cell>
          <cell r="E98">
            <v>66667</v>
          </cell>
          <cell r="F98">
            <v>70637</v>
          </cell>
        </row>
        <row r="99">
          <cell r="A99" t="str">
            <v>L095</v>
          </cell>
          <cell r="B99" t="str">
            <v>준설선기관사</v>
          </cell>
          <cell r="C99" t="str">
            <v>인</v>
          </cell>
          <cell r="D99">
            <v>62000</v>
          </cell>
          <cell r="E99">
            <v>63333</v>
          </cell>
          <cell r="F99">
            <v>56955</v>
          </cell>
        </row>
        <row r="100">
          <cell r="A100" t="str">
            <v>L096</v>
          </cell>
          <cell r="B100" t="str">
            <v>준설선운전사</v>
          </cell>
          <cell r="C100" t="str">
            <v>인</v>
          </cell>
          <cell r="D100">
            <v>64200</v>
          </cell>
          <cell r="E100">
            <v>58033</v>
          </cell>
          <cell r="F100">
            <v>66688</v>
          </cell>
        </row>
        <row r="101">
          <cell r="A101" t="str">
            <v>L097</v>
          </cell>
          <cell r="B101" t="str">
            <v>준설선전기사</v>
          </cell>
          <cell r="C101" t="str">
            <v>인</v>
          </cell>
          <cell r="D101">
            <v>66400</v>
          </cell>
          <cell r="E101">
            <v>66000</v>
          </cell>
          <cell r="F101">
            <v>63631</v>
          </cell>
        </row>
        <row r="102">
          <cell r="A102" t="str">
            <v>L098</v>
          </cell>
          <cell r="B102" t="str">
            <v>기계설치공</v>
          </cell>
          <cell r="C102" t="str">
            <v>인</v>
          </cell>
          <cell r="D102">
            <v>56925</v>
          </cell>
          <cell r="E102">
            <v>51838</v>
          </cell>
          <cell r="F102">
            <v>67415</v>
          </cell>
        </row>
        <row r="103">
          <cell r="A103" t="str">
            <v>L099</v>
          </cell>
          <cell r="B103" t="str">
            <v>기 계 공</v>
          </cell>
          <cell r="C103" t="str">
            <v>인</v>
          </cell>
          <cell r="D103">
            <v>49611</v>
          </cell>
          <cell r="E103">
            <v>49600</v>
          </cell>
          <cell r="F103">
            <v>58906</v>
          </cell>
        </row>
        <row r="104">
          <cell r="A104" t="str">
            <v>L100</v>
          </cell>
          <cell r="B104" t="str">
            <v>선 반 공</v>
          </cell>
          <cell r="C104" t="str">
            <v>인</v>
          </cell>
          <cell r="D104">
            <v>0</v>
          </cell>
          <cell r="E104">
            <v>0</v>
          </cell>
          <cell r="F104">
            <v>78752</v>
          </cell>
        </row>
        <row r="105">
          <cell r="A105" t="str">
            <v>L101</v>
          </cell>
          <cell r="B105" t="str">
            <v>정 비 공</v>
          </cell>
          <cell r="C105" t="str">
            <v>인</v>
          </cell>
          <cell r="D105">
            <v>0</v>
          </cell>
          <cell r="E105">
            <v>0</v>
          </cell>
          <cell r="F105">
            <v>52502</v>
          </cell>
        </row>
        <row r="106">
          <cell r="A106" t="str">
            <v>L102</v>
          </cell>
          <cell r="B106" t="str">
            <v>벨트콘베어작업공</v>
          </cell>
          <cell r="C106" t="str">
            <v>인</v>
          </cell>
          <cell r="D106">
            <v>0</v>
          </cell>
          <cell r="E106">
            <v>0</v>
          </cell>
          <cell r="F106">
            <v>0</v>
          </cell>
        </row>
        <row r="107">
          <cell r="A107" t="str">
            <v>L103</v>
          </cell>
          <cell r="B107" t="str">
            <v>현 도 사</v>
          </cell>
          <cell r="C107" t="str">
            <v>인</v>
          </cell>
          <cell r="D107">
            <v>66579</v>
          </cell>
          <cell r="E107">
            <v>0</v>
          </cell>
          <cell r="F107">
            <v>0</v>
          </cell>
        </row>
        <row r="108">
          <cell r="A108" t="str">
            <v>L104</v>
          </cell>
          <cell r="B108" t="str">
            <v>제 도 사</v>
          </cell>
          <cell r="C108" t="str">
            <v>인</v>
          </cell>
          <cell r="D108">
            <v>42366</v>
          </cell>
          <cell r="E108">
            <v>52957</v>
          </cell>
          <cell r="F108">
            <v>46978</v>
          </cell>
        </row>
        <row r="109">
          <cell r="A109" t="str">
            <v>L105</v>
          </cell>
          <cell r="B109" t="str">
            <v>시험사 1급</v>
          </cell>
          <cell r="C109" t="str">
            <v>인</v>
          </cell>
          <cell r="D109">
            <v>48017</v>
          </cell>
          <cell r="E109">
            <v>51959</v>
          </cell>
          <cell r="F109">
            <v>47867</v>
          </cell>
        </row>
        <row r="110">
          <cell r="A110" t="str">
            <v>L106</v>
          </cell>
          <cell r="B110" t="str">
            <v>시험사 2급</v>
          </cell>
          <cell r="C110" t="str">
            <v>인</v>
          </cell>
          <cell r="D110">
            <v>36857</v>
          </cell>
          <cell r="E110">
            <v>39935</v>
          </cell>
          <cell r="F110">
            <v>42272</v>
          </cell>
        </row>
        <row r="111">
          <cell r="A111" t="str">
            <v>L107</v>
          </cell>
          <cell r="B111" t="str">
            <v>시험사 3급</v>
          </cell>
          <cell r="C111" t="str">
            <v>인</v>
          </cell>
          <cell r="D111">
            <v>0</v>
          </cell>
          <cell r="E111">
            <v>0</v>
          </cell>
          <cell r="F111">
            <v>36667</v>
          </cell>
        </row>
        <row r="112">
          <cell r="A112" t="str">
            <v>L108</v>
          </cell>
          <cell r="B112" t="str">
            <v>시험사 4급</v>
          </cell>
          <cell r="C112" t="str">
            <v>인</v>
          </cell>
          <cell r="D112">
            <v>0</v>
          </cell>
          <cell r="E112">
            <v>0</v>
          </cell>
          <cell r="F112">
            <v>30223</v>
          </cell>
        </row>
        <row r="113">
          <cell r="A113" t="str">
            <v>L109</v>
          </cell>
          <cell r="B113" t="str">
            <v>시험보조수</v>
          </cell>
          <cell r="C113" t="str">
            <v>인</v>
          </cell>
          <cell r="D113">
            <v>29231</v>
          </cell>
          <cell r="E113">
            <v>31260</v>
          </cell>
          <cell r="F113">
            <v>31003</v>
          </cell>
        </row>
        <row r="114">
          <cell r="A114" t="str">
            <v>L110</v>
          </cell>
          <cell r="B114" t="str">
            <v>안전관리기사 1급</v>
          </cell>
          <cell r="C114" t="str">
            <v>인</v>
          </cell>
          <cell r="D114">
            <v>0</v>
          </cell>
          <cell r="E114">
            <v>0</v>
          </cell>
          <cell r="F114">
            <v>43959</v>
          </cell>
        </row>
        <row r="115">
          <cell r="A115" t="str">
            <v>L111</v>
          </cell>
          <cell r="B115" t="str">
            <v>안전관리기사 2급</v>
          </cell>
          <cell r="C115" t="str">
            <v>인</v>
          </cell>
          <cell r="D115">
            <v>0</v>
          </cell>
          <cell r="E115">
            <v>0</v>
          </cell>
          <cell r="F115">
            <v>38509</v>
          </cell>
        </row>
        <row r="116">
          <cell r="A116" t="str">
            <v>L112</v>
          </cell>
          <cell r="B116" t="str">
            <v>유 리 공</v>
          </cell>
          <cell r="C116" t="str">
            <v>인</v>
          </cell>
          <cell r="D116">
            <v>57574</v>
          </cell>
          <cell r="E116">
            <v>61877</v>
          </cell>
          <cell r="F116">
            <v>63783</v>
          </cell>
        </row>
        <row r="117">
          <cell r="A117" t="str">
            <v>L113</v>
          </cell>
          <cell r="B117" t="str">
            <v>함 석 공</v>
          </cell>
          <cell r="C117" t="str">
            <v>인</v>
          </cell>
          <cell r="D117">
            <v>56248</v>
          </cell>
          <cell r="E117">
            <v>56465</v>
          </cell>
          <cell r="F117">
            <v>68943</v>
          </cell>
        </row>
        <row r="118">
          <cell r="A118" t="str">
            <v>L114</v>
          </cell>
          <cell r="B118" t="str">
            <v>용 접 공(일 반)</v>
          </cell>
          <cell r="C118" t="str">
            <v>인</v>
          </cell>
          <cell r="D118">
            <v>60784</v>
          </cell>
          <cell r="E118">
            <v>61021</v>
          </cell>
          <cell r="F118">
            <v>74016</v>
          </cell>
        </row>
        <row r="119">
          <cell r="A119" t="str">
            <v>L115</v>
          </cell>
          <cell r="B119" t="str">
            <v>리 벳 공</v>
          </cell>
          <cell r="C119" t="str">
            <v>인</v>
          </cell>
          <cell r="D119">
            <v>60500</v>
          </cell>
          <cell r="E119">
            <v>64796</v>
          </cell>
          <cell r="F119">
            <v>71579</v>
          </cell>
        </row>
        <row r="120">
          <cell r="A120" t="str">
            <v>L116</v>
          </cell>
          <cell r="B120" t="str">
            <v>루 핑 공</v>
          </cell>
          <cell r="C120" t="str">
            <v>인</v>
          </cell>
          <cell r="D120">
            <v>50866</v>
          </cell>
          <cell r="E120">
            <v>51640</v>
          </cell>
          <cell r="F120">
            <v>57701</v>
          </cell>
        </row>
        <row r="121">
          <cell r="A121" t="str">
            <v>L117</v>
          </cell>
          <cell r="B121" t="str">
            <v>닥 트 공</v>
          </cell>
          <cell r="C121" t="str">
            <v>인</v>
          </cell>
          <cell r="D121">
            <v>48478</v>
          </cell>
          <cell r="E121">
            <v>52215</v>
          </cell>
          <cell r="F121">
            <v>58041</v>
          </cell>
        </row>
        <row r="122">
          <cell r="A122" t="str">
            <v>L118</v>
          </cell>
          <cell r="B122" t="str">
            <v>대 장 공</v>
          </cell>
          <cell r="C122" t="str">
            <v>인</v>
          </cell>
          <cell r="D122">
            <v>0</v>
          </cell>
          <cell r="E122">
            <v>0</v>
          </cell>
          <cell r="F122">
            <v>0</v>
          </cell>
        </row>
        <row r="123">
          <cell r="A123" t="str">
            <v>L119</v>
          </cell>
          <cell r="B123" t="str">
            <v>할 석 공</v>
          </cell>
          <cell r="C123" t="str">
            <v>인</v>
          </cell>
          <cell r="D123">
            <v>63951</v>
          </cell>
          <cell r="E123">
            <v>63908</v>
          </cell>
          <cell r="F123">
            <v>77728</v>
          </cell>
        </row>
        <row r="124">
          <cell r="A124" t="str">
            <v>L120</v>
          </cell>
          <cell r="B124" t="str">
            <v>제철축로공</v>
          </cell>
          <cell r="C124" t="str">
            <v>인</v>
          </cell>
          <cell r="D124">
            <v>92419</v>
          </cell>
          <cell r="E124">
            <v>93072</v>
          </cell>
          <cell r="F124">
            <v>93345</v>
          </cell>
        </row>
        <row r="125">
          <cell r="A125" t="str">
            <v>L121</v>
          </cell>
          <cell r="B125" t="str">
            <v>양 생 공</v>
          </cell>
          <cell r="C125" t="str">
            <v>인</v>
          </cell>
          <cell r="D125">
            <v>33755</v>
          </cell>
          <cell r="E125">
            <v>34098</v>
          </cell>
          <cell r="F125">
            <v>42244</v>
          </cell>
        </row>
        <row r="126">
          <cell r="A126" t="str">
            <v>L122</v>
          </cell>
          <cell r="B126" t="str">
            <v>계 령 공</v>
          </cell>
          <cell r="C126" t="str">
            <v>인</v>
          </cell>
          <cell r="D126">
            <v>52915</v>
          </cell>
          <cell r="E126">
            <v>55640</v>
          </cell>
          <cell r="F126">
            <v>0</v>
          </cell>
        </row>
        <row r="127">
          <cell r="A127" t="str">
            <v>L123</v>
          </cell>
          <cell r="B127" t="str">
            <v>사 공(배포함)</v>
          </cell>
          <cell r="C127" t="str">
            <v>인</v>
          </cell>
          <cell r="D127">
            <v>0</v>
          </cell>
          <cell r="E127">
            <v>0</v>
          </cell>
          <cell r="F127">
            <v>0</v>
          </cell>
        </row>
        <row r="128">
          <cell r="A128" t="str">
            <v>L124</v>
          </cell>
          <cell r="B128" t="str">
            <v>마 부(우마차포함)</v>
          </cell>
          <cell r="C128" t="str">
            <v>인</v>
          </cell>
          <cell r="D128">
            <v>0</v>
          </cell>
          <cell r="E128">
            <v>0</v>
          </cell>
          <cell r="F128">
            <v>0</v>
          </cell>
        </row>
        <row r="129">
          <cell r="A129" t="str">
            <v>L125</v>
          </cell>
          <cell r="B129" t="str">
            <v>제 재 공</v>
          </cell>
          <cell r="C129" t="str">
            <v>인</v>
          </cell>
          <cell r="D129">
            <v>0</v>
          </cell>
          <cell r="E129">
            <v>0</v>
          </cell>
          <cell r="F129">
            <v>0</v>
          </cell>
        </row>
        <row r="130">
          <cell r="A130" t="str">
            <v>L126</v>
          </cell>
          <cell r="B130" t="str">
            <v>철도궤도공</v>
          </cell>
          <cell r="C130" t="str">
            <v>인</v>
          </cell>
          <cell r="D130">
            <v>53629</v>
          </cell>
          <cell r="E130">
            <v>62818</v>
          </cell>
          <cell r="F130">
            <v>65636</v>
          </cell>
        </row>
        <row r="131">
          <cell r="A131" t="str">
            <v>L127</v>
          </cell>
          <cell r="B131" t="str">
            <v>지적기사 1급</v>
          </cell>
          <cell r="C131" t="str">
            <v>인</v>
          </cell>
          <cell r="D131">
            <v>91687</v>
          </cell>
          <cell r="E131">
            <v>93295</v>
          </cell>
          <cell r="F131">
            <v>93540</v>
          </cell>
        </row>
        <row r="132">
          <cell r="A132" t="str">
            <v>L128</v>
          </cell>
          <cell r="B132" t="str">
            <v>지적기사 2급</v>
          </cell>
          <cell r="C132" t="str">
            <v>인</v>
          </cell>
          <cell r="D132">
            <v>69173</v>
          </cell>
          <cell r="E132">
            <v>72840</v>
          </cell>
          <cell r="F132">
            <v>72183</v>
          </cell>
        </row>
        <row r="133">
          <cell r="A133" t="str">
            <v>L129</v>
          </cell>
          <cell r="B133" t="str">
            <v>지적기능사 1급</v>
          </cell>
          <cell r="C133" t="str">
            <v>인</v>
          </cell>
          <cell r="D133">
            <v>48878</v>
          </cell>
          <cell r="E133">
            <v>50316</v>
          </cell>
          <cell r="F133">
            <v>53062</v>
          </cell>
        </row>
        <row r="134">
          <cell r="A134" t="str">
            <v>L130</v>
          </cell>
          <cell r="B134" t="str">
            <v>지적기능사 2급</v>
          </cell>
          <cell r="C134" t="str">
            <v>인</v>
          </cell>
          <cell r="D134">
            <v>35131</v>
          </cell>
          <cell r="E134">
            <v>34731</v>
          </cell>
          <cell r="F134">
            <v>32715</v>
          </cell>
        </row>
        <row r="135">
          <cell r="A135" t="str">
            <v>L131</v>
          </cell>
          <cell r="B135" t="str">
            <v>치장벽돌공</v>
          </cell>
          <cell r="C135" t="str">
            <v>인</v>
          </cell>
          <cell r="D135">
            <v>61897</v>
          </cell>
          <cell r="E135">
            <v>64317</v>
          </cell>
          <cell r="F135">
            <v>73288</v>
          </cell>
        </row>
        <row r="136">
          <cell r="A136" t="str">
            <v>L132</v>
          </cell>
          <cell r="B136" t="str">
            <v>송전활선전공</v>
          </cell>
          <cell r="C136" t="str">
            <v>인</v>
          </cell>
          <cell r="D136">
            <v>235109</v>
          </cell>
          <cell r="E136">
            <v>250000</v>
          </cell>
          <cell r="F136">
            <v>0</v>
          </cell>
        </row>
        <row r="137">
          <cell r="A137" t="str">
            <v>L133</v>
          </cell>
          <cell r="B137" t="str">
            <v>배전활선전공</v>
          </cell>
          <cell r="C137" t="str">
            <v>인</v>
          </cell>
          <cell r="D137">
            <v>182772</v>
          </cell>
          <cell r="E137">
            <v>188915</v>
          </cell>
          <cell r="F137">
            <v>215055</v>
          </cell>
        </row>
        <row r="138">
          <cell r="A138" t="str">
            <v>L134</v>
          </cell>
          <cell r="B138" t="str">
            <v>중기조장</v>
          </cell>
          <cell r="C138" t="str">
            <v>인</v>
          </cell>
          <cell r="D138">
            <v>64260</v>
          </cell>
          <cell r="E138">
            <v>56042</v>
          </cell>
          <cell r="F138">
            <v>55484</v>
          </cell>
        </row>
        <row r="139">
          <cell r="A139" t="str">
            <v>L135</v>
          </cell>
          <cell r="B139" t="str">
            <v>모래분사공</v>
          </cell>
          <cell r="C139" t="str">
            <v>인</v>
          </cell>
          <cell r="D139">
            <v>52915</v>
          </cell>
          <cell r="E139">
            <v>55640</v>
          </cell>
          <cell r="F139">
            <v>49962</v>
          </cell>
        </row>
        <row r="140">
          <cell r="A140" t="str">
            <v>L137</v>
          </cell>
          <cell r="B140" t="str">
            <v>플랜트 특수용접공</v>
          </cell>
          <cell r="C140" t="str">
            <v>인</v>
          </cell>
          <cell r="D140">
            <v>100475</v>
          </cell>
          <cell r="E140">
            <v>93828</v>
          </cell>
          <cell r="F140">
            <v>141421</v>
          </cell>
        </row>
        <row r="141">
          <cell r="A141" t="str">
            <v>L200</v>
          </cell>
          <cell r="B141" t="str">
            <v>여자인부</v>
          </cell>
          <cell r="C141" t="str">
            <v>인</v>
          </cell>
          <cell r="D141">
            <v>0</v>
          </cell>
          <cell r="E141">
            <v>0</v>
          </cell>
          <cell r="F141">
            <v>0</v>
          </cell>
        </row>
        <row r="142">
          <cell r="A142" t="str">
            <v>L201</v>
          </cell>
          <cell r="B142" t="str">
            <v>조    공</v>
          </cell>
          <cell r="C142" t="str">
            <v>인</v>
          </cell>
          <cell r="D142">
            <v>0</v>
          </cell>
          <cell r="E142">
            <v>0</v>
          </cell>
          <cell r="F142">
            <v>0</v>
          </cell>
        </row>
        <row r="143">
          <cell r="A143" t="str">
            <v>L202</v>
          </cell>
          <cell r="B143" t="str">
            <v>포장특공</v>
          </cell>
          <cell r="C143" t="str">
            <v>인</v>
          </cell>
          <cell r="D143">
            <v>0</v>
          </cell>
          <cell r="E143">
            <v>0</v>
          </cell>
          <cell r="F143">
            <v>0</v>
          </cell>
        </row>
        <row r="144">
          <cell r="A144" t="str">
            <v>L203</v>
          </cell>
          <cell r="B144" t="str">
            <v>항 타 공</v>
          </cell>
          <cell r="C144" t="str">
            <v>인</v>
          </cell>
          <cell r="D144">
            <v>0</v>
          </cell>
          <cell r="E144">
            <v>0</v>
          </cell>
          <cell r="F144">
            <v>0</v>
          </cell>
        </row>
        <row r="145">
          <cell r="A145" t="str">
            <v>L204</v>
          </cell>
          <cell r="B145" t="str">
            <v>드 릴 공</v>
          </cell>
          <cell r="C145" t="str">
            <v>인</v>
          </cell>
          <cell r="D145">
            <v>0</v>
          </cell>
          <cell r="E145">
            <v>0</v>
          </cell>
          <cell r="F145">
            <v>0</v>
          </cell>
        </row>
        <row r="146">
          <cell r="A146" t="str">
            <v>L205</v>
          </cell>
          <cell r="B146" t="str">
            <v>WIRE MESH 설치공</v>
          </cell>
          <cell r="C146" t="str">
            <v>인</v>
          </cell>
          <cell r="D146">
            <v>0</v>
          </cell>
          <cell r="E146">
            <v>0</v>
          </cell>
          <cell r="F146">
            <v>0</v>
          </cell>
        </row>
        <row r="147">
          <cell r="A147" t="str">
            <v>L701</v>
          </cell>
          <cell r="B147" t="str">
            <v>특급기술자</v>
          </cell>
          <cell r="C147" t="str">
            <v>인</v>
          </cell>
          <cell r="D147">
            <v>132166</v>
          </cell>
          <cell r="E147">
            <v>142203</v>
          </cell>
          <cell r="F147">
            <v>142203</v>
          </cell>
        </row>
        <row r="148">
          <cell r="A148" t="str">
            <v>L702</v>
          </cell>
          <cell r="B148" t="str">
            <v>고급기술자</v>
          </cell>
          <cell r="C148" t="str">
            <v>인</v>
          </cell>
          <cell r="D148">
            <v>109695</v>
          </cell>
          <cell r="E148">
            <v>117410</v>
          </cell>
          <cell r="F148">
            <v>117410</v>
          </cell>
        </row>
        <row r="149">
          <cell r="A149" t="str">
            <v>L703</v>
          </cell>
          <cell r="B149" t="str">
            <v>중급기술자</v>
          </cell>
          <cell r="C149" t="str">
            <v>인</v>
          </cell>
          <cell r="D149">
            <v>91968</v>
          </cell>
          <cell r="E149">
            <v>97488</v>
          </cell>
          <cell r="F149">
            <v>97488</v>
          </cell>
        </row>
        <row r="150">
          <cell r="A150" t="str">
            <v>L704</v>
          </cell>
          <cell r="B150" t="str">
            <v>초급기술자</v>
          </cell>
          <cell r="C150" t="str">
            <v>인</v>
          </cell>
          <cell r="D150">
            <v>65947</v>
          </cell>
          <cell r="E150">
            <v>69405</v>
          </cell>
          <cell r="F150">
            <v>69405</v>
          </cell>
        </row>
        <row r="151">
          <cell r="A151" t="str">
            <v>L705</v>
          </cell>
          <cell r="B151" t="str">
            <v>고급기능사</v>
          </cell>
          <cell r="C151" t="str">
            <v>인</v>
          </cell>
          <cell r="D151">
            <v>67006</v>
          </cell>
          <cell r="E151">
            <v>68094</v>
          </cell>
          <cell r="F151">
            <v>68094</v>
          </cell>
        </row>
        <row r="152">
          <cell r="A152" t="str">
            <v>L706</v>
          </cell>
          <cell r="B152" t="str">
            <v>중급기능사</v>
          </cell>
          <cell r="C152" t="str">
            <v>인</v>
          </cell>
          <cell r="D152">
            <v>55830</v>
          </cell>
          <cell r="E152">
            <v>60249</v>
          </cell>
          <cell r="F152">
            <v>60249</v>
          </cell>
        </row>
        <row r="153">
          <cell r="A153" t="str">
            <v>L707</v>
          </cell>
          <cell r="B153" t="str">
            <v>초급기능사</v>
          </cell>
          <cell r="C153" t="str">
            <v>인</v>
          </cell>
          <cell r="D153">
            <v>46933</v>
          </cell>
          <cell r="E153">
            <v>48652</v>
          </cell>
          <cell r="F153">
            <v>48652</v>
          </cell>
        </row>
        <row r="154">
          <cell r="A154" t="str">
            <v>L301</v>
          </cell>
          <cell r="B154" t="str">
            <v>H/W설치기사</v>
          </cell>
          <cell r="C154" t="str">
            <v>인</v>
          </cell>
          <cell r="D154">
            <v>83297</v>
          </cell>
          <cell r="E154">
            <v>82162</v>
          </cell>
          <cell r="F154">
            <v>82913</v>
          </cell>
        </row>
        <row r="155">
          <cell r="A155" t="str">
            <v>L302</v>
          </cell>
          <cell r="B155" t="str">
            <v>H/W시험기사</v>
          </cell>
          <cell r="C155" t="str">
            <v>인</v>
          </cell>
          <cell r="D155">
            <v>85165</v>
          </cell>
          <cell r="E155">
            <v>82402</v>
          </cell>
          <cell r="F155">
            <v>84088</v>
          </cell>
        </row>
        <row r="156">
          <cell r="A156" t="str">
            <v>L303</v>
          </cell>
          <cell r="B156" t="str">
            <v>S/W시험기사</v>
          </cell>
          <cell r="C156" t="str">
            <v>인</v>
          </cell>
          <cell r="D156">
            <v>86583</v>
          </cell>
          <cell r="E156">
            <v>84693</v>
          </cell>
          <cell r="F156">
            <v>85238</v>
          </cell>
        </row>
        <row r="157">
          <cell r="A157" t="str">
            <v>L304</v>
          </cell>
          <cell r="B157" t="str">
            <v>CPU시험기사</v>
          </cell>
          <cell r="C157" t="str">
            <v>인</v>
          </cell>
          <cell r="D157">
            <v>81182</v>
          </cell>
          <cell r="E157">
            <v>79138</v>
          </cell>
          <cell r="F157">
            <v>80163</v>
          </cell>
        </row>
        <row r="158">
          <cell r="A158" t="str">
            <v>L305</v>
          </cell>
          <cell r="B158" t="str">
            <v>광통신기사</v>
          </cell>
          <cell r="C158" t="str">
            <v>인</v>
          </cell>
          <cell r="D158">
            <v>108175</v>
          </cell>
          <cell r="E158">
            <v>132875</v>
          </cell>
          <cell r="F158">
            <v>149857</v>
          </cell>
        </row>
        <row r="159">
          <cell r="A159" t="str">
            <v>L306</v>
          </cell>
          <cell r="B159" t="str">
            <v>광케이블기사</v>
          </cell>
          <cell r="C159" t="str">
            <v>인</v>
          </cell>
          <cell r="D159">
            <v>90147</v>
          </cell>
          <cell r="E159">
            <v>110336</v>
          </cell>
          <cell r="F159">
            <v>120493</v>
          </cell>
        </row>
        <row r="160">
          <cell r="A160" t="str">
            <v>L401</v>
          </cell>
          <cell r="B160" t="str">
            <v>도편수</v>
          </cell>
          <cell r="C160" t="str">
            <v>인</v>
          </cell>
          <cell r="D160">
            <v>120804</v>
          </cell>
          <cell r="E160">
            <v>131984</v>
          </cell>
          <cell r="F160">
            <v>132909</v>
          </cell>
        </row>
        <row r="161">
          <cell r="A161" t="str">
            <v>L402</v>
          </cell>
          <cell r="B161" t="str">
            <v>목조각공</v>
          </cell>
          <cell r="C161" t="str">
            <v>인</v>
          </cell>
          <cell r="D161">
            <v>109226</v>
          </cell>
          <cell r="E161">
            <v>96291</v>
          </cell>
          <cell r="F161">
            <v>95674</v>
          </cell>
        </row>
        <row r="162">
          <cell r="A162" t="str">
            <v>L403</v>
          </cell>
          <cell r="B162" t="str">
            <v>한식목공</v>
          </cell>
          <cell r="C162" t="str">
            <v>인</v>
          </cell>
          <cell r="D162">
            <v>89987</v>
          </cell>
          <cell r="E162">
            <v>87000</v>
          </cell>
          <cell r="F162">
            <v>86465</v>
          </cell>
        </row>
        <row r="163">
          <cell r="A163" t="str">
            <v>L404</v>
          </cell>
          <cell r="B163" t="str">
            <v>한식목공조공</v>
          </cell>
          <cell r="C163" t="str">
            <v>인</v>
          </cell>
          <cell r="D163">
            <v>73861</v>
          </cell>
          <cell r="E163">
            <v>69203</v>
          </cell>
          <cell r="F163">
            <v>62022</v>
          </cell>
        </row>
        <row r="164">
          <cell r="A164" t="str">
            <v>L405</v>
          </cell>
          <cell r="B164" t="str">
            <v>드잡이공</v>
          </cell>
          <cell r="C164" t="str">
            <v>인</v>
          </cell>
          <cell r="D164">
            <v>98743</v>
          </cell>
          <cell r="E164">
            <v>106667</v>
          </cell>
          <cell r="F164">
            <v>98108</v>
          </cell>
        </row>
        <row r="165">
          <cell r="A165" t="str">
            <v>L406</v>
          </cell>
          <cell r="B165" t="str">
            <v>한식와공</v>
          </cell>
          <cell r="C165" t="str">
            <v>인</v>
          </cell>
          <cell r="D165">
            <v>144566</v>
          </cell>
          <cell r="E165">
            <v>153013</v>
          </cell>
          <cell r="F165">
            <v>126465</v>
          </cell>
        </row>
        <row r="166">
          <cell r="A166" t="str">
            <v>L407</v>
          </cell>
          <cell r="B166" t="str">
            <v>한식와공조공</v>
          </cell>
          <cell r="C166" t="str">
            <v>인</v>
          </cell>
          <cell r="D166">
            <v>98830</v>
          </cell>
          <cell r="E166">
            <v>80622</v>
          </cell>
          <cell r="F166">
            <v>91058</v>
          </cell>
        </row>
        <row r="167">
          <cell r="A167" t="str">
            <v>L408</v>
          </cell>
          <cell r="B167" t="str">
            <v>석조각공</v>
          </cell>
          <cell r="C167" t="str">
            <v>인</v>
          </cell>
          <cell r="D167">
            <v>97323</v>
          </cell>
          <cell r="E167">
            <v>112022</v>
          </cell>
          <cell r="F167">
            <v>108908</v>
          </cell>
        </row>
        <row r="168">
          <cell r="A168" t="str">
            <v>L409</v>
          </cell>
          <cell r="B168" t="str">
            <v>특수화공</v>
          </cell>
          <cell r="C168" t="str">
            <v>인</v>
          </cell>
          <cell r="D168">
            <v>130909</v>
          </cell>
          <cell r="E168">
            <v>106000</v>
          </cell>
          <cell r="F168">
            <v>121264</v>
          </cell>
        </row>
        <row r="169">
          <cell r="A169" t="str">
            <v>L410</v>
          </cell>
          <cell r="B169" t="str">
            <v>화공</v>
          </cell>
          <cell r="C169" t="str">
            <v>인</v>
          </cell>
          <cell r="D169">
            <v>98506</v>
          </cell>
          <cell r="E169">
            <v>92685</v>
          </cell>
          <cell r="F169">
            <v>86801</v>
          </cell>
        </row>
        <row r="170">
          <cell r="A170" t="str">
            <v>L411</v>
          </cell>
          <cell r="B170" t="str">
            <v>한식미장공</v>
          </cell>
          <cell r="C170" t="str">
            <v>인</v>
          </cell>
          <cell r="D170">
            <v>83400</v>
          </cell>
          <cell r="E170">
            <v>78989</v>
          </cell>
          <cell r="F170">
            <v>79972</v>
          </cell>
        </row>
        <row r="171">
          <cell r="A171" t="str">
            <v>L501</v>
          </cell>
          <cell r="B171" t="str">
            <v>원자력배관공</v>
          </cell>
          <cell r="C171" t="str">
            <v>인</v>
          </cell>
          <cell r="D171">
            <v>85504</v>
          </cell>
          <cell r="E171">
            <v>84091</v>
          </cell>
          <cell r="F171">
            <v>85331</v>
          </cell>
        </row>
        <row r="172">
          <cell r="A172" t="str">
            <v>L502</v>
          </cell>
          <cell r="B172" t="str">
            <v>원자력용접공</v>
          </cell>
          <cell r="C172" t="str">
            <v>인</v>
          </cell>
          <cell r="D172">
            <v>91598</v>
          </cell>
          <cell r="E172">
            <v>97054</v>
          </cell>
          <cell r="F172">
            <v>98842</v>
          </cell>
        </row>
        <row r="173">
          <cell r="A173" t="str">
            <v>L503</v>
          </cell>
          <cell r="B173" t="str">
            <v>원자력기계설치공</v>
          </cell>
          <cell r="C173" t="str">
            <v>인</v>
          </cell>
          <cell r="D173">
            <v>95966</v>
          </cell>
          <cell r="E173">
            <v>97451</v>
          </cell>
          <cell r="F173">
            <v>98364</v>
          </cell>
        </row>
        <row r="174">
          <cell r="A174" t="str">
            <v>L504</v>
          </cell>
          <cell r="B174" t="str">
            <v>원자력덕트공</v>
          </cell>
          <cell r="C174" t="str">
            <v>인</v>
          </cell>
          <cell r="D174">
            <v>88404</v>
          </cell>
          <cell r="E174">
            <v>84386</v>
          </cell>
          <cell r="F174">
            <v>104350</v>
          </cell>
        </row>
        <row r="175">
          <cell r="A175" t="str">
            <v>L505</v>
          </cell>
          <cell r="B175" t="str">
            <v>원자력제관공</v>
          </cell>
          <cell r="C175" t="str">
            <v>인</v>
          </cell>
          <cell r="D175">
            <v>76226</v>
          </cell>
          <cell r="E175">
            <v>79640</v>
          </cell>
          <cell r="F175">
            <v>76379</v>
          </cell>
        </row>
        <row r="176">
          <cell r="A176" t="str">
            <v>L506</v>
          </cell>
          <cell r="B176" t="str">
            <v>원자력케이블공</v>
          </cell>
          <cell r="C176" t="str">
            <v>인</v>
          </cell>
          <cell r="D176">
            <v>61338</v>
          </cell>
          <cell r="E176">
            <v>66411</v>
          </cell>
          <cell r="F176">
            <v>85474</v>
          </cell>
        </row>
        <row r="177">
          <cell r="A177" t="str">
            <v>L507</v>
          </cell>
          <cell r="B177" t="str">
            <v>원자력계장공</v>
          </cell>
          <cell r="C177" t="str">
            <v>인</v>
          </cell>
          <cell r="D177">
            <v>58478</v>
          </cell>
          <cell r="E177">
            <v>48839</v>
          </cell>
          <cell r="F177">
            <v>0</v>
          </cell>
        </row>
        <row r="178">
          <cell r="A178" t="str">
            <v>L508</v>
          </cell>
          <cell r="B178" t="str">
            <v>고급원자력비파괴시험공</v>
          </cell>
          <cell r="C178" t="str">
            <v>인</v>
          </cell>
          <cell r="D178">
            <v>89172</v>
          </cell>
          <cell r="E178">
            <v>91089</v>
          </cell>
          <cell r="F178">
            <v>92315</v>
          </cell>
        </row>
        <row r="179">
          <cell r="A179" t="str">
            <v>L509</v>
          </cell>
          <cell r="B179" t="str">
            <v>특급원자력비파괴시험공</v>
          </cell>
          <cell r="C179" t="str">
            <v>인</v>
          </cell>
          <cell r="D179">
            <v>94950</v>
          </cell>
          <cell r="E179">
            <v>99701</v>
          </cell>
          <cell r="F179">
            <v>100409</v>
          </cell>
        </row>
        <row r="180">
          <cell r="A180" t="str">
            <v>L510</v>
          </cell>
          <cell r="B180" t="str">
            <v>원자력기술자</v>
          </cell>
          <cell r="C180" t="str">
            <v>인</v>
          </cell>
          <cell r="D180">
            <v>71548</v>
          </cell>
          <cell r="E180">
            <v>67556</v>
          </cell>
          <cell r="F180">
            <v>66616</v>
          </cell>
        </row>
        <row r="181">
          <cell r="A181" t="str">
            <v>L511</v>
          </cell>
          <cell r="B181" t="str">
            <v>중급원자력기술자</v>
          </cell>
          <cell r="C181" t="str">
            <v>인</v>
          </cell>
          <cell r="D181">
            <v>85398</v>
          </cell>
          <cell r="E181">
            <v>78598</v>
          </cell>
          <cell r="F181">
            <v>77992</v>
          </cell>
        </row>
        <row r="182">
          <cell r="A182" t="str">
            <v>L048</v>
          </cell>
          <cell r="B182" t="str">
            <v>우 물 공</v>
          </cell>
          <cell r="C182" t="str">
            <v>인</v>
          </cell>
          <cell r="D182">
            <v>50288</v>
          </cell>
          <cell r="E182">
            <v>53721</v>
          </cell>
          <cell r="F182">
            <v>50558</v>
          </cell>
        </row>
        <row r="183">
          <cell r="A183" t="str">
            <v>L601</v>
          </cell>
          <cell r="B183" t="str">
            <v>책임측량사</v>
          </cell>
          <cell r="C183" t="str">
            <v>인</v>
          </cell>
          <cell r="D183">
            <v>0</v>
          </cell>
          <cell r="E183">
            <v>0</v>
          </cell>
          <cell r="F183">
            <v>0</v>
          </cell>
        </row>
        <row r="184">
          <cell r="A184" t="str">
            <v>L602</v>
          </cell>
          <cell r="B184" t="str">
            <v>측지기사 1급</v>
          </cell>
          <cell r="C184" t="str">
            <v>인</v>
          </cell>
          <cell r="D184">
            <v>0</v>
          </cell>
          <cell r="E184">
            <v>0</v>
          </cell>
          <cell r="F184">
            <v>0</v>
          </cell>
        </row>
        <row r="185">
          <cell r="A185" t="str">
            <v>L603</v>
          </cell>
          <cell r="B185" t="str">
            <v>측지기사 2급</v>
          </cell>
          <cell r="C185" t="str">
            <v>인</v>
          </cell>
          <cell r="D185">
            <v>0</v>
          </cell>
          <cell r="E185">
            <v>0</v>
          </cell>
          <cell r="F185">
            <v>0</v>
          </cell>
        </row>
        <row r="186">
          <cell r="A186" t="str">
            <v>L604</v>
          </cell>
          <cell r="B186" t="str">
            <v>측량기능사 1급</v>
          </cell>
          <cell r="C186" t="str">
            <v>인</v>
          </cell>
          <cell r="D186">
            <v>0</v>
          </cell>
          <cell r="E186">
            <v>0</v>
          </cell>
          <cell r="F186">
            <v>0</v>
          </cell>
        </row>
        <row r="187">
          <cell r="A187" t="str">
            <v>L605</v>
          </cell>
          <cell r="B187" t="str">
            <v>측량기능사 또는 측량기능사 2급</v>
          </cell>
          <cell r="C187" t="str">
            <v>인</v>
          </cell>
          <cell r="D187">
            <v>0</v>
          </cell>
          <cell r="E187">
            <v>0</v>
          </cell>
          <cell r="F187">
            <v>0</v>
          </cell>
        </row>
        <row r="188">
          <cell r="A188" t="str">
            <v>L606</v>
          </cell>
          <cell r="B188" t="str">
            <v>항공사진기능사 1급(1급/2급통합)</v>
          </cell>
          <cell r="C188" t="str">
            <v>인</v>
          </cell>
          <cell r="D188">
            <v>0</v>
          </cell>
          <cell r="E188">
            <v>0</v>
          </cell>
          <cell r="F188">
            <v>0</v>
          </cell>
        </row>
        <row r="189">
          <cell r="A189" t="str">
            <v>L609</v>
          </cell>
          <cell r="B189" t="str">
            <v>도화기능사 또는 도화기능사 2급</v>
          </cell>
          <cell r="C189" t="str">
            <v>인</v>
          </cell>
          <cell r="D189">
            <v>0</v>
          </cell>
          <cell r="E189">
            <v>0</v>
          </cell>
          <cell r="F189">
            <v>0</v>
          </cell>
        </row>
        <row r="190">
          <cell r="A190" t="str">
            <v>L607</v>
          </cell>
          <cell r="B190" t="str">
            <v>항공사진기능사 또는 항공사진기능사 2급</v>
          </cell>
          <cell r="C190" t="str">
            <v>인</v>
          </cell>
          <cell r="D190">
            <v>0</v>
          </cell>
          <cell r="E190">
            <v>0</v>
          </cell>
          <cell r="F190">
            <v>0</v>
          </cell>
        </row>
        <row r="191">
          <cell r="A191" t="str">
            <v>L608</v>
          </cell>
          <cell r="B191" t="str">
            <v>도화기능사 1급(1급/2급통합)</v>
          </cell>
          <cell r="C191" t="str">
            <v>인</v>
          </cell>
          <cell r="D191">
            <v>0</v>
          </cell>
          <cell r="E191">
            <v>0</v>
          </cell>
          <cell r="F191">
            <v>0</v>
          </cell>
        </row>
        <row r="192">
          <cell r="A192" t="str">
            <v>L610</v>
          </cell>
          <cell r="B192" t="str">
            <v>지도제작기능사 1급(1급/2급통합)</v>
          </cell>
          <cell r="C192" t="str">
            <v>인</v>
          </cell>
          <cell r="D192">
            <v>0</v>
          </cell>
          <cell r="E192">
            <v>0</v>
          </cell>
          <cell r="F192">
            <v>0</v>
          </cell>
        </row>
        <row r="193">
          <cell r="A193" t="str">
            <v>L611</v>
          </cell>
          <cell r="B193" t="str">
            <v>지도제작기능사 또는 지도제작기능사 2급</v>
          </cell>
          <cell r="C193" t="str">
            <v>인</v>
          </cell>
          <cell r="D193">
            <v>0</v>
          </cell>
          <cell r="E193">
            <v>0</v>
          </cell>
          <cell r="F193">
            <v>0</v>
          </cell>
        </row>
        <row r="194">
          <cell r="A194" t="str">
            <v>L612</v>
          </cell>
          <cell r="B194" t="str">
            <v>사업용 조종사</v>
          </cell>
          <cell r="C194" t="str">
            <v>인</v>
          </cell>
          <cell r="D194">
            <v>0</v>
          </cell>
          <cell r="E194">
            <v>0</v>
          </cell>
          <cell r="F194">
            <v>0</v>
          </cell>
        </row>
        <row r="195">
          <cell r="A195" t="str">
            <v>L613</v>
          </cell>
          <cell r="B195" t="str">
            <v>항법사</v>
          </cell>
          <cell r="C195" t="str">
            <v>인</v>
          </cell>
          <cell r="D195">
            <v>0</v>
          </cell>
          <cell r="E195">
            <v>0</v>
          </cell>
          <cell r="F195">
            <v>0</v>
          </cell>
        </row>
        <row r="196">
          <cell r="A196" t="str">
            <v>L614</v>
          </cell>
          <cell r="B196" t="str">
            <v>항공정비사</v>
          </cell>
          <cell r="C196" t="str">
            <v>인</v>
          </cell>
          <cell r="D196">
            <v>0</v>
          </cell>
          <cell r="E196">
            <v>0</v>
          </cell>
          <cell r="F196">
            <v>0</v>
          </cell>
        </row>
        <row r="197">
          <cell r="A197" t="str">
            <v>L615</v>
          </cell>
          <cell r="B197" t="str">
            <v>항공사진촬영사</v>
          </cell>
          <cell r="C197" t="str">
            <v>인</v>
          </cell>
          <cell r="D197">
            <v>0</v>
          </cell>
          <cell r="E197">
            <v>0</v>
          </cell>
          <cell r="F197">
            <v>0</v>
          </cell>
        </row>
        <row r="198">
          <cell r="A198" t="str">
            <v>L512</v>
          </cell>
          <cell r="B198" t="str">
            <v>상급원자력기술자</v>
          </cell>
          <cell r="C198" t="str">
            <v>인</v>
          </cell>
          <cell r="D198">
            <v>109491</v>
          </cell>
          <cell r="E198">
            <v>116994</v>
          </cell>
          <cell r="F198">
            <v>114125</v>
          </cell>
        </row>
        <row r="199">
          <cell r="A199" t="str">
            <v>L513</v>
          </cell>
          <cell r="B199" t="str">
            <v>원자력품질관리사</v>
          </cell>
          <cell r="C199" t="str">
            <v>인</v>
          </cell>
          <cell r="D199">
            <v>104799</v>
          </cell>
          <cell r="E199">
            <v>103736</v>
          </cell>
          <cell r="F199">
            <v>105586</v>
          </cell>
        </row>
        <row r="200">
          <cell r="A200" t="str">
            <v>L514</v>
          </cell>
          <cell r="B200" t="str">
            <v>원자력 특별인부</v>
          </cell>
          <cell r="C200" t="str">
            <v>인</v>
          </cell>
          <cell r="D200">
            <v>58187</v>
          </cell>
          <cell r="E200">
            <v>68094</v>
          </cell>
          <cell r="F200">
            <v>64294</v>
          </cell>
        </row>
        <row r="201">
          <cell r="A201" t="str">
            <v>L515</v>
          </cell>
          <cell r="B201" t="str">
            <v>원자력 보온공</v>
          </cell>
          <cell r="C201" t="str">
            <v>인</v>
          </cell>
          <cell r="D201">
            <v>65826</v>
          </cell>
          <cell r="E201">
            <v>83402</v>
          </cell>
          <cell r="F201">
            <v>89519</v>
          </cell>
        </row>
        <row r="202">
          <cell r="A202" t="str">
            <v>L516</v>
          </cell>
          <cell r="B202" t="str">
            <v>원자력 플랜트전공</v>
          </cell>
          <cell r="C202" t="str">
            <v>인</v>
          </cell>
          <cell r="D202">
            <v>84229</v>
          </cell>
          <cell r="E202">
            <v>93332</v>
          </cell>
          <cell r="F202">
            <v>98008</v>
          </cell>
        </row>
        <row r="203">
          <cell r="A203" t="str">
            <v>L170</v>
          </cell>
          <cell r="B203" t="str">
            <v>견 출 공</v>
          </cell>
          <cell r="C203" t="str">
            <v>인</v>
          </cell>
          <cell r="D203">
            <v>59133</v>
          </cell>
          <cell r="E203">
            <v>60023</v>
          </cell>
          <cell r="F203">
            <v>68717</v>
          </cell>
        </row>
        <row r="204">
          <cell r="A204" t="str">
            <v>L171</v>
          </cell>
          <cell r="B204" t="str">
            <v>노 즐 공</v>
          </cell>
          <cell r="C204" t="str">
            <v>인</v>
          </cell>
          <cell r="D204">
            <v>63577</v>
          </cell>
          <cell r="E204">
            <v>57373</v>
          </cell>
          <cell r="F204">
            <v>67815</v>
          </cell>
        </row>
        <row r="205">
          <cell r="A205" t="str">
            <v>L172</v>
          </cell>
          <cell r="B205" t="str">
            <v>코 킹 공</v>
          </cell>
          <cell r="C205" t="str">
            <v>인</v>
          </cell>
          <cell r="D205">
            <v>57954</v>
          </cell>
          <cell r="E205">
            <v>66077</v>
          </cell>
          <cell r="F205">
            <v>63600</v>
          </cell>
        </row>
        <row r="206">
          <cell r="A206" t="str">
            <v>L173</v>
          </cell>
          <cell r="B206" t="str">
            <v>판넬조립공</v>
          </cell>
          <cell r="C206" t="str">
            <v>인</v>
          </cell>
          <cell r="D206">
            <v>55888</v>
          </cell>
          <cell r="E206">
            <v>58782</v>
          </cell>
          <cell r="F206">
            <v>67380</v>
          </cell>
        </row>
        <row r="207">
          <cell r="A207" t="str">
            <v>L181</v>
          </cell>
          <cell r="B207" t="str">
            <v>콘크리트공(광의)</v>
          </cell>
          <cell r="C207" t="str">
            <v>인</v>
          </cell>
          <cell r="D207">
            <v>0</v>
          </cell>
          <cell r="E207">
            <v>0</v>
          </cell>
          <cell r="F207">
            <v>71078</v>
          </cell>
        </row>
        <row r="208">
          <cell r="A208" t="str">
            <v>L182</v>
          </cell>
          <cell r="B208" t="str">
            <v>지붕잇기공</v>
          </cell>
          <cell r="C208" t="str">
            <v>인</v>
          </cell>
          <cell r="D208">
            <v>68363</v>
          </cell>
          <cell r="E208">
            <v>64891</v>
          </cell>
          <cell r="F208">
            <v>69497</v>
          </cell>
        </row>
        <row r="209">
          <cell r="A209" t="str">
            <v>L801</v>
          </cell>
          <cell r="B209" t="str">
            <v>특급감리원</v>
          </cell>
          <cell r="C209" t="str">
            <v>인</v>
          </cell>
          <cell r="D209">
            <v>155637</v>
          </cell>
          <cell r="E209">
            <v>0</v>
          </cell>
          <cell r="F209">
            <v>0</v>
          </cell>
        </row>
        <row r="210">
          <cell r="A210" t="str">
            <v>L802</v>
          </cell>
          <cell r="B210" t="str">
            <v>고급감리원</v>
          </cell>
          <cell r="C210" t="str">
            <v>인</v>
          </cell>
          <cell r="D210">
            <v>124025</v>
          </cell>
          <cell r="E210">
            <v>0</v>
          </cell>
          <cell r="F210">
            <v>0</v>
          </cell>
        </row>
        <row r="211">
          <cell r="A211" t="str">
            <v>L803</v>
          </cell>
          <cell r="B211" t="str">
            <v>중급감리원</v>
          </cell>
          <cell r="C211" t="str">
            <v>인</v>
          </cell>
          <cell r="D211">
            <v>103036</v>
          </cell>
          <cell r="E211">
            <v>0</v>
          </cell>
          <cell r="F211">
            <v>0</v>
          </cell>
        </row>
        <row r="212">
          <cell r="A212" t="str">
            <v>L804</v>
          </cell>
          <cell r="B212" t="str">
            <v>초급감리원</v>
          </cell>
          <cell r="C212" t="str">
            <v>인</v>
          </cell>
          <cell r="D212">
            <v>83228</v>
          </cell>
          <cell r="E212">
            <v>0</v>
          </cell>
          <cell r="F212">
            <v>0</v>
          </cell>
        </row>
        <row r="213">
          <cell r="A213" t="str">
            <v>L901</v>
          </cell>
          <cell r="B213" t="str">
            <v>전기공사기사1급</v>
          </cell>
          <cell r="C213" t="str">
            <v>인</v>
          </cell>
          <cell r="D213">
            <v>63956</v>
          </cell>
          <cell r="E213">
            <v>0</v>
          </cell>
          <cell r="F213">
            <v>64241</v>
          </cell>
        </row>
        <row r="214">
          <cell r="A214" t="str">
            <v>L902</v>
          </cell>
          <cell r="B214" t="str">
            <v>전기공사기사2급</v>
          </cell>
          <cell r="C214" t="str">
            <v>인</v>
          </cell>
          <cell r="D214">
            <v>56130</v>
          </cell>
          <cell r="E214">
            <v>0</v>
          </cell>
          <cell r="F214">
            <v>55069</v>
          </cell>
        </row>
        <row r="215">
          <cell r="A215" t="str">
            <v>L903</v>
          </cell>
          <cell r="B215" t="str">
            <v>변전전공</v>
          </cell>
          <cell r="C215" t="str">
            <v>인</v>
          </cell>
          <cell r="D215">
            <v>85699</v>
          </cell>
          <cell r="E215">
            <v>0</v>
          </cell>
          <cell r="F215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정부노임단가"/>
      <sheetName val="단가조사서"/>
      <sheetName val="공사원가"/>
      <sheetName val="내역서집계표"/>
      <sheetName val="내역서"/>
      <sheetName val="호표일위대가집계표"/>
      <sheetName val="호표일위대가"/>
      <sheetName val="중기산출근거"/>
      <sheetName val="중기집계표"/>
      <sheetName val="중기계산"/>
      <sheetName val="2.자재집계표"/>
      <sheetName val="토공-토사"/>
      <sheetName val="맹암거터파기"/>
      <sheetName val="되메우기및다짐1"/>
      <sheetName val="토사운반및사토장정리"/>
      <sheetName val="경암운반및사토장정리"/>
      <sheetName val="화강석 보조기층"/>
      <sheetName val="혼합기층 포설 및다짐 (2)"/>
      <sheetName val="보조기층 포설 및다짐"/>
      <sheetName val="아스콘기층"/>
      <sheetName val="아스콘표층"/>
      <sheetName val="프라임코팅"/>
      <sheetName val="텍코팅코팅"/>
      <sheetName val="보조기층운반"/>
      <sheetName val="철근운반"/>
      <sheetName val="흄관운반300"/>
      <sheetName val="도로경계석운반"/>
      <sheetName val="보차도경계석운반 (2)"/>
      <sheetName val="1.총괄토공"/>
      <sheetName val="2.하수터파기토공"/>
      <sheetName val="3.하수수량집계표"/>
      <sheetName val="배수관집계표-연결관"/>
      <sheetName val="연결관-300"/>
      <sheetName val="배수관집계표-오수관"/>
      <sheetName val="오수관-300"/>
      <sheetName val="맨홀집계및깊이계산서-오수"/>
      <sheetName val="오수맨홀900"/>
      <sheetName val="집수정600-600-3"/>
      <sheetName val="집수정300-400-1"/>
      <sheetName val="U형측구300×400"/>
      <sheetName val="4.맹암거집계표"/>
      <sheetName val="맹암거 토공"/>
      <sheetName val="맹암거100"/>
      <sheetName val="맹암거200"/>
      <sheetName val="맹암거300"/>
      <sheetName val="5.포장공사수량집계표"/>
      <sheetName val="화강석"/>
      <sheetName val="보차도경계석"/>
      <sheetName val="도로경계석 (2)"/>
      <sheetName val="L형측구"/>
      <sheetName val="아스팔트포장"/>
      <sheetName val="XXXXXX"/>
      <sheetName val="장비집계"/>
      <sheetName val="위생기구집계"/>
      <sheetName val="급수급탕집계"/>
      <sheetName val="급수급탕 (동관)"/>
      <sheetName val="오배수 (집계)"/>
      <sheetName val="NO-HUB"/>
      <sheetName val="오배수"/>
      <sheetName val="닥트집계"/>
      <sheetName val="덕트"/>
      <sheetName val="Dae_Jiju"/>
      <sheetName val="Sikje_ingun"/>
      <sheetName val="TREE_D"/>
      <sheetName val="Cover"/>
      <sheetName val="단위중량"/>
      <sheetName val="A-4"/>
      <sheetName val="ITEM"/>
      <sheetName val="하수급견적대비"/>
      <sheetName val="장비당단가 (1)"/>
      <sheetName val="견적서"/>
      <sheetName val="시행예산"/>
      <sheetName val="일반부표"/>
      <sheetName val="공비대비"/>
      <sheetName val="실행철강하도"/>
      <sheetName val=" 견적서"/>
      <sheetName val="Sheet5"/>
      <sheetName val="WORK"/>
      <sheetName val="한일양산"/>
      <sheetName val="Sheet4"/>
      <sheetName val="수목표준대가"/>
      <sheetName val="c_balju"/>
      <sheetName val="BQ"/>
      <sheetName val="BID"/>
      <sheetName val="환률"/>
      <sheetName val="Y-WORK"/>
      <sheetName val="Site Expenses"/>
      <sheetName val="3BL공동구 수량"/>
      <sheetName val="차액보증"/>
      <sheetName val="설계"/>
      <sheetName val="을"/>
      <sheetName val="건축내역"/>
      <sheetName val="입찰안"/>
      <sheetName val="1.맹암거관련"/>
      <sheetName val="L형옹벽(key)"/>
      <sheetName val="BSD (2)"/>
      <sheetName val="DATA"/>
      <sheetName val="데이타"/>
      <sheetName val="적용률"/>
      <sheetName val="부대내역"/>
      <sheetName val="ilch"/>
      <sheetName val="GAEYO"/>
      <sheetName val="Sheet1"/>
      <sheetName val="산업개발안내서"/>
      <sheetName val="일위대가"/>
      <sheetName val="식재인부"/>
      <sheetName val="영동(D)"/>
      <sheetName val="MOTOR"/>
      <sheetName val="토목내역"/>
      <sheetName val="가시설수량"/>
      <sheetName val="단위수량"/>
      <sheetName val="도급"/>
      <sheetName val="내역"/>
      <sheetName val="동원인원"/>
      <sheetName val="공문"/>
      <sheetName val="품셈TABLE"/>
      <sheetName val="물량집계(전기)"/>
      <sheetName val="물량집계(계장)"/>
      <sheetName val="2_자재집계표"/>
      <sheetName val="화강석_보조기층"/>
      <sheetName val="혼합기층_포설_및다짐_(2)"/>
      <sheetName val="보조기층_포설_및다짐"/>
      <sheetName val="보차도경계석운반_(2)"/>
      <sheetName val="1_총괄토공"/>
      <sheetName val="2_하수터파기토공"/>
      <sheetName val="3_하수수량집계표"/>
      <sheetName val="4_맹암거집계표"/>
      <sheetName val="맹암거_토공"/>
      <sheetName val="5_포장공사수량집계표"/>
      <sheetName val="도로경계석_(2)"/>
      <sheetName val="급수급탕_(동관)"/>
      <sheetName val="오배수_(집계)"/>
      <sheetName val="장비당단가_(1)"/>
      <sheetName val="Testing"/>
      <sheetName val="일위대가목록"/>
      <sheetName val="일위"/>
      <sheetName val="투찰"/>
      <sheetName val="Proposal"/>
      <sheetName val="원가계산"/>
      <sheetName val="공통부대비"/>
    </sheetNames>
    <sheetDataSet>
      <sheetData sheetId="0" refreshError="1">
        <row r="5">
          <cell r="D5" t="str">
            <v>(발표일:99.1.1)</v>
          </cell>
          <cell r="E5" t="str">
            <v>(발표일:98.9.1)</v>
          </cell>
          <cell r="F5" t="str">
            <v>(발표일:98.1.1)</v>
          </cell>
        </row>
        <row r="6">
          <cell r="A6" t="str">
            <v>L001</v>
          </cell>
          <cell r="B6" t="str">
            <v>갱    부</v>
          </cell>
          <cell r="C6" t="str">
            <v>인</v>
          </cell>
          <cell r="D6">
            <v>46995</v>
          </cell>
          <cell r="E6">
            <v>50308</v>
          </cell>
          <cell r="F6">
            <v>56352</v>
          </cell>
        </row>
        <row r="7">
          <cell r="A7" t="str">
            <v>L002</v>
          </cell>
          <cell r="B7" t="str">
            <v>도 목 수</v>
          </cell>
          <cell r="C7" t="str">
            <v>인</v>
          </cell>
          <cell r="D7">
            <v>0</v>
          </cell>
          <cell r="E7">
            <v>0</v>
          </cell>
          <cell r="F7">
            <v>81068</v>
          </cell>
        </row>
        <row r="8">
          <cell r="A8" t="str">
            <v>L003</v>
          </cell>
          <cell r="B8" t="str">
            <v>건축목공</v>
          </cell>
          <cell r="C8" t="str">
            <v>인</v>
          </cell>
          <cell r="D8">
            <v>62310</v>
          </cell>
          <cell r="E8">
            <v>65713</v>
          </cell>
          <cell r="F8">
            <v>71803</v>
          </cell>
        </row>
        <row r="9">
          <cell r="A9" t="str">
            <v>L004</v>
          </cell>
          <cell r="B9" t="str">
            <v>형틀목공</v>
          </cell>
          <cell r="C9" t="str">
            <v>인</v>
          </cell>
          <cell r="D9">
            <v>62603</v>
          </cell>
          <cell r="E9">
            <v>65381</v>
          </cell>
          <cell r="F9">
            <v>75306</v>
          </cell>
        </row>
        <row r="10">
          <cell r="A10" t="str">
            <v>L005</v>
          </cell>
          <cell r="B10" t="str">
            <v>창호목공</v>
          </cell>
          <cell r="C10" t="str">
            <v>인</v>
          </cell>
          <cell r="D10">
            <v>56563</v>
          </cell>
          <cell r="E10">
            <v>61043</v>
          </cell>
          <cell r="F10">
            <v>66162</v>
          </cell>
        </row>
        <row r="11">
          <cell r="A11" t="str">
            <v>L006</v>
          </cell>
          <cell r="B11" t="str">
            <v>철 골 공</v>
          </cell>
          <cell r="C11" t="str">
            <v>인</v>
          </cell>
          <cell r="D11">
            <v>60500</v>
          </cell>
          <cell r="E11">
            <v>64796</v>
          </cell>
          <cell r="F11">
            <v>73514</v>
          </cell>
        </row>
        <row r="12">
          <cell r="A12" t="str">
            <v>L007</v>
          </cell>
          <cell r="B12" t="str">
            <v>철    공</v>
          </cell>
          <cell r="C12" t="str">
            <v>인</v>
          </cell>
          <cell r="D12">
            <v>59797</v>
          </cell>
          <cell r="E12">
            <v>59917</v>
          </cell>
          <cell r="F12">
            <v>72430</v>
          </cell>
        </row>
        <row r="13">
          <cell r="A13" t="str">
            <v>L008</v>
          </cell>
          <cell r="B13" t="str">
            <v>철 근 공</v>
          </cell>
          <cell r="C13" t="str">
            <v>인</v>
          </cell>
          <cell r="D13">
            <v>65147</v>
          </cell>
          <cell r="E13">
            <v>66944</v>
          </cell>
          <cell r="F13">
            <v>77839</v>
          </cell>
        </row>
        <row r="14">
          <cell r="A14" t="str">
            <v>L009</v>
          </cell>
          <cell r="B14" t="str">
            <v>철 판 공</v>
          </cell>
          <cell r="C14" t="str">
            <v>인</v>
          </cell>
          <cell r="D14">
            <v>61774</v>
          </cell>
          <cell r="E14">
            <v>68465</v>
          </cell>
          <cell r="F14">
            <v>73217</v>
          </cell>
        </row>
        <row r="15">
          <cell r="A15" t="str">
            <v>L010</v>
          </cell>
          <cell r="B15" t="str">
            <v>셧 터 공</v>
          </cell>
          <cell r="C15" t="str">
            <v>인</v>
          </cell>
          <cell r="D15">
            <v>55318</v>
          </cell>
          <cell r="E15">
            <v>58035</v>
          </cell>
          <cell r="F15">
            <v>64659</v>
          </cell>
        </row>
        <row r="16">
          <cell r="A16" t="str">
            <v>L011</v>
          </cell>
          <cell r="B16" t="str">
            <v>샷 시 공</v>
          </cell>
          <cell r="C16" t="str">
            <v>인</v>
          </cell>
          <cell r="D16">
            <v>55318</v>
          </cell>
          <cell r="E16">
            <v>58035</v>
          </cell>
          <cell r="F16">
            <v>65647</v>
          </cell>
        </row>
        <row r="17">
          <cell r="A17" t="str">
            <v>L012</v>
          </cell>
          <cell r="B17" t="str">
            <v>절 단 공</v>
          </cell>
          <cell r="C17" t="str">
            <v>인</v>
          </cell>
          <cell r="D17">
            <v>59642</v>
          </cell>
          <cell r="E17">
            <v>67321</v>
          </cell>
          <cell r="F17">
            <v>65881</v>
          </cell>
        </row>
        <row r="18">
          <cell r="A18" t="str">
            <v>L013</v>
          </cell>
          <cell r="B18" t="str">
            <v>석    공</v>
          </cell>
          <cell r="C18" t="str">
            <v>인</v>
          </cell>
          <cell r="D18">
            <v>69257</v>
          </cell>
          <cell r="E18">
            <v>67292</v>
          </cell>
          <cell r="F18">
            <v>77005</v>
          </cell>
        </row>
        <row r="19">
          <cell r="A19" t="str">
            <v>L014</v>
          </cell>
          <cell r="B19" t="str">
            <v>특수비계공(15M이상)</v>
          </cell>
          <cell r="C19" t="str">
            <v>인</v>
          </cell>
          <cell r="D19">
            <v>78766</v>
          </cell>
          <cell r="E19">
            <v>75380</v>
          </cell>
          <cell r="F19">
            <v>85884</v>
          </cell>
        </row>
        <row r="20">
          <cell r="A20" t="str">
            <v>L015</v>
          </cell>
          <cell r="B20" t="str">
            <v>비 계 공</v>
          </cell>
          <cell r="C20" t="str">
            <v>인</v>
          </cell>
          <cell r="D20">
            <v>66531</v>
          </cell>
          <cell r="E20">
            <v>69324</v>
          </cell>
          <cell r="F20">
            <v>79467</v>
          </cell>
        </row>
        <row r="21">
          <cell r="A21" t="str">
            <v>L016</v>
          </cell>
          <cell r="B21" t="str">
            <v>동 발 공(터 널)</v>
          </cell>
          <cell r="C21" t="str">
            <v>인</v>
          </cell>
          <cell r="D21">
            <v>61285</v>
          </cell>
          <cell r="E21">
            <v>59691</v>
          </cell>
          <cell r="F21">
            <v>65485</v>
          </cell>
        </row>
        <row r="22">
          <cell r="A22" t="str">
            <v>L017</v>
          </cell>
          <cell r="B22" t="str">
            <v>조 적 공</v>
          </cell>
          <cell r="C22" t="str">
            <v>인</v>
          </cell>
          <cell r="D22">
            <v>58512</v>
          </cell>
          <cell r="E22">
            <v>58379</v>
          </cell>
          <cell r="F22">
            <v>67986</v>
          </cell>
        </row>
        <row r="23">
          <cell r="A23" t="str">
            <v>L018</v>
          </cell>
          <cell r="B23" t="str">
            <v>벽돌(블럭)제작공</v>
          </cell>
          <cell r="C23" t="str">
            <v>인</v>
          </cell>
          <cell r="D23">
            <v>56942</v>
          </cell>
          <cell r="E23">
            <v>57334</v>
          </cell>
          <cell r="F23">
            <v>61291</v>
          </cell>
        </row>
        <row r="24">
          <cell r="A24" t="str">
            <v>L019</v>
          </cell>
          <cell r="B24" t="str">
            <v>연 돌 공</v>
          </cell>
          <cell r="C24" t="str">
            <v>인</v>
          </cell>
          <cell r="D24">
            <v>58512</v>
          </cell>
          <cell r="E24">
            <v>58379</v>
          </cell>
          <cell r="F24">
            <v>72745</v>
          </cell>
        </row>
        <row r="25">
          <cell r="A25" t="str">
            <v>L020</v>
          </cell>
          <cell r="B25" t="str">
            <v>미 장 공</v>
          </cell>
          <cell r="C25" t="str">
            <v>인</v>
          </cell>
          <cell r="D25">
            <v>59451</v>
          </cell>
          <cell r="E25">
            <v>61569</v>
          </cell>
          <cell r="F25">
            <v>71283</v>
          </cell>
        </row>
        <row r="26">
          <cell r="A26" t="str">
            <v>L021</v>
          </cell>
          <cell r="B26" t="str">
            <v>방 수 공</v>
          </cell>
          <cell r="C26" t="str">
            <v>인</v>
          </cell>
          <cell r="D26">
            <v>50866</v>
          </cell>
          <cell r="E26">
            <v>51640</v>
          </cell>
          <cell r="F26">
            <v>57701</v>
          </cell>
        </row>
        <row r="27">
          <cell r="A27" t="str">
            <v>L022</v>
          </cell>
          <cell r="B27" t="str">
            <v>타 일 공</v>
          </cell>
          <cell r="C27" t="str">
            <v>인</v>
          </cell>
          <cell r="D27">
            <v>58994</v>
          </cell>
          <cell r="E27">
            <v>60706</v>
          </cell>
          <cell r="F27">
            <v>68147</v>
          </cell>
        </row>
        <row r="28">
          <cell r="A28" t="str">
            <v>L023</v>
          </cell>
          <cell r="B28" t="str">
            <v>줄 눈 공</v>
          </cell>
          <cell r="C28" t="str">
            <v>인</v>
          </cell>
          <cell r="D28">
            <v>58172</v>
          </cell>
          <cell r="E28">
            <v>55387</v>
          </cell>
          <cell r="F28">
            <v>63589</v>
          </cell>
        </row>
        <row r="29">
          <cell r="A29" t="str">
            <v>L024</v>
          </cell>
          <cell r="B29" t="str">
            <v>연 마 공</v>
          </cell>
          <cell r="C29" t="str">
            <v>인</v>
          </cell>
          <cell r="D29">
            <v>56709</v>
          </cell>
          <cell r="E29">
            <v>54957</v>
          </cell>
          <cell r="F29">
            <v>67289</v>
          </cell>
        </row>
        <row r="30">
          <cell r="A30" t="str">
            <v>L025</v>
          </cell>
          <cell r="B30" t="str">
            <v>콘크리트공</v>
          </cell>
          <cell r="C30" t="str">
            <v>인</v>
          </cell>
          <cell r="D30">
            <v>60596</v>
          </cell>
          <cell r="E30">
            <v>63605</v>
          </cell>
          <cell r="F30">
            <v>71184</v>
          </cell>
        </row>
        <row r="31">
          <cell r="A31" t="str">
            <v>L026</v>
          </cell>
          <cell r="B31" t="str">
            <v>바이브레타공</v>
          </cell>
          <cell r="C31" t="str">
            <v>인</v>
          </cell>
          <cell r="D31">
            <v>60596</v>
          </cell>
          <cell r="E31">
            <v>63605</v>
          </cell>
          <cell r="F31">
            <v>69081</v>
          </cell>
        </row>
        <row r="32">
          <cell r="A32" t="str">
            <v>L027</v>
          </cell>
          <cell r="B32" t="str">
            <v>보일러공</v>
          </cell>
          <cell r="C32" t="str">
            <v>인</v>
          </cell>
          <cell r="D32">
            <v>48190</v>
          </cell>
          <cell r="E32">
            <v>52463</v>
          </cell>
          <cell r="F32">
            <v>56787</v>
          </cell>
        </row>
        <row r="33">
          <cell r="A33" t="str">
            <v>L028</v>
          </cell>
          <cell r="B33" t="str">
            <v>배 관 공</v>
          </cell>
          <cell r="C33" t="str">
            <v>인</v>
          </cell>
          <cell r="D33">
            <v>48833</v>
          </cell>
          <cell r="E33">
            <v>52004</v>
          </cell>
          <cell r="F33">
            <v>58907</v>
          </cell>
        </row>
        <row r="34">
          <cell r="A34" t="str">
            <v>L029</v>
          </cell>
          <cell r="B34" t="str">
            <v>온 돌 공</v>
          </cell>
          <cell r="C34" t="str">
            <v>인</v>
          </cell>
          <cell r="D34">
            <v>59451</v>
          </cell>
          <cell r="E34">
            <v>61569</v>
          </cell>
          <cell r="F34">
            <v>54720</v>
          </cell>
        </row>
        <row r="35">
          <cell r="A35" t="str">
            <v>L030</v>
          </cell>
          <cell r="B35" t="str">
            <v>위 생 공</v>
          </cell>
          <cell r="C35" t="str">
            <v>인</v>
          </cell>
          <cell r="D35">
            <v>48855</v>
          </cell>
          <cell r="E35">
            <v>51145</v>
          </cell>
          <cell r="F35">
            <v>59212</v>
          </cell>
        </row>
        <row r="36">
          <cell r="A36" t="str">
            <v>L031</v>
          </cell>
          <cell r="B36" t="str">
            <v>보 온 공</v>
          </cell>
          <cell r="C36" t="str">
            <v>인</v>
          </cell>
          <cell r="D36">
            <v>49987</v>
          </cell>
          <cell r="E36">
            <v>54125</v>
          </cell>
          <cell r="F36">
            <v>63143</v>
          </cell>
        </row>
        <row r="37">
          <cell r="A37" t="str">
            <v>L032</v>
          </cell>
          <cell r="B37" t="str">
            <v>도 장 공</v>
          </cell>
          <cell r="C37" t="str">
            <v>인</v>
          </cell>
          <cell r="D37">
            <v>52915</v>
          </cell>
          <cell r="E37">
            <v>55640</v>
          </cell>
          <cell r="F37">
            <v>63038</v>
          </cell>
        </row>
        <row r="38">
          <cell r="A38" t="str">
            <v>L033</v>
          </cell>
          <cell r="B38" t="str">
            <v>내 장 공</v>
          </cell>
          <cell r="C38" t="str">
            <v>인</v>
          </cell>
          <cell r="D38">
            <v>58768</v>
          </cell>
          <cell r="E38">
            <v>59767</v>
          </cell>
          <cell r="F38">
            <v>72244</v>
          </cell>
        </row>
        <row r="39">
          <cell r="A39" t="str">
            <v>L034</v>
          </cell>
          <cell r="B39" t="str">
            <v>도 배 공</v>
          </cell>
          <cell r="C39" t="str">
            <v>인</v>
          </cell>
          <cell r="D39">
            <v>51632</v>
          </cell>
          <cell r="E39">
            <v>51201</v>
          </cell>
          <cell r="F39">
            <v>58443</v>
          </cell>
        </row>
        <row r="40">
          <cell r="A40" t="str">
            <v>L035</v>
          </cell>
          <cell r="B40" t="str">
            <v>아스타일공</v>
          </cell>
          <cell r="C40" t="str">
            <v>인</v>
          </cell>
          <cell r="D40">
            <v>58994</v>
          </cell>
          <cell r="E40">
            <v>60706</v>
          </cell>
          <cell r="F40">
            <v>71686</v>
          </cell>
        </row>
        <row r="41">
          <cell r="A41" t="str">
            <v>L036</v>
          </cell>
          <cell r="B41" t="str">
            <v>기 와 공</v>
          </cell>
          <cell r="C41" t="str">
            <v>인</v>
          </cell>
          <cell r="D41">
            <v>68363</v>
          </cell>
          <cell r="E41">
            <v>64891</v>
          </cell>
          <cell r="F41">
            <v>69476</v>
          </cell>
        </row>
        <row r="42">
          <cell r="A42" t="str">
            <v>L037</v>
          </cell>
          <cell r="B42" t="str">
            <v>슬레이트공</v>
          </cell>
          <cell r="C42" t="str">
            <v>인</v>
          </cell>
          <cell r="D42">
            <v>68363</v>
          </cell>
          <cell r="E42">
            <v>64891</v>
          </cell>
          <cell r="F42">
            <v>72727</v>
          </cell>
        </row>
        <row r="43">
          <cell r="A43" t="str">
            <v>L038</v>
          </cell>
          <cell r="B43" t="str">
            <v>화약취급공</v>
          </cell>
          <cell r="C43" t="str">
            <v>인</v>
          </cell>
          <cell r="D43">
            <v>67520</v>
          </cell>
          <cell r="E43">
            <v>60578</v>
          </cell>
          <cell r="F43">
            <v>69595</v>
          </cell>
        </row>
        <row r="44">
          <cell r="A44" t="str">
            <v>L039</v>
          </cell>
          <cell r="B44" t="str">
            <v>착 암 공</v>
          </cell>
          <cell r="C44" t="str">
            <v>인</v>
          </cell>
          <cell r="D44">
            <v>50107</v>
          </cell>
          <cell r="E44">
            <v>54279</v>
          </cell>
          <cell r="F44">
            <v>57292</v>
          </cell>
        </row>
        <row r="45">
          <cell r="A45" t="str">
            <v>L040</v>
          </cell>
          <cell r="B45" t="str">
            <v>보 안 공</v>
          </cell>
          <cell r="C45" t="str">
            <v>인</v>
          </cell>
          <cell r="D45">
            <v>41224</v>
          </cell>
          <cell r="E45">
            <v>44036</v>
          </cell>
          <cell r="F45">
            <v>41290</v>
          </cell>
        </row>
        <row r="46">
          <cell r="A46" t="str">
            <v>L041</v>
          </cell>
          <cell r="B46" t="str">
            <v>포 장 공</v>
          </cell>
          <cell r="C46" t="str">
            <v>인</v>
          </cell>
          <cell r="D46">
            <v>59695</v>
          </cell>
          <cell r="E46">
            <v>56237</v>
          </cell>
          <cell r="F46">
            <v>65494</v>
          </cell>
        </row>
        <row r="47">
          <cell r="A47" t="str">
            <v>L042</v>
          </cell>
          <cell r="B47" t="str">
            <v>포 설 공</v>
          </cell>
          <cell r="C47" t="str">
            <v>인</v>
          </cell>
          <cell r="D47">
            <v>53731</v>
          </cell>
          <cell r="E47">
            <v>54013</v>
          </cell>
          <cell r="F47">
            <v>65082</v>
          </cell>
        </row>
        <row r="48">
          <cell r="A48" t="str">
            <v>L043</v>
          </cell>
          <cell r="B48" t="str">
            <v>궤 도 공</v>
          </cell>
          <cell r="C48" t="str">
            <v>인</v>
          </cell>
          <cell r="D48">
            <v>53629</v>
          </cell>
          <cell r="E48">
            <v>62818</v>
          </cell>
          <cell r="F48">
            <v>60000</v>
          </cell>
        </row>
        <row r="49">
          <cell r="A49" t="str">
            <v>L044</v>
          </cell>
          <cell r="B49" t="str">
            <v>용 접 공(철 도)</v>
          </cell>
          <cell r="C49" t="str">
            <v>인</v>
          </cell>
          <cell r="D49">
            <v>58661</v>
          </cell>
          <cell r="E49">
            <v>55736</v>
          </cell>
          <cell r="F49">
            <v>67201</v>
          </cell>
        </row>
        <row r="50">
          <cell r="A50" t="str">
            <v>L045</v>
          </cell>
          <cell r="B50" t="str">
            <v>잠 수 부</v>
          </cell>
          <cell r="C50" t="str">
            <v>인</v>
          </cell>
          <cell r="D50">
            <v>87712</v>
          </cell>
          <cell r="E50">
            <v>73901</v>
          </cell>
          <cell r="F50">
            <v>81832</v>
          </cell>
        </row>
        <row r="51">
          <cell r="A51" t="str">
            <v>L046</v>
          </cell>
          <cell r="B51" t="str">
            <v>잠 함 공</v>
          </cell>
          <cell r="C51" t="str">
            <v>인</v>
          </cell>
          <cell r="D51">
            <v>0</v>
          </cell>
          <cell r="E51">
            <v>0</v>
          </cell>
          <cell r="F51">
            <v>0</v>
          </cell>
        </row>
        <row r="52">
          <cell r="A52" t="str">
            <v>L047</v>
          </cell>
          <cell r="B52" t="str">
            <v>보 링 공</v>
          </cell>
          <cell r="C52" t="str">
            <v>인</v>
          </cell>
          <cell r="D52">
            <v>50288</v>
          </cell>
          <cell r="E52">
            <v>53721</v>
          </cell>
          <cell r="F52">
            <v>58626</v>
          </cell>
        </row>
        <row r="53">
          <cell r="A53" t="str">
            <v>L049</v>
          </cell>
          <cell r="B53" t="str">
            <v>영림기사</v>
          </cell>
          <cell r="C53" t="str">
            <v>인</v>
          </cell>
          <cell r="D53">
            <v>0</v>
          </cell>
          <cell r="E53">
            <v>0</v>
          </cell>
          <cell r="F53">
            <v>72675</v>
          </cell>
        </row>
        <row r="54">
          <cell r="A54" t="str">
            <v>L050</v>
          </cell>
          <cell r="B54" t="str">
            <v>조 경 공</v>
          </cell>
          <cell r="C54" t="str">
            <v>인</v>
          </cell>
          <cell r="D54">
            <v>50250</v>
          </cell>
          <cell r="E54">
            <v>50321</v>
          </cell>
          <cell r="F54">
            <v>60207</v>
          </cell>
        </row>
        <row r="55">
          <cell r="A55" t="str">
            <v>L051</v>
          </cell>
          <cell r="B55" t="str">
            <v>벌 목 부</v>
          </cell>
          <cell r="C55" t="str">
            <v>인</v>
          </cell>
          <cell r="D55">
            <v>57718</v>
          </cell>
          <cell r="E55">
            <v>64902</v>
          </cell>
          <cell r="F55">
            <v>66433</v>
          </cell>
        </row>
        <row r="56">
          <cell r="A56" t="str">
            <v>L052</v>
          </cell>
          <cell r="B56" t="str">
            <v>조림인부</v>
          </cell>
          <cell r="C56" t="str">
            <v>인</v>
          </cell>
          <cell r="D56">
            <v>43854</v>
          </cell>
          <cell r="E56">
            <v>32014</v>
          </cell>
          <cell r="F56">
            <v>53688</v>
          </cell>
        </row>
        <row r="57">
          <cell r="A57" t="str">
            <v>L053</v>
          </cell>
          <cell r="B57" t="str">
            <v>플랜트 기계설치공</v>
          </cell>
          <cell r="C57" t="str">
            <v>인</v>
          </cell>
          <cell r="D57">
            <v>59903</v>
          </cell>
          <cell r="E57">
            <v>61521</v>
          </cell>
          <cell r="F57">
            <v>80805</v>
          </cell>
        </row>
        <row r="58">
          <cell r="A58" t="str">
            <v>L054</v>
          </cell>
          <cell r="B58" t="str">
            <v>플랜트 용접공</v>
          </cell>
          <cell r="C58" t="str">
            <v>인</v>
          </cell>
          <cell r="D58">
            <v>63349</v>
          </cell>
          <cell r="E58">
            <v>69101</v>
          </cell>
          <cell r="F58">
            <v>95379</v>
          </cell>
        </row>
        <row r="59">
          <cell r="A59" t="str">
            <v>L055</v>
          </cell>
          <cell r="B59" t="str">
            <v>플랜트 배관공</v>
          </cell>
          <cell r="C59" t="str">
            <v>인</v>
          </cell>
          <cell r="D59">
            <v>66377</v>
          </cell>
          <cell r="E59">
            <v>76135</v>
          </cell>
          <cell r="F59">
            <v>97219</v>
          </cell>
        </row>
        <row r="60">
          <cell r="A60" t="str">
            <v>L056</v>
          </cell>
          <cell r="B60" t="str">
            <v>플랜트 제관공</v>
          </cell>
          <cell r="C60" t="str">
            <v>인</v>
          </cell>
          <cell r="D60">
            <v>54813</v>
          </cell>
          <cell r="E60">
            <v>60834</v>
          </cell>
          <cell r="F60">
            <v>81966</v>
          </cell>
        </row>
        <row r="61">
          <cell r="A61" t="str">
            <v>L057</v>
          </cell>
          <cell r="B61" t="str">
            <v>시공측량사</v>
          </cell>
          <cell r="C61" t="str">
            <v>인</v>
          </cell>
          <cell r="D61">
            <v>44848</v>
          </cell>
          <cell r="E61">
            <v>47571</v>
          </cell>
          <cell r="F61">
            <v>58506</v>
          </cell>
        </row>
        <row r="62">
          <cell r="A62" t="str">
            <v>L058</v>
          </cell>
          <cell r="B62" t="str">
            <v>시공측량사조수</v>
          </cell>
          <cell r="C62" t="str">
            <v>인</v>
          </cell>
          <cell r="D62">
            <v>33985</v>
          </cell>
          <cell r="E62">
            <v>32619</v>
          </cell>
          <cell r="F62">
            <v>38777</v>
          </cell>
        </row>
        <row r="63">
          <cell r="A63" t="str">
            <v>L059</v>
          </cell>
          <cell r="B63" t="str">
            <v>측    부</v>
          </cell>
          <cell r="C63" t="str">
            <v>인</v>
          </cell>
          <cell r="D63">
            <v>26699</v>
          </cell>
          <cell r="E63">
            <v>32690</v>
          </cell>
          <cell r="F63">
            <v>32725</v>
          </cell>
        </row>
        <row r="64">
          <cell r="A64" t="str">
            <v>L060</v>
          </cell>
          <cell r="B64" t="str">
            <v>검 조 부</v>
          </cell>
          <cell r="C64" t="str">
            <v>인</v>
          </cell>
          <cell r="D64">
            <v>33755</v>
          </cell>
          <cell r="E64">
            <v>34098</v>
          </cell>
          <cell r="F64">
            <v>32800</v>
          </cell>
        </row>
        <row r="65">
          <cell r="A65" t="str">
            <v>L061</v>
          </cell>
          <cell r="B65" t="str">
            <v>송전전공</v>
          </cell>
          <cell r="C65" t="str">
            <v>인</v>
          </cell>
          <cell r="D65">
            <v>197482</v>
          </cell>
          <cell r="E65">
            <v>188956</v>
          </cell>
          <cell r="F65">
            <v>234733</v>
          </cell>
        </row>
        <row r="66">
          <cell r="A66" t="str">
            <v>L062</v>
          </cell>
          <cell r="B66" t="str">
            <v>배전전공</v>
          </cell>
          <cell r="C66" t="str">
            <v>인</v>
          </cell>
          <cell r="D66">
            <v>176615</v>
          </cell>
          <cell r="E66">
            <v>164094</v>
          </cell>
          <cell r="F66">
            <v>192602</v>
          </cell>
        </row>
        <row r="67">
          <cell r="A67" t="str">
            <v>L063</v>
          </cell>
          <cell r="B67" t="str">
            <v>플랜트 전공</v>
          </cell>
          <cell r="C67" t="str">
            <v>인</v>
          </cell>
          <cell r="D67">
            <v>52369</v>
          </cell>
          <cell r="E67">
            <v>54503</v>
          </cell>
          <cell r="F67">
            <v>64285</v>
          </cell>
        </row>
        <row r="68">
          <cell r="A68" t="str">
            <v>L064</v>
          </cell>
          <cell r="B68" t="str">
            <v>내선전공</v>
          </cell>
          <cell r="C68" t="str">
            <v>인</v>
          </cell>
          <cell r="D68">
            <v>47911</v>
          </cell>
          <cell r="E68">
            <v>51021</v>
          </cell>
          <cell r="F68">
            <v>57286</v>
          </cell>
        </row>
        <row r="69">
          <cell r="A69" t="str">
            <v>L065</v>
          </cell>
          <cell r="B69" t="str">
            <v>특별고압케이블전공</v>
          </cell>
          <cell r="C69" t="str">
            <v>인</v>
          </cell>
          <cell r="D69">
            <v>97565</v>
          </cell>
          <cell r="E69">
            <v>102881</v>
          </cell>
          <cell r="F69">
            <v>98463</v>
          </cell>
        </row>
        <row r="70">
          <cell r="A70" t="str">
            <v>L066</v>
          </cell>
          <cell r="B70" t="str">
            <v>고압케이블전공</v>
          </cell>
          <cell r="C70" t="str">
            <v>인</v>
          </cell>
          <cell r="D70">
            <v>66547</v>
          </cell>
          <cell r="E70">
            <v>74151</v>
          </cell>
          <cell r="F70">
            <v>74584</v>
          </cell>
        </row>
        <row r="71">
          <cell r="A71" t="str">
            <v>L067</v>
          </cell>
          <cell r="B71" t="str">
            <v>저압케이블전공</v>
          </cell>
          <cell r="C71" t="str">
            <v>인</v>
          </cell>
          <cell r="D71">
            <v>59146</v>
          </cell>
          <cell r="E71">
            <v>55486</v>
          </cell>
          <cell r="F71">
            <v>61877</v>
          </cell>
        </row>
        <row r="72">
          <cell r="A72" t="str">
            <v>L068</v>
          </cell>
          <cell r="B72" t="str">
            <v>철도신호공</v>
          </cell>
          <cell r="C72" t="str">
            <v>인</v>
          </cell>
          <cell r="D72">
            <v>79766</v>
          </cell>
          <cell r="E72">
            <v>73483</v>
          </cell>
          <cell r="F72">
            <v>88167</v>
          </cell>
        </row>
        <row r="73">
          <cell r="A73" t="str">
            <v>L069</v>
          </cell>
          <cell r="B73" t="str">
            <v>계 장 공</v>
          </cell>
          <cell r="C73" t="str">
            <v>인</v>
          </cell>
          <cell r="D73">
            <v>50009</v>
          </cell>
          <cell r="E73">
            <v>57587</v>
          </cell>
          <cell r="F73">
            <v>60822</v>
          </cell>
        </row>
        <row r="74">
          <cell r="A74" t="str">
            <v>L070</v>
          </cell>
          <cell r="B74" t="str">
            <v>전기공사기사 1급</v>
          </cell>
          <cell r="C74" t="str">
            <v>인</v>
          </cell>
          <cell r="D74">
            <v>0</v>
          </cell>
          <cell r="E74">
            <v>0</v>
          </cell>
          <cell r="F74">
            <v>64241</v>
          </cell>
        </row>
        <row r="75">
          <cell r="A75" t="str">
            <v>L071</v>
          </cell>
          <cell r="B75" t="str">
            <v>전기공사기사 2급</v>
          </cell>
          <cell r="C75" t="str">
            <v>인</v>
          </cell>
          <cell r="D75">
            <v>0</v>
          </cell>
          <cell r="E75">
            <v>0</v>
          </cell>
          <cell r="F75">
            <v>55069</v>
          </cell>
        </row>
        <row r="76">
          <cell r="A76" t="str">
            <v>L072</v>
          </cell>
          <cell r="B76" t="str">
            <v>통신외선공</v>
          </cell>
          <cell r="C76" t="str">
            <v>인</v>
          </cell>
          <cell r="D76">
            <v>73980</v>
          </cell>
          <cell r="E76">
            <v>77946</v>
          </cell>
          <cell r="F76">
            <v>89013</v>
          </cell>
        </row>
        <row r="77">
          <cell r="A77" t="str">
            <v>L073</v>
          </cell>
          <cell r="B77" t="str">
            <v>통신설비공</v>
          </cell>
          <cell r="C77" t="str">
            <v>인</v>
          </cell>
          <cell r="D77">
            <v>64758</v>
          </cell>
          <cell r="E77">
            <v>66296</v>
          </cell>
          <cell r="F77">
            <v>76852</v>
          </cell>
        </row>
        <row r="78">
          <cell r="A78" t="str">
            <v>L074</v>
          </cell>
          <cell r="B78" t="str">
            <v>통신내선공</v>
          </cell>
          <cell r="C78" t="str">
            <v>인</v>
          </cell>
          <cell r="D78">
            <v>60168</v>
          </cell>
          <cell r="E78">
            <v>63738</v>
          </cell>
          <cell r="F78">
            <v>72591</v>
          </cell>
        </row>
        <row r="79">
          <cell r="A79" t="str">
            <v>L075</v>
          </cell>
          <cell r="B79" t="str">
            <v>통신케이블공</v>
          </cell>
          <cell r="C79" t="str">
            <v>인</v>
          </cell>
          <cell r="D79">
            <v>75788</v>
          </cell>
          <cell r="E79">
            <v>80042</v>
          </cell>
          <cell r="F79">
            <v>90455</v>
          </cell>
        </row>
        <row r="80">
          <cell r="A80" t="str">
            <v>L076</v>
          </cell>
          <cell r="B80" t="str">
            <v>무선안테나공</v>
          </cell>
          <cell r="C80" t="str">
            <v>인</v>
          </cell>
          <cell r="D80">
            <v>91475</v>
          </cell>
          <cell r="E80">
            <v>97216</v>
          </cell>
          <cell r="F80">
            <v>110956</v>
          </cell>
        </row>
        <row r="81">
          <cell r="A81" t="str">
            <v>L077</v>
          </cell>
          <cell r="B81" t="str">
            <v>통신기사 1급</v>
          </cell>
          <cell r="C81" t="str">
            <v>인</v>
          </cell>
          <cell r="D81">
            <v>84229</v>
          </cell>
          <cell r="E81">
            <v>87004</v>
          </cell>
          <cell r="F81">
            <v>92723</v>
          </cell>
        </row>
        <row r="82">
          <cell r="A82" t="str">
            <v>L078</v>
          </cell>
          <cell r="B82" t="str">
            <v>통신기사 2급</v>
          </cell>
          <cell r="C82" t="str">
            <v>인</v>
          </cell>
          <cell r="D82">
            <v>79642</v>
          </cell>
          <cell r="E82">
            <v>78519</v>
          </cell>
          <cell r="F82">
            <v>82395</v>
          </cell>
        </row>
        <row r="83">
          <cell r="A83" t="str">
            <v>L079</v>
          </cell>
          <cell r="B83" t="str">
            <v>통신기능사</v>
          </cell>
          <cell r="C83" t="str">
            <v>인</v>
          </cell>
          <cell r="D83">
            <v>67759</v>
          </cell>
          <cell r="E83">
            <v>68332</v>
          </cell>
          <cell r="F83">
            <v>72194</v>
          </cell>
        </row>
        <row r="84">
          <cell r="A84" t="str">
            <v>L080</v>
          </cell>
          <cell r="B84" t="str">
            <v>수작업반장</v>
          </cell>
          <cell r="C84" t="str">
            <v>인</v>
          </cell>
          <cell r="D84">
            <v>57364</v>
          </cell>
          <cell r="E84">
            <v>54191</v>
          </cell>
          <cell r="F84">
            <v>74369</v>
          </cell>
        </row>
        <row r="85">
          <cell r="A85" t="str">
            <v>L081</v>
          </cell>
          <cell r="B85" t="str">
            <v>작업반장</v>
          </cell>
          <cell r="C85" t="str">
            <v>인</v>
          </cell>
          <cell r="D85">
            <v>57364</v>
          </cell>
          <cell r="E85">
            <v>54191</v>
          </cell>
          <cell r="F85">
            <v>60326</v>
          </cell>
        </row>
        <row r="86">
          <cell r="A86" t="str">
            <v>L082</v>
          </cell>
          <cell r="B86" t="str">
            <v>목    도</v>
          </cell>
          <cell r="C86" t="str">
            <v>인</v>
          </cell>
          <cell r="D86">
            <v>64408</v>
          </cell>
          <cell r="E86">
            <v>63010</v>
          </cell>
          <cell r="F86">
            <v>64758</v>
          </cell>
        </row>
        <row r="87">
          <cell r="A87" t="str">
            <v>L083</v>
          </cell>
          <cell r="B87" t="str">
            <v>조 력 공</v>
          </cell>
          <cell r="C87" t="str">
            <v>인</v>
          </cell>
          <cell r="D87">
            <v>39371</v>
          </cell>
          <cell r="E87">
            <v>40427</v>
          </cell>
          <cell r="F87">
            <v>48912</v>
          </cell>
        </row>
        <row r="88">
          <cell r="A88" t="str">
            <v>L084</v>
          </cell>
          <cell r="B88" t="str">
            <v>특별인부</v>
          </cell>
          <cell r="C88" t="str">
            <v>인</v>
          </cell>
          <cell r="D88">
            <v>48674</v>
          </cell>
          <cell r="E88">
            <v>49659</v>
          </cell>
          <cell r="F88">
            <v>57379</v>
          </cell>
        </row>
        <row r="89">
          <cell r="A89" t="str">
            <v>L085</v>
          </cell>
          <cell r="B89" t="str">
            <v>보통인부</v>
          </cell>
          <cell r="C89" t="str">
            <v>인</v>
          </cell>
          <cell r="D89">
            <v>33755</v>
          </cell>
          <cell r="E89">
            <v>34098</v>
          </cell>
          <cell r="F89">
            <v>37736</v>
          </cell>
        </row>
        <row r="90">
          <cell r="A90" t="str">
            <v>L086</v>
          </cell>
          <cell r="B90" t="str">
            <v>중기운전기사</v>
          </cell>
          <cell r="C90" t="str">
            <v>인</v>
          </cell>
          <cell r="D90">
            <v>53715</v>
          </cell>
          <cell r="E90">
            <v>52855</v>
          </cell>
          <cell r="F90">
            <v>56951</v>
          </cell>
        </row>
        <row r="91">
          <cell r="A91" t="str">
            <v>L087</v>
          </cell>
          <cell r="B91" t="str">
            <v>운전사(운반차)</v>
          </cell>
          <cell r="C91" t="str">
            <v>인</v>
          </cell>
          <cell r="D91">
            <v>49633</v>
          </cell>
          <cell r="E91">
            <v>53159</v>
          </cell>
          <cell r="F91">
            <v>51077</v>
          </cell>
        </row>
        <row r="92">
          <cell r="A92" t="str">
            <v>L088</v>
          </cell>
          <cell r="B92" t="str">
            <v>운전사(기  계)</v>
          </cell>
          <cell r="C92" t="str">
            <v>인</v>
          </cell>
          <cell r="D92">
            <v>45575</v>
          </cell>
          <cell r="E92">
            <v>45276</v>
          </cell>
          <cell r="F92">
            <v>54325</v>
          </cell>
        </row>
        <row r="93">
          <cell r="A93" t="str">
            <v>L089</v>
          </cell>
          <cell r="B93" t="str">
            <v>중기운전조수</v>
          </cell>
          <cell r="C93" t="str">
            <v>인</v>
          </cell>
          <cell r="D93">
            <v>40706</v>
          </cell>
          <cell r="E93">
            <v>39194</v>
          </cell>
          <cell r="F93">
            <v>42762</v>
          </cell>
        </row>
        <row r="94">
          <cell r="A94" t="str">
            <v>L090</v>
          </cell>
          <cell r="B94" t="str">
            <v>고급선원</v>
          </cell>
          <cell r="C94" t="str">
            <v>인</v>
          </cell>
          <cell r="D94">
            <v>67380</v>
          </cell>
          <cell r="E94">
            <v>63746</v>
          </cell>
          <cell r="F94">
            <v>63950</v>
          </cell>
        </row>
        <row r="95">
          <cell r="A95" t="str">
            <v>L091</v>
          </cell>
          <cell r="B95" t="str">
            <v>보통선원</v>
          </cell>
          <cell r="C95" t="str">
            <v>인</v>
          </cell>
          <cell r="D95">
            <v>52274</v>
          </cell>
          <cell r="E95">
            <v>54986</v>
          </cell>
          <cell r="F95">
            <v>49346</v>
          </cell>
        </row>
        <row r="96">
          <cell r="A96" t="str">
            <v>L092</v>
          </cell>
          <cell r="B96" t="str">
            <v>선    부</v>
          </cell>
          <cell r="C96" t="str">
            <v>인</v>
          </cell>
          <cell r="D96">
            <v>41303</v>
          </cell>
          <cell r="E96">
            <v>45267</v>
          </cell>
          <cell r="F96">
            <v>40088</v>
          </cell>
        </row>
        <row r="97">
          <cell r="A97" t="str">
            <v>L093</v>
          </cell>
          <cell r="B97" t="str">
            <v>준설선선장</v>
          </cell>
          <cell r="C97" t="str">
            <v>인</v>
          </cell>
          <cell r="D97">
            <v>77084</v>
          </cell>
          <cell r="E97">
            <v>77929</v>
          </cell>
          <cell r="F97">
            <v>79532</v>
          </cell>
        </row>
        <row r="98">
          <cell r="A98" t="str">
            <v>L094</v>
          </cell>
          <cell r="B98" t="str">
            <v>준설선기관장</v>
          </cell>
          <cell r="C98" t="str">
            <v>인</v>
          </cell>
          <cell r="D98">
            <v>65732</v>
          </cell>
          <cell r="E98">
            <v>66667</v>
          </cell>
          <cell r="F98">
            <v>70637</v>
          </cell>
        </row>
        <row r="99">
          <cell r="A99" t="str">
            <v>L095</v>
          </cell>
          <cell r="B99" t="str">
            <v>준설선기관사</v>
          </cell>
          <cell r="C99" t="str">
            <v>인</v>
          </cell>
          <cell r="D99">
            <v>62000</v>
          </cell>
          <cell r="E99">
            <v>63333</v>
          </cell>
          <cell r="F99">
            <v>56955</v>
          </cell>
        </row>
        <row r="100">
          <cell r="A100" t="str">
            <v>L096</v>
          </cell>
          <cell r="B100" t="str">
            <v>준설선운전사</v>
          </cell>
          <cell r="C100" t="str">
            <v>인</v>
          </cell>
          <cell r="D100">
            <v>64200</v>
          </cell>
          <cell r="E100">
            <v>58033</v>
          </cell>
          <cell r="F100">
            <v>66688</v>
          </cell>
        </row>
        <row r="101">
          <cell r="A101" t="str">
            <v>L097</v>
          </cell>
          <cell r="B101" t="str">
            <v>준설선전기사</v>
          </cell>
          <cell r="C101" t="str">
            <v>인</v>
          </cell>
          <cell r="D101">
            <v>66400</v>
          </cell>
          <cell r="E101">
            <v>66000</v>
          </cell>
          <cell r="F101">
            <v>63631</v>
          </cell>
        </row>
        <row r="102">
          <cell r="A102" t="str">
            <v>L098</v>
          </cell>
          <cell r="B102" t="str">
            <v>기계설치공</v>
          </cell>
          <cell r="C102" t="str">
            <v>인</v>
          </cell>
          <cell r="D102">
            <v>56925</v>
          </cell>
          <cell r="E102">
            <v>51838</v>
          </cell>
          <cell r="F102">
            <v>67415</v>
          </cell>
        </row>
        <row r="103">
          <cell r="A103" t="str">
            <v>L099</v>
          </cell>
          <cell r="B103" t="str">
            <v>기 계 공</v>
          </cell>
          <cell r="C103" t="str">
            <v>인</v>
          </cell>
          <cell r="D103">
            <v>49611</v>
          </cell>
          <cell r="E103">
            <v>49600</v>
          </cell>
          <cell r="F103">
            <v>58906</v>
          </cell>
        </row>
        <row r="104">
          <cell r="A104" t="str">
            <v>L100</v>
          </cell>
          <cell r="B104" t="str">
            <v>선 반 공</v>
          </cell>
          <cell r="C104" t="str">
            <v>인</v>
          </cell>
          <cell r="D104">
            <v>0</v>
          </cell>
          <cell r="E104">
            <v>0</v>
          </cell>
          <cell r="F104">
            <v>78752</v>
          </cell>
        </row>
        <row r="105">
          <cell r="A105" t="str">
            <v>L101</v>
          </cell>
          <cell r="B105" t="str">
            <v>정 비 공</v>
          </cell>
          <cell r="C105" t="str">
            <v>인</v>
          </cell>
          <cell r="D105">
            <v>0</v>
          </cell>
          <cell r="E105">
            <v>0</v>
          </cell>
          <cell r="F105">
            <v>52502</v>
          </cell>
        </row>
        <row r="106">
          <cell r="A106" t="str">
            <v>L102</v>
          </cell>
          <cell r="B106" t="str">
            <v>벨트콘베어작업공</v>
          </cell>
          <cell r="C106" t="str">
            <v>인</v>
          </cell>
          <cell r="D106">
            <v>0</v>
          </cell>
          <cell r="E106">
            <v>0</v>
          </cell>
          <cell r="F106">
            <v>0</v>
          </cell>
        </row>
        <row r="107">
          <cell r="A107" t="str">
            <v>L103</v>
          </cell>
          <cell r="B107" t="str">
            <v>현 도 사</v>
          </cell>
          <cell r="C107" t="str">
            <v>인</v>
          </cell>
          <cell r="D107">
            <v>66579</v>
          </cell>
          <cell r="E107">
            <v>0</v>
          </cell>
          <cell r="F107">
            <v>0</v>
          </cell>
        </row>
        <row r="108">
          <cell r="A108" t="str">
            <v>L104</v>
          </cell>
          <cell r="B108" t="str">
            <v>제 도 사</v>
          </cell>
          <cell r="C108" t="str">
            <v>인</v>
          </cell>
          <cell r="D108">
            <v>42366</v>
          </cell>
          <cell r="E108">
            <v>52957</v>
          </cell>
          <cell r="F108">
            <v>46978</v>
          </cell>
        </row>
        <row r="109">
          <cell r="A109" t="str">
            <v>L105</v>
          </cell>
          <cell r="B109" t="str">
            <v>시험사 1급</v>
          </cell>
          <cell r="C109" t="str">
            <v>인</v>
          </cell>
          <cell r="D109">
            <v>48017</v>
          </cell>
          <cell r="E109">
            <v>51959</v>
          </cell>
          <cell r="F109">
            <v>47867</v>
          </cell>
        </row>
        <row r="110">
          <cell r="A110" t="str">
            <v>L106</v>
          </cell>
          <cell r="B110" t="str">
            <v>시험사 2급</v>
          </cell>
          <cell r="C110" t="str">
            <v>인</v>
          </cell>
          <cell r="D110">
            <v>36857</v>
          </cell>
          <cell r="E110">
            <v>39935</v>
          </cell>
          <cell r="F110">
            <v>42272</v>
          </cell>
        </row>
        <row r="111">
          <cell r="A111" t="str">
            <v>L107</v>
          </cell>
          <cell r="B111" t="str">
            <v>시험사 3급</v>
          </cell>
          <cell r="C111" t="str">
            <v>인</v>
          </cell>
          <cell r="D111">
            <v>0</v>
          </cell>
          <cell r="E111">
            <v>0</v>
          </cell>
          <cell r="F111">
            <v>36667</v>
          </cell>
        </row>
        <row r="112">
          <cell r="A112" t="str">
            <v>L108</v>
          </cell>
          <cell r="B112" t="str">
            <v>시험사 4급</v>
          </cell>
          <cell r="C112" t="str">
            <v>인</v>
          </cell>
          <cell r="D112">
            <v>0</v>
          </cell>
          <cell r="E112">
            <v>0</v>
          </cell>
          <cell r="F112">
            <v>30223</v>
          </cell>
        </row>
        <row r="113">
          <cell r="A113" t="str">
            <v>L109</v>
          </cell>
          <cell r="B113" t="str">
            <v>시험보조수</v>
          </cell>
          <cell r="C113" t="str">
            <v>인</v>
          </cell>
          <cell r="D113">
            <v>29231</v>
          </cell>
          <cell r="E113">
            <v>31260</v>
          </cell>
          <cell r="F113">
            <v>31003</v>
          </cell>
        </row>
        <row r="114">
          <cell r="A114" t="str">
            <v>L110</v>
          </cell>
          <cell r="B114" t="str">
            <v>안전관리기사 1급</v>
          </cell>
          <cell r="C114" t="str">
            <v>인</v>
          </cell>
          <cell r="D114">
            <v>0</v>
          </cell>
          <cell r="E114">
            <v>0</v>
          </cell>
          <cell r="F114">
            <v>43959</v>
          </cell>
        </row>
        <row r="115">
          <cell r="A115" t="str">
            <v>L111</v>
          </cell>
          <cell r="B115" t="str">
            <v>안전관리기사 2급</v>
          </cell>
          <cell r="C115" t="str">
            <v>인</v>
          </cell>
          <cell r="D115">
            <v>0</v>
          </cell>
          <cell r="E115">
            <v>0</v>
          </cell>
          <cell r="F115">
            <v>38509</v>
          </cell>
        </row>
        <row r="116">
          <cell r="A116" t="str">
            <v>L112</v>
          </cell>
          <cell r="B116" t="str">
            <v>유 리 공</v>
          </cell>
          <cell r="C116" t="str">
            <v>인</v>
          </cell>
          <cell r="D116">
            <v>57574</v>
          </cell>
          <cell r="E116">
            <v>61877</v>
          </cell>
          <cell r="F116">
            <v>63783</v>
          </cell>
        </row>
        <row r="117">
          <cell r="A117" t="str">
            <v>L113</v>
          </cell>
          <cell r="B117" t="str">
            <v>함 석 공</v>
          </cell>
          <cell r="C117" t="str">
            <v>인</v>
          </cell>
          <cell r="D117">
            <v>56248</v>
          </cell>
          <cell r="E117">
            <v>56465</v>
          </cell>
          <cell r="F117">
            <v>68943</v>
          </cell>
        </row>
        <row r="118">
          <cell r="A118" t="str">
            <v>L114</v>
          </cell>
          <cell r="B118" t="str">
            <v>용 접 공(일 반)</v>
          </cell>
          <cell r="C118" t="str">
            <v>인</v>
          </cell>
          <cell r="D118">
            <v>60784</v>
          </cell>
          <cell r="E118">
            <v>61021</v>
          </cell>
          <cell r="F118">
            <v>74016</v>
          </cell>
        </row>
        <row r="119">
          <cell r="A119" t="str">
            <v>L115</v>
          </cell>
          <cell r="B119" t="str">
            <v>리 벳 공</v>
          </cell>
          <cell r="C119" t="str">
            <v>인</v>
          </cell>
          <cell r="D119">
            <v>60500</v>
          </cell>
          <cell r="E119">
            <v>64796</v>
          </cell>
          <cell r="F119">
            <v>71579</v>
          </cell>
        </row>
        <row r="120">
          <cell r="A120" t="str">
            <v>L116</v>
          </cell>
          <cell r="B120" t="str">
            <v>루 핑 공</v>
          </cell>
          <cell r="C120" t="str">
            <v>인</v>
          </cell>
          <cell r="D120">
            <v>50866</v>
          </cell>
          <cell r="E120">
            <v>51640</v>
          </cell>
          <cell r="F120">
            <v>57701</v>
          </cell>
        </row>
        <row r="121">
          <cell r="A121" t="str">
            <v>L117</v>
          </cell>
          <cell r="B121" t="str">
            <v>닥 트 공</v>
          </cell>
          <cell r="C121" t="str">
            <v>인</v>
          </cell>
          <cell r="D121">
            <v>48478</v>
          </cell>
          <cell r="E121">
            <v>52215</v>
          </cell>
          <cell r="F121">
            <v>58041</v>
          </cell>
        </row>
        <row r="122">
          <cell r="A122" t="str">
            <v>L118</v>
          </cell>
          <cell r="B122" t="str">
            <v>대 장 공</v>
          </cell>
          <cell r="C122" t="str">
            <v>인</v>
          </cell>
          <cell r="D122">
            <v>0</v>
          </cell>
          <cell r="E122">
            <v>0</v>
          </cell>
          <cell r="F122">
            <v>0</v>
          </cell>
        </row>
        <row r="123">
          <cell r="A123" t="str">
            <v>L119</v>
          </cell>
          <cell r="B123" t="str">
            <v>할 석 공</v>
          </cell>
          <cell r="C123" t="str">
            <v>인</v>
          </cell>
          <cell r="D123">
            <v>63951</v>
          </cell>
          <cell r="E123">
            <v>63908</v>
          </cell>
          <cell r="F123">
            <v>77728</v>
          </cell>
        </row>
        <row r="124">
          <cell r="A124" t="str">
            <v>L120</v>
          </cell>
          <cell r="B124" t="str">
            <v>제철축로공</v>
          </cell>
          <cell r="C124" t="str">
            <v>인</v>
          </cell>
          <cell r="D124">
            <v>92419</v>
          </cell>
          <cell r="E124">
            <v>93072</v>
          </cell>
          <cell r="F124">
            <v>93345</v>
          </cell>
        </row>
        <row r="125">
          <cell r="A125" t="str">
            <v>L121</v>
          </cell>
          <cell r="B125" t="str">
            <v>양 생 공</v>
          </cell>
          <cell r="C125" t="str">
            <v>인</v>
          </cell>
          <cell r="D125">
            <v>33755</v>
          </cell>
          <cell r="E125">
            <v>34098</v>
          </cell>
          <cell r="F125">
            <v>42244</v>
          </cell>
        </row>
        <row r="126">
          <cell r="A126" t="str">
            <v>L122</v>
          </cell>
          <cell r="B126" t="str">
            <v>계 령 공</v>
          </cell>
          <cell r="C126" t="str">
            <v>인</v>
          </cell>
          <cell r="D126">
            <v>52915</v>
          </cell>
          <cell r="E126">
            <v>55640</v>
          </cell>
          <cell r="F126">
            <v>0</v>
          </cell>
        </row>
        <row r="127">
          <cell r="A127" t="str">
            <v>L123</v>
          </cell>
          <cell r="B127" t="str">
            <v>사 공(배포함)</v>
          </cell>
          <cell r="C127" t="str">
            <v>인</v>
          </cell>
          <cell r="D127">
            <v>0</v>
          </cell>
          <cell r="E127">
            <v>0</v>
          </cell>
          <cell r="F127">
            <v>0</v>
          </cell>
        </row>
        <row r="128">
          <cell r="A128" t="str">
            <v>L124</v>
          </cell>
          <cell r="B128" t="str">
            <v>마 부(우마차포함)</v>
          </cell>
          <cell r="C128" t="str">
            <v>인</v>
          </cell>
          <cell r="D128">
            <v>0</v>
          </cell>
          <cell r="E128">
            <v>0</v>
          </cell>
          <cell r="F128">
            <v>0</v>
          </cell>
        </row>
        <row r="129">
          <cell r="A129" t="str">
            <v>L125</v>
          </cell>
          <cell r="B129" t="str">
            <v>제 재 공</v>
          </cell>
          <cell r="C129" t="str">
            <v>인</v>
          </cell>
          <cell r="D129">
            <v>0</v>
          </cell>
          <cell r="E129">
            <v>0</v>
          </cell>
          <cell r="F129">
            <v>0</v>
          </cell>
        </row>
        <row r="130">
          <cell r="A130" t="str">
            <v>L126</v>
          </cell>
          <cell r="B130" t="str">
            <v>철도궤도공</v>
          </cell>
          <cell r="C130" t="str">
            <v>인</v>
          </cell>
          <cell r="D130">
            <v>53629</v>
          </cell>
          <cell r="E130">
            <v>62818</v>
          </cell>
          <cell r="F130">
            <v>65636</v>
          </cell>
        </row>
        <row r="131">
          <cell r="A131" t="str">
            <v>L127</v>
          </cell>
          <cell r="B131" t="str">
            <v>지적기사 1급</v>
          </cell>
          <cell r="C131" t="str">
            <v>인</v>
          </cell>
          <cell r="D131">
            <v>91687</v>
          </cell>
          <cell r="E131">
            <v>93295</v>
          </cell>
          <cell r="F131">
            <v>93540</v>
          </cell>
        </row>
        <row r="132">
          <cell r="A132" t="str">
            <v>L128</v>
          </cell>
          <cell r="B132" t="str">
            <v>지적기사 2급</v>
          </cell>
          <cell r="C132" t="str">
            <v>인</v>
          </cell>
          <cell r="D132">
            <v>69173</v>
          </cell>
          <cell r="E132">
            <v>72840</v>
          </cell>
          <cell r="F132">
            <v>72183</v>
          </cell>
        </row>
        <row r="133">
          <cell r="A133" t="str">
            <v>L129</v>
          </cell>
          <cell r="B133" t="str">
            <v>지적기능사 1급</v>
          </cell>
          <cell r="C133" t="str">
            <v>인</v>
          </cell>
          <cell r="D133">
            <v>48878</v>
          </cell>
          <cell r="E133">
            <v>50316</v>
          </cell>
          <cell r="F133">
            <v>53062</v>
          </cell>
        </row>
        <row r="134">
          <cell r="A134" t="str">
            <v>L130</v>
          </cell>
          <cell r="B134" t="str">
            <v>지적기능사 2급</v>
          </cell>
          <cell r="C134" t="str">
            <v>인</v>
          </cell>
          <cell r="D134">
            <v>35131</v>
          </cell>
          <cell r="E134">
            <v>34731</v>
          </cell>
          <cell r="F134">
            <v>32715</v>
          </cell>
        </row>
        <row r="135">
          <cell r="A135" t="str">
            <v>L131</v>
          </cell>
          <cell r="B135" t="str">
            <v>치장벽돌공</v>
          </cell>
          <cell r="C135" t="str">
            <v>인</v>
          </cell>
          <cell r="D135">
            <v>61897</v>
          </cell>
          <cell r="E135">
            <v>64317</v>
          </cell>
          <cell r="F135">
            <v>73288</v>
          </cell>
        </row>
        <row r="136">
          <cell r="A136" t="str">
            <v>L132</v>
          </cell>
          <cell r="B136" t="str">
            <v>송전활선전공</v>
          </cell>
          <cell r="C136" t="str">
            <v>인</v>
          </cell>
          <cell r="D136">
            <v>235109</v>
          </cell>
          <cell r="E136">
            <v>250000</v>
          </cell>
          <cell r="F136">
            <v>0</v>
          </cell>
        </row>
        <row r="137">
          <cell r="A137" t="str">
            <v>L133</v>
          </cell>
          <cell r="B137" t="str">
            <v>배전활선전공</v>
          </cell>
          <cell r="C137" t="str">
            <v>인</v>
          </cell>
          <cell r="D137">
            <v>182772</v>
          </cell>
          <cell r="E137">
            <v>188915</v>
          </cell>
          <cell r="F137">
            <v>215055</v>
          </cell>
        </row>
        <row r="138">
          <cell r="A138" t="str">
            <v>L134</v>
          </cell>
          <cell r="B138" t="str">
            <v>중기조장</v>
          </cell>
          <cell r="C138" t="str">
            <v>인</v>
          </cell>
          <cell r="D138">
            <v>64260</v>
          </cell>
          <cell r="E138">
            <v>56042</v>
          </cell>
          <cell r="F138">
            <v>55484</v>
          </cell>
        </row>
        <row r="139">
          <cell r="A139" t="str">
            <v>L135</v>
          </cell>
          <cell r="B139" t="str">
            <v>모래분사공</v>
          </cell>
          <cell r="C139" t="str">
            <v>인</v>
          </cell>
          <cell r="D139">
            <v>52915</v>
          </cell>
          <cell r="E139">
            <v>55640</v>
          </cell>
          <cell r="F139">
            <v>49962</v>
          </cell>
        </row>
        <row r="140">
          <cell r="A140" t="str">
            <v>L137</v>
          </cell>
          <cell r="B140" t="str">
            <v>플랜트 특수용접공</v>
          </cell>
          <cell r="C140" t="str">
            <v>인</v>
          </cell>
          <cell r="D140">
            <v>100475</v>
          </cell>
          <cell r="E140">
            <v>93828</v>
          </cell>
          <cell r="F140">
            <v>141421</v>
          </cell>
        </row>
        <row r="141">
          <cell r="A141" t="str">
            <v>L200</v>
          </cell>
          <cell r="B141" t="str">
            <v>여자인부</v>
          </cell>
          <cell r="C141" t="str">
            <v>인</v>
          </cell>
          <cell r="D141">
            <v>0</v>
          </cell>
          <cell r="E141">
            <v>0</v>
          </cell>
          <cell r="F141">
            <v>0</v>
          </cell>
        </row>
        <row r="142">
          <cell r="A142" t="str">
            <v>L201</v>
          </cell>
          <cell r="B142" t="str">
            <v>조    공</v>
          </cell>
          <cell r="C142" t="str">
            <v>인</v>
          </cell>
          <cell r="D142">
            <v>0</v>
          </cell>
          <cell r="E142">
            <v>0</v>
          </cell>
          <cell r="F142">
            <v>0</v>
          </cell>
        </row>
        <row r="143">
          <cell r="A143" t="str">
            <v>L202</v>
          </cell>
          <cell r="B143" t="str">
            <v>포장특공</v>
          </cell>
          <cell r="C143" t="str">
            <v>인</v>
          </cell>
          <cell r="D143">
            <v>0</v>
          </cell>
          <cell r="E143">
            <v>0</v>
          </cell>
          <cell r="F143">
            <v>0</v>
          </cell>
        </row>
        <row r="144">
          <cell r="A144" t="str">
            <v>L203</v>
          </cell>
          <cell r="B144" t="str">
            <v>항 타 공</v>
          </cell>
          <cell r="C144" t="str">
            <v>인</v>
          </cell>
          <cell r="D144">
            <v>0</v>
          </cell>
          <cell r="E144">
            <v>0</v>
          </cell>
          <cell r="F144">
            <v>0</v>
          </cell>
        </row>
        <row r="145">
          <cell r="A145" t="str">
            <v>L204</v>
          </cell>
          <cell r="B145" t="str">
            <v>드 릴 공</v>
          </cell>
          <cell r="C145" t="str">
            <v>인</v>
          </cell>
          <cell r="D145">
            <v>0</v>
          </cell>
          <cell r="E145">
            <v>0</v>
          </cell>
          <cell r="F145">
            <v>0</v>
          </cell>
        </row>
        <row r="146">
          <cell r="A146" t="str">
            <v>L205</v>
          </cell>
          <cell r="B146" t="str">
            <v>WIRE MESH 설치공</v>
          </cell>
          <cell r="C146" t="str">
            <v>인</v>
          </cell>
          <cell r="D146">
            <v>0</v>
          </cell>
          <cell r="E146">
            <v>0</v>
          </cell>
          <cell r="F146">
            <v>0</v>
          </cell>
        </row>
        <row r="147">
          <cell r="A147" t="str">
            <v>L701</v>
          </cell>
          <cell r="B147" t="str">
            <v>특급기술자</v>
          </cell>
          <cell r="C147" t="str">
            <v>인</v>
          </cell>
          <cell r="D147">
            <v>132166</v>
          </cell>
          <cell r="E147">
            <v>142203</v>
          </cell>
          <cell r="F147">
            <v>142203</v>
          </cell>
        </row>
        <row r="148">
          <cell r="A148" t="str">
            <v>L702</v>
          </cell>
          <cell r="B148" t="str">
            <v>고급기술자</v>
          </cell>
          <cell r="C148" t="str">
            <v>인</v>
          </cell>
          <cell r="D148">
            <v>109695</v>
          </cell>
          <cell r="E148">
            <v>117410</v>
          </cell>
          <cell r="F148">
            <v>117410</v>
          </cell>
        </row>
        <row r="149">
          <cell r="A149" t="str">
            <v>L703</v>
          </cell>
          <cell r="B149" t="str">
            <v>중급기술자</v>
          </cell>
          <cell r="C149" t="str">
            <v>인</v>
          </cell>
          <cell r="D149">
            <v>91968</v>
          </cell>
          <cell r="E149">
            <v>97488</v>
          </cell>
          <cell r="F149">
            <v>97488</v>
          </cell>
        </row>
        <row r="150">
          <cell r="A150" t="str">
            <v>L704</v>
          </cell>
          <cell r="B150" t="str">
            <v>초급기술자</v>
          </cell>
          <cell r="C150" t="str">
            <v>인</v>
          </cell>
          <cell r="D150">
            <v>65947</v>
          </cell>
          <cell r="E150">
            <v>69405</v>
          </cell>
          <cell r="F150">
            <v>69405</v>
          </cell>
        </row>
        <row r="151">
          <cell r="A151" t="str">
            <v>L705</v>
          </cell>
          <cell r="B151" t="str">
            <v>고급기능사</v>
          </cell>
          <cell r="C151" t="str">
            <v>인</v>
          </cell>
          <cell r="D151">
            <v>67006</v>
          </cell>
          <cell r="E151">
            <v>68094</v>
          </cell>
          <cell r="F151">
            <v>68094</v>
          </cell>
        </row>
        <row r="152">
          <cell r="A152" t="str">
            <v>L706</v>
          </cell>
          <cell r="B152" t="str">
            <v>중급기능사</v>
          </cell>
          <cell r="C152" t="str">
            <v>인</v>
          </cell>
          <cell r="D152">
            <v>55830</v>
          </cell>
          <cell r="E152">
            <v>60249</v>
          </cell>
          <cell r="F152">
            <v>60249</v>
          </cell>
        </row>
        <row r="153">
          <cell r="A153" t="str">
            <v>L707</v>
          </cell>
          <cell r="B153" t="str">
            <v>초급기능사</v>
          </cell>
          <cell r="C153" t="str">
            <v>인</v>
          </cell>
          <cell r="D153">
            <v>46933</v>
          </cell>
          <cell r="E153">
            <v>48652</v>
          </cell>
          <cell r="F153">
            <v>48652</v>
          </cell>
        </row>
        <row r="154">
          <cell r="A154" t="str">
            <v>L301</v>
          </cell>
          <cell r="B154" t="str">
            <v>H/W설치기사</v>
          </cell>
          <cell r="C154" t="str">
            <v>인</v>
          </cell>
          <cell r="D154">
            <v>83297</v>
          </cell>
          <cell r="E154">
            <v>82162</v>
          </cell>
          <cell r="F154">
            <v>82913</v>
          </cell>
        </row>
        <row r="155">
          <cell r="A155" t="str">
            <v>L302</v>
          </cell>
          <cell r="B155" t="str">
            <v>H/W시험기사</v>
          </cell>
          <cell r="C155" t="str">
            <v>인</v>
          </cell>
          <cell r="D155">
            <v>85165</v>
          </cell>
          <cell r="E155">
            <v>82402</v>
          </cell>
          <cell r="F155">
            <v>84088</v>
          </cell>
        </row>
        <row r="156">
          <cell r="A156" t="str">
            <v>L303</v>
          </cell>
          <cell r="B156" t="str">
            <v>S/W시험기사</v>
          </cell>
          <cell r="C156" t="str">
            <v>인</v>
          </cell>
          <cell r="D156">
            <v>86583</v>
          </cell>
          <cell r="E156">
            <v>84693</v>
          </cell>
          <cell r="F156">
            <v>85238</v>
          </cell>
        </row>
        <row r="157">
          <cell r="A157" t="str">
            <v>L304</v>
          </cell>
          <cell r="B157" t="str">
            <v>CPU시험기사</v>
          </cell>
          <cell r="C157" t="str">
            <v>인</v>
          </cell>
          <cell r="D157">
            <v>81182</v>
          </cell>
          <cell r="E157">
            <v>79138</v>
          </cell>
          <cell r="F157">
            <v>80163</v>
          </cell>
        </row>
        <row r="158">
          <cell r="A158" t="str">
            <v>L305</v>
          </cell>
          <cell r="B158" t="str">
            <v>광통신기사</v>
          </cell>
          <cell r="C158" t="str">
            <v>인</v>
          </cell>
          <cell r="D158">
            <v>108175</v>
          </cell>
          <cell r="E158">
            <v>132875</v>
          </cell>
          <cell r="F158">
            <v>149857</v>
          </cell>
        </row>
        <row r="159">
          <cell r="A159" t="str">
            <v>L306</v>
          </cell>
          <cell r="B159" t="str">
            <v>광케이블기사</v>
          </cell>
          <cell r="C159" t="str">
            <v>인</v>
          </cell>
          <cell r="D159">
            <v>90147</v>
          </cell>
          <cell r="E159">
            <v>110336</v>
          </cell>
          <cell r="F159">
            <v>120493</v>
          </cell>
        </row>
        <row r="160">
          <cell r="A160" t="str">
            <v>L401</v>
          </cell>
          <cell r="B160" t="str">
            <v>도편수</v>
          </cell>
          <cell r="C160" t="str">
            <v>인</v>
          </cell>
          <cell r="D160">
            <v>120804</v>
          </cell>
          <cell r="E160">
            <v>131984</v>
          </cell>
          <cell r="F160">
            <v>132909</v>
          </cell>
        </row>
        <row r="161">
          <cell r="A161" t="str">
            <v>L402</v>
          </cell>
          <cell r="B161" t="str">
            <v>목조각공</v>
          </cell>
          <cell r="C161" t="str">
            <v>인</v>
          </cell>
          <cell r="D161">
            <v>109226</v>
          </cell>
          <cell r="E161">
            <v>96291</v>
          </cell>
          <cell r="F161">
            <v>95674</v>
          </cell>
        </row>
        <row r="162">
          <cell r="A162" t="str">
            <v>L403</v>
          </cell>
          <cell r="B162" t="str">
            <v>한식목공</v>
          </cell>
          <cell r="C162" t="str">
            <v>인</v>
          </cell>
          <cell r="D162">
            <v>89987</v>
          </cell>
          <cell r="E162">
            <v>87000</v>
          </cell>
          <cell r="F162">
            <v>86465</v>
          </cell>
        </row>
        <row r="163">
          <cell r="A163" t="str">
            <v>L404</v>
          </cell>
          <cell r="B163" t="str">
            <v>한식목공조공</v>
          </cell>
          <cell r="C163" t="str">
            <v>인</v>
          </cell>
          <cell r="D163">
            <v>73861</v>
          </cell>
          <cell r="E163">
            <v>69203</v>
          </cell>
          <cell r="F163">
            <v>62022</v>
          </cell>
        </row>
        <row r="164">
          <cell r="A164" t="str">
            <v>L405</v>
          </cell>
          <cell r="B164" t="str">
            <v>드잡이공</v>
          </cell>
          <cell r="C164" t="str">
            <v>인</v>
          </cell>
          <cell r="D164">
            <v>98743</v>
          </cell>
          <cell r="E164">
            <v>106667</v>
          </cell>
          <cell r="F164">
            <v>98108</v>
          </cell>
        </row>
        <row r="165">
          <cell r="A165" t="str">
            <v>L406</v>
          </cell>
          <cell r="B165" t="str">
            <v>한식와공</v>
          </cell>
          <cell r="C165" t="str">
            <v>인</v>
          </cell>
          <cell r="D165">
            <v>144566</v>
          </cell>
          <cell r="E165">
            <v>153013</v>
          </cell>
          <cell r="F165">
            <v>126465</v>
          </cell>
        </row>
        <row r="166">
          <cell r="A166" t="str">
            <v>L407</v>
          </cell>
          <cell r="B166" t="str">
            <v>한식와공조공</v>
          </cell>
          <cell r="C166" t="str">
            <v>인</v>
          </cell>
          <cell r="D166">
            <v>98830</v>
          </cell>
          <cell r="E166">
            <v>80622</v>
          </cell>
          <cell r="F166">
            <v>91058</v>
          </cell>
        </row>
        <row r="167">
          <cell r="A167" t="str">
            <v>L408</v>
          </cell>
          <cell r="B167" t="str">
            <v>석조각공</v>
          </cell>
          <cell r="C167" t="str">
            <v>인</v>
          </cell>
          <cell r="D167">
            <v>97323</v>
          </cell>
          <cell r="E167">
            <v>112022</v>
          </cell>
          <cell r="F167">
            <v>108908</v>
          </cell>
        </row>
        <row r="168">
          <cell r="A168" t="str">
            <v>L409</v>
          </cell>
          <cell r="B168" t="str">
            <v>특수화공</v>
          </cell>
          <cell r="C168" t="str">
            <v>인</v>
          </cell>
          <cell r="D168">
            <v>130909</v>
          </cell>
          <cell r="E168">
            <v>106000</v>
          </cell>
          <cell r="F168">
            <v>121264</v>
          </cell>
        </row>
        <row r="169">
          <cell r="A169" t="str">
            <v>L410</v>
          </cell>
          <cell r="B169" t="str">
            <v>화공</v>
          </cell>
          <cell r="C169" t="str">
            <v>인</v>
          </cell>
          <cell r="D169">
            <v>98506</v>
          </cell>
          <cell r="E169">
            <v>92685</v>
          </cell>
          <cell r="F169">
            <v>86801</v>
          </cell>
        </row>
        <row r="170">
          <cell r="A170" t="str">
            <v>L411</v>
          </cell>
          <cell r="B170" t="str">
            <v>한식미장공</v>
          </cell>
          <cell r="C170" t="str">
            <v>인</v>
          </cell>
          <cell r="D170">
            <v>83400</v>
          </cell>
          <cell r="E170">
            <v>78989</v>
          </cell>
          <cell r="F170">
            <v>79972</v>
          </cell>
        </row>
        <row r="171">
          <cell r="A171" t="str">
            <v>L501</v>
          </cell>
          <cell r="B171" t="str">
            <v>원자력배관공</v>
          </cell>
          <cell r="C171" t="str">
            <v>인</v>
          </cell>
          <cell r="D171">
            <v>85504</v>
          </cell>
          <cell r="E171">
            <v>84091</v>
          </cell>
          <cell r="F171">
            <v>85331</v>
          </cell>
        </row>
        <row r="172">
          <cell r="A172" t="str">
            <v>L502</v>
          </cell>
          <cell r="B172" t="str">
            <v>원자력용접공</v>
          </cell>
          <cell r="C172" t="str">
            <v>인</v>
          </cell>
          <cell r="D172">
            <v>91598</v>
          </cell>
          <cell r="E172">
            <v>97054</v>
          </cell>
          <cell r="F172">
            <v>98842</v>
          </cell>
        </row>
        <row r="173">
          <cell r="A173" t="str">
            <v>L503</v>
          </cell>
          <cell r="B173" t="str">
            <v>원자력기계설치공</v>
          </cell>
          <cell r="C173" t="str">
            <v>인</v>
          </cell>
          <cell r="D173">
            <v>95966</v>
          </cell>
          <cell r="E173">
            <v>97451</v>
          </cell>
          <cell r="F173">
            <v>98364</v>
          </cell>
        </row>
        <row r="174">
          <cell r="A174" t="str">
            <v>L504</v>
          </cell>
          <cell r="B174" t="str">
            <v>원자력덕트공</v>
          </cell>
          <cell r="C174" t="str">
            <v>인</v>
          </cell>
          <cell r="D174">
            <v>88404</v>
          </cell>
          <cell r="E174">
            <v>84386</v>
          </cell>
          <cell r="F174">
            <v>104350</v>
          </cell>
        </row>
        <row r="175">
          <cell r="A175" t="str">
            <v>L505</v>
          </cell>
          <cell r="B175" t="str">
            <v>원자력제관공</v>
          </cell>
          <cell r="C175" t="str">
            <v>인</v>
          </cell>
          <cell r="D175">
            <v>76226</v>
          </cell>
          <cell r="E175">
            <v>79640</v>
          </cell>
          <cell r="F175">
            <v>76379</v>
          </cell>
        </row>
        <row r="176">
          <cell r="A176" t="str">
            <v>L506</v>
          </cell>
          <cell r="B176" t="str">
            <v>원자력케이블공</v>
          </cell>
          <cell r="C176" t="str">
            <v>인</v>
          </cell>
          <cell r="D176">
            <v>61338</v>
          </cell>
          <cell r="E176">
            <v>66411</v>
          </cell>
          <cell r="F176">
            <v>85474</v>
          </cell>
        </row>
        <row r="177">
          <cell r="A177" t="str">
            <v>L507</v>
          </cell>
          <cell r="B177" t="str">
            <v>원자력계장공</v>
          </cell>
          <cell r="C177" t="str">
            <v>인</v>
          </cell>
          <cell r="D177">
            <v>58478</v>
          </cell>
          <cell r="E177">
            <v>48839</v>
          </cell>
          <cell r="F177">
            <v>0</v>
          </cell>
        </row>
        <row r="178">
          <cell r="A178" t="str">
            <v>L508</v>
          </cell>
          <cell r="B178" t="str">
            <v>고급원자력비파괴시험공</v>
          </cell>
          <cell r="C178" t="str">
            <v>인</v>
          </cell>
          <cell r="D178">
            <v>89172</v>
          </cell>
          <cell r="E178">
            <v>91089</v>
          </cell>
          <cell r="F178">
            <v>92315</v>
          </cell>
        </row>
        <row r="179">
          <cell r="A179" t="str">
            <v>L509</v>
          </cell>
          <cell r="B179" t="str">
            <v>특급원자력비파괴시험공</v>
          </cell>
          <cell r="C179" t="str">
            <v>인</v>
          </cell>
          <cell r="D179">
            <v>94950</v>
          </cell>
          <cell r="E179">
            <v>99701</v>
          </cell>
          <cell r="F179">
            <v>100409</v>
          </cell>
        </row>
        <row r="180">
          <cell r="A180" t="str">
            <v>L510</v>
          </cell>
          <cell r="B180" t="str">
            <v>원자력기술자</v>
          </cell>
          <cell r="C180" t="str">
            <v>인</v>
          </cell>
          <cell r="D180">
            <v>71548</v>
          </cell>
          <cell r="E180">
            <v>67556</v>
          </cell>
          <cell r="F180">
            <v>66616</v>
          </cell>
        </row>
        <row r="181">
          <cell r="A181" t="str">
            <v>L511</v>
          </cell>
          <cell r="B181" t="str">
            <v>중급원자력기술자</v>
          </cell>
          <cell r="C181" t="str">
            <v>인</v>
          </cell>
          <cell r="D181">
            <v>85398</v>
          </cell>
          <cell r="E181">
            <v>78598</v>
          </cell>
          <cell r="F181">
            <v>77992</v>
          </cell>
        </row>
        <row r="182">
          <cell r="A182" t="str">
            <v>L048</v>
          </cell>
          <cell r="B182" t="str">
            <v>우 물 공</v>
          </cell>
          <cell r="C182" t="str">
            <v>인</v>
          </cell>
          <cell r="D182">
            <v>50288</v>
          </cell>
          <cell r="E182">
            <v>53721</v>
          </cell>
          <cell r="F182">
            <v>50558</v>
          </cell>
        </row>
        <row r="183">
          <cell r="A183" t="str">
            <v>L601</v>
          </cell>
          <cell r="B183" t="str">
            <v>책임측량사</v>
          </cell>
          <cell r="C183" t="str">
            <v>인</v>
          </cell>
          <cell r="D183">
            <v>0</v>
          </cell>
          <cell r="E183">
            <v>0</v>
          </cell>
          <cell r="F183">
            <v>0</v>
          </cell>
        </row>
        <row r="184">
          <cell r="A184" t="str">
            <v>L602</v>
          </cell>
          <cell r="B184" t="str">
            <v>측지기사 1급</v>
          </cell>
          <cell r="C184" t="str">
            <v>인</v>
          </cell>
          <cell r="D184">
            <v>0</v>
          </cell>
          <cell r="E184">
            <v>0</v>
          </cell>
          <cell r="F184">
            <v>0</v>
          </cell>
        </row>
        <row r="185">
          <cell r="A185" t="str">
            <v>L603</v>
          </cell>
          <cell r="B185" t="str">
            <v>측지기사 2급</v>
          </cell>
          <cell r="C185" t="str">
            <v>인</v>
          </cell>
          <cell r="D185">
            <v>0</v>
          </cell>
          <cell r="E185">
            <v>0</v>
          </cell>
          <cell r="F185">
            <v>0</v>
          </cell>
        </row>
        <row r="186">
          <cell r="A186" t="str">
            <v>L604</v>
          </cell>
          <cell r="B186" t="str">
            <v>측량기능사 1급</v>
          </cell>
          <cell r="C186" t="str">
            <v>인</v>
          </cell>
          <cell r="D186">
            <v>0</v>
          </cell>
          <cell r="E186">
            <v>0</v>
          </cell>
          <cell r="F186">
            <v>0</v>
          </cell>
        </row>
        <row r="187">
          <cell r="A187" t="str">
            <v>L605</v>
          </cell>
          <cell r="B187" t="str">
            <v>측량기능사 또는 측량기능사 2급</v>
          </cell>
          <cell r="C187" t="str">
            <v>인</v>
          </cell>
          <cell r="D187">
            <v>0</v>
          </cell>
          <cell r="E187">
            <v>0</v>
          </cell>
          <cell r="F187">
            <v>0</v>
          </cell>
        </row>
        <row r="188">
          <cell r="A188" t="str">
            <v>L606</v>
          </cell>
          <cell r="B188" t="str">
            <v>항공사진기능사 1급(1급/2급통합)</v>
          </cell>
          <cell r="C188" t="str">
            <v>인</v>
          </cell>
          <cell r="D188">
            <v>0</v>
          </cell>
          <cell r="E188">
            <v>0</v>
          </cell>
          <cell r="F188">
            <v>0</v>
          </cell>
        </row>
        <row r="189">
          <cell r="A189" t="str">
            <v>L609</v>
          </cell>
          <cell r="B189" t="str">
            <v>도화기능사 또는 도화기능사 2급</v>
          </cell>
          <cell r="C189" t="str">
            <v>인</v>
          </cell>
          <cell r="D189">
            <v>0</v>
          </cell>
          <cell r="E189">
            <v>0</v>
          </cell>
          <cell r="F189">
            <v>0</v>
          </cell>
        </row>
        <row r="190">
          <cell r="A190" t="str">
            <v>L607</v>
          </cell>
          <cell r="B190" t="str">
            <v>항공사진기능사 또는 항공사진기능사 2급</v>
          </cell>
          <cell r="C190" t="str">
            <v>인</v>
          </cell>
          <cell r="D190">
            <v>0</v>
          </cell>
          <cell r="E190">
            <v>0</v>
          </cell>
          <cell r="F190">
            <v>0</v>
          </cell>
        </row>
        <row r="191">
          <cell r="A191" t="str">
            <v>L608</v>
          </cell>
          <cell r="B191" t="str">
            <v>도화기능사 1급(1급/2급통합)</v>
          </cell>
          <cell r="C191" t="str">
            <v>인</v>
          </cell>
          <cell r="D191">
            <v>0</v>
          </cell>
          <cell r="E191">
            <v>0</v>
          </cell>
          <cell r="F191">
            <v>0</v>
          </cell>
        </row>
        <row r="192">
          <cell r="A192" t="str">
            <v>L610</v>
          </cell>
          <cell r="B192" t="str">
            <v>지도제작기능사 1급(1급/2급통합)</v>
          </cell>
          <cell r="C192" t="str">
            <v>인</v>
          </cell>
          <cell r="D192">
            <v>0</v>
          </cell>
          <cell r="E192">
            <v>0</v>
          </cell>
          <cell r="F192">
            <v>0</v>
          </cell>
        </row>
        <row r="193">
          <cell r="A193" t="str">
            <v>L611</v>
          </cell>
          <cell r="B193" t="str">
            <v>지도제작기능사 또는 지도제작기능사 2급</v>
          </cell>
          <cell r="C193" t="str">
            <v>인</v>
          </cell>
          <cell r="D193">
            <v>0</v>
          </cell>
          <cell r="E193">
            <v>0</v>
          </cell>
          <cell r="F193">
            <v>0</v>
          </cell>
        </row>
        <row r="194">
          <cell r="A194" t="str">
            <v>L612</v>
          </cell>
          <cell r="B194" t="str">
            <v>사업용 조종사</v>
          </cell>
          <cell r="C194" t="str">
            <v>인</v>
          </cell>
          <cell r="D194">
            <v>0</v>
          </cell>
          <cell r="E194">
            <v>0</v>
          </cell>
          <cell r="F194">
            <v>0</v>
          </cell>
        </row>
        <row r="195">
          <cell r="A195" t="str">
            <v>L613</v>
          </cell>
          <cell r="B195" t="str">
            <v>항법사</v>
          </cell>
          <cell r="C195" t="str">
            <v>인</v>
          </cell>
          <cell r="D195">
            <v>0</v>
          </cell>
          <cell r="E195">
            <v>0</v>
          </cell>
          <cell r="F195">
            <v>0</v>
          </cell>
        </row>
        <row r="196">
          <cell r="A196" t="str">
            <v>L614</v>
          </cell>
          <cell r="B196" t="str">
            <v>항공정비사</v>
          </cell>
          <cell r="C196" t="str">
            <v>인</v>
          </cell>
          <cell r="D196">
            <v>0</v>
          </cell>
          <cell r="E196">
            <v>0</v>
          </cell>
          <cell r="F196">
            <v>0</v>
          </cell>
        </row>
        <row r="197">
          <cell r="A197" t="str">
            <v>L615</v>
          </cell>
          <cell r="B197" t="str">
            <v>항공사진촬영사</v>
          </cell>
          <cell r="C197" t="str">
            <v>인</v>
          </cell>
          <cell r="D197">
            <v>0</v>
          </cell>
          <cell r="E197">
            <v>0</v>
          </cell>
          <cell r="F197">
            <v>0</v>
          </cell>
        </row>
        <row r="198">
          <cell r="A198" t="str">
            <v>L512</v>
          </cell>
          <cell r="B198" t="str">
            <v>상급원자력기술자</v>
          </cell>
          <cell r="C198" t="str">
            <v>인</v>
          </cell>
          <cell r="D198">
            <v>109491</v>
          </cell>
          <cell r="E198">
            <v>116994</v>
          </cell>
          <cell r="F198">
            <v>114125</v>
          </cell>
        </row>
        <row r="199">
          <cell r="A199" t="str">
            <v>L513</v>
          </cell>
          <cell r="B199" t="str">
            <v>원자력품질관리사</v>
          </cell>
          <cell r="C199" t="str">
            <v>인</v>
          </cell>
          <cell r="D199">
            <v>104799</v>
          </cell>
          <cell r="E199">
            <v>103736</v>
          </cell>
          <cell r="F199">
            <v>105586</v>
          </cell>
        </row>
        <row r="200">
          <cell r="A200" t="str">
            <v>L514</v>
          </cell>
          <cell r="B200" t="str">
            <v>원자력 특별인부</v>
          </cell>
          <cell r="C200" t="str">
            <v>인</v>
          </cell>
          <cell r="D200">
            <v>58187</v>
          </cell>
          <cell r="E200">
            <v>68094</v>
          </cell>
          <cell r="F200">
            <v>64294</v>
          </cell>
        </row>
        <row r="201">
          <cell r="A201" t="str">
            <v>L515</v>
          </cell>
          <cell r="B201" t="str">
            <v>원자력 보온공</v>
          </cell>
          <cell r="C201" t="str">
            <v>인</v>
          </cell>
          <cell r="D201">
            <v>65826</v>
          </cell>
          <cell r="E201">
            <v>83402</v>
          </cell>
          <cell r="F201">
            <v>89519</v>
          </cell>
        </row>
        <row r="202">
          <cell r="A202" t="str">
            <v>L516</v>
          </cell>
          <cell r="B202" t="str">
            <v>원자력 플랜트전공</v>
          </cell>
          <cell r="C202" t="str">
            <v>인</v>
          </cell>
          <cell r="D202">
            <v>84229</v>
          </cell>
          <cell r="E202">
            <v>93332</v>
          </cell>
          <cell r="F202">
            <v>98008</v>
          </cell>
        </row>
        <row r="203">
          <cell r="A203" t="str">
            <v>L170</v>
          </cell>
          <cell r="B203" t="str">
            <v>견 출 공</v>
          </cell>
          <cell r="C203" t="str">
            <v>인</v>
          </cell>
          <cell r="D203">
            <v>59133</v>
          </cell>
          <cell r="E203">
            <v>60023</v>
          </cell>
          <cell r="F203">
            <v>68717</v>
          </cell>
        </row>
        <row r="204">
          <cell r="A204" t="str">
            <v>L171</v>
          </cell>
          <cell r="B204" t="str">
            <v>노 즐 공</v>
          </cell>
          <cell r="C204" t="str">
            <v>인</v>
          </cell>
          <cell r="D204">
            <v>63577</v>
          </cell>
          <cell r="E204">
            <v>57373</v>
          </cell>
          <cell r="F204">
            <v>67815</v>
          </cell>
        </row>
        <row r="205">
          <cell r="A205" t="str">
            <v>L172</v>
          </cell>
          <cell r="B205" t="str">
            <v>코 킹 공</v>
          </cell>
          <cell r="C205" t="str">
            <v>인</v>
          </cell>
          <cell r="D205">
            <v>57954</v>
          </cell>
          <cell r="E205">
            <v>66077</v>
          </cell>
          <cell r="F205">
            <v>63600</v>
          </cell>
        </row>
        <row r="206">
          <cell r="A206" t="str">
            <v>L173</v>
          </cell>
          <cell r="B206" t="str">
            <v>판넬조립공</v>
          </cell>
          <cell r="C206" t="str">
            <v>인</v>
          </cell>
          <cell r="D206">
            <v>55888</v>
          </cell>
          <cell r="E206">
            <v>58782</v>
          </cell>
          <cell r="F206">
            <v>67380</v>
          </cell>
        </row>
        <row r="207">
          <cell r="A207" t="str">
            <v>L181</v>
          </cell>
          <cell r="B207" t="str">
            <v>콘크리트공(광의)</v>
          </cell>
          <cell r="C207" t="str">
            <v>인</v>
          </cell>
          <cell r="D207">
            <v>0</v>
          </cell>
          <cell r="E207">
            <v>0</v>
          </cell>
          <cell r="F207">
            <v>71078</v>
          </cell>
        </row>
        <row r="208">
          <cell r="A208" t="str">
            <v>L182</v>
          </cell>
          <cell r="B208" t="str">
            <v>지붕잇기공</v>
          </cell>
          <cell r="C208" t="str">
            <v>인</v>
          </cell>
          <cell r="D208">
            <v>68363</v>
          </cell>
          <cell r="E208">
            <v>64891</v>
          </cell>
          <cell r="F208">
            <v>69497</v>
          </cell>
        </row>
        <row r="209">
          <cell r="A209" t="str">
            <v>L801</v>
          </cell>
          <cell r="B209" t="str">
            <v>특급감리원</v>
          </cell>
          <cell r="C209" t="str">
            <v>인</v>
          </cell>
          <cell r="D209">
            <v>155637</v>
          </cell>
          <cell r="E209">
            <v>0</v>
          </cell>
          <cell r="F209">
            <v>0</v>
          </cell>
        </row>
        <row r="210">
          <cell r="A210" t="str">
            <v>L802</v>
          </cell>
          <cell r="B210" t="str">
            <v>고급감리원</v>
          </cell>
          <cell r="C210" t="str">
            <v>인</v>
          </cell>
          <cell r="D210">
            <v>124025</v>
          </cell>
          <cell r="E210">
            <v>0</v>
          </cell>
          <cell r="F210">
            <v>0</v>
          </cell>
        </row>
        <row r="211">
          <cell r="A211" t="str">
            <v>L803</v>
          </cell>
          <cell r="B211" t="str">
            <v>중급감리원</v>
          </cell>
          <cell r="C211" t="str">
            <v>인</v>
          </cell>
          <cell r="D211">
            <v>103036</v>
          </cell>
          <cell r="E211">
            <v>0</v>
          </cell>
          <cell r="F211">
            <v>0</v>
          </cell>
        </row>
        <row r="212">
          <cell r="A212" t="str">
            <v>L804</v>
          </cell>
          <cell r="B212" t="str">
            <v>초급감리원</v>
          </cell>
          <cell r="C212" t="str">
            <v>인</v>
          </cell>
          <cell r="D212">
            <v>83228</v>
          </cell>
          <cell r="E212">
            <v>0</v>
          </cell>
          <cell r="F212">
            <v>0</v>
          </cell>
        </row>
        <row r="213">
          <cell r="A213" t="str">
            <v>L901</v>
          </cell>
          <cell r="B213" t="str">
            <v>전기공사기사1급</v>
          </cell>
          <cell r="C213" t="str">
            <v>인</v>
          </cell>
          <cell r="D213">
            <v>63956</v>
          </cell>
          <cell r="E213">
            <v>0</v>
          </cell>
          <cell r="F213">
            <v>64241</v>
          </cell>
        </row>
        <row r="214">
          <cell r="A214" t="str">
            <v>L902</v>
          </cell>
          <cell r="B214" t="str">
            <v>전기공사기사2급</v>
          </cell>
          <cell r="C214" t="str">
            <v>인</v>
          </cell>
          <cell r="D214">
            <v>56130</v>
          </cell>
          <cell r="E214">
            <v>0</v>
          </cell>
          <cell r="F214">
            <v>55069</v>
          </cell>
        </row>
        <row r="215">
          <cell r="A215" t="str">
            <v>L903</v>
          </cell>
          <cell r="B215" t="str">
            <v>변전전공</v>
          </cell>
          <cell r="C215" t="str">
            <v>인</v>
          </cell>
          <cell r="D215">
            <v>85699</v>
          </cell>
          <cell r="E215">
            <v>0</v>
          </cell>
          <cell r="F215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수압시험수집"/>
      <sheetName val="수압시험산근"/>
      <sheetName val="용역비내역-진짜"/>
      <sheetName val="진주방향"/>
      <sheetName val="터파기및재료"/>
      <sheetName val="맨홀수량산출"/>
      <sheetName val="수량산출"/>
      <sheetName val="우각부보강"/>
      <sheetName val="데이타"/>
      <sheetName val="3차공사비요약"/>
      <sheetName val="정부노임단가"/>
    </sheetNames>
    <sheetDataSet>
      <sheetData sheetId="0" refreshError="1">
        <row r="24">
          <cell r="B24" t="str">
            <v>수평곡관</v>
          </cell>
          <cell r="C24" t="str">
            <v>D=100×11¼˚</v>
          </cell>
          <cell r="D24" t="str">
            <v xml:space="preserve"> ⊃</v>
          </cell>
          <cell r="E24">
            <v>10</v>
          </cell>
        </row>
        <row r="25">
          <cell r="B25" t="str">
            <v>수평곡관</v>
          </cell>
          <cell r="C25" t="str">
            <v>D=150×11¼˚</v>
          </cell>
          <cell r="D25" t="str">
            <v xml:space="preserve"> ⊃</v>
          </cell>
          <cell r="E25">
            <v>12</v>
          </cell>
        </row>
        <row r="26">
          <cell r="B26" t="str">
            <v>수평곡관</v>
          </cell>
          <cell r="C26" t="str">
            <v>D=100×11¼˚</v>
          </cell>
          <cell r="D26" t="str">
            <v xml:space="preserve"> ⊃</v>
          </cell>
          <cell r="E26">
            <v>17</v>
          </cell>
        </row>
        <row r="27">
          <cell r="B27" t="str">
            <v>수평곡관</v>
          </cell>
          <cell r="C27" t="str">
            <v>D=100×22½˚</v>
          </cell>
          <cell r="D27" t="str">
            <v xml:space="preserve"> ⊃</v>
          </cell>
          <cell r="E27">
            <v>20</v>
          </cell>
        </row>
        <row r="28">
          <cell r="B28" t="str">
            <v>수평곡관</v>
          </cell>
          <cell r="C28" t="str">
            <v>D=150×22½˚</v>
          </cell>
          <cell r="D28" t="str">
            <v xml:space="preserve"> ⊃</v>
          </cell>
          <cell r="E28">
            <v>4</v>
          </cell>
        </row>
        <row r="29">
          <cell r="B29" t="str">
            <v>수평곡관</v>
          </cell>
          <cell r="C29" t="str">
            <v>D=100×22½˚</v>
          </cell>
          <cell r="D29" t="str">
            <v xml:space="preserve"> ⊃</v>
          </cell>
          <cell r="E29">
            <v>5</v>
          </cell>
        </row>
        <row r="30">
          <cell r="B30" t="str">
            <v>수평곡관</v>
          </cell>
          <cell r="C30" t="str">
            <v>D=100×45˚</v>
          </cell>
          <cell r="D30" t="str">
            <v xml:space="preserve"> ⊃</v>
          </cell>
          <cell r="E30">
            <v>5</v>
          </cell>
        </row>
        <row r="31">
          <cell r="B31" t="str">
            <v>수평곡관</v>
          </cell>
          <cell r="C31" t="str">
            <v>D=150×45˚</v>
          </cell>
          <cell r="D31" t="str">
            <v xml:space="preserve"> ⊃</v>
          </cell>
          <cell r="E31">
            <v>5</v>
          </cell>
        </row>
        <row r="32">
          <cell r="B32" t="str">
            <v>수평곡관</v>
          </cell>
          <cell r="C32" t="str">
            <v>D=100×45˚</v>
          </cell>
          <cell r="D32" t="str">
            <v xml:space="preserve"> ⊃</v>
          </cell>
          <cell r="E32">
            <v>4</v>
          </cell>
        </row>
        <row r="33">
          <cell r="B33" t="str">
            <v>수평곡관</v>
          </cell>
          <cell r="C33" t="str">
            <v>D=100×90˚</v>
          </cell>
          <cell r="D33" t="str">
            <v xml:space="preserve"> ⊃</v>
          </cell>
          <cell r="E33">
            <v>6</v>
          </cell>
        </row>
        <row r="34">
          <cell r="B34" t="str">
            <v>수평곡관</v>
          </cell>
          <cell r="C34" t="str">
            <v>D=100×90˚</v>
          </cell>
          <cell r="D34" t="str">
            <v xml:space="preserve"> ⊃</v>
          </cell>
          <cell r="E34">
            <v>5</v>
          </cell>
        </row>
        <row r="35">
          <cell r="B35" t="str">
            <v>수평곡관</v>
          </cell>
          <cell r="C35" t="str">
            <v>D=100×90˚</v>
          </cell>
          <cell r="D35" t="str">
            <v xml:space="preserve"> ⊃</v>
          </cell>
          <cell r="E35">
            <v>55</v>
          </cell>
        </row>
        <row r="36">
          <cell r="B36" t="str">
            <v>소켓플랜지T형관</v>
          </cell>
          <cell r="C36" t="str">
            <v>D=100×100</v>
          </cell>
          <cell r="E36">
            <v>5</v>
          </cell>
        </row>
        <row r="37">
          <cell r="B37" t="str">
            <v>소켓플랜지T형관</v>
          </cell>
          <cell r="C37" t="str">
            <v>D=100×100</v>
          </cell>
          <cell r="E37">
            <v>5</v>
          </cell>
        </row>
        <row r="38">
          <cell r="B38" t="str">
            <v>소켓플랜지T형관</v>
          </cell>
          <cell r="C38" t="str">
            <v>D=100×100</v>
          </cell>
          <cell r="E38">
            <v>6</v>
          </cell>
        </row>
        <row r="39">
          <cell r="B39" t="str">
            <v>소켓T형관</v>
          </cell>
          <cell r="C39" t="str">
            <v>D=100×100</v>
          </cell>
          <cell r="E39">
            <v>4</v>
          </cell>
        </row>
        <row r="40">
          <cell r="B40" t="str">
            <v>소켓T형관</v>
          </cell>
          <cell r="C40" t="str">
            <v>D=100×100</v>
          </cell>
          <cell r="E40">
            <v>5</v>
          </cell>
        </row>
        <row r="41">
          <cell r="B41" t="str">
            <v>소켓T형관</v>
          </cell>
          <cell r="C41" t="str">
            <v>D=100×100</v>
          </cell>
          <cell r="E41">
            <v>8</v>
          </cell>
        </row>
        <row r="42">
          <cell r="B42" t="str">
            <v>이 음 관</v>
          </cell>
          <cell r="C42" t="str">
            <v>D=80</v>
          </cell>
          <cell r="E42">
            <v>9</v>
          </cell>
        </row>
        <row r="43">
          <cell r="B43" t="str">
            <v>이 음 관</v>
          </cell>
          <cell r="C43" t="str">
            <v>D=100</v>
          </cell>
          <cell r="E43">
            <v>10</v>
          </cell>
        </row>
        <row r="44">
          <cell r="B44" t="str">
            <v>이 음 관</v>
          </cell>
          <cell r="C44" t="str">
            <v>D=150</v>
          </cell>
          <cell r="E44">
            <v>12</v>
          </cell>
        </row>
        <row r="45">
          <cell r="B45" t="str">
            <v>이 음 관</v>
          </cell>
          <cell r="C45" t="str">
            <v>D=200</v>
          </cell>
          <cell r="E45">
            <v>18</v>
          </cell>
        </row>
        <row r="46">
          <cell r="B46" t="str">
            <v>이 음 관</v>
          </cell>
          <cell r="C46" t="str">
            <v>D=250</v>
          </cell>
          <cell r="E46">
            <v>25</v>
          </cell>
        </row>
        <row r="47">
          <cell r="B47" t="str">
            <v>이 음 관</v>
          </cell>
          <cell r="C47" t="str">
            <v>D=300</v>
          </cell>
          <cell r="E47">
            <v>34</v>
          </cell>
        </row>
        <row r="48">
          <cell r="B48" t="str">
            <v>플랜지관</v>
          </cell>
          <cell r="C48" t="str">
            <v>D=80</v>
          </cell>
          <cell r="E48">
            <v>7.9</v>
          </cell>
        </row>
        <row r="49">
          <cell r="B49" t="str">
            <v>플랜지관</v>
          </cell>
          <cell r="C49" t="str">
            <v>D=100</v>
          </cell>
          <cell r="E49">
            <v>9.6</v>
          </cell>
        </row>
        <row r="50">
          <cell r="B50" t="str">
            <v>플랜지관</v>
          </cell>
          <cell r="C50" t="str">
            <v>D=150</v>
          </cell>
          <cell r="E50">
            <v>15.6</v>
          </cell>
        </row>
        <row r="51">
          <cell r="B51" t="str">
            <v>플랜지관</v>
          </cell>
          <cell r="C51" t="str">
            <v>D=200</v>
          </cell>
          <cell r="E51">
            <v>22.5</v>
          </cell>
        </row>
        <row r="52">
          <cell r="B52" t="str">
            <v>플랜지관</v>
          </cell>
          <cell r="C52" t="str">
            <v>D=250</v>
          </cell>
          <cell r="E52">
            <v>31.5</v>
          </cell>
        </row>
        <row r="53">
          <cell r="B53" t="str">
            <v>플랜지관</v>
          </cell>
          <cell r="C53" t="str">
            <v>D=300</v>
          </cell>
          <cell r="E53">
            <v>41.5</v>
          </cell>
        </row>
        <row r="54">
          <cell r="B54" t="str">
            <v>제 수 변</v>
          </cell>
          <cell r="C54" t="str">
            <v>D=80</v>
          </cell>
          <cell r="E54">
            <v>42</v>
          </cell>
        </row>
        <row r="55">
          <cell r="B55" t="str">
            <v>제 수 변</v>
          </cell>
          <cell r="C55" t="str">
            <v>D=100</v>
          </cell>
          <cell r="E55">
            <v>50</v>
          </cell>
        </row>
        <row r="56">
          <cell r="B56" t="str">
            <v>제 수 변</v>
          </cell>
          <cell r="C56" t="str">
            <v>D=150</v>
          </cell>
          <cell r="E56">
            <v>90</v>
          </cell>
        </row>
        <row r="57">
          <cell r="B57" t="str">
            <v>제 수 변</v>
          </cell>
          <cell r="C57" t="str">
            <v>D=200</v>
          </cell>
          <cell r="E57">
            <v>140</v>
          </cell>
        </row>
        <row r="58">
          <cell r="B58" t="str">
            <v>제 수 변</v>
          </cell>
          <cell r="C58" t="str">
            <v>D=300</v>
          </cell>
          <cell r="E58">
            <v>280</v>
          </cell>
        </row>
        <row r="59">
          <cell r="B59" t="str">
            <v>공 기 변</v>
          </cell>
          <cell r="C59" t="str">
            <v>D=80</v>
          </cell>
          <cell r="E59">
            <v>94</v>
          </cell>
        </row>
        <row r="60">
          <cell r="B60" t="str">
            <v>공 기 변</v>
          </cell>
          <cell r="C60" t="str">
            <v>D=100</v>
          </cell>
          <cell r="E60">
            <v>110</v>
          </cell>
        </row>
        <row r="61">
          <cell r="B61" t="str">
            <v>단    관</v>
          </cell>
          <cell r="C61" t="str">
            <v>D=80</v>
          </cell>
          <cell r="E61">
            <v>13.5</v>
          </cell>
          <cell r="H61">
            <v>0.8</v>
          </cell>
          <cell r="I61" t="str">
            <v>×</v>
          </cell>
          <cell r="J61" t="str">
            <v>＋</v>
          </cell>
        </row>
        <row r="62">
          <cell r="B62" t="str">
            <v>플랜지단관</v>
          </cell>
          <cell r="C62" t="str">
            <v>D=100</v>
          </cell>
          <cell r="E62">
            <v>16.399999999999999</v>
          </cell>
          <cell r="H62">
            <v>0.8</v>
          </cell>
          <cell r="I62" t="str">
            <v>×</v>
          </cell>
          <cell r="J62" t="str">
            <v>＋</v>
          </cell>
        </row>
        <row r="63">
          <cell r="B63" t="str">
            <v>플랜지단관</v>
          </cell>
          <cell r="C63" t="str">
            <v>D=100</v>
          </cell>
          <cell r="E63">
            <v>16.399999999999999</v>
          </cell>
          <cell r="H63">
            <v>0.92</v>
          </cell>
          <cell r="I63" t="str">
            <v>×</v>
          </cell>
          <cell r="J63" t="str">
            <v>＋</v>
          </cell>
        </row>
        <row r="64">
          <cell r="B64" t="str">
            <v>플랜지단관</v>
          </cell>
          <cell r="C64" t="str">
            <v>D=100</v>
          </cell>
          <cell r="E64">
            <v>16.399999999999999</v>
          </cell>
          <cell r="H64">
            <v>-2</v>
          </cell>
          <cell r="I64" t="str">
            <v>×</v>
          </cell>
          <cell r="J64" t="str">
            <v>＋</v>
          </cell>
        </row>
        <row r="65">
          <cell r="B65" t="str">
            <v>플랜지단관</v>
          </cell>
          <cell r="C65" t="str">
            <v>D=100</v>
          </cell>
          <cell r="E65">
            <v>16.399999999999999</v>
          </cell>
          <cell r="H65">
            <v>-1</v>
          </cell>
          <cell r="I65" t="str">
            <v>×</v>
          </cell>
          <cell r="J65" t="str">
            <v>＋</v>
          </cell>
        </row>
        <row r="66">
          <cell r="B66" t="str">
            <v>플랜지단관</v>
          </cell>
          <cell r="C66" t="str">
            <v>D=100</v>
          </cell>
          <cell r="E66">
            <v>16.399999999999999</v>
          </cell>
          <cell r="H66">
            <v>0</v>
          </cell>
          <cell r="I66" t="str">
            <v>×</v>
          </cell>
          <cell r="J66" t="str">
            <v>＋</v>
          </cell>
        </row>
        <row r="67">
          <cell r="B67" t="str">
            <v>플랜지단관</v>
          </cell>
          <cell r="C67" t="str">
            <v>D=100</v>
          </cell>
          <cell r="E67">
            <v>16.399999999999999</v>
          </cell>
          <cell r="H67">
            <v>1</v>
          </cell>
          <cell r="I67" t="str">
            <v>×</v>
          </cell>
          <cell r="J67" t="str">
            <v>＋</v>
          </cell>
        </row>
        <row r="68">
          <cell r="B68" t="str">
            <v>플랜지단관</v>
          </cell>
          <cell r="C68" t="str">
            <v>D=100</v>
          </cell>
          <cell r="E68">
            <v>16.399999999999999</v>
          </cell>
          <cell r="H68">
            <v>2</v>
          </cell>
          <cell r="I68" t="str">
            <v>×</v>
          </cell>
          <cell r="J68" t="str">
            <v>＋</v>
          </cell>
        </row>
        <row r="69">
          <cell r="B69" t="str">
            <v>단    관</v>
          </cell>
          <cell r="C69" t="str">
            <v>D=125</v>
          </cell>
          <cell r="E69">
            <v>21</v>
          </cell>
          <cell r="H69">
            <v>3</v>
          </cell>
          <cell r="I69" t="str">
            <v>×</v>
          </cell>
          <cell r="J69" t="str">
            <v>＋</v>
          </cell>
        </row>
        <row r="70">
          <cell r="B70" t="str">
            <v>단    관</v>
          </cell>
          <cell r="C70" t="str">
            <v>D=150</v>
          </cell>
          <cell r="E70">
            <v>25.3</v>
          </cell>
          <cell r="H70">
            <v>4</v>
          </cell>
          <cell r="I70" t="str">
            <v>×</v>
          </cell>
          <cell r="J70" t="str">
            <v>＋</v>
          </cell>
        </row>
        <row r="71">
          <cell r="B71" t="str">
            <v>단    관</v>
          </cell>
          <cell r="C71" t="str">
            <v>D=200</v>
          </cell>
          <cell r="E71">
            <v>33.799999999999997</v>
          </cell>
          <cell r="H71">
            <v>5</v>
          </cell>
          <cell r="I71" t="str">
            <v>×</v>
          </cell>
          <cell r="J71" t="str">
            <v>＋</v>
          </cell>
        </row>
        <row r="72">
          <cell r="B72" t="str">
            <v>단    관</v>
          </cell>
          <cell r="C72" t="str">
            <v>D=250</v>
          </cell>
          <cell r="E72">
            <v>44.3</v>
          </cell>
          <cell r="H72">
            <v>6</v>
          </cell>
          <cell r="I72" t="str">
            <v>×</v>
          </cell>
          <cell r="J72" t="str">
            <v>＋</v>
          </cell>
        </row>
        <row r="73">
          <cell r="B73" t="str">
            <v>단    관</v>
          </cell>
          <cell r="C73" t="str">
            <v>D=300</v>
          </cell>
          <cell r="E73">
            <v>56.3</v>
          </cell>
          <cell r="H73">
            <v>7</v>
          </cell>
          <cell r="I73" t="str">
            <v>×</v>
          </cell>
          <cell r="J73" t="str">
            <v>＋</v>
          </cell>
        </row>
        <row r="74">
          <cell r="B74" t="str">
            <v>단    관</v>
          </cell>
          <cell r="C74" t="str">
            <v>D=350</v>
          </cell>
          <cell r="E74">
            <v>69.599999999999994</v>
          </cell>
          <cell r="H74">
            <v>8</v>
          </cell>
          <cell r="I74" t="str">
            <v>×</v>
          </cell>
          <cell r="J74" t="str">
            <v>＋</v>
          </cell>
        </row>
        <row r="75">
          <cell r="B75" t="str">
            <v>단    관</v>
          </cell>
          <cell r="C75" t="str">
            <v>D=400</v>
          </cell>
          <cell r="E75">
            <v>83.7</v>
          </cell>
          <cell r="H75">
            <v>9</v>
          </cell>
          <cell r="I75" t="str">
            <v>×</v>
          </cell>
          <cell r="J75" t="str">
            <v>＋</v>
          </cell>
        </row>
        <row r="76">
          <cell r="B76" t="str">
            <v>단    관</v>
          </cell>
          <cell r="C76" t="str">
            <v>D=450</v>
          </cell>
          <cell r="E76">
            <v>98.5</v>
          </cell>
          <cell r="H76">
            <v>10</v>
          </cell>
          <cell r="I76" t="str">
            <v>×</v>
          </cell>
          <cell r="J76" t="str">
            <v>＋</v>
          </cell>
        </row>
        <row r="77">
          <cell r="B77" t="str">
            <v>단    관</v>
          </cell>
          <cell r="C77" t="str">
            <v>D=500</v>
          </cell>
          <cell r="E77">
            <v>115.6</v>
          </cell>
          <cell r="H77">
            <v>11</v>
          </cell>
          <cell r="I77" t="str">
            <v>×</v>
          </cell>
          <cell r="J77" t="str">
            <v>＋</v>
          </cell>
        </row>
        <row r="78">
          <cell r="B78" t="str">
            <v>단    관</v>
          </cell>
          <cell r="C78" t="str">
            <v>D=600</v>
          </cell>
          <cell r="E78">
            <v>152</v>
          </cell>
          <cell r="H78">
            <v>12</v>
          </cell>
          <cell r="I78" t="str">
            <v>×</v>
          </cell>
          <cell r="J78" t="str">
            <v>＋</v>
          </cell>
        </row>
        <row r="79">
          <cell r="B79" t="str">
            <v>단    관</v>
          </cell>
          <cell r="C79" t="str">
            <v>D=700</v>
          </cell>
          <cell r="E79">
            <v>193</v>
          </cell>
          <cell r="H79">
            <v>13</v>
          </cell>
          <cell r="I79" t="str">
            <v>×</v>
          </cell>
          <cell r="J79" t="str">
            <v>＋</v>
          </cell>
        </row>
        <row r="80">
          <cell r="B80" t="str">
            <v>단    관</v>
          </cell>
          <cell r="C80" t="str">
            <v>D=800</v>
          </cell>
          <cell r="E80">
            <v>238.7</v>
          </cell>
          <cell r="H80">
            <v>14</v>
          </cell>
          <cell r="I80" t="str">
            <v>×</v>
          </cell>
          <cell r="J80" t="str">
            <v>＋</v>
          </cell>
        </row>
        <row r="81">
          <cell r="B81" t="str">
            <v>단    관</v>
          </cell>
          <cell r="C81" t="str">
            <v>D=900</v>
          </cell>
          <cell r="E81">
            <v>288.7</v>
          </cell>
          <cell r="H81">
            <v>15</v>
          </cell>
          <cell r="I81" t="str">
            <v>×</v>
          </cell>
          <cell r="J81" t="str">
            <v>＋</v>
          </cell>
        </row>
        <row r="82">
          <cell r="B82" t="str">
            <v>단    관</v>
          </cell>
          <cell r="C82" t="str">
            <v>D=1000</v>
          </cell>
          <cell r="E82">
            <v>343.2</v>
          </cell>
          <cell r="H82">
            <v>16</v>
          </cell>
          <cell r="I82" t="str">
            <v>×</v>
          </cell>
          <cell r="J82" t="str">
            <v>＋</v>
          </cell>
        </row>
        <row r="83">
          <cell r="B83" t="str">
            <v>단    관</v>
          </cell>
          <cell r="C83" t="str">
            <v>D=1100</v>
          </cell>
          <cell r="E83">
            <v>399.5</v>
          </cell>
          <cell r="H83">
            <v>17</v>
          </cell>
          <cell r="I83" t="str">
            <v>×</v>
          </cell>
          <cell r="J83" t="str">
            <v>＋</v>
          </cell>
        </row>
        <row r="84">
          <cell r="B84" t="str">
            <v>단    관</v>
          </cell>
          <cell r="C84" t="str">
            <v>D=1200</v>
          </cell>
          <cell r="E84">
            <v>465.9</v>
          </cell>
          <cell r="H84">
            <v>18</v>
          </cell>
          <cell r="I84" t="str">
            <v>×</v>
          </cell>
          <cell r="J84" t="str">
            <v>＋</v>
          </cell>
        </row>
        <row r="85">
          <cell r="B85" t="str">
            <v>없음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종배수관산출근거"/>
      <sheetName val="종배수관"/>
      <sheetName val="배수산출근거"/>
      <sheetName val="종배수관집계"/>
      <sheetName val="종배수관수량집계"/>
      <sheetName val="실행철강하도"/>
      <sheetName val="우각부보강"/>
      <sheetName val="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내역서"/>
      <sheetName val="내역1"/>
      <sheetName val="1-1"/>
      <sheetName val="1-2"/>
      <sheetName val="내역2"/>
      <sheetName val="종합계획"/>
      <sheetName val="측량수량산출"/>
      <sheetName val="표석수량"/>
      <sheetName val="설계기준"/>
      <sheetName val="환경"/>
      <sheetName val="환경표지"/>
      <sheetName val="환경단가1"/>
      <sheetName val="환경단가2"/>
      <sheetName val="임금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VXXXXX"/>
      <sheetName val="물돌리기수량집계"/>
      <sheetName val="물돌리기연장산출"/>
      <sheetName val="물돌리기"/>
      <sheetName val="종배수관"/>
      <sheetName val="ABUT수량-A1"/>
      <sheetName val="고양관재"/>
      <sheetName val="설계기준"/>
    </sheetNames>
    <sheetDataSet>
      <sheetData sheetId="0" refreshError="1">
        <row r="61">
          <cell r="I61" t="str">
            <v>×</v>
          </cell>
        </row>
        <row r="62">
          <cell r="I62" t="str">
            <v>×</v>
          </cell>
        </row>
        <row r="63">
          <cell r="I63" t="str">
            <v>×</v>
          </cell>
        </row>
        <row r="64">
          <cell r="I64" t="str">
            <v>×</v>
          </cell>
        </row>
        <row r="65">
          <cell r="I65" t="str">
            <v>×</v>
          </cell>
        </row>
        <row r="66">
          <cell r="I66" t="str">
            <v>×</v>
          </cell>
        </row>
        <row r="67">
          <cell r="I67" t="str">
            <v>×</v>
          </cell>
        </row>
        <row r="68">
          <cell r="I68" t="str">
            <v>×</v>
          </cell>
        </row>
        <row r="69">
          <cell r="I69" t="str">
            <v>×</v>
          </cell>
        </row>
        <row r="70">
          <cell r="I70" t="str">
            <v>×</v>
          </cell>
        </row>
        <row r="71">
          <cell r="I71" t="str">
            <v>×</v>
          </cell>
        </row>
        <row r="72">
          <cell r="I72" t="str">
            <v>×</v>
          </cell>
        </row>
        <row r="73">
          <cell r="I73" t="str">
            <v>×</v>
          </cell>
        </row>
        <row r="74">
          <cell r="I74" t="str">
            <v>×</v>
          </cell>
        </row>
        <row r="75">
          <cell r="I75" t="str">
            <v>×</v>
          </cell>
        </row>
        <row r="76">
          <cell r="I76" t="str">
            <v>×</v>
          </cell>
        </row>
        <row r="77">
          <cell r="I77" t="str">
            <v>×</v>
          </cell>
        </row>
        <row r="78">
          <cell r="I78" t="str">
            <v>×</v>
          </cell>
        </row>
        <row r="79">
          <cell r="I79" t="str">
            <v>×</v>
          </cell>
        </row>
        <row r="80">
          <cell r="I80" t="str">
            <v>×</v>
          </cell>
        </row>
        <row r="81">
          <cell r="I81" t="str">
            <v>×</v>
          </cell>
        </row>
        <row r="82">
          <cell r="I82" t="str">
            <v>×</v>
          </cell>
        </row>
        <row r="83">
          <cell r="I83" t="str">
            <v>×</v>
          </cell>
        </row>
        <row r="84">
          <cell r="I84" t="str">
            <v>×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내역서총괄"/>
      <sheetName val="내역서"/>
      <sheetName val="일위대가"/>
      <sheetName val="산근1,2"/>
      <sheetName val="산근3"/>
      <sheetName val="종배수관"/>
      <sheetName val="1.설계조건"/>
      <sheetName val="설계내역서(송수)"/>
      <sheetName val="DATE"/>
      <sheetName val="견적대비"/>
      <sheetName val="노임"/>
      <sheetName val="단가조사서"/>
      <sheetName val="목차"/>
      <sheetName val="산출근거(9)"/>
      <sheetName val="SG"/>
      <sheetName val="ABUT수량-A1"/>
      <sheetName val="원형1호맨홀토공수량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관경고용테이프수집"/>
      <sheetName val="관경고용산근"/>
      <sheetName val="표지"/>
      <sheetName val="1.토총"/>
      <sheetName val="토적"/>
      <sheetName val="가정오수"/>
      <sheetName val="2.관로집"/>
      <sheetName val="관부설"/>
      <sheetName val="가정연결"/>
      <sheetName val="3.구조물집계"/>
      <sheetName val="맨홀높이"/>
      <sheetName val="맨홀2"/>
      <sheetName val="4.포장공"/>
      <sheetName val="관로"/>
      <sheetName val="가정연결관"/>
      <sheetName val="5.부대공"/>
      <sheetName val="(1)가시설공"/>
      <sheetName val="(2)경고"/>
      <sheetName val="(3)기타"/>
      <sheetName val="6.주요자재대"/>
      <sheetName val="7.폐기물"/>
      <sheetName val="중부"/>
      <sheetName val="북부"/>
      <sheetName val="남부"/>
      <sheetName val="summary"/>
      <sheetName val="chart"/>
      <sheetName val="chart update"/>
      <sheetName val="남평1"/>
      <sheetName val="남평2"/>
      <sheetName val="남평3"/>
      <sheetName val="회동1"/>
      <sheetName val="회동2"/>
      <sheetName val="회동3"/>
      <sheetName val="회동4"/>
      <sheetName val="3.2 3차처리시설"/>
      <sheetName val="자재집계"/>
      <sheetName val="설비동집계표-전체"/>
      <sheetName val="설비동집계"/>
      <sheetName val="설비동산근"/>
      <sheetName val="불인산저장조집계"/>
      <sheetName val="설비동-불인산저장조"/>
      <sheetName val="이월도표"/>
      <sheetName val="추적+궁합"/>
      <sheetName val="로또정석"/>
      <sheetName val="최근21회정석"/>
      <sheetName val="당첨금"/>
      <sheetName val="로또그림"/>
      <sheetName val="로또용어"/>
      <sheetName val="로또abc"/>
      <sheetName val="로또10계명"/>
      <sheetName val="Sheet7"/>
      <sheetName val="Sheet6"/>
      <sheetName val="Sheet5"/>
      <sheetName val="Sheet4"/>
      <sheetName val="Sheet3 (2)"/>
      <sheetName val="3구조물공간지"/>
      <sheetName val="1집계표간지"/>
      <sheetName val="구조물공집계표"/>
      <sheetName val="토공집계표"/>
      <sheetName val="2여과지"/>
      <sheetName val="여과지집계표"/>
      <sheetName val="여과지"/>
      <sheetName val="여과지토적표"/>
      <sheetName val="3배수지"/>
      <sheetName val="배수지집계표"/>
      <sheetName val="배수지"/>
      <sheetName val="배수지토적표"/>
      <sheetName val="4염소투입실"/>
      <sheetName val="염소투입실집계표"/>
      <sheetName val="염소투입실공사"/>
      <sheetName val="간지"/>
      <sheetName val="자재총괄"/>
      <sheetName val="시멘트레미콘구입량"/>
      <sheetName val="골재구입량"/>
      <sheetName val="지장물보호(수집)"/>
      <sheetName val="지장물산근"/>
      <sheetName val="지장물보호공단위수량"/>
      <sheetName val="기기리스트"/>
      <sheetName val="원형1호맨홀토공수량"/>
      <sheetName val="5.배수관로"/>
      <sheetName val="주요자재"/>
      <sheetName val="폐기물처리"/>
      <sheetName val="집수정(600-700)"/>
      <sheetName val="왕십리방향"/>
      <sheetName val="수량산출"/>
      <sheetName val="DATA"/>
      <sheetName val="내역서"/>
      <sheetName val="데이타"/>
      <sheetName val="BID"/>
      <sheetName val="터파기및재료"/>
      <sheetName val="자재집계표"/>
      <sheetName val="주요자재집계표"/>
      <sheetName val="토공"/>
      <sheetName val="총괄토공집계"/>
      <sheetName val="시점부토공"/>
      <sheetName val="종점부토공"/>
      <sheetName val="교각토공"/>
      <sheetName val="총괄집계 "/>
      <sheetName val="총괄철근집계(1)"/>
      <sheetName val="총괄철근집계(2)"/>
      <sheetName val="구조물공"/>
      <sheetName val="본체집계"/>
      <sheetName val="본체철근집계"/>
      <sheetName val="날개벽철근집계 "/>
      <sheetName val="본체그림"/>
      <sheetName val="본체수량"/>
      <sheetName val="접속슬래브집계"/>
      <sheetName val="접속(시점)"/>
      <sheetName val="접속(종점)"/>
      <sheetName val="VXXXXX"/>
      <sheetName val="방음벽수량"/>
      <sheetName val="방음벽기초수량"/>
      <sheetName val="방음벽설치현황"/>
      <sheetName val="단위수량"/>
      <sheetName val="가설방음판넬"/>
      <sheetName val="가설방진망"/>
      <sheetName val="세륜세차시설"/>
      <sheetName val="가도수량집계"/>
      <sheetName val="가도토공"/>
      <sheetName val="가도포장수량집계표"/>
      <sheetName val="가포장조서"/>
      <sheetName val="가도단위수량"/>
      <sheetName val="가배수관"/>
      <sheetName val="골재덮개시설"/>
      <sheetName val="준공표지판집계"/>
      <sheetName val="경계표주집계(X)"/>
      <sheetName val="경계수량(X)"/>
      <sheetName val="경계표주단위수량(X)"/>
      <sheetName val="기존도로유지관리비"/>
      <sheetName val="식재공"/>
      <sheetName val="산림복구비"/>
      <sheetName val="가설건물"/>
      <sheetName val="가옥철거조서"/>
      <sheetName val="자재집계산출"/>
      <sheetName val="총괄집계표"/>
      <sheetName val="재료집계표"/>
      <sheetName val="몰탈집계표"/>
      <sheetName val="포장집계표"/>
      <sheetName val="본선부집계"/>
      <sheetName val="TYPE별조서"/>
      <sheetName val="본선부산출"/>
      <sheetName val="진입부보도집계"/>
      <sheetName val="진입보도산출"/>
      <sheetName val="접속도로집계"/>
      <sheetName val="진입로집계"/>
      <sheetName val="진입로"/>
      <sheetName val="점자블럭집계"/>
      <sheetName val="점자블럭산출"/>
      <sheetName val="공제량집계"/>
      <sheetName val="공제량"/>
      <sheetName val="경계석총집계"/>
      <sheetName val="보차도수량집계"/>
      <sheetName val="보차도경계조서"/>
      <sheetName val="보차도산출"/>
      <sheetName val="도로경계석집계"/>
      <sheetName val="도로경계조서"/>
      <sheetName val="도로경계산출"/>
      <sheetName val="1.토공집계"/>
      <sheetName val="2.관대집계표"/>
      <sheetName val="접합"/>
      <sheetName val="3.구조물공"/>
      <sheetName val="7.폐기물집계"/>
      <sheetName val="토실"/>
      <sheetName val="VXXX"/>
      <sheetName val="Recovered_Sheet1"/>
      <sheetName val="관로공집계"/>
      <sheetName val="수밀검사조서"/>
      <sheetName val="본관조서(PVC)"/>
      <sheetName val="PVC접합개소 산출서"/>
      <sheetName val="PVC이중벽관D300집계"/>
      <sheetName val="PVC이중벽관D300집계-OPEN"/>
      <sheetName val="PVCDC300단위집계-OPEN"/>
      <sheetName val="PVCDC300단위수량-OPEN"/>
      <sheetName val="PVC이중벽관D300집계-가설흙막이"/>
      <sheetName val="PVCDC300단위집계-가설흙막이"/>
      <sheetName val="PVCDC300단위수량-가설흙막이"/>
      <sheetName val="전체맨홀집계"/>
      <sheetName val="원형1호맨홀집계표"/>
      <sheetName val="오수맨홀조서"/>
      <sheetName val="원형1맨홀(무근)집계표"/>
      <sheetName val="원형1호맨홀(철근)집계표"/>
      <sheetName val="오수원형1호맨홀단위집계"/>
      <sheetName val="오수원형맨홀1호"/>
      <sheetName val="원형1호맨홀(철근)단위수량집계"/>
      <sheetName val="원형1호맨홀(철근)단위수량"/>
      <sheetName val="원형맨홀수량"/>
      <sheetName val="일위대가(계측기설치)"/>
      <sheetName val="지수"/>
      <sheetName val="총괄내역서"/>
      <sheetName val="SG"/>
      <sheetName val="음봉방향"/>
      <sheetName val="ABUT수량-A1"/>
      <sheetName val="산근1,2"/>
      <sheetName val="guard(mac)"/>
      <sheetName val="Data&amp;Result"/>
      <sheetName val="S0"/>
      <sheetName val="3지구단위"/>
      <sheetName val="기둥(원형)"/>
      <sheetName val="설비"/>
      <sheetName val="제품"/>
      <sheetName val="연결관산출조서"/>
      <sheetName val="슬래브"/>
      <sheetName val="일위대가목차"/>
      <sheetName val="노무비"/>
      <sheetName val="구의33고"/>
      <sheetName val="전기"/>
      <sheetName val="기계상세"/>
      <sheetName val="남양주부대"/>
      <sheetName val="INFO"/>
      <sheetName val="대치판정"/>
      <sheetName val="코드표"/>
      <sheetName val="bm(CIcable)"/>
      <sheetName val="계수시트"/>
      <sheetName val="원가계산서"/>
      <sheetName val="1.설계조건"/>
      <sheetName val="5.소재"/>
      <sheetName val="노무단가"/>
      <sheetName val="HVAC"/>
      <sheetName val="내역서(기계)"/>
      <sheetName val="일위대가"/>
      <sheetName val="수목표준대가"/>
      <sheetName val="인건비 "/>
      <sheetName val="가도공"/>
      <sheetName val="노임단가"/>
      <sheetName val="토목"/>
      <sheetName val="CAL"/>
      <sheetName val="단위수량산출"/>
      <sheetName val="A LINE"/>
      <sheetName val="지구단위계획"/>
      <sheetName val="DAN"/>
      <sheetName val="고양관재"/>
      <sheetName val="장비집계"/>
      <sheetName val="Sheet1"/>
      <sheetName val="안전시설(수집)"/>
      <sheetName val="안전시설"/>
      <sheetName val="차액보증"/>
      <sheetName val="세부내역"/>
      <sheetName val="조견표"/>
      <sheetName val="기계경비(일반)"/>
      <sheetName val="산출근거(마산, 만천, 가례)"/>
      <sheetName val="산출근거(남강)"/>
      <sheetName val="산출근거(가설도로 조성)"/>
      <sheetName val="산출근거(가설도로 성토다짐)"/>
      <sheetName val="산출근거(가설도로 살수)"/>
      <sheetName val="산출근거(가설도로 유지보수)"/>
      <sheetName val="자재단가(완)"/>
      <sheetName val="노임단가(완)"/>
      <sheetName val="일위대가_목록"/>
      <sheetName val="일위대가(노임수정(완), 자재 및 물린단산수정필요)"/>
      <sheetName val="2007기계경비산출표(완)"/>
      <sheetName val="단가산출_목록"/>
      <sheetName val="단가산출서"/>
      <sheetName val="시험비 단가"/>
      <sheetName val="일반화물자동차운임"/>
      <sheetName val="식재"/>
      <sheetName val="시설물"/>
      <sheetName val="식재출력용"/>
      <sheetName val="유지관리"/>
      <sheetName val="단가"/>
      <sheetName val="변수값"/>
      <sheetName val="중기상차"/>
      <sheetName val="AS복구"/>
      <sheetName val="중기터파기"/>
      <sheetName val="진주방향"/>
      <sheetName val="지장물보호공"/>
      <sheetName val="사다리-C"/>
      <sheetName val="상수가스보호"/>
      <sheetName val="통신보호"/>
      <sheetName val="전주지지대"/>
      <sheetName val="L형측구(화강석)"/>
      <sheetName val="L형측구(콘크리트)"/>
      <sheetName val="관보호공단위수량표"/>
      <sheetName val="오수받이뚜껑단위수량"/>
      <sheetName val="석축"/>
      <sheetName val="토공유용계획"/>
      <sheetName val="유입관로집계"/>
      <sheetName val="유입관로토적"/>
      <sheetName val="처리장집계"/>
      <sheetName val="처리장토적"/>
      <sheetName val="진입도로토적"/>
      <sheetName val="신당동집계표"/>
      <sheetName val="신당동산출근거"/>
      <sheetName val="공사설명서"/>
      <sheetName val="천방교접속"/>
      <sheetName val="대포2교접속"/>
      <sheetName val="bearing"/>
      <sheetName val="연동내역"/>
      <sheetName val="조명시설"/>
      <sheetName val="SPEC"/>
      <sheetName val="수압시험수집"/>
      <sheetName val="수압시험산근"/>
      <sheetName val="견적대비표"/>
      <sheetName val="INTRO."/>
      <sheetName val="#REF"/>
      <sheetName val="단위수량(출력X)"/>
      <sheetName val="수량집계"/>
      <sheetName val="기본단가표"/>
      <sheetName val="마산방향"/>
      <sheetName val="마산방향철근집계"/>
      <sheetName val="교대"/>
      <sheetName val="토사(PE)"/>
      <sheetName val="7단가"/>
      <sheetName val="6PILE  (돌출)"/>
      <sheetName val="tggwan(mac)"/>
      <sheetName val="종배수관"/>
      <sheetName val="공토공단위당"/>
      <sheetName val="토공정보"/>
      <sheetName val="TYPE-1"/>
      <sheetName val="우각부보강"/>
      <sheetName val="우수공"/>
      <sheetName val="입찰안"/>
      <sheetName val="상수도토공집계표"/>
      <sheetName val="공사개요"/>
      <sheetName val="대로근거"/>
      <sheetName val="중로근거"/>
      <sheetName val="8.PILE  (돌출)"/>
      <sheetName val="gvl"/>
      <sheetName val="당초계약"/>
      <sheetName val="인건비"/>
      <sheetName val="등록자료"/>
      <sheetName val="산출근거"/>
      <sheetName val="G.R300경비"/>
      <sheetName val="TYPE-A"/>
      <sheetName val="날개벽"/>
      <sheetName val="건축내역"/>
      <sheetName val="용집"/>
      <sheetName val="합계금액"/>
      <sheetName val="JUCKEYK"/>
      <sheetName val="뚝토공"/>
      <sheetName val="보차도경계석"/>
      <sheetName val="수안보-MBR1"/>
      <sheetName val="예산명세서"/>
      <sheetName val="설계명세서"/>
      <sheetName val="자료입력"/>
      <sheetName val="집계표"/>
      <sheetName val="CABLE SIZE-3"/>
      <sheetName val="경계석"/>
      <sheetName val="노임"/>
      <sheetName val="연결관암거"/>
      <sheetName val="(전기)설계예산서"/>
      <sheetName val="SLAB&quot;1&quot;"/>
      <sheetName val="SE-611"/>
      <sheetName val="3BL공동구 수량"/>
      <sheetName val="평균터파기고(1-2,ASP)"/>
      <sheetName val="input"/>
      <sheetName val="교각(P1)수량"/>
      <sheetName val="RangeObject"/>
      <sheetName val="횡배수관재료-"/>
      <sheetName val="계산서(직선부)"/>
      <sheetName val="포장재료집계표"/>
      <sheetName val="콘크리트측구연장"/>
      <sheetName val="포장공"/>
      <sheetName val="-몰탈콘크리트"/>
      <sheetName val="-배수구조물공토공"/>
      <sheetName val="기둥"/>
      <sheetName val="저판(버림100)"/>
      <sheetName val="기계경비"/>
      <sheetName val="자재단가"/>
      <sheetName val="STEEL BOX 단면설계(SEC.8)"/>
      <sheetName val="설계조건"/>
      <sheetName val="대가수량"/>
      <sheetName val="말뚝지지력산정"/>
      <sheetName val="일위대가표"/>
      <sheetName val="상부수량(1)"/>
      <sheetName val="Sheet17"/>
      <sheetName val="투찰가"/>
      <sheetName val="목포방향"/>
      <sheetName val="산출내역서집계표"/>
      <sheetName val="2000전체분"/>
      <sheetName val="2000년1차"/>
      <sheetName val="수로단위수량"/>
    </sheetNames>
    <sheetDataSet>
      <sheetData sheetId="0" refreshError="1">
        <row r="61">
          <cell r="I61" t="str">
            <v>×</v>
          </cell>
        </row>
        <row r="62">
          <cell r="I62" t="str">
            <v>×</v>
          </cell>
        </row>
        <row r="63">
          <cell r="I63" t="str">
            <v>×</v>
          </cell>
        </row>
        <row r="64">
          <cell r="I64" t="str">
            <v>×</v>
          </cell>
        </row>
        <row r="65">
          <cell r="I65" t="str">
            <v>×</v>
          </cell>
        </row>
        <row r="66">
          <cell r="I66" t="str">
            <v>×</v>
          </cell>
        </row>
        <row r="67">
          <cell r="I67" t="str">
            <v>×</v>
          </cell>
        </row>
        <row r="68">
          <cell r="I68" t="str">
            <v>×</v>
          </cell>
        </row>
        <row r="69">
          <cell r="I69" t="str">
            <v>×</v>
          </cell>
        </row>
        <row r="70">
          <cell r="I70" t="str">
            <v>×</v>
          </cell>
        </row>
        <row r="71">
          <cell r="I71" t="str">
            <v>×</v>
          </cell>
        </row>
        <row r="72">
          <cell r="I72" t="str">
            <v>×</v>
          </cell>
        </row>
        <row r="73">
          <cell r="I73" t="str">
            <v>×</v>
          </cell>
        </row>
        <row r="74">
          <cell r="I74" t="str">
            <v>×</v>
          </cell>
        </row>
        <row r="75">
          <cell r="I75" t="str">
            <v>×</v>
          </cell>
        </row>
        <row r="76">
          <cell r="I76" t="str">
            <v>×</v>
          </cell>
        </row>
        <row r="77">
          <cell r="I77" t="str">
            <v>×</v>
          </cell>
        </row>
        <row r="78">
          <cell r="I78" t="str">
            <v>×</v>
          </cell>
        </row>
        <row r="79">
          <cell r="I79" t="str">
            <v>×</v>
          </cell>
        </row>
        <row r="80">
          <cell r="I80" t="str">
            <v>×</v>
          </cell>
        </row>
        <row r="81">
          <cell r="I81" t="str">
            <v>×</v>
          </cell>
        </row>
        <row r="82">
          <cell r="I82" t="str">
            <v>×</v>
          </cell>
        </row>
        <row r="83">
          <cell r="I83" t="str">
            <v>×</v>
          </cell>
        </row>
        <row r="84">
          <cell r="I84" t="str">
            <v>×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/>
      <sheetData sheetId="332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내역"/>
      <sheetName val="내역 (최종)"/>
      <sheetName val="간지"/>
      <sheetName val="수량산출"/>
      <sheetName val="배수간지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수량산출"/>
      <sheetName val="자재산출"/>
      <sheetName val="수량 집계"/>
      <sheetName val="자재집계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간지"/>
      <sheetName val="최종내역"/>
    </sheetNames>
    <sheetDataSet>
      <sheetData sheetId="0" refreshError="1">
        <row r="5">
          <cell r="R5">
            <v>0.48</v>
          </cell>
        </row>
        <row r="9">
          <cell r="R9">
            <v>0.26</v>
          </cell>
        </row>
        <row r="20">
          <cell r="R20">
            <v>1.8</v>
          </cell>
        </row>
        <row r="37">
          <cell r="R37">
            <v>1</v>
          </cell>
        </row>
        <row r="39">
          <cell r="R39">
            <v>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내역서"/>
      <sheetName val="내역1"/>
      <sheetName val="1-1"/>
      <sheetName val="1-2"/>
      <sheetName val="내역2"/>
      <sheetName val="종합계획"/>
      <sheetName val="측량수량산출"/>
      <sheetName val="표석수량"/>
      <sheetName val="설계기준"/>
      <sheetName val="환경"/>
      <sheetName val="환경표지"/>
      <sheetName val="환경단가1"/>
      <sheetName val="환경단가2"/>
      <sheetName val="임금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내역서"/>
      <sheetName val="내역1"/>
      <sheetName val="1-1"/>
      <sheetName val="1-2"/>
      <sheetName val="내역2"/>
      <sheetName val="종합계획"/>
      <sheetName val="측량수량산출"/>
      <sheetName val="표석수량"/>
      <sheetName val="설계기준"/>
      <sheetName val="환경"/>
      <sheetName val="환경표지"/>
      <sheetName val="환경단가1"/>
      <sheetName val="환경단가2"/>
      <sheetName val="임금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설계내역"/>
      <sheetName val="일위대가"/>
      <sheetName val="지형현황측량"/>
      <sheetName val="관거공사비"/>
      <sheetName val="갑지"/>
      <sheetName val="갑지 (2)"/>
      <sheetName val="일위대가표(표지)"/>
      <sheetName val="산출근거(표지)"/>
      <sheetName val="산출근거(1)"/>
      <sheetName val="산출근거(1-1)"/>
      <sheetName val="산출근거(2)"/>
      <sheetName val="기본단가표"/>
      <sheetName val="말뚝지지력산정"/>
      <sheetName val="설계기준"/>
      <sheetName val="내역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산출근거 #1"/>
      <sheetName val="산출근거#2"/>
      <sheetName val="산출근거#3"/>
      <sheetName val="기초단가"/>
      <sheetName val="일위대가"/>
      <sheetName val="단위수량"/>
      <sheetName val="투자비"/>
      <sheetName val="조성원가DATA"/>
      <sheetName val="사업비"/>
    </sheetNames>
    <sheetDataSet>
      <sheetData sheetId="0" refreshError="1"/>
      <sheetData sheetId="1"/>
      <sheetData sheetId="2"/>
      <sheetData sheetId="3"/>
      <sheetData sheetId="4" refreshError="1">
        <row r="11">
          <cell r="B11">
            <v>93321</v>
          </cell>
        </row>
        <row r="12">
          <cell r="B12">
            <v>78613</v>
          </cell>
        </row>
        <row r="13">
          <cell r="B13">
            <v>58567</v>
          </cell>
        </row>
        <row r="16">
          <cell r="B16">
            <v>41470</v>
          </cell>
        </row>
        <row r="21">
          <cell r="B21">
            <v>35320</v>
          </cell>
        </row>
        <row r="22">
          <cell r="B22">
            <v>50288</v>
          </cell>
        </row>
        <row r="25">
          <cell r="B25">
            <v>56000</v>
          </cell>
        </row>
        <row r="26">
          <cell r="B26">
            <v>10000</v>
          </cell>
        </row>
        <row r="27">
          <cell r="B27">
            <v>27000</v>
          </cell>
        </row>
        <row r="28">
          <cell r="B28">
            <v>11000</v>
          </cell>
        </row>
        <row r="29">
          <cell r="B29">
            <v>47000</v>
          </cell>
        </row>
        <row r="30">
          <cell r="B30">
            <v>17000</v>
          </cell>
        </row>
        <row r="31">
          <cell r="B31">
            <v>145000</v>
          </cell>
        </row>
        <row r="32">
          <cell r="B32">
            <v>445</v>
          </cell>
        </row>
        <row r="33">
          <cell r="B33">
            <v>1340</v>
          </cell>
        </row>
        <row r="34">
          <cell r="B34">
            <v>923</v>
          </cell>
        </row>
        <row r="35">
          <cell r="B35">
            <v>2066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사업개요"/>
      <sheetName val="변수"/>
      <sheetName val="투입물량요약"/>
      <sheetName val="시범사업"/>
      <sheetName val="단위물량"/>
      <sheetName val="공사비비율방식"/>
      <sheetName val="Sheet1"/>
      <sheetName val="정부노임단가"/>
    </sheetNames>
    <sheetDataSet>
      <sheetData sheetId="0"/>
      <sheetData sheetId="1">
        <row r="39">
          <cell r="H39">
            <v>1.1600000000000001</v>
          </cell>
        </row>
        <row r="43">
          <cell r="I43">
            <v>8.58</v>
          </cell>
        </row>
        <row r="44">
          <cell r="I44">
            <v>10.58</v>
          </cell>
        </row>
        <row r="45">
          <cell r="I45">
            <v>10.58</v>
          </cell>
        </row>
        <row r="46">
          <cell r="I46">
            <v>8.58</v>
          </cell>
        </row>
        <row r="50">
          <cell r="I50">
            <v>1.9465600000000001</v>
          </cell>
        </row>
        <row r="59">
          <cell r="I59">
            <v>13.54</v>
          </cell>
        </row>
        <row r="72">
          <cell r="I72">
            <v>28.03</v>
          </cell>
        </row>
        <row r="73">
          <cell r="I73">
            <v>28.03</v>
          </cell>
        </row>
        <row r="78">
          <cell r="H78">
            <v>8.58</v>
          </cell>
        </row>
        <row r="82">
          <cell r="H82">
            <v>32.85</v>
          </cell>
        </row>
        <row r="86">
          <cell r="H86">
            <v>2.2665600000000001</v>
          </cell>
        </row>
        <row r="100">
          <cell r="F100">
            <v>325979</v>
          </cell>
          <cell r="G100">
            <v>258726</v>
          </cell>
          <cell r="H100">
            <v>203802</v>
          </cell>
          <cell r="I100">
            <v>174250</v>
          </cell>
          <cell r="J100">
            <v>131853</v>
          </cell>
        </row>
      </sheetData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OLD"/>
      <sheetName val="용역비내역-진짜"/>
      <sheetName val="기초단가"/>
      <sheetName val="일위대가 "/>
      <sheetName val="표지"/>
      <sheetName val="변수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간지"/>
      <sheetName val="자재총괄"/>
      <sheetName val="시멘트레미콘구입량"/>
      <sheetName val="골재구입량"/>
      <sheetName val="3구조물공간지"/>
      <sheetName val="1집계표간지"/>
      <sheetName val="구조물공집계표"/>
      <sheetName val="토공집계표"/>
      <sheetName val="2여과지"/>
      <sheetName val="여과지집계표"/>
      <sheetName val="여과지"/>
      <sheetName val="여과지토적표"/>
      <sheetName val="3배수지"/>
      <sheetName val="배수지집계표"/>
      <sheetName val="배수지"/>
      <sheetName val="배수지토적표"/>
      <sheetName val="4염소투입실"/>
      <sheetName val="염소투입실집계표"/>
      <sheetName val="염소투입실공사"/>
      <sheetName val="지장물보호(수집)"/>
      <sheetName val="지장물산근"/>
      <sheetName val="지장물보호공단위수량"/>
      <sheetName val="1.토공집계"/>
      <sheetName val="2.관대집계표"/>
      <sheetName val="접합"/>
      <sheetName val="3.구조물공"/>
      <sheetName val="4.포장공"/>
      <sheetName val="5.부대공"/>
      <sheetName val="6.주요자재대"/>
      <sheetName val="7.폐기물집계"/>
      <sheetName val="VXXX"/>
      <sheetName val="Recovered_Sheet1"/>
      <sheetName val="관로공집계"/>
      <sheetName val="수밀검사조서"/>
      <sheetName val="본관조서(PVC)"/>
      <sheetName val="PVC접합개소 산출서"/>
      <sheetName val="PVC이중벽관D300집계"/>
      <sheetName val="PVC이중벽관D300집계-OPEN"/>
      <sheetName val="PVCDC300단위집계-OPEN"/>
      <sheetName val="PVCDC300단위수량-OPEN"/>
      <sheetName val="PVC이중벽관D300집계-가설흙막이"/>
      <sheetName val="PVCDC300단위집계-가설흙막이"/>
      <sheetName val="PVCDC300단위수량-가설흙막이"/>
      <sheetName val="전체맨홀집계"/>
      <sheetName val="원형1호맨홀집계표"/>
      <sheetName val="오수맨홀조서"/>
      <sheetName val="원형1맨홀(무근)집계표"/>
      <sheetName val="원형1호맨홀(철근)집계표"/>
      <sheetName val="오수원형1호맨홀단위집계"/>
      <sheetName val="오수원형맨홀1호"/>
      <sheetName val="원형1호맨홀(철근)단위수량집계"/>
      <sheetName val="원형1호맨홀(철근)단위수량"/>
      <sheetName val="표지"/>
      <sheetName val="1.토총"/>
      <sheetName val="토적"/>
      <sheetName val="가정오수"/>
      <sheetName val="2.관로집"/>
      <sheetName val="관부설"/>
      <sheetName val="가정연결"/>
      <sheetName val="3.구조물집계"/>
      <sheetName val="맨홀높이"/>
      <sheetName val="맨홀2"/>
      <sheetName val="관로"/>
      <sheetName val="가정연결관"/>
      <sheetName val="(1)가시설공"/>
      <sheetName val="(2)경고"/>
      <sheetName val="(3)기타"/>
      <sheetName val="7.폐기물"/>
      <sheetName val="토실"/>
      <sheetName val="자재집계표"/>
      <sheetName val="주요자재집계표"/>
      <sheetName val="토공"/>
      <sheetName val="총괄토공집계"/>
      <sheetName val="시점부토공"/>
      <sheetName val="종점부토공"/>
      <sheetName val="교각토공"/>
      <sheetName val="총괄집계 "/>
      <sheetName val="총괄철근집계(1)"/>
      <sheetName val="총괄철근집계(2)"/>
      <sheetName val="구조물공"/>
      <sheetName val="본체집계"/>
      <sheetName val="본체철근집계"/>
      <sheetName val="날개벽철근집계 "/>
      <sheetName val="본체그림"/>
      <sheetName val="본체수량"/>
      <sheetName val="접속슬래브집계"/>
      <sheetName val="접속(시점)"/>
      <sheetName val="접속(종점)"/>
      <sheetName val="Sheet1"/>
      <sheetName val="VXXXXX"/>
      <sheetName val="방음벽수량"/>
      <sheetName val="방음벽기초수량"/>
      <sheetName val="방음벽설치현황"/>
      <sheetName val="단위수량"/>
      <sheetName val="가설방음판넬"/>
      <sheetName val="가설방진망"/>
      <sheetName val="세륜세차시설"/>
      <sheetName val="가도수량집계"/>
      <sheetName val="가도토공"/>
      <sheetName val="가도포장수량집계표"/>
      <sheetName val="가포장조서"/>
      <sheetName val="가도단위수량"/>
      <sheetName val="가배수관"/>
      <sheetName val="골재덮개시설"/>
      <sheetName val="준공표지판집계"/>
      <sheetName val="경계표주집계(X)"/>
      <sheetName val="경계수량(X)"/>
      <sheetName val="경계표주단위수량(X)"/>
      <sheetName val="기존도로유지관리비"/>
      <sheetName val="식재공"/>
      <sheetName val="산림복구비"/>
      <sheetName val="가설건물"/>
      <sheetName val="가옥철거조서"/>
      <sheetName val="자재집계산출"/>
      <sheetName val="총괄집계표"/>
      <sheetName val="재료집계표"/>
      <sheetName val="몰탈집계표"/>
      <sheetName val="포장집계표"/>
      <sheetName val="본선부집계"/>
      <sheetName val="TYPE별조서"/>
      <sheetName val="본선부산출"/>
      <sheetName val="진입부보도집계"/>
      <sheetName val="진입보도산출"/>
      <sheetName val="접속도로집계"/>
      <sheetName val="진입로집계"/>
      <sheetName val="진입로"/>
      <sheetName val="점자블럭집계"/>
      <sheetName val="점자블럭산출"/>
      <sheetName val="공제량집계"/>
      <sheetName val="공제량"/>
      <sheetName val="경계석총집계"/>
      <sheetName val="보차도수량집계"/>
      <sheetName val="보차도경계조서"/>
      <sheetName val="보차도산출"/>
      <sheetName val="도로경계석집계"/>
      <sheetName val="도로경계조서"/>
      <sheetName val="도로경계산출"/>
      <sheetName val="일위대가"/>
      <sheetName val="조견표"/>
      <sheetName val="기계경비(일반)"/>
      <sheetName val="산출근거(마산, 만천, 가례)"/>
      <sheetName val="산출근거(남강)"/>
      <sheetName val="산출근거(가설도로 조성)"/>
      <sheetName val="산출근거(가설도로 성토다짐)"/>
      <sheetName val="산출근거(가설도로 살수)"/>
      <sheetName val="산출근거(가설도로 유지보수)"/>
      <sheetName val="세부내역"/>
      <sheetName val="관경고용테이프수집"/>
      <sheetName val="관경고용산근"/>
      <sheetName val="식재"/>
      <sheetName val="시설물"/>
      <sheetName val="식재출력용"/>
      <sheetName val="유지관리"/>
      <sheetName val="단가"/>
      <sheetName val="자재단가(완)"/>
      <sheetName val="노임단가(완)"/>
      <sheetName val="일위대가_목록"/>
      <sheetName val="일위대가(노임수정(완), 자재 및 물린단산수정필요)"/>
      <sheetName val="2007기계경비산출표(완)"/>
      <sheetName val="단가산출_목록"/>
      <sheetName val="단가산출서"/>
      <sheetName val="시험비 단가"/>
      <sheetName val="내역서"/>
      <sheetName val="일반화물자동차운임"/>
      <sheetName val="변수값"/>
      <sheetName val="중기상차"/>
      <sheetName val="AS복구"/>
      <sheetName val="중기터파기"/>
      <sheetName val="장비집계"/>
      <sheetName val="고양관재"/>
      <sheetName val="데이타"/>
      <sheetName val="bearing"/>
      <sheetName val="연동내역"/>
      <sheetName val="진주방향"/>
      <sheetName val="공사설명서"/>
      <sheetName val="내역"/>
      <sheetName val="총괄내역서"/>
      <sheetName val="SLAB"/>
      <sheetName val="배수공총괄 집계표(횡)"/>
      <sheetName val="보차도경계석집계표(종)"/>
      <sheetName val="보차도경계석 조서"/>
      <sheetName val="보차도경계석단위량"/>
      <sheetName val="경계석집계표(종)"/>
      <sheetName val="경계석"/>
      <sheetName val="경계석단위량"/>
      <sheetName val="배수집계표(종)"/>
      <sheetName val="종배수관"/>
      <sheetName val="빗물받이집계"/>
      <sheetName val="빗물받이조서"/>
      <sheetName val="빗물받이단위량"/>
      <sheetName val="맨홀집계표 "/>
      <sheetName val="맨홀조서"/>
      <sheetName val="맨홀단위량"/>
      <sheetName val="터파기및재료"/>
      <sheetName val="수안보-MBR1"/>
      <sheetName val="조명시설"/>
      <sheetName val="레미콘"/>
      <sheetName val="pe이중벽관"/>
      <sheetName val="pe이중벽관 (우수)"/>
      <sheetName val="D100관"/>
      <sheetName val="D16"/>
      <sheetName val="D20"/>
      <sheetName val="D25"/>
      <sheetName val="D50"/>
      <sheetName val="D75,D100"/>
      <sheetName val="T13(P68~72,78)"/>
      <sheetName val="해평견적"/>
      <sheetName val="일위대가목차"/>
      <sheetName val="가도공"/>
      <sheetName val="집계표"/>
      <sheetName val="#REF"/>
      <sheetName val="관급자재대"/>
      <sheetName val="수량산출"/>
      <sheetName val="식재인부"/>
      <sheetName val="단가일람"/>
      <sheetName val="조경일람"/>
      <sheetName val="내역서(전기)"/>
      <sheetName val="고압수량(철거)"/>
      <sheetName val="Sheet5"/>
      <sheetName val="요율"/>
      <sheetName val="견적대비표"/>
      <sheetName val="우수받이"/>
      <sheetName val="Sheet1 (2)"/>
      <sheetName val="4차원가계산서"/>
      <sheetName val="교각1"/>
      <sheetName val="산출근거"/>
      <sheetName val="데리네이타현황"/>
      <sheetName val="수지표"/>
      <sheetName val="셀명"/>
      <sheetName val="공사"/>
      <sheetName val="1-4-2.관(약)"/>
      <sheetName val="입찰"/>
      <sheetName val="현경"/>
      <sheetName val="차수별내역서"/>
      <sheetName val="L형 옹벽"/>
      <sheetName val="총괄내역서(설계)"/>
      <sheetName val="실행내역"/>
      <sheetName val="BD"/>
      <sheetName val="자료"/>
      <sheetName val="설계조건"/>
      <sheetName val="관접합및부설"/>
      <sheetName val="계산서(곡선부)"/>
      <sheetName val="포장재료집계표"/>
      <sheetName val="guard(mac)"/>
      <sheetName val="노임단가"/>
      <sheetName val="자재단가"/>
      <sheetName val="경비단가"/>
      <sheetName val="삭제및변경불가"/>
      <sheetName val="부대내역"/>
      <sheetName val="구조물철거타공정이월"/>
      <sheetName val="증감내역서"/>
      <sheetName val="우배수"/>
      <sheetName val="계산식"/>
      <sheetName val="실행대비"/>
      <sheetName val="JUCK"/>
      <sheetName val="2000,9월 일위"/>
      <sheetName val="공통단가"/>
      <sheetName val="단가조사"/>
      <sheetName val="코드표"/>
      <sheetName val="재료비"/>
      <sheetName val="운반비"/>
      <sheetName val="단가표"/>
      <sheetName val="원가"/>
      <sheetName val="집수정(600-700)"/>
      <sheetName val="금액"/>
      <sheetName val="일위대가표"/>
      <sheetName val="전차선로 물량표"/>
      <sheetName val="한강운반비"/>
      <sheetName val="자재"/>
      <sheetName val="공통(20-91)"/>
      <sheetName val="보차도경계석"/>
      <sheetName val="설 계"/>
      <sheetName val="5.정산서"/>
      <sheetName val="토공 total"/>
      <sheetName val="공사개요"/>
      <sheetName val="Total"/>
      <sheetName val="설계명세서"/>
      <sheetName val="상부집계표"/>
      <sheetName val="개산공사비"/>
      <sheetName val="지급자재"/>
      <sheetName val="-치수표(곡선부)"/>
      <sheetName val="건축내역"/>
      <sheetName val="법면단"/>
      <sheetName val="P-산#1-1(WOWA1)"/>
      <sheetName val="깨기"/>
      <sheetName val="날개벽(시점좌측)"/>
      <sheetName val="골재집계"/>
      <sheetName val="기초입력 DATA"/>
      <sheetName val="맨홀수량산출"/>
      <sheetName val="석축설면"/>
      <sheetName val="법면설면"/>
      <sheetName val="석축단"/>
      <sheetName val="법면수집"/>
      <sheetName val="인건비"/>
      <sheetName val="단면A-A(TR)"/>
      <sheetName val="1.설계조건"/>
      <sheetName val="도급"/>
      <sheetName val="관경별내역서"/>
      <sheetName val="nys"/>
      <sheetName val="POOM_MOTO"/>
      <sheetName val="토공연장"/>
      <sheetName val="신당동집계표"/>
      <sheetName val="고유코드_설계"/>
      <sheetName val="일위대가(가설)"/>
      <sheetName val="설계예시"/>
      <sheetName val="일위산출"/>
      <sheetName val="건축내역서"/>
      <sheetName val="설비내역서"/>
      <sheetName val="전기내역서"/>
      <sheetName val="노임"/>
      <sheetName val="정부노임단가"/>
      <sheetName val="안전시설(수집)"/>
      <sheetName val="안전시설"/>
      <sheetName val="지장물보호공"/>
      <sheetName val="사다리-C"/>
      <sheetName val="상수가스보호"/>
      <sheetName val="통신보호"/>
      <sheetName val="전주지지대"/>
      <sheetName val="L형측구(화강석)"/>
      <sheetName val="L형측구(콘크리트)"/>
      <sheetName val="관보호공단위수량표"/>
      <sheetName val="오수받이뚜껑단위수량"/>
      <sheetName val="석축"/>
      <sheetName val="차액보증"/>
      <sheetName val="슬래브"/>
      <sheetName val="원가계산"/>
      <sheetName val="★도급내역(2공구)"/>
      <sheetName val="공사비"/>
      <sheetName val="COPING"/>
      <sheetName val="슬래브(유곡)"/>
      <sheetName val="관경결정"/>
      <sheetName val="-레미콘집계"/>
      <sheetName val="-몰탈콘크리트"/>
      <sheetName val="자갈,시멘트,모래산출"/>
      <sheetName val="-철근집계"/>
      <sheetName val="포장재료(1)"/>
      <sheetName val="-흄관집계"/>
      <sheetName val="단가조사서"/>
      <sheetName val="매입세율"/>
      <sheetName val="단가및재료비"/>
      <sheetName val="용역비내역-진짜"/>
      <sheetName val="BID"/>
      <sheetName val="잡비계산"/>
      <sheetName val="8.석축단위(H=1.5M)"/>
      <sheetName val="FOB발"/>
      <sheetName val="6PILE  (돌출)"/>
      <sheetName val="토사(PE)"/>
      <sheetName val="마산방향"/>
      <sheetName val="마산방향철근집계"/>
      <sheetName val="인건비 "/>
      <sheetName val="값"/>
      <sheetName val="2003상반기노임기준"/>
      <sheetName val="CODE"/>
      <sheetName val="가점"/>
      <sheetName val="index"/>
      <sheetName val="etc"/>
      <sheetName val="data"/>
      <sheetName val="집수정단위수량600 "/>
      <sheetName val="S.중기사용료"/>
      <sheetName val="입력란"/>
      <sheetName val="세금자료"/>
      <sheetName val="우각부보강"/>
      <sheetName val="7.PILE  (돌출)"/>
      <sheetName val="DATA1"/>
      <sheetName val="상부공"/>
      <sheetName val="전등설비"/>
      <sheetName val="자압1"/>
      <sheetName val="대로근거"/>
      <sheetName val="중로근거"/>
      <sheetName val="증감대비표(전체변경)"/>
      <sheetName val="원가계산서(공동+분담)"/>
      <sheetName val="원가계산서(공동)"/>
      <sheetName val="원가계산서(분담-지열)"/>
      <sheetName val="공종별증감대비표"/>
      <sheetName val="건축"/>
      <sheetName val="토목"/>
      <sheetName val="조경"/>
      <sheetName val="기계"/>
      <sheetName val="지열"/>
      <sheetName val="설비"/>
      <sheetName val="노무"/>
      <sheetName val="중기조종사 단위단가"/>
      <sheetName val="아파트 내역"/>
      <sheetName val="설계"/>
      <sheetName val="일위대가(건축)"/>
      <sheetName val="깨기 총괄"/>
      <sheetName val="BOX"/>
      <sheetName val="물가자료"/>
      <sheetName val="토공집계"/>
      <sheetName val="[고양관재.XLSŝ보차도경계석집계표(종)"/>
      <sheetName val="기초단가"/>
      <sheetName val="자압"/>
      <sheetName val="Sheet17"/>
      <sheetName val="공사요율"/>
      <sheetName val="Y-WORK"/>
      <sheetName val="Sheet2"/>
      <sheetName val="INPUT"/>
      <sheetName val="단면가정"/>
      <sheetName val="이토변실(A3-LINE)"/>
      <sheetName val="1-1"/>
      <sheetName val="부시수량"/>
      <sheetName val="CON'C"/>
      <sheetName val="비탈면보호공수량산출"/>
      <sheetName val="평가데이터"/>
      <sheetName val="공구"/>
      <sheetName val="중부"/>
      <sheetName val="북부"/>
      <sheetName val="남부"/>
      <sheetName val="summary"/>
      <sheetName val="chart"/>
      <sheetName val="chart update"/>
      <sheetName val="남평1"/>
      <sheetName val="남평2"/>
      <sheetName val="남평3"/>
      <sheetName val="회동1"/>
      <sheetName val="회동2"/>
      <sheetName val="회동3"/>
      <sheetName val="회동4"/>
      <sheetName val="이월도표"/>
      <sheetName val="추적+궁합"/>
      <sheetName val="로또정석"/>
      <sheetName val="최근21회정석"/>
      <sheetName val="당첨금"/>
      <sheetName val="로또그림"/>
      <sheetName val="로또용어"/>
      <sheetName val="로또abc"/>
      <sheetName val="로또10계명"/>
      <sheetName val="Sheet7"/>
      <sheetName val="Sheet6"/>
      <sheetName val="Sheet4"/>
      <sheetName val="Sheet3 (2)"/>
      <sheetName val="8.PILE  (돌출)"/>
      <sheetName val="설계예산서"/>
      <sheetName val="예산내역서"/>
      <sheetName val="통관-유입(벌어짐)유출(도수)"/>
      <sheetName val="D"/>
      <sheetName val="5.모델링"/>
      <sheetName val="산출"/>
      <sheetName val="파일의이용"/>
      <sheetName val="상호참고자료"/>
      <sheetName val="공사기본내용입력"/>
      <sheetName val="발주처자료입력"/>
      <sheetName val="회사기본자료"/>
      <sheetName val="하자보증자료"/>
      <sheetName val="기술자관련자료"/>
      <sheetName val="실행예산"/>
      <sheetName val="위치조서"/>
      <sheetName val="교각별철근수량집계표"/>
      <sheetName val="토적표"/>
      <sheetName val="배수공수집"/>
      <sheetName val="기본일위"/>
      <sheetName val="중기사용료"/>
      <sheetName val="Cost bd-&quot;A&quot;"/>
      <sheetName val="ABUT수량-A1"/>
      <sheetName val="조명율표"/>
      <sheetName val="기계경비(시간당)"/>
      <sheetName val="램머"/>
      <sheetName val="유입부"/>
      <sheetName val="배수지집꓄표"/>
      <sheetName val="밀도포장수량집계표"/>
      <sheetName val="원가계산 (2)"/>
      <sheetName val="물가대비표"/>
      <sheetName val="계림(함평)"/>
      <sheetName val="계림(장성)"/>
    </sheetNames>
    <sheetDataSet>
      <sheetData sheetId="0" refreshError="1">
        <row r="24">
          <cell r="B24" t="str">
            <v>수평곡관</v>
          </cell>
        </row>
        <row r="61">
          <cell r="I61" t="str">
            <v>×</v>
          </cell>
        </row>
        <row r="62">
          <cell r="I62" t="str">
            <v>×</v>
          </cell>
        </row>
        <row r="63">
          <cell r="I63" t="str">
            <v>×</v>
          </cell>
        </row>
        <row r="64">
          <cell r="I64" t="str">
            <v>×</v>
          </cell>
        </row>
        <row r="65">
          <cell r="I65" t="str">
            <v>×</v>
          </cell>
        </row>
        <row r="66">
          <cell r="I66" t="str">
            <v>×</v>
          </cell>
        </row>
        <row r="67">
          <cell r="I67" t="str">
            <v>×</v>
          </cell>
        </row>
        <row r="68">
          <cell r="I68" t="str">
            <v>×</v>
          </cell>
        </row>
        <row r="69">
          <cell r="I69" t="str">
            <v>×</v>
          </cell>
        </row>
        <row r="70">
          <cell r="I70" t="str">
            <v>×</v>
          </cell>
        </row>
        <row r="71">
          <cell r="I71" t="str">
            <v>×</v>
          </cell>
        </row>
        <row r="72">
          <cell r="I72" t="str">
            <v>×</v>
          </cell>
        </row>
        <row r="73">
          <cell r="I73" t="str">
            <v>×</v>
          </cell>
        </row>
        <row r="74">
          <cell r="I74" t="str">
            <v>×</v>
          </cell>
        </row>
        <row r="75">
          <cell r="I75" t="str">
            <v>×</v>
          </cell>
        </row>
        <row r="76">
          <cell r="I76" t="str">
            <v>×</v>
          </cell>
        </row>
        <row r="77">
          <cell r="I77" t="str">
            <v>×</v>
          </cell>
        </row>
        <row r="78">
          <cell r="I78" t="str">
            <v>×</v>
          </cell>
        </row>
        <row r="79">
          <cell r="I79" t="str">
            <v>×</v>
          </cell>
        </row>
        <row r="80">
          <cell r="I80" t="str">
            <v>×</v>
          </cell>
        </row>
        <row r="81">
          <cell r="I81" t="str">
            <v>×</v>
          </cell>
        </row>
        <row r="82">
          <cell r="I82" t="str">
            <v>×</v>
          </cell>
        </row>
        <row r="83">
          <cell r="I83" t="str">
            <v>×</v>
          </cell>
        </row>
        <row r="84">
          <cell r="I84" t="str">
            <v>×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 refreshError="1"/>
      <sheetData sheetId="223" refreshError="1"/>
      <sheetData sheetId="224" refreshError="1"/>
      <sheetData sheetId="225" refreshError="1"/>
      <sheetData sheetId="226"/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results"/>
      <sheetName val="data"/>
      <sheetName val="내역총괄"/>
      <sheetName val="직접인건비"/>
      <sheetName val="직접경비"/>
      <sheetName val="인력"/>
      <sheetName val="Sheet16"/>
      <sheetName val="건축-물가변동"/>
      <sheetName val="기계설비-물가변동"/>
      <sheetName val="데이타"/>
      <sheetName val="DATE"/>
      <sheetName val="일위대가"/>
      <sheetName val="계산서(곡선부)"/>
      <sheetName val="-치수표(곡선부)"/>
      <sheetName val="산출내역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사업개요"/>
      <sheetName val="변수"/>
      <sheetName val="시범사업"/>
      <sheetName val="단위모델"/>
      <sheetName val="투입물량_요약"/>
      <sheetName val="설계예산서"/>
      <sheetName val="인건비_내역서"/>
      <sheetName val="인건비_추가내역서"/>
      <sheetName val="&gt;뒤는 부가적인쉬트임"/>
      <sheetName val="공사비비율방식"/>
      <sheetName val="공사비요율방식"/>
      <sheetName val="기본설계"/>
      <sheetName val="분석도구"/>
      <sheetName val="결과분석"/>
      <sheetName val="도로연장증가"/>
      <sheetName val="구조물증가분석"/>
      <sheetName val="터널증가분석"/>
      <sheetName val="예산산정기준"/>
    </sheetNames>
    <sheetDataSet>
      <sheetData sheetId="0"/>
      <sheetData sheetId="1">
        <row r="7">
          <cell r="E7">
            <v>1</v>
          </cell>
        </row>
        <row r="8">
          <cell r="H8">
            <v>4</v>
          </cell>
          <cell r="J8">
            <v>0</v>
          </cell>
        </row>
        <row r="11">
          <cell r="E11">
            <v>1</v>
          </cell>
        </row>
        <row r="17">
          <cell r="E17">
            <v>1</v>
          </cell>
        </row>
        <row r="24">
          <cell r="I24">
            <v>5.05</v>
          </cell>
          <cell r="J24">
            <v>1.25</v>
          </cell>
        </row>
        <row r="25">
          <cell r="I25">
            <v>5.9499999999999993</v>
          </cell>
        </row>
        <row r="26">
          <cell r="I26">
            <v>5.05</v>
          </cell>
        </row>
        <row r="27">
          <cell r="I27">
            <v>4.1500000000000004</v>
          </cell>
        </row>
        <row r="32">
          <cell r="I32">
            <v>4</v>
          </cell>
        </row>
        <row r="34">
          <cell r="I34">
            <v>5.5</v>
          </cell>
        </row>
        <row r="44">
          <cell r="J44">
            <v>14.5</v>
          </cell>
        </row>
        <row r="49">
          <cell r="J49">
            <v>4.9400000000000013</v>
          </cell>
        </row>
        <row r="54">
          <cell r="J54">
            <v>1.3</v>
          </cell>
        </row>
        <row r="58">
          <cell r="J58">
            <v>1.6</v>
          </cell>
        </row>
      </sheetData>
      <sheetData sheetId="2"/>
      <sheetData sheetId="3">
        <row r="67">
          <cell r="H67">
            <v>1.8225276366895724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직접인건비_산출근거"/>
      <sheetName val="직접인건비_내역서"/>
      <sheetName val="설계예산서"/>
      <sheetName val="표준모델투입물량"/>
      <sheetName val="입력"/>
      <sheetName val="변수"/>
      <sheetName val="물량산출_상세"/>
      <sheetName val="직접인건비"/>
      <sheetName val="물량투입_요약"/>
      <sheetName val="분야별투입물량비율변화"/>
      <sheetName val="분야별투입물량비율변화 (2)"/>
      <sheetName val="단위모델"/>
    </sheetNames>
    <sheetDataSet>
      <sheetData sheetId="0"/>
      <sheetData sheetId="1"/>
      <sheetData sheetId="2"/>
      <sheetData sheetId="3"/>
      <sheetData sheetId="4"/>
      <sheetData sheetId="5">
        <row r="7">
          <cell r="B7" t="str">
            <v>고속철도</v>
          </cell>
        </row>
        <row r="8">
          <cell r="B8" t="str">
            <v>일반철도(복선)</v>
          </cell>
        </row>
        <row r="9">
          <cell r="B9" t="str">
            <v>일반철도(단선)</v>
          </cell>
        </row>
        <row r="10">
          <cell r="B10" t="str">
            <v>도시철도</v>
          </cell>
        </row>
      </sheetData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산출"/>
      <sheetName val="수량 집계"/>
      <sheetName val="자재산출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기계경비(시간당)"/>
      <sheetName val="램머"/>
      <sheetName val="입력"/>
      <sheetName val="변수"/>
    </sheetNames>
    <sheetDataSet>
      <sheetData sheetId="0" refreshError="1">
        <row r="164">
          <cell r="R164">
            <v>952.33000000000015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단가산출"/>
      <sheetName val="기계경비"/>
      <sheetName val="기계가격"/>
      <sheetName val="기계노임"/>
      <sheetName val="노임단가"/>
      <sheetName val="단가산출 (2)"/>
      <sheetName val="물가시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기계가격"/>
      <sheetName val="중기손료"/>
      <sheetName val="노임"/>
    </sheetNames>
    <sheetDataSet>
      <sheetData sheetId="0" refreshError="1">
        <row r="61">
          <cell r="I61" t="str">
            <v>×</v>
          </cell>
        </row>
        <row r="62">
          <cell r="I62" t="str">
            <v>×</v>
          </cell>
        </row>
        <row r="63">
          <cell r="I63" t="str">
            <v>×</v>
          </cell>
        </row>
        <row r="64">
          <cell r="I64" t="str">
            <v>×</v>
          </cell>
        </row>
        <row r="65">
          <cell r="I65" t="str">
            <v>×</v>
          </cell>
        </row>
        <row r="66">
          <cell r="I66" t="str">
            <v>×</v>
          </cell>
        </row>
        <row r="67">
          <cell r="I67" t="str">
            <v>×</v>
          </cell>
        </row>
        <row r="68">
          <cell r="I68" t="str">
            <v>×</v>
          </cell>
        </row>
        <row r="69">
          <cell r="I69" t="str">
            <v>×</v>
          </cell>
        </row>
        <row r="70">
          <cell r="I70" t="str">
            <v>×</v>
          </cell>
        </row>
        <row r="71">
          <cell r="I71" t="str">
            <v>×</v>
          </cell>
        </row>
        <row r="72">
          <cell r="I72" t="str">
            <v>×</v>
          </cell>
        </row>
        <row r="73">
          <cell r="I73" t="str">
            <v>×</v>
          </cell>
        </row>
        <row r="74">
          <cell r="I74" t="str">
            <v>×</v>
          </cell>
        </row>
        <row r="75">
          <cell r="I75" t="str">
            <v>×</v>
          </cell>
        </row>
        <row r="76">
          <cell r="I76" t="str">
            <v>×</v>
          </cell>
        </row>
        <row r="77">
          <cell r="I77" t="str">
            <v>×</v>
          </cell>
        </row>
        <row r="78">
          <cell r="I78" t="str">
            <v>×</v>
          </cell>
        </row>
        <row r="79">
          <cell r="I79" t="str">
            <v>×</v>
          </cell>
        </row>
        <row r="80">
          <cell r="I80" t="str">
            <v>×</v>
          </cell>
        </row>
        <row r="81">
          <cell r="I81" t="str">
            <v>×</v>
          </cell>
        </row>
        <row r="82">
          <cell r="I82" t="str">
            <v>×</v>
          </cell>
        </row>
        <row r="83">
          <cell r="I83" t="str">
            <v>×</v>
          </cell>
        </row>
        <row r="84">
          <cell r="I84" t="str">
            <v>×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안전시설(수집)"/>
      <sheetName val="안전시설"/>
      <sheetName val="표지"/>
      <sheetName val="1.토총"/>
      <sheetName val="토적"/>
      <sheetName val="가정오수"/>
      <sheetName val="2.관로집"/>
      <sheetName val="관부설"/>
      <sheetName val="가정연결"/>
      <sheetName val="3.구조물집계"/>
      <sheetName val="맨홀높이"/>
      <sheetName val="맨홀2"/>
      <sheetName val="4.포장공"/>
      <sheetName val="관로"/>
      <sheetName val="가정연결관"/>
      <sheetName val="5.부대공"/>
      <sheetName val="(1)가시설공"/>
      <sheetName val="(2)경고"/>
      <sheetName val="(3)기타"/>
      <sheetName val="6.주요자재대"/>
      <sheetName val="7.폐기물"/>
      <sheetName val="토실"/>
      <sheetName val="신당동집계표"/>
      <sheetName val="기계경비(시간당)"/>
      <sheetName val="램머"/>
      <sheetName val="설계명세서"/>
      <sheetName val="내역"/>
      <sheetName val="부대tu"/>
      <sheetName val="남평내역"/>
      <sheetName val="설비"/>
      <sheetName val="요율"/>
      <sheetName val="자재대"/>
      <sheetName val="터파기및재료"/>
      <sheetName val="구간별"/>
      <sheetName val="교량하부공"/>
      <sheetName val="토사(PE)"/>
      <sheetName val="조건표"/>
      <sheetName val="1호인버트수량"/>
      <sheetName val="고양관재"/>
      <sheetName val="토공"/>
      <sheetName val="일위대가 1"/>
      <sheetName val="설계내역서"/>
      <sheetName val="산거 1(인력투입)"/>
      <sheetName val="일위대가 2"/>
      <sheetName val="일위대가 3"/>
      <sheetName val="배수공"/>
      <sheetName val="측구공"/>
      <sheetName val="산출근거"/>
      <sheetName val="내역서01"/>
      <sheetName val="지구단위계획내역서"/>
      <sheetName val="코드표"/>
      <sheetName val="자재코드"/>
      <sheetName val="WORK"/>
      <sheetName val="수로BOX"/>
      <sheetName val="경산"/>
      <sheetName val="Sheet1"/>
      <sheetName val="토공(우물통,기타) "/>
      <sheetName val="인건비 "/>
      <sheetName val="데이터"/>
      <sheetName val="초기화면"/>
      <sheetName val="토목"/>
      <sheetName val="이름정의"/>
      <sheetName val="2호맨홀공제수량"/>
      <sheetName val="단위수량"/>
      <sheetName val="가시설수량"/>
      <sheetName val="데이타"/>
      <sheetName val="고유코드_설계"/>
    </sheetNames>
    <sheetDataSet>
      <sheetData sheetId="0" refreshError="1">
        <row r="61">
          <cell r="I61" t="str">
            <v>×</v>
          </cell>
        </row>
        <row r="62">
          <cell r="I62" t="str">
            <v>×</v>
          </cell>
        </row>
        <row r="63">
          <cell r="I63" t="str">
            <v>×</v>
          </cell>
        </row>
        <row r="64">
          <cell r="I64" t="str">
            <v>×</v>
          </cell>
        </row>
        <row r="65">
          <cell r="I65" t="str">
            <v>×</v>
          </cell>
        </row>
        <row r="66">
          <cell r="I66" t="str">
            <v>×</v>
          </cell>
        </row>
        <row r="67">
          <cell r="I67" t="str">
            <v>×</v>
          </cell>
        </row>
        <row r="68">
          <cell r="I68" t="str">
            <v>×</v>
          </cell>
        </row>
        <row r="69">
          <cell r="I69" t="str">
            <v>×</v>
          </cell>
        </row>
        <row r="70">
          <cell r="I70" t="str">
            <v>×</v>
          </cell>
        </row>
        <row r="71">
          <cell r="I71" t="str">
            <v>×</v>
          </cell>
        </row>
        <row r="72">
          <cell r="I72" t="str">
            <v>×</v>
          </cell>
        </row>
        <row r="73">
          <cell r="I73" t="str">
            <v>×</v>
          </cell>
        </row>
        <row r="74">
          <cell r="I74" t="str">
            <v>×</v>
          </cell>
        </row>
        <row r="75">
          <cell r="I75" t="str">
            <v>×</v>
          </cell>
        </row>
        <row r="76">
          <cell r="I76" t="str">
            <v>×</v>
          </cell>
        </row>
        <row r="77">
          <cell r="I77" t="str">
            <v>×</v>
          </cell>
        </row>
        <row r="78">
          <cell r="I78" t="str">
            <v>×</v>
          </cell>
        </row>
        <row r="79">
          <cell r="I79" t="str">
            <v>×</v>
          </cell>
        </row>
        <row r="80">
          <cell r="I80" t="str">
            <v>×</v>
          </cell>
        </row>
        <row r="81">
          <cell r="I81" t="str">
            <v>×</v>
          </cell>
        </row>
        <row r="82">
          <cell r="I82" t="str">
            <v>×</v>
          </cell>
        </row>
        <row r="83">
          <cell r="I83" t="str">
            <v>×</v>
          </cell>
        </row>
        <row r="84">
          <cell r="I84" t="str">
            <v>×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사업개요"/>
      <sheetName val="변수"/>
      <sheetName val="투입물량_요약"/>
      <sheetName val="단위물량_시범사업물량"/>
      <sheetName val="설계예산서"/>
      <sheetName val="인건비_내역서"/>
      <sheetName val="인건비_추가내역서"/>
      <sheetName val="인건비_산출근거"/>
      <sheetName val="공사비비율방식"/>
      <sheetName val="입력"/>
    </sheetNames>
    <sheetDataSet>
      <sheetData sheetId="0"/>
      <sheetData sheetId="1">
        <row r="7">
          <cell r="E7">
            <v>1.2</v>
          </cell>
        </row>
        <row r="16">
          <cell r="E16">
            <v>1</v>
          </cell>
        </row>
        <row r="20">
          <cell r="E20">
            <v>1</v>
          </cell>
        </row>
        <row r="28">
          <cell r="J28">
            <v>1.3639999999999999</v>
          </cell>
        </row>
        <row r="29">
          <cell r="I29">
            <v>5.55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변수"/>
    </sheetNames>
    <sheetDataSet>
      <sheetData sheetId="0" refreshError="1">
        <row r="24">
          <cell r="D24" t="str">
            <v xml:space="preserve"> ⊃</v>
          </cell>
        </row>
        <row r="25">
          <cell r="D25" t="str">
            <v xml:space="preserve"> ⊃</v>
          </cell>
        </row>
        <row r="26">
          <cell r="D26" t="str">
            <v xml:space="preserve"> ⊃</v>
          </cell>
        </row>
        <row r="27">
          <cell r="D27" t="str">
            <v xml:space="preserve"> ⊃</v>
          </cell>
        </row>
        <row r="28">
          <cell r="D28" t="str">
            <v xml:space="preserve"> ⊃</v>
          </cell>
        </row>
        <row r="29">
          <cell r="D29" t="str">
            <v xml:space="preserve"> ⊃</v>
          </cell>
        </row>
        <row r="30">
          <cell r="D30" t="str">
            <v xml:space="preserve"> ⊃</v>
          </cell>
        </row>
        <row r="31">
          <cell r="D31" t="str">
            <v xml:space="preserve"> ⊃</v>
          </cell>
        </row>
        <row r="32">
          <cell r="D32" t="str">
            <v xml:space="preserve"> ⊃</v>
          </cell>
        </row>
        <row r="33">
          <cell r="D33" t="str">
            <v xml:space="preserve"> ⊃</v>
          </cell>
        </row>
        <row r="34">
          <cell r="D34" t="str">
            <v xml:space="preserve"> ⊃</v>
          </cell>
        </row>
        <row r="35">
          <cell r="D35" t="str">
            <v xml:space="preserve"> ⊃</v>
          </cell>
        </row>
      </sheetData>
      <sheetData sheetId="1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배수관공(IC)"/>
      <sheetName val="A간지"/>
      <sheetName val="A집계"/>
      <sheetName val="A관자재계"/>
      <sheetName val="A관로"/>
      <sheetName val="A토공계"/>
      <sheetName val="A관로토공"/>
      <sheetName val="A평균H"/>
      <sheetName val="A맨홀계"/>
      <sheetName val="A맨홀"/>
      <sheetName val="A맨홀H"/>
      <sheetName val="A연결관"/>
      <sheetName val="A연결토공"/>
      <sheetName val="A연결조서"/>
      <sheetName val="A터파기단위"/>
      <sheetName val="C.배수관공"/>
      <sheetName val="가배수관"/>
      <sheetName val="2.10횡배수관"/>
      <sheetName val="전체현황"/>
      <sheetName val="평균터파기"/>
      <sheetName val="RC관집계"/>
      <sheetName val="RC관현황"/>
      <sheetName val="보강집계"/>
      <sheetName val="보강현황"/>
      <sheetName val="흄관집계"/>
      <sheetName val="흄관현황"/>
      <sheetName val="종배수관집계"/>
      <sheetName val="종배수관현황"/>
      <sheetName val="종배수관단위"/>
      <sheetName val="2.12기존배수관세척"/>
      <sheetName val="2.13날개벽및면벽"/>
      <sheetName val="RC관날개벽"/>
      <sheetName val="보강날개벽"/>
      <sheetName val="흄관날개벽"/>
      <sheetName val="면벽수량집계"/>
      <sheetName val="2.14집수정"/>
      <sheetName val="성토부집수정집계"/>
      <sheetName val="절토부집수정집계"/>
      <sheetName val="집수정현황"/>
      <sheetName val="집수정부분합"/>
      <sheetName val="Sheet13"/>
      <sheetName val="제목"/>
      <sheetName val="자재"/>
      <sheetName val="집계표"/>
      <sheetName val="관로토공"/>
      <sheetName val="제수변실토공"/>
      <sheetName val="공기변실토공"/>
      <sheetName val="펌프실토공"/>
      <sheetName val="제수변실"/>
      <sheetName val="공기변실"/>
      <sheetName val="제수변보호통"/>
      <sheetName val="지상식소화전"/>
      <sheetName val="펌프실"/>
      <sheetName val="수량양식"/>
      <sheetName val="xxxxxx"/>
      <sheetName val="배수관공집계"/>
      <sheetName val="횡집계"/>
      <sheetName val="배수관집계표"/>
      <sheetName val="횡배수관현황"/>
      <sheetName val="날개면벽집계"/>
      <sheetName val="날개벽"/>
      <sheetName val="단위수량"/>
      <sheetName val="평균터파기고"/>
      <sheetName val="평균터파기1"/>
      <sheetName val="H"/>
      <sheetName val="깍기공"/>
      <sheetName val="날개벽유동집계표"/>
      <sheetName val="유입방지턱수량"/>
      <sheetName val="유입방지턱표지"/>
      <sheetName val="유입방지턱단위수량"/>
      <sheetName val="배수관로집계"/>
      <sheetName val="배수관로수량현황"/>
      <sheetName val="배수관로수량집계"/>
      <sheetName val="배수관로수량집계L-8,9,11"/>
      <sheetName val="배수관수량집계(1)"/>
      <sheetName val="배수관수량집계(2)"/>
      <sheetName val="횡배수관공수량집계"/>
      <sheetName val="횡배수관연장조서"/>
      <sheetName val="제작관수량집계"/>
      <sheetName val="토피별RC관현황"/>
      <sheetName val="보강흄관수량집계"/>
      <sheetName val="토피별보강흄관현황"/>
      <sheetName val="흄관수량집계"/>
      <sheetName val="토피별흄관현황"/>
      <sheetName val="종배수관수량집계"/>
      <sheetName val="배수날개면벽수량집계"/>
      <sheetName val="날개벽수량(RC관)"/>
      <sheetName val="날개벽수량(보강흄관)"/>
      <sheetName val="날개벽수량(흄관)"/>
      <sheetName val="면벽수량"/>
      <sheetName val="집수정수량집계(1)"/>
      <sheetName val="집수정수량집계(2)"/>
      <sheetName val="흙쌓기부집수정"/>
      <sheetName val="땅깍기부집수정(1)"/>
      <sheetName val="땅깍기부집수정(2)"/>
      <sheetName val="땅깍기부집수정(3)"/>
      <sheetName val="원가계산서(년도별)"/>
      <sheetName val="집계표(도급)"/>
      <sheetName val="내역서(도급)"/>
      <sheetName val="6월호"/>
      <sheetName val="암거간지1"/>
      <sheetName val="총괄집계"/>
      <sheetName val="구체집계표"/>
      <sheetName val="암거간지2"/>
      <sheetName val="암거간지3"/>
      <sheetName val="암거간지5"/>
      <sheetName val="구체집계2.0x2.0(0-3)"/>
      <sheetName val="구체2.0X2.0(0-3)"/>
      <sheetName val="구체집계2.0x2.0(3-5)"/>
      <sheetName val="구체2.0x2.0(3-5)"/>
      <sheetName val="구체집계2.0x2.0(5-7)"/>
      <sheetName val="구체2.0x2.0(5-7)"/>
      <sheetName val="구체집계2.0x2.0(7-10)"/>
      <sheetName val="구체2.0x2.0(7-10)"/>
      <sheetName val="암거간지2@"/>
      <sheetName val="구체집계2@2.5x2.5"/>
      <sheetName val="구체2@2.5x2.5"/>
      <sheetName val="암거간지"/>
      <sheetName val="구체집계3.0x2.0(0-3)"/>
      <sheetName val="구체3.0x2.0(0-3)"/>
      <sheetName val="구체집계3.0x2.0(6-8)"/>
      <sheetName val="구체3.0x2.0(6-8)"/>
      <sheetName val="암거간지7"/>
      <sheetName val="암거간지8"/>
      <sheetName val="구체집계3.5x3.5(8-10)"/>
      <sheetName val="구체3.5x3.5(8-10)"/>
      <sheetName val="암거간지10"/>
      <sheetName val="구체집계4.5x4.5(2-3)"/>
      <sheetName val="구체4.5x4.5(2-3)"/>
      <sheetName val="구체집계4.5x4.5(4-5)"/>
      <sheetName val="구체4.5x4.5(4-5)"/>
      <sheetName val="암거현황"/>
      <sheetName val="터파기"/>
      <sheetName val="구체2.5x2.0(6-8)"/>
      <sheetName val="구체3.5x3.5-8-10"/>
      <sheetName val="암거간지4"/>
      <sheetName val="Baby일위대가"/>
      <sheetName val="내역서"/>
      <sheetName val="측구공수량집계표"/>
      <sheetName val="맹암거수량집계표"/>
      <sheetName val="배수관수량집계표"/>
      <sheetName val="배수관공총괄수량집계표"/>
      <sheetName val="절성경계보강공현황및집계 "/>
      <sheetName val="집수정공수량집계표"/>
      <sheetName val="암거공토공수량집계표"/>
      <sheetName val="암거공일반수량집계표"/>
      <sheetName val="암거공철근집계표"/>
      <sheetName val="강판집계표"/>
      <sheetName val="수로보호공현황및집계"/>
      <sheetName val="도수로집계표"/>
      <sheetName val="U형개거집계표"/>
      <sheetName val="침전조집계표"/>
      <sheetName val="석축집계표"/>
      <sheetName val="AA3000"/>
      <sheetName val="AA3100"/>
      <sheetName val="비계"/>
      <sheetName val="AA3200"/>
      <sheetName val="동바리"/>
      <sheetName val="AA3300"/>
      <sheetName val="특수거푸집"/>
      <sheetName val="AA3400"/>
      <sheetName val="지급자재명세서(1)"/>
      <sheetName val="지급자재명세서(2)"/>
      <sheetName val="지급자재명세서(3)"/>
      <sheetName val="철근"/>
      <sheetName val="시멘트및콘크리트"/>
      <sheetName val="골재"/>
      <sheetName val="아스콘및코팅재집계표"/>
      <sheetName val="골재집계"/>
      <sheetName val="타공종이월수량"/>
      <sheetName val="타공종이기수량"/>
      <sheetName val="증감총괄"/>
      <sheetName val="내역"/>
      <sheetName val="잡비"/>
      <sheetName val="증감"/>
      <sheetName val="C.간지"/>
      <sheetName val="배수관공집계표"/>
      <sheetName val="2.10간지"/>
      <sheetName val="횡배수관집계표(현장)"/>
      <sheetName val="횡배수관현황(현장)"/>
      <sheetName val="평균터파기(현장)"/>
      <sheetName val="횡배수산근(현장)"/>
      <sheetName val="2.11간지"/>
      <sheetName val="종배수관및흄관집계표"/>
      <sheetName val="종배수관수량"/>
      <sheetName val="흄관수집계"/>
      <sheetName val="흄관평균터파기"/>
      <sheetName val="흄관산출(0+725)"/>
      <sheetName val="2.13간지"/>
      <sheetName val="날개벽및면벽집계표"/>
      <sheetName val="날개벽수량집계표"/>
      <sheetName val="날개벽단위수량"/>
      <sheetName val="2.14간지"/>
      <sheetName val="콘크리트집수정수량집계"/>
      <sheetName val="땅깍기부집수정집계"/>
      <sheetName val="갑지"/>
      <sheetName val="목차"/>
      <sheetName val="변경사유서간지"/>
      <sheetName val="변경사유서"/>
      <sheetName val="공사비집계표간지"/>
      <sheetName val="공사비집계표"/>
      <sheetName val="공사비증감내역서간지"/>
      <sheetName val="공사비증감내역서"/>
      <sheetName val="수량산출서간지"/>
      <sheetName val="상림1교간지"/>
      <sheetName val="상림1교수량집계표"/>
      <sheetName val="상림1교(교대A1)당초"/>
      <sheetName val="상림1교(교대A1)변경"/>
      <sheetName val="횡단면도"/>
      <sheetName val="사진대지"/>
      <sheetName val="상림1A1"/>
      <sheetName val="기타공표지"/>
      <sheetName val="기타공유동수량집계"/>
      <sheetName val="a,수로보호공"/>
      <sheetName val="수로보호공집계"/>
      <sheetName val="수로보호공현황(형식1~3)"/>
      <sheetName val="수로보호공현황(형식-4)"/>
      <sheetName val="수로보호공현황(형식-5)"/>
      <sheetName val="b.수로이설"/>
      <sheetName val="c.돌붙임후면배수표지"/>
      <sheetName val="d.기존배수관폐쇄표지"/>
      <sheetName val="e.기존BOX폐쇄표지"/>
      <sheetName val="f기존배수관세척"/>
      <sheetName val="g계단"/>
      <sheetName val="j.제작집수정표지"/>
      <sheetName val="제작집수정유동집"/>
      <sheetName val="제작집수정집계"/>
      <sheetName val="제작집수정현황"/>
      <sheetName val="제작집수정수량(1)"/>
      <sheetName val="제작집수정수량(2)"/>
      <sheetName val="k. 문비"/>
      <sheetName val="문비수량집계"/>
      <sheetName val="문비현황"/>
      <sheetName val="문비단위수량"/>
      <sheetName val="Module1"/>
      <sheetName val="표지(하천명)"/>
      <sheetName val="총괄자재"/>
      <sheetName val="표지"/>
      <sheetName val="제목(집계)"/>
      <sheetName val="주요"/>
      <sheetName val="주요자재"/>
      <sheetName val="제목 (토공)"/>
      <sheetName val="토공집계표"/>
      <sheetName val="토공수량(좌안)"/>
      <sheetName val="토적표좌안"/>
      <sheetName val="규준틀및경계말목 (좌안)"/>
      <sheetName val="제목(호안)"/>
      <sheetName val="호안공집계"/>
      <sheetName val="전석집계"/>
      <sheetName val="전석수량(좌1)"/>
      <sheetName val="전석면적(좌1)"/>
      <sheetName val="u형측구 집계표"/>
      <sheetName val="1지구u형측구"/>
      <sheetName val="2지구u형측구 "/>
      <sheetName val="간지"/>
      <sheetName val="파형강판 총수량집계표"/>
      <sheetName val="통로"/>
      <sheetName val="철근수량 집계표"/>
      <sheetName val=""/>
      <sheetName val="DATE"/>
      <sheetName val="CB"/>
      <sheetName val="일위대가(가설)"/>
      <sheetName val="45,46"/>
      <sheetName val="하부철근수량"/>
      <sheetName val="슬래브(유곡)"/>
      <sheetName val="시멘트,모래"/>
      <sheetName val="배수관공수량집계"/>
      <sheetName val="면벽단위"/>
      <sheetName val="흄관단위"/>
      <sheetName val="흄관토공수량"/>
      <sheetName val="흄관설치현황"/>
      <sheetName val="역T형옹벽(3.0)"/>
      <sheetName val="신일위"/>
      <sheetName val="변일위"/>
      <sheetName val="재집"/>
      <sheetName val="종평"/>
      <sheetName val="토집"/>
      <sheetName val="담장"/>
      <sheetName val="조경"/>
      <sheetName val="옹집"/>
      <sheetName val="옹벽수량"/>
      <sheetName val="일위대가"/>
      <sheetName val="우배수"/>
      <sheetName val="금액내역서"/>
      <sheetName val="수량-가로등"/>
      <sheetName val="전신환매도율"/>
      <sheetName val="BOQ"/>
      <sheetName val="교각1"/>
      <sheetName val="견적서"/>
      <sheetName val="건축공사실행"/>
      <sheetName val="일반공사"/>
      <sheetName val="제경비"/>
      <sheetName val="관급자재"/>
      <sheetName val="수량산출서"/>
      <sheetName val="을지"/>
      <sheetName val="공사비증감"/>
      <sheetName val="맨홀"/>
      <sheetName val="포장공"/>
      <sheetName val="총괄갑 "/>
      <sheetName val="만수배관단가"/>
      <sheetName val="FRP배관단가(만수)"/>
      <sheetName val="골재산출"/>
      <sheetName val="99총공사내역서"/>
      <sheetName val="노임단가"/>
      <sheetName val="BOQ(전체)"/>
      <sheetName val="원형1호맨홀토공수량"/>
      <sheetName val="2"/>
      <sheetName val="96보완계획7.12"/>
      <sheetName val="준검 내역서"/>
      <sheetName val="교대(A1)"/>
      <sheetName val="하도금액분계"/>
      <sheetName val="정화조동내역"/>
      <sheetName val="국도접속 차도부수량"/>
      <sheetName val="저"/>
      <sheetName val="터파기및재료"/>
      <sheetName val="물가시세"/>
      <sheetName val="1+214(수로)"/>
      <sheetName val="1+185(통로)"/>
      <sheetName val="구체,날개,보강철근수량"/>
      <sheetName val="난간및차수벽철근량"/>
      <sheetName val="접속저판"/>
      <sheetName val="날개벽(시점좌측)"/>
      <sheetName val="보차도경계석"/>
      <sheetName val="단면가정"/>
      <sheetName val="BID"/>
      <sheetName val="인사자료총집계"/>
      <sheetName val="A LINE"/>
      <sheetName val="철근계"/>
      <sheetName val="7.PILE  (돌출)"/>
      <sheetName val="연결관암거"/>
      <sheetName val="기초단가"/>
      <sheetName val="TOTAL_BOQ"/>
      <sheetName val="직노"/>
      <sheetName val="수량산출"/>
      <sheetName val="5.공종별예산내역서"/>
      <sheetName val="실행철강하도"/>
      <sheetName val="토공(우물통,기타) "/>
      <sheetName val="내역(설계)"/>
      <sheetName val="일위대가표"/>
      <sheetName val="1차설계변경내역"/>
      <sheetName val="2000년1차"/>
      <sheetName val="INPUT"/>
      <sheetName val="말뚝지지력산정"/>
      <sheetName val="단가"/>
      <sheetName val="맨홀_공사비"/>
      <sheetName val="Macro1"/>
      <sheetName val="8.PILE  (돌출)"/>
      <sheetName val="가도공"/>
      <sheetName val="단가산출"/>
      <sheetName val="U-TYPE(1)"/>
      <sheetName val="단가산출서"/>
      <sheetName val="부대내역"/>
      <sheetName val="COPING"/>
      <sheetName val="단가 "/>
      <sheetName val="노임"/>
      <sheetName val="관급"/>
      <sheetName val="내역(원안-대안)"/>
      <sheetName val="200"/>
      <sheetName val="도급-집계"/>
      <sheetName val="현장"/>
      <sheetName val="MAIN_TABLE"/>
      <sheetName val="토목"/>
      <sheetName val="소비자가"/>
      <sheetName val="투찰"/>
      <sheetName val="남양시작동자105노65기1.3화1.2"/>
      <sheetName val="총괄내역서"/>
      <sheetName val="공사개요"/>
      <sheetName val="표층포설및다짐"/>
      <sheetName val="수안보-MBR1"/>
      <sheetName val="참고자료"/>
      <sheetName val="철거산출근거"/>
      <sheetName val="DATA2000"/>
      <sheetName val="가로등내역서"/>
      <sheetName val="품셈TABLE"/>
      <sheetName val="E총"/>
      <sheetName val="구조물공"/>
      <sheetName val="배수공"/>
      <sheetName val="부대공"/>
      <sheetName val="토공"/>
      <sheetName val="단가조사"/>
      <sheetName val="70%"/>
      <sheetName val="데리네이타현황"/>
      <sheetName val="집수정공수량집勄표"/>
      <sheetName val="암거공일반수량집계呜"/>
      <sheetName val="수로보호공현황갏집계"/>
      <sheetName val="배수관로수량집Ⳅ"/>
      <sheetName val="변경사유서간줮"/>
      <sheetName val="롴벽단위"/>
      <sheetName val="흀관토공수량"/>
      <sheetName val="FRP배관단가(㧌수)"/>
      <sheetName val="노무비"/>
      <sheetName val="6PILE  (돌출)"/>
      <sheetName val="보도포장산출"/>
      <sheetName val="현금"/>
      <sheetName val="기본사항"/>
      <sheetName val="데이타"/>
      <sheetName val="식재인부"/>
      <sheetName val="1차증가원가계산"/>
      <sheetName val="개비온집계"/>
      <sheetName val="개비온 단위"/>
      <sheetName val="접도구역경계표주현황"/>
      <sheetName val="7기초"/>
      <sheetName val="#REF"/>
      <sheetName val="산출서"/>
      <sheetName val="총괄표"/>
      <sheetName val="덕전리"/>
      <sheetName val="Sheet1 (2)"/>
      <sheetName val="내역(2000년)"/>
      <sheetName val="중기일위대가"/>
      <sheetName val="매매"/>
      <sheetName val="재정비직인"/>
      <sheetName val="재정비내역"/>
      <sheetName val="지적고시내역"/>
      <sheetName val="DANGA"/>
      <sheetName val="기본자료"/>
      <sheetName val="집1"/>
      <sheetName val="주형"/>
      <sheetName val="J直材4"/>
      <sheetName val="내역서전체"/>
      <sheetName val="진주방향"/>
      <sheetName val="마산방향"/>
      <sheetName val="마산방향철근집계"/>
      <sheetName val="산출근거"/>
      <sheetName val="ABUT수량-A1"/>
      <sheetName val="참고사항"/>
      <sheetName val="도급내역"/>
      <sheetName val="guard(mac)"/>
      <sheetName val="절취및터파기"/>
      <sheetName val="수자재단위당"/>
      <sheetName val="공비대비"/>
      <sheetName val="차액보증"/>
      <sheetName val="용산1(해보)"/>
      <sheetName val="노무비단가"/>
      <sheetName val="WEIGHT LIST"/>
      <sheetName val="J형측구단위수량"/>
      <sheetName val="유림골조"/>
      <sheetName val="부대시설"/>
      <sheetName val="Apt내역"/>
      <sheetName val="일위목록"/>
      <sheetName val="요율"/>
      <sheetName val="(포장)BOQ-실적공사"/>
      <sheetName val="시점교대"/>
      <sheetName val="VXXXXX"/>
      <sheetName val="Sheet15"/>
      <sheetName val="97 사업추정(WEKI)"/>
      <sheetName val="구조     ."/>
      <sheetName val="VXXXXXX"/>
      <sheetName val="표지-내역서 (2)"/>
      <sheetName val="연건보고현황"/>
      <sheetName val="공사비증(-)감대비표"/>
      <sheetName val="원가계산서(1공구)-전기"/>
      <sheetName val="원가계산서(1공구)-소방"/>
      <sheetName val="중총괄표(1공구)"/>
      <sheetName val="소총괄표(1공구)"/>
      <sheetName val="내역서(1공구)"/>
      <sheetName val="변경개요"/>
      <sheetName val="지급자재 단가비교"/>
      <sheetName val="표지-일위대가"/>
      <sheetName val="합산자재"/>
      <sheetName val="일목"/>
      <sheetName val="일위대가(통신)"/>
      <sheetName val="일위"/>
      <sheetName val="원격(노무)"/>
      <sheetName val="원격(자재)"/>
      <sheetName val="일위(원격)"/>
      <sheetName val="원격(노임)"/>
      <sheetName val="옵션"/>
      <sheetName val="감독차량비"/>
      <sheetName val="가로등주설치(9M)"/>
      <sheetName val="가로등주설치(10~12M)"/>
      <sheetName val="보안등설치(5~7M)"/>
      <sheetName val="터널등기구지지금구노무비"/>
      <sheetName val="기계화터파기"/>
      <sheetName val="한전인입공사비(1공구)"/>
      <sheetName val="한전공사비(대전-당진)"/>
      <sheetName val="기초입력 DATA"/>
      <sheetName val="49-119"/>
      <sheetName val="내역을"/>
      <sheetName val="1.설계조건"/>
      <sheetName val="2공구산출내역"/>
      <sheetName val="일위대가목차"/>
      <sheetName val="DATA98"/>
      <sheetName val="변수값"/>
      <sheetName val="중기상차"/>
      <sheetName val="AS복구"/>
      <sheetName val="중기터파기"/>
      <sheetName val="연결임시"/>
      <sheetName val="암거날개벽재료집계"/>
      <sheetName val="위치조서"/>
      <sheetName val="9902"/>
      <sheetName val="3.하중산정4.양수압5.지지력"/>
      <sheetName val="기기리스트"/>
      <sheetName val="N賃率-職"/>
      <sheetName val="총차분(토목)"/>
      <sheetName val="지수"/>
      <sheetName val="기타#9"/>
      <sheetName val="기초일위"/>
      <sheetName val="(A)내역서"/>
      <sheetName val="OPGW기별"/>
      <sheetName val="내역서(삼호)"/>
      <sheetName val="6호기"/>
      <sheetName val="TIE-IN"/>
      <sheetName val="교각토공"/>
      <sheetName val="고창방향"/>
      <sheetName val="개요"/>
      <sheetName val="C_배수관공"/>
      <sheetName val="2_10횡배수관"/>
      <sheetName val="2_12기존배수관세척"/>
      <sheetName val="2_13날개벽및면벽"/>
      <sheetName val="2_14집수정"/>
      <sheetName val="구체집계2_0x2_0(0-3)"/>
      <sheetName val="구체2_0X2_0(0-3)"/>
      <sheetName val="구체집계2_0x2_0(3-5)"/>
      <sheetName val="구체2_0x2_0(3-5)"/>
      <sheetName val="구체집계2_0x2_0(5-7)"/>
      <sheetName val="구체2_0x2_0(5-7)"/>
      <sheetName val="자재단가"/>
      <sheetName val="원가계산서"/>
      <sheetName val="입찰안"/>
      <sheetName val="기둥(원형)"/>
      <sheetName val="기초공"/>
      <sheetName val="건축내역"/>
      <sheetName val="도근좌표"/>
      <sheetName val="포장수량산출"/>
      <sheetName val="토공총괄집계표"/>
      <sheetName val="제목(수량)"/>
      <sheetName val="수량총괄집계"/>
      <sheetName val="공조기(삭제)"/>
      <sheetName val="토공사(흙막이)"/>
      <sheetName val="일위대가목록"/>
      <sheetName val="일반전기"/>
      <sheetName val="횡배수관집현황(2공구)"/>
      <sheetName val="자재 집계표"/>
      <sheetName val="전신"/>
      <sheetName val="급수"/>
      <sheetName val="쌍송교"/>
      <sheetName val="총괄"/>
    </sheetNames>
    <definedNames>
      <definedName name="매크로11"/>
      <definedName name="매크로4" sheetId="20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/>
      <sheetData sheetId="292"/>
      <sheetData sheetId="293"/>
      <sheetData sheetId="294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/>
      <sheetData sheetId="373"/>
      <sheetData sheetId="374"/>
      <sheetData sheetId="375"/>
      <sheetData sheetId="376"/>
      <sheetData sheetId="377"/>
      <sheetData sheetId="378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/>
      <sheetData sheetId="415" refreshError="1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 refreshError="1"/>
      <sheetData sheetId="443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종배수관산출근거"/>
      <sheetName val="종배수관"/>
      <sheetName val="배수산출근거"/>
      <sheetName val="종배수관집계"/>
      <sheetName val="종배수관수량집계"/>
      <sheetName val="암거단위"/>
      <sheetName val="노임"/>
      <sheetName val="화해(함평)"/>
      <sheetName val="화해(장성)"/>
      <sheetName val="C.배수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Sheet1 (2)"/>
      <sheetName val="Sheet1"/>
      <sheetName val="Sheet2"/>
      <sheetName val="Sheet3"/>
      <sheetName val="Sheet1 (3)"/>
      <sheetName val="Sheet2 (3)"/>
      <sheetName val="Sheet3 (3)"/>
      <sheetName val="종배수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공비대비"/>
      <sheetName val="일위(총괄)"/>
      <sheetName val="일위대가"/>
      <sheetName val="부단수천공"/>
      <sheetName val="수원공사비"/>
      <sheetName val="자재대"/>
      <sheetName val="호표"/>
      <sheetName val="직접인건비"/>
      <sheetName val="내역(중앙)"/>
      <sheetName val="남사개략공사비산출기준"/>
      <sheetName val="4.2유효폭의 계산"/>
      <sheetName val="형틀공사"/>
      <sheetName val="Data&amp;Result"/>
      <sheetName val="식재인부"/>
      <sheetName val="자재단가"/>
      <sheetName val="TYPE-A"/>
      <sheetName val="라.공사비"/>
      <sheetName val="입찰"/>
      <sheetName val="현경"/>
      <sheetName val="용역단가"/>
      <sheetName val="예측단가간지"/>
      <sheetName val="단가"/>
      <sheetName val="맨홀_공사비"/>
      <sheetName val="Sheet1 (2)"/>
      <sheetName val="직접경비"/>
      <sheetName val="공사비"/>
      <sheetName val="시점교대"/>
      <sheetName val="부대내역"/>
      <sheetName val="코드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노임단가"/>
      <sheetName val="종배수관"/>
      <sheetName val="터파기및재료"/>
      <sheetName val="공비대비"/>
      <sheetName val="7단가"/>
      <sheetName val="단가목록"/>
      <sheetName val="집계"/>
    </sheetNames>
    <sheetDataSet>
      <sheetData sheetId="0" refreshError="1">
        <row r="61">
          <cell r="G61">
            <v>4.3</v>
          </cell>
        </row>
        <row r="62">
          <cell r="G62">
            <v>4.7</v>
          </cell>
        </row>
        <row r="63">
          <cell r="G63">
            <v>5.9</v>
          </cell>
        </row>
        <row r="64">
          <cell r="G64">
            <v>6</v>
          </cell>
        </row>
        <row r="65">
          <cell r="G65">
            <v>9.4</v>
          </cell>
        </row>
        <row r="66">
          <cell r="G66">
            <v>13.3</v>
          </cell>
        </row>
        <row r="67">
          <cell r="G67">
            <v>16.399999999999999</v>
          </cell>
        </row>
        <row r="68">
          <cell r="G68">
            <v>20.7</v>
          </cell>
        </row>
        <row r="69">
          <cell r="G69">
            <v>24.3</v>
          </cell>
        </row>
        <row r="70">
          <cell r="G70">
            <v>30.2</v>
          </cell>
        </row>
        <row r="71">
          <cell r="G71">
            <v>37.4</v>
          </cell>
        </row>
        <row r="72">
          <cell r="G72">
            <v>53.8</v>
          </cell>
        </row>
        <row r="73">
          <cell r="G73">
            <v>77.099999999999994</v>
          </cell>
        </row>
        <row r="74">
          <cell r="G74">
            <v>94.9</v>
          </cell>
        </row>
        <row r="75">
          <cell r="G75">
            <v>116.5</v>
          </cell>
        </row>
        <row r="76">
          <cell r="G76">
            <v>150.9</v>
          </cell>
        </row>
        <row r="77">
          <cell r="G77">
            <v>156</v>
          </cell>
        </row>
        <row r="78">
          <cell r="G78">
            <v>175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RAHMEN"/>
      <sheetName val="#REF"/>
      <sheetName val="DATE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"/>
      <sheetName val="갑지"/>
      <sheetName val="간지"/>
      <sheetName val="예산산출"/>
      <sheetName val="제1호표"/>
      <sheetName val="제2(타당성조사)"/>
      <sheetName val="대상면적"/>
      <sheetName val="측량성과"/>
      <sheetName val="직접경비 산출근거"/>
      <sheetName val="노임단가(요율)"/>
      <sheetName val="별첨1(각종손료)"/>
      <sheetName val="수준측량및CCTY조사"/>
      <sheetName val="관거조사연장 "/>
      <sheetName val="지하시설물작성"/>
      <sheetName val="노임단가"/>
      <sheetName val="#REF"/>
      <sheetName val="1~69"/>
      <sheetName val="조명율표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난간(수평부)"/>
      <sheetName val="난간(경사부)"/>
      <sheetName val="관지수링(일반관)"/>
      <sheetName val="맨홀뚜껑1.1x1.1 "/>
      <sheetName val="맨홀뚜껑1.85x1.85 "/>
      <sheetName val="맨홀뚜껑0.95x0.95)"/>
      <sheetName val="맨홀뚜껑1.25x1.25"/>
      <sheetName val="맨홀뚜껑1.35x1.35"/>
      <sheetName val="맨홀뚜껑1.95x1.95)"/>
      <sheetName val="맨홀뚜껑2.35x1.85 (2)"/>
      <sheetName val="맨홀뚜껑2.35x1.55"/>
      <sheetName val="사다리"/>
      <sheetName val="STEPIRON"/>
      <sheetName val="관보호공"/>
      <sheetName val="옹벽"/>
      <sheetName val="키보호공"/>
      <sheetName val="지상식소화전"/>
      <sheetName val="관지수판"/>
      <sheetName val="Sheet9"/>
      <sheetName val="Sheet8"/>
      <sheetName val="Sheet7"/>
      <sheetName val="Sheet6"/>
      <sheetName val="Sheet5"/>
      <sheetName val="Sheet4"/>
      <sheetName val="Sheet3"/>
      <sheetName val="#REF"/>
      <sheetName val="지하시설물작성"/>
      <sheetName val="차수공개요"/>
      <sheetName val="적용토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겉지"/>
      <sheetName val="결재표지"/>
      <sheetName val="내역서"/>
      <sheetName val="건설사업관리내역 산출근거"/>
      <sheetName val="입력변수"/>
      <sheetName val="기술자수 산정"/>
      <sheetName val="기술자수 배치계획"/>
      <sheetName val="기술자 투입계획서"/>
      <sheetName val="공제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I18"/>
  <sheetViews>
    <sheetView showGridLines="0" view="pageBreakPreview" zoomScaleNormal="100" workbookViewId="0">
      <selection activeCell="B17" sqref="B17"/>
    </sheetView>
  </sheetViews>
  <sheetFormatPr defaultRowHeight="13.5"/>
  <cols>
    <col min="1" max="1" width="11.625" style="96" customWidth="1"/>
    <col min="2" max="2" width="10.75" style="96" customWidth="1"/>
    <col min="3" max="3" width="8.75" style="96" customWidth="1"/>
    <col min="4" max="4" width="27.375" style="96" customWidth="1"/>
    <col min="5" max="5" width="15.125" style="96" customWidth="1"/>
    <col min="6" max="6" width="22.5" style="96" customWidth="1"/>
    <col min="7" max="7" width="27.5" style="96" customWidth="1"/>
    <col min="8" max="8" width="4.5" style="96" customWidth="1"/>
    <col min="9" max="256" width="9" style="96"/>
    <col min="257" max="257" width="11.625" style="96" customWidth="1"/>
    <col min="258" max="258" width="10.75" style="96" customWidth="1"/>
    <col min="259" max="259" width="8.75" style="96" customWidth="1"/>
    <col min="260" max="260" width="27.375" style="96" customWidth="1"/>
    <col min="261" max="261" width="15.125" style="96" customWidth="1"/>
    <col min="262" max="262" width="22.5" style="96" customWidth="1"/>
    <col min="263" max="263" width="27.5" style="96" customWidth="1"/>
    <col min="264" max="264" width="4.5" style="96" customWidth="1"/>
    <col min="265" max="512" width="9" style="96"/>
    <col min="513" max="513" width="11.625" style="96" customWidth="1"/>
    <col min="514" max="514" width="10.75" style="96" customWidth="1"/>
    <col min="515" max="515" width="8.75" style="96" customWidth="1"/>
    <col min="516" max="516" width="27.375" style="96" customWidth="1"/>
    <col min="517" max="517" width="15.125" style="96" customWidth="1"/>
    <col min="518" max="518" width="22.5" style="96" customWidth="1"/>
    <col min="519" max="519" width="27.5" style="96" customWidth="1"/>
    <col min="520" max="520" width="4.5" style="96" customWidth="1"/>
    <col min="521" max="768" width="9" style="96"/>
    <col min="769" max="769" width="11.625" style="96" customWidth="1"/>
    <col min="770" max="770" width="10.75" style="96" customWidth="1"/>
    <col min="771" max="771" width="8.75" style="96" customWidth="1"/>
    <col min="772" max="772" width="27.375" style="96" customWidth="1"/>
    <col min="773" max="773" width="15.125" style="96" customWidth="1"/>
    <col min="774" max="774" width="22.5" style="96" customWidth="1"/>
    <col min="775" max="775" width="27.5" style="96" customWidth="1"/>
    <col min="776" max="776" width="4.5" style="96" customWidth="1"/>
    <col min="777" max="1024" width="9" style="96"/>
    <col min="1025" max="1025" width="11.625" style="96" customWidth="1"/>
    <col min="1026" max="1026" width="10.75" style="96" customWidth="1"/>
    <col min="1027" max="1027" width="8.75" style="96" customWidth="1"/>
    <col min="1028" max="1028" width="27.375" style="96" customWidth="1"/>
    <col min="1029" max="1029" width="15.125" style="96" customWidth="1"/>
    <col min="1030" max="1030" width="22.5" style="96" customWidth="1"/>
    <col min="1031" max="1031" width="27.5" style="96" customWidth="1"/>
    <col min="1032" max="1032" width="4.5" style="96" customWidth="1"/>
    <col min="1033" max="1280" width="9" style="96"/>
    <col min="1281" max="1281" width="11.625" style="96" customWidth="1"/>
    <col min="1282" max="1282" width="10.75" style="96" customWidth="1"/>
    <col min="1283" max="1283" width="8.75" style="96" customWidth="1"/>
    <col min="1284" max="1284" width="27.375" style="96" customWidth="1"/>
    <col min="1285" max="1285" width="15.125" style="96" customWidth="1"/>
    <col min="1286" max="1286" width="22.5" style="96" customWidth="1"/>
    <col min="1287" max="1287" width="27.5" style="96" customWidth="1"/>
    <col min="1288" max="1288" width="4.5" style="96" customWidth="1"/>
    <col min="1289" max="1536" width="9" style="96"/>
    <col min="1537" max="1537" width="11.625" style="96" customWidth="1"/>
    <col min="1538" max="1538" width="10.75" style="96" customWidth="1"/>
    <col min="1539" max="1539" width="8.75" style="96" customWidth="1"/>
    <col min="1540" max="1540" width="27.375" style="96" customWidth="1"/>
    <col min="1541" max="1541" width="15.125" style="96" customWidth="1"/>
    <col min="1542" max="1542" width="22.5" style="96" customWidth="1"/>
    <col min="1543" max="1543" width="27.5" style="96" customWidth="1"/>
    <col min="1544" max="1544" width="4.5" style="96" customWidth="1"/>
    <col min="1545" max="1792" width="9" style="96"/>
    <col min="1793" max="1793" width="11.625" style="96" customWidth="1"/>
    <col min="1794" max="1794" width="10.75" style="96" customWidth="1"/>
    <col min="1795" max="1795" width="8.75" style="96" customWidth="1"/>
    <col min="1796" max="1796" width="27.375" style="96" customWidth="1"/>
    <col min="1797" max="1797" width="15.125" style="96" customWidth="1"/>
    <col min="1798" max="1798" width="22.5" style="96" customWidth="1"/>
    <col min="1799" max="1799" width="27.5" style="96" customWidth="1"/>
    <col min="1800" max="1800" width="4.5" style="96" customWidth="1"/>
    <col min="1801" max="2048" width="9" style="96"/>
    <col min="2049" max="2049" width="11.625" style="96" customWidth="1"/>
    <col min="2050" max="2050" width="10.75" style="96" customWidth="1"/>
    <col min="2051" max="2051" width="8.75" style="96" customWidth="1"/>
    <col min="2052" max="2052" width="27.375" style="96" customWidth="1"/>
    <col min="2053" max="2053" width="15.125" style="96" customWidth="1"/>
    <col min="2054" max="2054" width="22.5" style="96" customWidth="1"/>
    <col min="2055" max="2055" width="27.5" style="96" customWidth="1"/>
    <col min="2056" max="2056" width="4.5" style="96" customWidth="1"/>
    <col min="2057" max="2304" width="9" style="96"/>
    <col min="2305" max="2305" width="11.625" style="96" customWidth="1"/>
    <col min="2306" max="2306" width="10.75" style="96" customWidth="1"/>
    <col min="2307" max="2307" width="8.75" style="96" customWidth="1"/>
    <col min="2308" max="2308" width="27.375" style="96" customWidth="1"/>
    <col min="2309" max="2309" width="15.125" style="96" customWidth="1"/>
    <col min="2310" max="2310" width="22.5" style="96" customWidth="1"/>
    <col min="2311" max="2311" width="27.5" style="96" customWidth="1"/>
    <col min="2312" max="2312" width="4.5" style="96" customWidth="1"/>
    <col min="2313" max="2560" width="9" style="96"/>
    <col min="2561" max="2561" width="11.625" style="96" customWidth="1"/>
    <col min="2562" max="2562" width="10.75" style="96" customWidth="1"/>
    <col min="2563" max="2563" width="8.75" style="96" customWidth="1"/>
    <col min="2564" max="2564" width="27.375" style="96" customWidth="1"/>
    <col min="2565" max="2565" width="15.125" style="96" customWidth="1"/>
    <col min="2566" max="2566" width="22.5" style="96" customWidth="1"/>
    <col min="2567" max="2567" width="27.5" style="96" customWidth="1"/>
    <col min="2568" max="2568" width="4.5" style="96" customWidth="1"/>
    <col min="2569" max="2816" width="9" style="96"/>
    <col min="2817" max="2817" width="11.625" style="96" customWidth="1"/>
    <col min="2818" max="2818" width="10.75" style="96" customWidth="1"/>
    <col min="2819" max="2819" width="8.75" style="96" customWidth="1"/>
    <col min="2820" max="2820" width="27.375" style="96" customWidth="1"/>
    <col min="2821" max="2821" width="15.125" style="96" customWidth="1"/>
    <col min="2822" max="2822" width="22.5" style="96" customWidth="1"/>
    <col min="2823" max="2823" width="27.5" style="96" customWidth="1"/>
    <col min="2824" max="2824" width="4.5" style="96" customWidth="1"/>
    <col min="2825" max="3072" width="9" style="96"/>
    <col min="3073" max="3073" width="11.625" style="96" customWidth="1"/>
    <col min="3074" max="3074" width="10.75" style="96" customWidth="1"/>
    <col min="3075" max="3075" width="8.75" style="96" customWidth="1"/>
    <col min="3076" max="3076" width="27.375" style="96" customWidth="1"/>
    <col min="3077" max="3077" width="15.125" style="96" customWidth="1"/>
    <col min="3078" max="3078" width="22.5" style="96" customWidth="1"/>
    <col min="3079" max="3079" width="27.5" style="96" customWidth="1"/>
    <col min="3080" max="3080" width="4.5" style="96" customWidth="1"/>
    <col min="3081" max="3328" width="9" style="96"/>
    <col min="3329" max="3329" width="11.625" style="96" customWidth="1"/>
    <col min="3330" max="3330" width="10.75" style="96" customWidth="1"/>
    <col min="3331" max="3331" width="8.75" style="96" customWidth="1"/>
    <col min="3332" max="3332" width="27.375" style="96" customWidth="1"/>
    <col min="3333" max="3333" width="15.125" style="96" customWidth="1"/>
    <col min="3334" max="3334" width="22.5" style="96" customWidth="1"/>
    <col min="3335" max="3335" width="27.5" style="96" customWidth="1"/>
    <col min="3336" max="3336" width="4.5" style="96" customWidth="1"/>
    <col min="3337" max="3584" width="9" style="96"/>
    <col min="3585" max="3585" width="11.625" style="96" customWidth="1"/>
    <col min="3586" max="3586" width="10.75" style="96" customWidth="1"/>
    <col min="3587" max="3587" width="8.75" style="96" customWidth="1"/>
    <col min="3588" max="3588" width="27.375" style="96" customWidth="1"/>
    <col min="3589" max="3589" width="15.125" style="96" customWidth="1"/>
    <col min="3590" max="3590" width="22.5" style="96" customWidth="1"/>
    <col min="3591" max="3591" width="27.5" style="96" customWidth="1"/>
    <col min="3592" max="3592" width="4.5" style="96" customWidth="1"/>
    <col min="3593" max="3840" width="9" style="96"/>
    <col min="3841" max="3841" width="11.625" style="96" customWidth="1"/>
    <col min="3842" max="3842" width="10.75" style="96" customWidth="1"/>
    <col min="3843" max="3843" width="8.75" style="96" customWidth="1"/>
    <col min="3844" max="3844" width="27.375" style="96" customWidth="1"/>
    <col min="3845" max="3845" width="15.125" style="96" customWidth="1"/>
    <col min="3846" max="3846" width="22.5" style="96" customWidth="1"/>
    <col min="3847" max="3847" width="27.5" style="96" customWidth="1"/>
    <col min="3848" max="3848" width="4.5" style="96" customWidth="1"/>
    <col min="3849" max="4096" width="9" style="96"/>
    <col min="4097" max="4097" width="11.625" style="96" customWidth="1"/>
    <col min="4098" max="4098" width="10.75" style="96" customWidth="1"/>
    <col min="4099" max="4099" width="8.75" style="96" customWidth="1"/>
    <col min="4100" max="4100" width="27.375" style="96" customWidth="1"/>
    <col min="4101" max="4101" width="15.125" style="96" customWidth="1"/>
    <col min="4102" max="4102" width="22.5" style="96" customWidth="1"/>
    <col min="4103" max="4103" width="27.5" style="96" customWidth="1"/>
    <col min="4104" max="4104" width="4.5" style="96" customWidth="1"/>
    <col min="4105" max="4352" width="9" style="96"/>
    <col min="4353" max="4353" width="11.625" style="96" customWidth="1"/>
    <col min="4354" max="4354" width="10.75" style="96" customWidth="1"/>
    <col min="4355" max="4355" width="8.75" style="96" customWidth="1"/>
    <col min="4356" max="4356" width="27.375" style="96" customWidth="1"/>
    <col min="4357" max="4357" width="15.125" style="96" customWidth="1"/>
    <col min="4358" max="4358" width="22.5" style="96" customWidth="1"/>
    <col min="4359" max="4359" width="27.5" style="96" customWidth="1"/>
    <col min="4360" max="4360" width="4.5" style="96" customWidth="1"/>
    <col min="4361" max="4608" width="9" style="96"/>
    <col min="4609" max="4609" width="11.625" style="96" customWidth="1"/>
    <col min="4610" max="4610" width="10.75" style="96" customWidth="1"/>
    <col min="4611" max="4611" width="8.75" style="96" customWidth="1"/>
    <col min="4612" max="4612" width="27.375" style="96" customWidth="1"/>
    <col min="4613" max="4613" width="15.125" style="96" customWidth="1"/>
    <col min="4614" max="4614" width="22.5" style="96" customWidth="1"/>
    <col min="4615" max="4615" width="27.5" style="96" customWidth="1"/>
    <col min="4616" max="4616" width="4.5" style="96" customWidth="1"/>
    <col min="4617" max="4864" width="9" style="96"/>
    <col min="4865" max="4865" width="11.625" style="96" customWidth="1"/>
    <col min="4866" max="4866" width="10.75" style="96" customWidth="1"/>
    <col min="4867" max="4867" width="8.75" style="96" customWidth="1"/>
    <col min="4868" max="4868" width="27.375" style="96" customWidth="1"/>
    <col min="4869" max="4869" width="15.125" style="96" customWidth="1"/>
    <col min="4870" max="4870" width="22.5" style="96" customWidth="1"/>
    <col min="4871" max="4871" width="27.5" style="96" customWidth="1"/>
    <col min="4872" max="4872" width="4.5" style="96" customWidth="1"/>
    <col min="4873" max="5120" width="9" style="96"/>
    <col min="5121" max="5121" width="11.625" style="96" customWidth="1"/>
    <col min="5122" max="5122" width="10.75" style="96" customWidth="1"/>
    <col min="5123" max="5123" width="8.75" style="96" customWidth="1"/>
    <col min="5124" max="5124" width="27.375" style="96" customWidth="1"/>
    <col min="5125" max="5125" width="15.125" style="96" customWidth="1"/>
    <col min="5126" max="5126" width="22.5" style="96" customWidth="1"/>
    <col min="5127" max="5127" width="27.5" style="96" customWidth="1"/>
    <col min="5128" max="5128" width="4.5" style="96" customWidth="1"/>
    <col min="5129" max="5376" width="9" style="96"/>
    <col min="5377" max="5377" width="11.625" style="96" customWidth="1"/>
    <col min="5378" max="5378" width="10.75" style="96" customWidth="1"/>
    <col min="5379" max="5379" width="8.75" style="96" customWidth="1"/>
    <col min="5380" max="5380" width="27.375" style="96" customWidth="1"/>
    <col min="5381" max="5381" width="15.125" style="96" customWidth="1"/>
    <col min="5382" max="5382" width="22.5" style="96" customWidth="1"/>
    <col min="5383" max="5383" width="27.5" style="96" customWidth="1"/>
    <col min="5384" max="5384" width="4.5" style="96" customWidth="1"/>
    <col min="5385" max="5632" width="9" style="96"/>
    <col min="5633" max="5633" width="11.625" style="96" customWidth="1"/>
    <col min="5634" max="5634" width="10.75" style="96" customWidth="1"/>
    <col min="5635" max="5635" width="8.75" style="96" customWidth="1"/>
    <col min="5636" max="5636" width="27.375" style="96" customWidth="1"/>
    <col min="5637" max="5637" width="15.125" style="96" customWidth="1"/>
    <col min="5638" max="5638" width="22.5" style="96" customWidth="1"/>
    <col min="5639" max="5639" width="27.5" style="96" customWidth="1"/>
    <col min="5640" max="5640" width="4.5" style="96" customWidth="1"/>
    <col min="5641" max="5888" width="9" style="96"/>
    <col min="5889" max="5889" width="11.625" style="96" customWidth="1"/>
    <col min="5890" max="5890" width="10.75" style="96" customWidth="1"/>
    <col min="5891" max="5891" width="8.75" style="96" customWidth="1"/>
    <col min="5892" max="5892" width="27.375" style="96" customWidth="1"/>
    <col min="5893" max="5893" width="15.125" style="96" customWidth="1"/>
    <col min="5894" max="5894" width="22.5" style="96" customWidth="1"/>
    <col min="5895" max="5895" width="27.5" style="96" customWidth="1"/>
    <col min="5896" max="5896" width="4.5" style="96" customWidth="1"/>
    <col min="5897" max="6144" width="9" style="96"/>
    <col min="6145" max="6145" width="11.625" style="96" customWidth="1"/>
    <col min="6146" max="6146" width="10.75" style="96" customWidth="1"/>
    <col min="6147" max="6147" width="8.75" style="96" customWidth="1"/>
    <col min="6148" max="6148" width="27.375" style="96" customWidth="1"/>
    <col min="6149" max="6149" width="15.125" style="96" customWidth="1"/>
    <col min="6150" max="6150" width="22.5" style="96" customWidth="1"/>
    <col min="6151" max="6151" width="27.5" style="96" customWidth="1"/>
    <col min="6152" max="6152" width="4.5" style="96" customWidth="1"/>
    <col min="6153" max="6400" width="9" style="96"/>
    <col min="6401" max="6401" width="11.625" style="96" customWidth="1"/>
    <col min="6402" max="6402" width="10.75" style="96" customWidth="1"/>
    <col min="6403" max="6403" width="8.75" style="96" customWidth="1"/>
    <col min="6404" max="6404" width="27.375" style="96" customWidth="1"/>
    <col min="6405" max="6405" width="15.125" style="96" customWidth="1"/>
    <col min="6406" max="6406" width="22.5" style="96" customWidth="1"/>
    <col min="6407" max="6407" width="27.5" style="96" customWidth="1"/>
    <col min="6408" max="6408" width="4.5" style="96" customWidth="1"/>
    <col min="6409" max="6656" width="9" style="96"/>
    <col min="6657" max="6657" width="11.625" style="96" customWidth="1"/>
    <col min="6658" max="6658" width="10.75" style="96" customWidth="1"/>
    <col min="6659" max="6659" width="8.75" style="96" customWidth="1"/>
    <col min="6660" max="6660" width="27.375" style="96" customWidth="1"/>
    <col min="6661" max="6661" width="15.125" style="96" customWidth="1"/>
    <col min="6662" max="6662" width="22.5" style="96" customWidth="1"/>
    <col min="6663" max="6663" width="27.5" style="96" customWidth="1"/>
    <col min="6664" max="6664" width="4.5" style="96" customWidth="1"/>
    <col min="6665" max="6912" width="9" style="96"/>
    <col min="6913" max="6913" width="11.625" style="96" customWidth="1"/>
    <col min="6914" max="6914" width="10.75" style="96" customWidth="1"/>
    <col min="6915" max="6915" width="8.75" style="96" customWidth="1"/>
    <col min="6916" max="6916" width="27.375" style="96" customWidth="1"/>
    <col min="6917" max="6917" width="15.125" style="96" customWidth="1"/>
    <col min="6918" max="6918" width="22.5" style="96" customWidth="1"/>
    <col min="6919" max="6919" width="27.5" style="96" customWidth="1"/>
    <col min="6920" max="6920" width="4.5" style="96" customWidth="1"/>
    <col min="6921" max="7168" width="9" style="96"/>
    <col min="7169" max="7169" width="11.625" style="96" customWidth="1"/>
    <col min="7170" max="7170" width="10.75" style="96" customWidth="1"/>
    <col min="7171" max="7171" width="8.75" style="96" customWidth="1"/>
    <col min="7172" max="7172" width="27.375" style="96" customWidth="1"/>
    <col min="7173" max="7173" width="15.125" style="96" customWidth="1"/>
    <col min="7174" max="7174" width="22.5" style="96" customWidth="1"/>
    <col min="7175" max="7175" width="27.5" style="96" customWidth="1"/>
    <col min="7176" max="7176" width="4.5" style="96" customWidth="1"/>
    <col min="7177" max="7424" width="9" style="96"/>
    <col min="7425" max="7425" width="11.625" style="96" customWidth="1"/>
    <col min="7426" max="7426" width="10.75" style="96" customWidth="1"/>
    <col min="7427" max="7427" width="8.75" style="96" customWidth="1"/>
    <col min="7428" max="7428" width="27.375" style="96" customWidth="1"/>
    <col min="7429" max="7429" width="15.125" style="96" customWidth="1"/>
    <col min="7430" max="7430" width="22.5" style="96" customWidth="1"/>
    <col min="7431" max="7431" width="27.5" style="96" customWidth="1"/>
    <col min="7432" max="7432" width="4.5" style="96" customWidth="1"/>
    <col min="7433" max="7680" width="9" style="96"/>
    <col min="7681" max="7681" width="11.625" style="96" customWidth="1"/>
    <col min="7682" max="7682" width="10.75" style="96" customWidth="1"/>
    <col min="7683" max="7683" width="8.75" style="96" customWidth="1"/>
    <col min="7684" max="7684" width="27.375" style="96" customWidth="1"/>
    <col min="7685" max="7685" width="15.125" style="96" customWidth="1"/>
    <col min="7686" max="7686" width="22.5" style="96" customWidth="1"/>
    <col min="7687" max="7687" width="27.5" style="96" customWidth="1"/>
    <col min="7688" max="7688" width="4.5" style="96" customWidth="1"/>
    <col min="7689" max="7936" width="9" style="96"/>
    <col min="7937" max="7937" width="11.625" style="96" customWidth="1"/>
    <col min="7938" max="7938" width="10.75" style="96" customWidth="1"/>
    <col min="7939" max="7939" width="8.75" style="96" customWidth="1"/>
    <col min="7940" max="7940" width="27.375" style="96" customWidth="1"/>
    <col min="7941" max="7941" width="15.125" style="96" customWidth="1"/>
    <col min="7942" max="7942" width="22.5" style="96" customWidth="1"/>
    <col min="7943" max="7943" width="27.5" style="96" customWidth="1"/>
    <col min="7944" max="7944" width="4.5" style="96" customWidth="1"/>
    <col min="7945" max="8192" width="9" style="96"/>
    <col min="8193" max="8193" width="11.625" style="96" customWidth="1"/>
    <col min="8194" max="8194" width="10.75" style="96" customWidth="1"/>
    <col min="8195" max="8195" width="8.75" style="96" customWidth="1"/>
    <col min="8196" max="8196" width="27.375" style="96" customWidth="1"/>
    <col min="8197" max="8197" width="15.125" style="96" customWidth="1"/>
    <col min="8198" max="8198" width="22.5" style="96" customWidth="1"/>
    <col min="8199" max="8199" width="27.5" style="96" customWidth="1"/>
    <col min="8200" max="8200" width="4.5" style="96" customWidth="1"/>
    <col min="8201" max="8448" width="9" style="96"/>
    <col min="8449" max="8449" width="11.625" style="96" customWidth="1"/>
    <col min="8450" max="8450" width="10.75" style="96" customWidth="1"/>
    <col min="8451" max="8451" width="8.75" style="96" customWidth="1"/>
    <col min="8452" max="8452" width="27.375" style="96" customWidth="1"/>
    <col min="8453" max="8453" width="15.125" style="96" customWidth="1"/>
    <col min="8454" max="8454" width="22.5" style="96" customWidth="1"/>
    <col min="8455" max="8455" width="27.5" style="96" customWidth="1"/>
    <col min="8456" max="8456" width="4.5" style="96" customWidth="1"/>
    <col min="8457" max="8704" width="9" style="96"/>
    <col min="8705" max="8705" width="11.625" style="96" customWidth="1"/>
    <col min="8706" max="8706" width="10.75" style="96" customWidth="1"/>
    <col min="8707" max="8707" width="8.75" style="96" customWidth="1"/>
    <col min="8708" max="8708" width="27.375" style="96" customWidth="1"/>
    <col min="8709" max="8709" width="15.125" style="96" customWidth="1"/>
    <col min="8710" max="8710" width="22.5" style="96" customWidth="1"/>
    <col min="8711" max="8711" width="27.5" style="96" customWidth="1"/>
    <col min="8712" max="8712" width="4.5" style="96" customWidth="1"/>
    <col min="8713" max="8960" width="9" style="96"/>
    <col min="8961" max="8961" width="11.625" style="96" customWidth="1"/>
    <col min="8962" max="8962" width="10.75" style="96" customWidth="1"/>
    <col min="8963" max="8963" width="8.75" style="96" customWidth="1"/>
    <col min="8964" max="8964" width="27.375" style="96" customWidth="1"/>
    <col min="8965" max="8965" width="15.125" style="96" customWidth="1"/>
    <col min="8966" max="8966" width="22.5" style="96" customWidth="1"/>
    <col min="8967" max="8967" width="27.5" style="96" customWidth="1"/>
    <col min="8968" max="8968" width="4.5" style="96" customWidth="1"/>
    <col min="8969" max="9216" width="9" style="96"/>
    <col min="9217" max="9217" width="11.625" style="96" customWidth="1"/>
    <col min="9218" max="9218" width="10.75" style="96" customWidth="1"/>
    <col min="9219" max="9219" width="8.75" style="96" customWidth="1"/>
    <col min="9220" max="9220" width="27.375" style="96" customWidth="1"/>
    <col min="9221" max="9221" width="15.125" style="96" customWidth="1"/>
    <col min="9222" max="9222" width="22.5" style="96" customWidth="1"/>
    <col min="9223" max="9223" width="27.5" style="96" customWidth="1"/>
    <col min="9224" max="9224" width="4.5" style="96" customWidth="1"/>
    <col min="9225" max="9472" width="9" style="96"/>
    <col min="9473" max="9473" width="11.625" style="96" customWidth="1"/>
    <col min="9474" max="9474" width="10.75" style="96" customWidth="1"/>
    <col min="9475" max="9475" width="8.75" style="96" customWidth="1"/>
    <col min="9476" max="9476" width="27.375" style="96" customWidth="1"/>
    <col min="9477" max="9477" width="15.125" style="96" customWidth="1"/>
    <col min="9478" max="9478" width="22.5" style="96" customWidth="1"/>
    <col min="9479" max="9479" width="27.5" style="96" customWidth="1"/>
    <col min="9480" max="9480" width="4.5" style="96" customWidth="1"/>
    <col min="9481" max="9728" width="9" style="96"/>
    <col min="9729" max="9729" width="11.625" style="96" customWidth="1"/>
    <col min="9730" max="9730" width="10.75" style="96" customWidth="1"/>
    <col min="9731" max="9731" width="8.75" style="96" customWidth="1"/>
    <col min="9732" max="9732" width="27.375" style="96" customWidth="1"/>
    <col min="9733" max="9733" width="15.125" style="96" customWidth="1"/>
    <col min="9734" max="9734" width="22.5" style="96" customWidth="1"/>
    <col min="9735" max="9735" width="27.5" style="96" customWidth="1"/>
    <col min="9736" max="9736" width="4.5" style="96" customWidth="1"/>
    <col min="9737" max="9984" width="9" style="96"/>
    <col min="9985" max="9985" width="11.625" style="96" customWidth="1"/>
    <col min="9986" max="9986" width="10.75" style="96" customWidth="1"/>
    <col min="9987" max="9987" width="8.75" style="96" customWidth="1"/>
    <col min="9988" max="9988" width="27.375" style="96" customWidth="1"/>
    <col min="9989" max="9989" width="15.125" style="96" customWidth="1"/>
    <col min="9990" max="9990" width="22.5" style="96" customWidth="1"/>
    <col min="9991" max="9991" width="27.5" style="96" customWidth="1"/>
    <col min="9992" max="9992" width="4.5" style="96" customWidth="1"/>
    <col min="9993" max="10240" width="9" style="96"/>
    <col min="10241" max="10241" width="11.625" style="96" customWidth="1"/>
    <col min="10242" max="10242" width="10.75" style="96" customWidth="1"/>
    <col min="10243" max="10243" width="8.75" style="96" customWidth="1"/>
    <col min="10244" max="10244" width="27.375" style="96" customWidth="1"/>
    <col min="10245" max="10245" width="15.125" style="96" customWidth="1"/>
    <col min="10246" max="10246" width="22.5" style="96" customWidth="1"/>
    <col min="10247" max="10247" width="27.5" style="96" customWidth="1"/>
    <col min="10248" max="10248" width="4.5" style="96" customWidth="1"/>
    <col min="10249" max="10496" width="9" style="96"/>
    <col min="10497" max="10497" width="11.625" style="96" customWidth="1"/>
    <col min="10498" max="10498" width="10.75" style="96" customWidth="1"/>
    <col min="10499" max="10499" width="8.75" style="96" customWidth="1"/>
    <col min="10500" max="10500" width="27.375" style="96" customWidth="1"/>
    <col min="10501" max="10501" width="15.125" style="96" customWidth="1"/>
    <col min="10502" max="10502" width="22.5" style="96" customWidth="1"/>
    <col min="10503" max="10503" width="27.5" style="96" customWidth="1"/>
    <col min="10504" max="10504" width="4.5" style="96" customWidth="1"/>
    <col min="10505" max="10752" width="9" style="96"/>
    <col min="10753" max="10753" width="11.625" style="96" customWidth="1"/>
    <col min="10754" max="10754" width="10.75" style="96" customWidth="1"/>
    <col min="10755" max="10755" width="8.75" style="96" customWidth="1"/>
    <col min="10756" max="10756" width="27.375" style="96" customWidth="1"/>
    <col min="10757" max="10757" width="15.125" style="96" customWidth="1"/>
    <col min="10758" max="10758" width="22.5" style="96" customWidth="1"/>
    <col min="10759" max="10759" width="27.5" style="96" customWidth="1"/>
    <col min="10760" max="10760" width="4.5" style="96" customWidth="1"/>
    <col min="10761" max="11008" width="9" style="96"/>
    <col min="11009" max="11009" width="11.625" style="96" customWidth="1"/>
    <col min="11010" max="11010" width="10.75" style="96" customWidth="1"/>
    <col min="11011" max="11011" width="8.75" style="96" customWidth="1"/>
    <col min="11012" max="11012" width="27.375" style="96" customWidth="1"/>
    <col min="11013" max="11013" width="15.125" style="96" customWidth="1"/>
    <col min="11014" max="11014" width="22.5" style="96" customWidth="1"/>
    <col min="11015" max="11015" width="27.5" style="96" customWidth="1"/>
    <col min="11016" max="11016" width="4.5" style="96" customWidth="1"/>
    <col min="11017" max="11264" width="9" style="96"/>
    <col min="11265" max="11265" width="11.625" style="96" customWidth="1"/>
    <col min="11266" max="11266" width="10.75" style="96" customWidth="1"/>
    <col min="11267" max="11267" width="8.75" style="96" customWidth="1"/>
    <col min="11268" max="11268" width="27.375" style="96" customWidth="1"/>
    <col min="11269" max="11269" width="15.125" style="96" customWidth="1"/>
    <col min="11270" max="11270" width="22.5" style="96" customWidth="1"/>
    <col min="11271" max="11271" width="27.5" style="96" customWidth="1"/>
    <col min="11272" max="11272" width="4.5" style="96" customWidth="1"/>
    <col min="11273" max="11520" width="9" style="96"/>
    <col min="11521" max="11521" width="11.625" style="96" customWidth="1"/>
    <col min="11522" max="11522" width="10.75" style="96" customWidth="1"/>
    <col min="11523" max="11523" width="8.75" style="96" customWidth="1"/>
    <col min="11524" max="11524" width="27.375" style="96" customWidth="1"/>
    <col min="11525" max="11525" width="15.125" style="96" customWidth="1"/>
    <col min="11526" max="11526" width="22.5" style="96" customWidth="1"/>
    <col min="11527" max="11527" width="27.5" style="96" customWidth="1"/>
    <col min="11528" max="11528" width="4.5" style="96" customWidth="1"/>
    <col min="11529" max="11776" width="9" style="96"/>
    <col min="11777" max="11777" width="11.625" style="96" customWidth="1"/>
    <col min="11778" max="11778" width="10.75" style="96" customWidth="1"/>
    <col min="11779" max="11779" width="8.75" style="96" customWidth="1"/>
    <col min="11780" max="11780" width="27.375" style="96" customWidth="1"/>
    <col min="11781" max="11781" width="15.125" style="96" customWidth="1"/>
    <col min="11782" max="11782" width="22.5" style="96" customWidth="1"/>
    <col min="11783" max="11783" width="27.5" style="96" customWidth="1"/>
    <col min="11784" max="11784" width="4.5" style="96" customWidth="1"/>
    <col min="11785" max="12032" width="9" style="96"/>
    <col min="12033" max="12033" width="11.625" style="96" customWidth="1"/>
    <col min="12034" max="12034" width="10.75" style="96" customWidth="1"/>
    <col min="12035" max="12035" width="8.75" style="96" customWidth="1"/>
    <col min="12036" max="12036" width="27.375" style="96" customWidth="1"/>
    <col min="12037" max="12037" width="15.125" style="96" customWidth="1"/>
    <col min="12038" max="12038" width="22.5" style="96" customWidth="1"/>
    <col min="12039" max="12039" width="27.5" style="96" customWidth="1"/>
    <col min="12040" max="12040" width="4.5" style="96" customWidth="1"/>
    <col min="12041" max="12288" width="9" style="96"/>
    <col min="12289" max="12289" width="11.625" style="96" customWidth="1"/>
    <col min="12290" max="12290" width="10.75" style="96" customWidth="1"/>
    <col min="12291" max="12291" width="8.75" style="96" customWidth="1"/>
    <col min="12292" max="12292" width="27.375" style="96" customWidth="1"/>
    <col min="12293" max="12293" width="15.125" style="96" customWidth="1"/>
    <col min="12294" max="12294" width="22.5" style="96" customWidth="1"/>
    <col min="12295" max="12295" width="27.5" style="96" customWidth="1"/>
    <col min="12296" max="12296" width="4.5" style="96" customWidth="1"/>
    <col min="12297" max="12544" width="9" style="96"/>
    <col min="12545" max="12545" width="11.625" style="96" customWidth="1"/>
    <col min="12546" max="12546" width="10.75" style="96" customWidth="1"/>
    <col min="12547" max="12547" width="8.75" style="96" customWidth="1"/>
    <col min="12548" max="12548" width="27.375" style="96" customWidth="1"/>
    <col min="12549" max="12549" width="15.125" style="96" customWidth="1"/>
    <col min="12550" max="12550" width="22.5" style="96" customWidth="1"/>
    <col min="12551" max="12551" width="27.5" style="96" customWidth="1"/>
    <col min="12552" max="12552" width="4.5" style="96" customWidth="1"/>
    <col min="12553" max="12800" width="9" style="96"/>
    <col min="12801" max="12801" width="11.625" style="96" customWidth="1"/>
    <col min="12802" max="12802" width="10.75" style="96" customWidth="1"/>
    <col min="12803" max="12803" width="8.75" style="96" customWidth="1"/>
    <col min="12804" max="12804" width="27.375" style="96" customWidth="1"/>
    <col min="12805" max="12805" width="15.125" style="96" customWidth="1"/>
    <col min="12806" max="12806" width="22.5" style="96" customWidth="1"/>
    <col min="12807" max="12807" width="27.5" style="96" customWidth="1"/>
    <col min="12808" max="12808" width="4.5" style="96" customWidth="1"/>
    <col min="12809" max="13056" width="9" style="96"/>
    <col min="13057" max="13057" width="11.625" style="96" customWidth="1"/>
    <col min="13058" max="13058" width="10.75" style="96" customWidth="1"/>
    <col min="13059" max="13059" width="8.75" style="96" customWidth="1"/>
    <col min="13060" max="13060" width="27.375" style="96" customWidth="1"/>
    <col min="13061" max="13061" width="15.125" style="96" customWidth="1"/>
    <col min="13062" max="13062" width="22.5" style="96" customWidth="1"/>
    <col min="13063" max="13063" width="27.5" style="96" customWidth="1"/>
    <col min="13064" max="13064" width="4.5" style="96" customWidth="1"/>
    <col min="13065" max="13312" width="9" style="96"/>
    <col min="13313" max="13313" width="11.625" style="96" customWidth="1"/>
    <col min="13314" max="13314" width="10.75" style="96" customWidth="1"/>
    <col min="13315" max="13315" width="8.75" style="96" customWidth="1"/>
    <col min="13316" max="13316" width="27.375" style="96" customWidth="1"/>
    <col min="13317" max="13317" width="15.125" style="96" customWidth="1"/>
    <col min="13318" max="13318" width="22.5" style="96" customWidth="1"/>
    <col min="13319" max="13319" width="27.5" style="96" customWidth="1"/>
    <col min="13320" max="13320" width="4.5" style="96" customWidth="1"/>
    <col min="13321" max="13568" width="9" style="96"/>
    <col min="13569" max="13569" width="11.625" style="96" customWidth="1"/>
    <col min="13570" max="13570" width="10.75" style="96" customWidth="1"/>
    <col min="13571" max="13571" width="8.75" style="96" customWidth="1"/>
    <col min="13572" max="13572" width="27.375" style="96" customWidth="1"/>
    <col min="13573" max="13573" width="15.125" style="96" customWidth="1"/>
    <col min="13574" max="13574" width="22.5" style="96" customWidth="1"/>
    <col min="13575" max="13575" width="27.5" style="96" customWidth="1"/>
    <col min="13576" max="13576" width="4.5" style="96" customWidth="1"/>
    <col min="13577" max="13824" width="9" style="96"/>
    <col min="13825" max="13825" width="11.625" style="96" customWidth="1"/>
    <col min="13826" max="13826" width="10.75" style="96" customWidth="1"/>
    <col min="13827" max="13827" width="8.75" style="96" customWidth="1"/>
    <col min="13828" max="13828" width="27.375" style="96" customWidth="1"/>
    <col min="13829" max="13829" width="15.125" style="96" customWidth="1"/>
    <col min="13830" max="13830" width="22.5" style="96" customWidth="1"/>
    <col min="13831" max="13831" width="27.5" style="96" customWidth="1"/>
    <col min="13832" max="13832" width="4.5" style="96" customWidth="1"/>
    <col min="13833" max="14080" width="9" style="96"/>
    <col min="14081" max="14081" width="11.625" style="96" customWidth="1"/>
    <col min="14082" max="14082" width="10.75" style="96" customWidth="1"/>
    <col min="14083" max="14083" width="8.75" style="96" customWidth="1"/>
    <col min="14084" max="14084" width="27.375" style="96" customWidth="1"/>
    <col min="14085" max="14085" width="15.125" style="96" customWidth="1"/>
    <col min="14086" max="14086" width="22.5" style="96" customWidth="1"/>
    <col min="14087" max="14087" width="27.5" style="96" customWidth="1"/>
    <col min="14088" max="14088" width="4.5" style="96" customWidth="1"/>
    <col min="14089" max="14336" width="9" style="96"/>
    <col min="14337" max="14337" width="11.625" style="96" customWidth="1"/>
    <col min="14338" max="14338" width="10.75" style="96" customWidth="1"/>
    <col min="14339" max="14339" width="8.75" style="96" customWidth="1"/>
    <col min="14340" max="14340" width="27.375" style="96" customWidth="1"/>
    <col min="14341" max="14341" width="15.125" style="96" customWidth="1"/>
    <col min="14342" max="14342" width="22.5" style="96" customWidth="1"/>
    <col min="14343" max="14343" width="27.5" style="96" customWidth="1"/>
    <col min="14344" max="14344" width="4.5" style="96" customWidth="1"/>
    <col min="14345" max="14592" width="9" style="96"/>
    <col min="14593" max="14593" width="11.625" style="96" customWidth="1"/>
    <col min="14594" max="14594" width="10.75" style="96" customWidth="1"/>
    <col min="14595" max="14595" width="8.75" style="96" customWidth="1"/>
    <col min="14596" max="14596" width="27.375" style="96" customWidth="1"/>
    <col min="14597" max="14597" width="15.125" style="96" customWidth="1"/>
    <col min="14598" max="14598" width="22.5" style="96" customWidth="1"/>
    <col min="14599" max="14599" width="27.5" style="96" customWidth="1"/>
    <col min="14600" max="14600" width="4.5" style="96" customWidth="1"/>
    <col min="14601" max="14848" width="9" style="96"/>
    <col min="14849" max="14849" width="11.625" style="96" customWidth="1"/>
    <col min="14850" max="14850" width="10.75" style="96" customWidth="1"/>
    <col min="14851" max="14851" width="8.75" style="96" customWidth="1"/>
    <col min="14852" max="14852" width="27.375" style="96" customWidth="1"/>
    <col min="14853" max="14853" width="15.125" style="96" customWidth="1"/>
    <col min="14854" max="14854" width="22.5" style="96" customWidth="1"/>
    <col min="14855" max="14855" width="27.5" style="96" customWidth="1"/>
    <col min="14856" max="14856" width="4.5" style="96" customWidth="1"/>
    <col min="14857" max="15104" width="9" style="96"/>
    <col min="15105" max="15105" width="11.625" style="96" customWidth="1"/>
    <col min="15106" max="15106" width="10.75" style="96" customWidth="1"/>
    <col min="15107" max="15107" width="8.75" style="96" customWidth="1"/>
    <col min="15108" max="15108" width="27.375" style="96" customWidth="1"/>
    <col min="15109" max="15109" width="15.125" style="96" customWidth="1"/>
    <col min="15110" max="15110" width="22.5" style="96" customWidth="1"/>
    <col min="15111" max="15111" width="27.5" style="96" customWidth="1"/>
    <col min="15112" max="15112" width="4.5" style="96" customWidth="1"/>
    <col min="15113" max="15360" width="9" style="96"/>
    <col min="15361" max="15361" width="11.625" style="96" customWidth="1"/>
    <col min="15362" max="15362" width="10.75" style="96" customWidth="1"/>
    <col min="15363" max="15363" width="8.75" style="96" customWidth="1"/>
    <col min="15364" max="15364" width="27.375" style="96" customWidth="1"/>
    <col min="15365" max="15365" width="15.125" style="96" customWidth="1"/>
    <col min="15366" max="15366" width="22.5" style="96" customWidth="1"/>
    <col min="15367" max="15367" width="27.5" style="96" customWidth="1"/>
    <col min="15368" max="15368" width="4.5" style="96" customWidth="1"/>
    <col min="15369" max="15616" width="9" style="96"/>
    <col min="15617" max="15617" width="11.625" style="96" customWidth="1"/>
    <col min="15618" max="15618" width="10.75" style="96" customWidth="1"/>
    <col min="15619" max="15619" width="8.75" style="96" customWidth="1"/>
    <col min="15620" max="15620" width="27.375" style="96" customWidth="1"/>
    <col min="15621" max="15621" width="15.125" style="96" customWidth="1"/>
    <col min="15622" max="15622" width="22.5" style="96" customWidth="1"/>
    <col min="15623" max="15623" width="27.5" style="96" customWidth="1"/>
    <col min="15624" max="15624" width="4.5" style="96" customWidth="1"/>
    <col min="15625" max="15872" width="9" style="96"/>
    <col min="15873" max="15873" width="11.625" style="96" customWidth="1"/>
    <col min="15874" max="15874" width="10.75" style="96" customWidth="1"/>
    <col min="15875" max="15875" width="8.75" style="96" customWidth="1"/>
    <col min="15876" max="15876" width="27.375" style="96" customWidth="1"/>
    <col min="15877" max="15877" width="15.125" style="96" customWidth="1"/>
    <col min="15878" max="15878" width="22.5" style="96" customWidth="1"/>
    <col min="15879" max="15879" width="27.5" style="96" customWidth="1"/>
    <col min="15880" max="15880" width="4.5" style="96" customWidth="1"/>
    <col min="15881" max="16128" width="9" style="96"/>
    <col min="16129" max="16129" width="11.625" style="96" customWidth="1"/>
    <col min="16130" max="16130" width="10.75" style="96" customWidth="1"/>
    <col min="16131" max="16131" width="8.75" style="96" customWidth="1"/>
    <col min="16132" max="16132" width="27.375" style="96" customWidth="1"/>
    <col min="16133" max="16133" width="15.125" style="96" customWidth="1"/>
    <col min="16134" max="16134" width="22.5" style="96" customWidth="1"/>
    <col min="16135" max="16135" width="27.5" style="96" customWidth="1"/>
    <col min="16136" max="16136" width="4.5" style="96" customWidth="1"/>
    <col min="16137" max="16384" width="9" style="96"/>
  </cols>
  <sheetData>
    <row r="1" spans="1:9" ht="18" customHeight="1">
      <c r="A1" s="92"/>
      <c r="B1" s="93"/>
      <c r="C1" s="93"/>
      <c r="D1" s="93"/>
      <c r="E1" s="93"/>
      <c r="F1" s="93"/>
      <c r="G1" s="94"/>
      <c r="H1" s="95"/>
      <c r="I1" s="95"/>
    </row>
    <row r="2" spans="1:9" ht="29.25" customHeight="1">
      <c r="A2" s="97"/>
      <c r="B2" s="95"/>
      <c r="C2" s="95"/>
      <c r="D2" s="95"/>
      <c r="E2" s="95"/>
      <c r="F2" s="95"/>
      <c r="G2" s="98"/>
      <c r="H2" s="95"/>
      <c r="I2" s="95"/>
    </row>
    <row r="3" spans="1:9" ht="50.1" customHeight="1">
      <c r="A3" s="538" t="s">
        <v>424</v>
      </c>
      <c r="B3" s="539"/>
      <c r="C3" s="539"/>
      <c r="D3" s="95"/>
      <c r="E3" s="95"/>
      <c r="F3" s="95"/>
      <c r="G3" s="98"/>
      <c r="H3" s="95"/>
      <c r="I3" s="95"/>
    </row>
    <row r="4" spans="1:9" ht="30" customHeight="1">
      <c r="A4" s="462"/>
      <c r="B4" s="463"/>
      <c r="C4" s="463"/>
      <c r="D4" s="95"/>
      <c r="E4" s="95"/>
      <c r="F4" s="95"/>
      <c r="G4" s="98"/>
      <c r="H4" s="95"/>
      <c r="I4" s="95"/>
    </row>
    <row r="5" spans="1:9" ht="48" customHeight="1">
      <c r="A5" s="540" t="s">
        <v>417</v>
      </c>
      <c r="B5" s="541"/>
      <c r="C5" s="541"/>
      <c r="D5" s="541"/>
      <c r="E5" s="541"/>
      <c r="F5" s="541"/>
      <c r="G5" s="542"/>
      <c r="H5" s="95"/>
      <c r="I5" s="95"/>
    </row>
    <row r="6" spans="1:9" ht="48" customHeight="1">
      <c r="A6" s="543" t="s">
        <v>472</v>
      </c>
      <c r="B6" s="544"/>
      <c r="C6" s="544"/>
      <c r="D6" s="544"/>
      <c r="E6" s="544"/>
      <c r="F6" s="544"/>
      <c r="G6" s="545"/>
      <c r="H6" s="95"/>
      <c r="I6" s="95"/>
    </row>
    <row r="7" spans="1:9" ht="33" customHeight="1">
      <c r="A7" s="97"/>
      <c r="B7" s="95"/>
      <c r="C7" s="95"/>
      <c r="D7" s="99"/>
      <c r="E7" s="99"/>
      <c r="F7" s="99"/>
      <c r="G7" s="98"/>
      <c r="H7" s="95"/>
      <c r="I7" s="95"/>
    </row>
    <row r="8" spans="1:9" ht="33" customHeight="1">
      <c r="A8" s="97"/>
      <c r="B8" s="100"/>
      <c r="C8" s="95"/>
      <c r="D8" s="99"/>
      <c r="E8" s="99"/>
      <c r="F8" s="99"/>
      <c r="G8" s="98"/>
      <c r="H8" s="95"/>
      <c r="I8" s="95"/>
    </row>
    <row r="9" spans="1:9" ht="30" customHeight="1">
      <c r="A9" s="97"/>
      <c r="B9" s="100"/>
      <c r="C9" s="101"/>
      <c r="D9" s="99"/>
      <c r="E9" s="102"/>
      <c r="F9" s="103"/>
      <c r="G9" s="98"/>
      <c r="H9" s="95"/>
      <c r="I9" s="95"/>
    </row>
    <row r="10" spans="1:9" ht="24.75" customHeight="1">
      <c r="A10" s="97"/>
      <c r="B10" s="104"/>
      <c r="C10" s="95"/>
      <c r="D10" s="99"/>
      <c r="E10" s="99"/>
      <c r="F10" s="105"/>
      <c r="G10" s="98"/>
      <c r="H10" s="95"/>
      <c r="I10" s="95"/>
    </row>
    <row r="11" spans="1:9" ht="42" customHeight="1">
      <c r="A11" s="97"/>
      <c r="B11" s="95"/>
      <c r="C11" s="95"/>
      <c r="D11" s="99"/>
      <c r="E11" s="99"/>
      <c r="F11" s="106"/>
      <c r="G11" s="98"/>
      <c r="H11" s="95"/>
      <c r="I11" s="95"/>
    </row>
    <row r="12" spans="1:9" ht="48.75" customHeight="1">
      <c r="A12" s="543" t="s">
        <v>473</v>
      </c>
      <c r="B12" s="546"/>
      <c r="C12" s="546"/>
      <c r="D12" s="546"/>
      <c r="E12" s="546"/>
      <c r="F12" s="546"/>
      <c r="G12" s="547"/>
      <c r="H12" s="95"/>
      <c r="I12" s="95"/>
    </row>
    <row r="13" spans="1:9" ht="48" customHeight="1" thickBot="1">
      <c r="A13" s="107"/>
      <c r="B13" s="108"/>
      <c r="C13" s="108"/>
      <c r="D13" s="109"/>
      <c r="E13" s="108"/>
      <c r="F13" s="108"/>
      <c r="G13" s="110"/>
      <c r="H13" s="95"/>
      <c r="I13" s="95"/>
    </row>
    <row r="17" spans="3:4">
      <c r="D17" s="57"/>
    </row>
    <row r="18" spans="3:4" ht="27" customHeight="1">
      <c r="C18" s="111"/>
    </row>
  </sheetData>
  <mergeCells count="4">
    <mergeCell ref="A3:C3"/>
    <mergeCell ref="A5:G5"/>
    <mergeCell ref="A6:G6"/>
    <mergeCell ref="A12:G12"/>
  </mergeCells>
  <phoneticPr fontId="3" type="noConversion"/>
  <printOptions horizontalCentered="1" verticalCentered="1"/>
  <pageMargins left="1.1811023622047245" right="0.47244094488188981" top="0.74803149606299213" bottom="0.70866141732283472" header="0.74803149606299213" footer="0.47244094488188981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M15"/>
  <sheetViews>
    <sheetView showGridLines="0" showZeros="0" view="pageBreakPreview" zoomScale="115" zoomScaleNormal="100" zoomScaleSheetLayoutView="115" workbookViewId="0">
      <selection activeCell="C11" sqref="C11"/>
    </sheetView>
  </sheetViews>
  <sheetFormatPr defaultColWidth="5.375" defaultRowHeight="20.100000000000001" customHeight="1"/>
  <cols>
    <col min="1" max="1" width="17.875" style="435" customWidth="1"/>
    <col min="2" max="2" width="18.5" style="435" customWidth="1"/>
    <col min="3" max="7" width="16.625" style="435" customWidth="1"/>
    <col min="8" max="8" width="18.5" style="435" customWidth="1"/>
    <col min="9" max="20" width="4.625" style="435" customWidth="1"/>
    <col min="21" max="21" width="7.125" style="435" customWidth="1"/>
    <col min="22" max="22" width="4" style="435" bestFit="1" customWidth="1"/>
    <col min="23" max="23" width="3.25" style="435" customWidth="1"/>
    <col min="24" max="24" width="7.625" style="435" customWidth="1"/>
    <col min="25" max="25" width="6.5" style="435" customWidth="1"/>
    <col min="26" max="256" width="5.375" style="435"/>
    <col min="257" max="276" width="4.625" style="435" customWidth="1"/>
    <col min="277" max="277" width="7.125" style="435" customWidth="1"/>
    <col min="278" max="278" width="4" style="435" bestFit="1" customWidth="1"/>
    <col min="279" max="279" width="3.25" style="435" customWidth="1"/>
    <col min="280" max="280" width="7.625" style="435" customWidth="1"/>
    <col min="281" max="281" width="6.5" style="435" customWidth="1"/>
    <col min="282" max="512" width="5.375" style="435"/>
    <col min="513" max="532" width="4.625" style="435" customWidth="1"/>
    <col min="533" max="533" width="7.125" style="435" customWidth="1"/>
    <col min="534" max="534" width="4" style="435" bestFit="1" customWidth="1"/>
    <col min="535" max="535" width="3.25" style="435" customWidth="1"/>
    <col min="536" max="536" width="7.625" style="435" customWidth="1"/>
    <col min="537" max="537" width="6.5" style="435" customWidth="1"/>
    <col min="538" max="768" width="5.375" style="435"/>
    <col min="769" max="788" width="4.625" style="435" customWidth="1"/>
    <col min="789" max="789" width="7.125" style="435" customWidth="1"/>
    <col min="790" max="790" width="4" style="435" bestFit="1" customWidth="1"/>
    <col min="791" max="791" width="3.25" style="435" customWidth="1"/>
    <col min="792" max="792" width="7.625" style="435" customWidth="1"/>
    <col min="793" max="793" width="6.5" style="435" customWidth="1"/>
    <col min="794" max="1024" width="5.375" style="435"/>
    <col min="1025" max="1044" width="4.625" style="435" customWidth="1"/>
    <col min="1045" max="1045" width="7.125" style="435" customWidth="1"/>
    <col min="1046" max="1046" width="4" style="435" bestFit="1" customWidth="1"/>
    <col min="1047" max="1047" width="3.25" style="435" customWidth="1"/>
    <col min="1048" max="1048" width="7.625" style="435" customWidth="1"/>
    <col min="1049" max="1049" width="6.5" style="435" customWidth="1"/>
    <col min="1050" max="1280" width="5.375" style="435"/>
    <col min="1281" max="1300" width="4.625" style="435" customWidth="1"/>
    <col min="1301" max="1301" width="7.125" style="435" customWidth="1"/>
    <col min="1302" max="1302" width="4" style="435" bestFit="1" customWidth="1"/>
    <col min="1303" max="1303" width="3.25" style="435" customWidth="1"/>
    <col min="1304" max="1304" width="7.625" style="435" customWidth="1"/>
    <col min="1305" max="1305" width="6.5" style="435" customWidth="1"/>
    <col min="1306" max="1536" width="5.375" style="435"/>
    <col min="1537" max="1556" width="4.625" style="435" customWidth="1"/>
    <col min="1557" max="1557" width="7.125" style="435" customWidth="1"/>
    <col min="1558" max="1558" width="4" style="435" bestFit="1" customWidth="1"/>
    <col min="1559" max="1559" width="3.25" style="435" customWidth="1"/>
    <col min="1560" max="1560" width="7.625" style="435" customWidth="1"/>
    <col min="1561" max="1561" width="6.5" style="435" customWidth="1"/>
    <col min="1562" max="1792" width="5.375" style="435"/>
    <col min="1793" max="1812" width="4.625" style="435" customWidth="1"/>
    <col min="1813" max="1813" width="7.125" style="435" customWidth="1"/>
    <col min="1814" max="1814" width="4" style="435" bestFit="1" customWidth="1"/>
    <col min="1815" max="1815" width="3.25" style="435" customWidth="1"/>
    <col min="1816" max="1816" width="7.625" style="435" customWidth="1"/>
    <col min="1817" max="1817" width="6.5" style="435" customWidth="1"/>
    <col min="1818" max="2048" width="5.375" style="435"/>
    <col min="2049" max="2068" width="4.625" style="435" customWidth="1"/>
    <col min="2069" max="2069" width="7.125" style="435" customWidth="1"/>
    <col min="2070" max="2070" width="4" style="435" bestFit="1" customWidth="1"/>
    <col min="2071" max="2071" width="3.25" style="435" customWidth="1"/>
    <col min="2072" max="2072" width="7.625" style="435" customWidth="1"/>
    <col min="2073" max="2073" width="6.5" style="435" customWidth="1"/>
    <col min="2074" max="2304" width="5.375" style="435"/>
    <col min="2305" max="2324" width="4.625" style="435" customWidth="1"/>
    <col min="2325" max="2325" width="7.125" style="435" customWidth="1"/>
    <col min="2326" max="2326" width="4" style="435" bestFit="1" customWidth="1"/>
    <col min="2327" max="2327" width="3.25" style="435" customWidth="1"/>
    <col min="2328" max="2328" width="7.625" style="435" customWidth="1"/>
    <col min="2329" max="2329" width="6.5" style="435" customWidth="1"/>
    <col min="2330" max="2560" width="5.375" style="435"/>
    <col min="2561" max="2580" width="4.625" style="435" customWidth="1"/>
    <col min="2581" max="2581" width="7.125" style="435" customWidth="1"/>
    <col min="2582" max="2582" width="4" style="435" bestFit="1" customWidth="1"/>
    <col min="2583" max="2583" width="3.25" style="435" customWidth="1"/>
    <col min="2584" max="2584" width="7.625" style="435" customWidth="1"/>
    <col min="2585" max="2585" width="6.5" style="435" customWidth="1"/>
    <col min="2586" max="2816" width="5.375" style="435"/>
    <col min="2817" max="2836" width="4.625" style="435" customWidth="1"/>
    <col min="2837" max="2837" width="7.125" style="435" customWidth="1"/>
    <col min="2838" max="2838" width="4" style="435" bestFit="1" customWidth="1"/>
    <col min="2839" max="2839" width="3.25" style="435" customWidth="1"/>
    <col min="2840" max="2840" width="7.625" style="435" customWidth="1"/>
    <col min="2841" max="2841" width="6.5" style="435" customWidth="1"/>
    <col min="2842" max="3072" width="5.375" style="435"/>
    <col min="3073" max="3092" width="4.625" style="435" customWidth="1"/>
    <col min="3093" max="3093" width="7.125" style="435" customWidth="1"/>
    <col min="3094" max="3094" width="4" style="435" bestFit="1" customWidth="1"/>
    <col min="3095" max="3095" width="3.25" style="435" customWidth="1"/>
    <col min="3096" max="3096" width="7.625" style="435" customWidth="1"/>
    <col min="3097" max="3097" width="6.5" style="435" customWidth="1"/>
    <col min="3098" max="3328" width="5.375" style="435"/>
    <col min="3329" max="3348" width="4.625" style="435" customWidth="1"/>
    <col min="3349" max="3349" width="7.125" style="435" customWidth="1"/>
    <col min="3350" max="3350" width="4" style="435" bestFit="1" customWidth="1"/>
    <col min="3351" max="3351" width="3.25" style="435" customWidth="1"/>
    <col min="3352" max="3352" width="7.625" style="435" customWidth="1"/>
    <col min="3353" max="3353" width="6.5" style="435" customWidth="1"/>
    <col min="3354" max="3584" width="5.375" style="435"/>
    <col min="3585" max="3604" width="4.625" style="435" customWidth="1"/>
    <col min="3605" max="3605" width="7.125" style="435" customWidth="1"/>
    <col min="3606" max="3606" width="4" style="435" bestFit="1" customWidth="1"/>
    <col min="3607" max="3607" width="3.25" style="435" customWidth="1"/>
    <col min="3608" max="3608" width="7.625" style="435" customWidth="1"/>
    <col min="3609" max="3609" width="6.5" style="435" customWidth="1"/>
    <col min="3610" max="3840" width="5.375" style="435"/>
    <col min="3841" max="3860" width="4.625" style="435" customWidth="1"/>
    <col min="3861" max="3861" width="7.125" style="435" customWidth="1"/>
    <col min="3862" max="3862" width="4" style="435" bestFit="1" customWidth="1"/>
    <col min="3863" max="3863" width="3.25" style="435" customWidth="1"/>
    <col min="3864" max="3864" width="7.625" style="435" customWidth="1"/>
    <col min="3865" max="3865" width="6.5" style="435" customWidth="1"/>
    <col min="3866" max="4096" width="5.375" style="435"/>
    <col min="4097" max="4116" width="4.625" style="435" customWidth="1"/>
    <col min="4117" max="4117" width="7.125" style="435" customWidth="1"/>
    <col min="4118" max="4118" width="4" style="435" bestFit="1" customWidth="1"/>
    <col min="4119" max="4119" width="3.25" style="435" customWidth="1"/>
    <col min="4120" max="4120" width="7.625" style="435" customWidth="1"/>
    <col min="4121" max="4121" width="6.5" style="435" customWidth="1"/>
    <col min="4122" max="4352" width="5.375" style="435"/>
    <col min="4353" max="4372" width="4.625" style="435" customWidth="1"/>
    <col min="4373" max="4373" width="7.125" style="435" customWidth="1"/>
    <col min="4374" max="4374" width="4" style="435" bestFit="1" customWidth="1"/>
    <col min="4375" max="4375" width="3.25" style="435" customWidth="1"/>
    <col min="4376" max="4376" width="7.625" style="435" customWidth="1"/>
    <col min="4377" max="4377" width="6.5" style="435" customWidth="1"/>
    <col min="4378" max="4608" width="5.375" style="435"/>
    <col min="4609" max="4628" width="4.625" style="435" customWidth="1"/>
    <col min="4629" max="4629" width="7.125" style="435" customWidth="1"/>
    <col min="4630" max="4630" width="4" style="435" bestFit="1" customWidth="1"/>
    <col min="4631" max="4631" width="3.25" style="435" customWidth="1"/>
    <col min="4632" max="4632" width="7.625" style="435" customWidth="1"/>
    <col min="4633" max="4633" width="6.5" style="435" customWidth="1"/>
    <col min="4634" max="4864" width="5.375" style="435"/>
    <col min="4865" max="4884" width="4.625" style="435" customWidth="1"/>
    <col min="4885" max="4885" width="7.125" style="435" customWidth="1"/>
    <col min="4886" max="4886" width="4" style="435" bestFit="1" customWidth="1"/>
    <col min="4887" max="4887" width="3.25" style="435" customWidth="1"/>
    <col min="4888" max="4888" width="7.625" style="435" customWidth="1"/>
    <col min="4889" max="4889" width="6.5" style="435" customWidth="1"/>
    <col min="4890" max="5120" width="5.375" style="435"/>
    <col min="5121" max="5140" width="4.625" style="435" customWidth="1"/>
    <col min="5141" max="5141" width="7.125" style="435" customWidth="1"/>
    <col min="5142" max="5142" width="4" style="435" bestFit="1" customWidth="1"/>
    <col min="5143" max="5143" width="3.25" style="435" customWidth="1"/>
    <col min="5144" max="5144" width="7.625" style="435" customWidth="1"/>
    <col min="5145" max="5145" width="6.5" style="435" customWidth="1"/>
    <col min="5146" max="5376" width="5.375" style="435"/>
    <col min="5377" max="5396" width="4.625" style="435" customWidth="1"/>
    <col min="5397" max="5397" width="7.125" style="435" customWidth="1"/>
    <col min="5398" max="5398" width="4" style="435" bestFit="1" customWidth="1"/>
    <col min="5399" max="5399" width="3.25" style="435" customWidth="1"/>
    <col min="5400" max="5400" width="7.625" style="435" customWidth="1"/>
    <col min="5401" max="5401" width="6.5" style="435" customWidth="1"/>
    <col min="5402" max="5632" width="5.375" style="435"/>
    <col min="5633" max="5652" width="4.625" style="435" customWidth="1"/>
    <col min="5653" max="5653" width="7.125" style="435" customWidth="1"/>
    <col min="5654" max="5654" width="4" style="435" bestFit="1" customWidth="1"/>
    <col min="5655" max="5655" width="3.25" style="435" customWidth="1"/>
    <col min="5656" max="5656" width="7.625" style="435" customWidth="1"/>
    <col min="5657" max="5657" width="6.5" style="435" customWidth="1"/>
    <col min="5658" max="5888" width="5.375" style="435"/>
    <col min="5889" max="5908" width="4.625" style="435" customWidth="1"/>
    <col min="5909" max="5909" width="7.125" style="435" customWidth="1"/>
    <col min="5910" max="5910" width="4" style="435" bestFit="1" customWidth="1"/>
    <col min="5911" max="5911" width="3.25" style="435" customWidth="1"/>
    <col min="5912" max="5912" width="7.625" style="435" customWidth="1"/>
    <col min="5913" max="5913" width="6.5" style="435" customWidth="1"/>
    <col min="5914" max="6144" width="5.375" style="435"/>
    <col min="6145" max="6164" width="4.625" style="435" customWidth="1"/>
    <col min="6165" max="6165" width="7.125" style="435" customWidth="1"/>
    <col min="6166" max="6166" width="4" style="435" bestFit="1" customWidth="1"/>
    <col min="6167" max="6167" width="3.25" style="435" customWidth="1"/>
    <col min="6168" max="6168" width="7.625" style="435" customWidth="1"/>
    <col min="6169" max="6169" width="6.5" style="435" customWidth="1"/>
    <col min="6170" max="6400" width="5.375" style="435"/>
    <col min="6401" max="6420" width="4.625" style="435" customWidth="1"/>
    <col min="6421" max="6421" width="7.125" style="435" customWidth="1"/>
    <col min="6422" max="6422" width="4" style="435" bestFit="1" customWidth="1"/>
    <col min="6423" max="6423" width="3.25" style="435" customWidth="1"/>
    <col min="6424" max="6424" width="7.625" style="435" customWidth="1"/>
    <col min="6425" max="6425" width="6.5" style="435" customWidth="1"/>
    <col min="6426" max="6656" width="5.375" style="435"/>
    <col min="6657" max="6676" width="4.625" style="435" customWidth="1"/>
    <col min="6677" max="6677" width="7.125" style="435" customWidth="1"/>
    <col min="6678" max="6678" width="4" style="435" bestFit="1" customWidth="1"/>
    <col min="6679" max="6679" width="3.25" style="435" customWidth="1"/>
    <col min="6680" max="6680" width="7.625" style="435" customWidth="1"/>
    <col min="6681" max="6681" width="6.5" style="435" customWidth="1"/>
    <col min="6682" max="6912" width="5.375" style="435"/>
    <col min="6913" max="6932" width="4.625" style="435" customWidth="1"/>
    <col min="6933" max="6933" width="7.125" style="435" customWidth="1"/>
    <col min="6934" max="6934" width="4" style="435" bestFit="1" customWidth="1"/>
    <col min="6935" max="6935" width="3.25" style="435" customWidth="1"/>
    <col min="6936" max="6936" width="7.625" style="435" customWidth="1"/>
    <col min="6937" max="6937" width="6.5" style="435" customWidth="1"/>
    <col min="6938" max="7168" width="5.375" style="435"/>
    <col min="7169" max="7188" width="4.625" style="435" customWidth="1"/>
    <col min="7189" max="7189" width="7.125" style="435" customWidth="1"/>
    <col min="7190" max="7190" width="4" style="435" bestFit="1" customWidth="1"/>
    <col min="7191" max="7191" width="3.25" style="435" customWidth="1"/>
    <col min="7192" max="7192" width="7.625" style="435" customWidth="1"/>
    <col min="7193" max="7193" width="6.5" style="435" customWidth="1"/>
    <col min="7194" max="7424" width="5.375" style="435"/>
    <col min="7425" max="7444" width="4.625" style="435" customWidth="1"/>
    <col min="7445" max="7445" width="7.125" style="435" customWidth="1"/>
    <col min="7446" max="7446" width="4" style="435" bestFit="1" customWidth="1"/>
    <col min="7447" max="7447" width="3.25" style="435" customWidth="1"/>
    <col min="7448" max="7448" width="7.625" style="435" customWidth="1"/>
    <col min="7449" max="7449" width="6.5" style="435" customWidth="1"/>
    <col min="7450" max="7680" width="5.375" style="435"/>
    <col min="7681" max="7700" width="4.625" style="435" customWidth="1"/>
    <col min="7701" max="7701" width="7.125" style="435" customWidth="1"/>
    <col min="7702" max="7702" width="4" style="435" bestFit="1" customWidth="1"/>
    <col min="7703" max="7703" width="3.25" style="435" customWidth="1"/>
    <col min="7704" max="7704" width="7.625" style="435" customWidth="1"/>
    <col min="7705" max="7705" width="6.5" style="435" customWidth="1"/>
    <col min="7706" max="7936" width="5.375" style="435"/>
    <col min="7937" max="7956" width="4.625" style="435" customWidth="1"/>
    <col min="7957" max="7957" width="7.125" style="435" customWidth="1"/>
    <col min="7958" max="7958" width="4" style="435" bestFit="1" customWidth="1"/>
    <col min="7959" max="7959" width="3.25" style="435" customWidth="1"/>
    <col min="7960" max="7960" width="7.625" style="435" customWidth="1"/>
    <col min="7961" max="7961" width="6.5" style="435" customWidth="1"/>
    <col min="7962" max="8192" width="5.375" style="435"/>
    <col min="8193" max="8212" width="4.625" style="435" customWidth="1"/>
    <col min="8213" max="8213" width="7.125" style="435" customWidth="1"/>
    <col min="8214" max="8214" width="4" style="435" bestFit="1" customWidth="1"/>
    <col min="8215" max="8215" width="3.25" style="435" customWidth="1"/>
    <col min="8216" max="8216" width="7.625" style="435" customWidth="1"/>
    <col min="8217" max="8217" width="6.5" style="435" customWidth="1"/>
    <col min="8218" max="8448" width="5.375" style="435"/>
    <col min="8449" max="8468" width="4.625" style="435" customWidth="1"/>
    <col min="8469" max="8469" width="7.125" style="435" customWidth="1"/>
    <col min="8470" max="8470" width="4" style="435" bestFit="1" customWidth="1"/>
    <col min="8471" max="8471" width="3.25" style="435" customWidth="1"/>
    <col min="8472" max="8472" width="7.625" style="435" customWidth="1"/>
    <col min="8473" max="8473" width="6.5" style="435" customWidth="1"/>
    <col min="8474" max="8704" width="5.375" style="435"/>
    <col min="8705" max="8724" width="4.625" style="435" customWidth="1"/>
    <col min="8725" max="8725" width="7.125" style="435" customWidth="1"/>
    <col min="8726" max="8726" width="4" style="435" bestFit="1" customWidth="1"/>
    <col min="8727" max="8727" width="3.25" style="435" customWidth="1"/>
    <col min="8728" max="8728" width="7.625" style="435" customWidth="1"/>
    <col min="8729" max="8729" width="6.5" style="435" customWidth="1"/>
    <col min="8730" max="8960" width="5.375" style="435"/>
    <col min="8961" max="8980" width="4.625" style="435" customWidth="1"/>
    <col min="8981" max="8981" width="7.125" style="435" customWidth="1"/>
    <col min="8982" max="8982" width="4" style="435" bestFit="1" customWidth="1"/>
    <col min="8983" max="8983" width="3.25" style="435" customWidth="1"/>
    <col min="8984" max="8984" width="7.625" style="435" customWidth="1"/>
    <col min="8985" max="8985" width="6.5" style="435" customWidth="1"/>
    <col min="8986" max="9216" width="5.375" style="435"/>
    <col min="9217" max="9236" width="4.625" style="435" customWidth="1"/>
    <col min="9237" max="9237" width="7.125" style="435" customWidth="1"/>
    <col min="9238" max="9238" width="4" style="435" bestFit="1" customWidth="1"/>
    <col min="9239" max="9239" width="3.25" style="435" customWidth="1"/>
    <col min="9240" max="9240" width="7.625" style="435" customWidth="1"/>
    <col min="9241" max="9241" width="6.5" style="435" customWidth="1"/>
    <col min="9242" max="9472" width="5.375" style="435"/>
    <col min="9473" max="9492" width="4.625" style="435" customWidth="1"/>
    <col min="9493" max="9493" width="7.125" style="435" customWidth="1"/>
    <col min="9494" max="9494" width="4" style="435" bestFit="1" customWidth="1"/>
    <col min="9495" max="9495" width="3.25" style="435" customWidth="1"/>
    <col min="9496" max="9496" width="7.625" style="435" customWidth="1"/>
    <col min="9497" max="9497" width="6.5" style="435" customWidth="1"/>
    <col min="9498" max="9728" width="5.375" style="435"/>
    <col min="9729" max="9748" width="4.625" style="435" customWidth="1"/>
    <col min="9749" max="9749" width="7.125" style="435" customWidth="1"/>
    <col min="9750" max="9750" width="4" style="435" bestFit="1" customWidth="1"/>
    <col min="9751" max="9751" width="3.25" style="435" customWidth="1"/>
    <col min="9752" max="9752" width="7.625" style="435" customWidth="1"/>
    <col min="9753" max="9753" width="6.5" style="435" customWidth="1"/>
    <col min="9754" max="9984" width="5.375" style="435"/>
    <col min="9985" max="10004" width="4.625" style="435" customWidth="1"/>
    <col min="10005" max="10005" width="7.125" style="435" customWidth="1"/>
    <col min="10006" max="10006" width="4" style="435" bestFit="1" customWidth="1"/>
    <col min="10007" max="10007" width="3.25" style="435" customWidth="1"/>
    <col min="10008" max="10008" width="7.625" style="435" customWidth="1"/>
    <col min="10009" max="10009" width="6.5" style="435" customWidth="1"/>
    <col min="10010" max="10240" width="5.375" style="435"/>
    <col min="10241" max="10260" width="4.625" style="435" customWidth="1"/>
    <col min="10261" max="10261" width="7.125" style="435" customWidth="1"/>
    <col min="10262" max="10262" width="4" style="435" bestFit="1" customWidth="1"/>
    <col min="10263" max="10263" width="3.25" style="435" customWidth="1"/>
    <col min="10264" max="10264" width="7.625" style="435" customWidth="1"/>
    <col min="10265" max="10265" width="6.5" style="435" customWidth="1"/>
    <col min="10266" max="10496" width="5.375" style="435"/>
    <col min="10497" max="10516" width="4.625" style="435" customWidth="1"/>
    <col min="10517" max="10517" width="7.125" style="435" customWidth="1"/>
    <col min="10518" max="10518" width="4" style="435" bestFit="1" customWidth="1"/>
    <col min="10519" max="10519" width="3.25" style="435" customWidth="1"/>
    <col min="10520" max="10520" width="7.625" style="435" customWidth="1"/>
    <col min="10521" max="10521" width="6.5" style="435" customWidth="1"/>
    <col min="10522" max="10752" width="5.375" style="435"/>
    <col min="10753" max="10772" width="4.625" style="435" customWidth="1"/>
    <col min="10773" max="10773" width="7.125" style="435" customWidth="1"/>
    <col min="10774" max="10774" width="4" style="435" bestFit="1" customWidth="1"/>
    <col min="10775" max="10775" width="3.25" style="435" customWidth="1"/>
    <col min="10776" max="10776" width="7.625" style="435" customWidth="1"/>
    <col min="10777" max="10777" width="6.5" style="435" customWidth="1"/>
    <col min="10778" max="11008" width="5.375" style="435"/>
    <col min="11009" max="11028" width="4.625" style="435" customWidth="1"/>
    <col min="11029" max="11029" width="7.125" style="435" customWidth="1"/>
    <col min="11030" max="11030" width="4" style="435" bestFit="1" customWidth="1"/>
    <col min="11031" max="11031" width="3.25" style="435" customWidth="1"/>
    <col min="11032" max="11032" width="7.625" style="435" customWidth="1"/>
    <col min="11033" max="11033" width="6.5" style="435" customWidth="1"/>
    <col min="11034" max="11264" width="5.375" style="435"/>
    <col min="11265" max="11284" width="4.625" style="435" customWidth="1"/>
    <col min="11285" max="11285" width="7.125" style="435" customWidth="1"/>
    <col min="11286" max="11286" width="4" style="435" bestFit="1" customWidth="1"/>
    <col min="11287" max="11287" width="3.25" style="435" customWidth="1"/>
    <col min="11288" max="11288" width="7.625" style="435" customWidth="1"/>
    <col min="11289" max="11289" width="6.5" style="435" customWidth="1"/>
    <col min="11290" max="11520" width="5.375" style="435"/>
    <col min="11521" max="11540" width="4.625" style="435" customWidth="1"/>
    <col min="11541" max="11541" width="7.125" style="435" customWidth="1"/>
    <col min="11542" max="11542" width="4" style="435" bestFit="1" customWidth="1"/>
    <col min="11543" max="11543" width="3.25" style="435" customWidth="1"/>
    <col min="11544" max="11544" width="7.625" style="435" customWidth="1"/>
    <col min="11545" max="11545" width="6.5" style="435" customWidth="1"/>
    <col min="11546" max="11776" width="5.375" style="435"/>
    <col min="11777" max="11796" width="4.625" style="435" customWidth="1"/>
    <col min="11797" max="11797" width="7.125" style="435" customWidth="1"/>
    <col min="11798" max="11798" width="4" style="435" bestFit="1" customWidth="1"/>
    <col min="11799" max="11799" width="3.25" style="435" customWidth="1"/>
    <col min="11800" max="11800" width="7.625" style="435" customWidth="1"/>
    <col min="11801" max="11801" width="6.5" style="435" customWidth="1"/>
    <col min="11802" max="12032" width="5.375" style="435"/>
    <col min="12033" max="12052" width="4.625" style="435" customWidth="1"/>
    <col min="12053" max="12053" width="7.125" style="435" customWidth="1"/>
    <col min="12054" max="12054" width="4" style="435" bestFit="1" customWidth="1"/>
    <col min="12055" max="12055" width="3.25" style="435" customWidth="1"/>
    <col min="12056" max="12056" width="7.625" style="435" customWidth="1"/>
    <col min="12057" max="12057" width="6.5" style="435" customWidth="1"/>
    <col min="12058" max="12288" width="5.375" style="435"/>
    <col min="12289" max="12308" width="4.625" style="435" customWidth="1"/>
    <col min="12309" max="12309" width="7.125" style="435" customWidth="1"/>
    <col min="12310" max="12310" width="4" style="435" bestFit="1" customWidth="1"/>
    <col min="12311" max="12311" width="3.25" style="435" customWidth="1"/>
    <col min="12312" max="12312" width="7.625" style="435" customWidth="1"/>
    <col min="12313" max="12313" width="6.5" style="435" customWidth="1"/>
    <col min="12314" max="12544" width="5.375" style="435"/>
    <col min="12545" max="12564" width="4.625" style="435" customWidth="1"/>
    <col min="12565" max="12565" width="7.125" style="435" customWidth="1"/>
    <col min="12566" max="12566" width="4" style="435" bestFit="1" customWidth="1"/>
    <col min="12567" max="12567" width="3.25" style="435" customWidth="1"/>
    <col min="12568" max="12568" width="7.625" style="435" customWidth="1"/>
    <col min="12569" max="12569" width="6.5" style="435" customWidth="1"/>
    <col min="12570" max="12800" width="5.375" style="435"/>
    <col min="12801" max="12820" width="4.625" style="435" customWidth="1"/>
    <col min="12821" max="12821" width="7.125" style="435" customWidth="1"/>
    <col min="12822" max="12822" width="4" style="435" bestFit="1" customWidth="1"/>
    <col min="12823" max="12823" width="3.25" style="435" customWidth="1"/>
    <col min="12824" max="12824" width="7.625" style="435" customWidth="1"/>
    <col min="12825" max="12825" width="6.5" style="435" customWidth="1"/>
    <col min="12826" max="13056" width="5.375" style="435"/>
    <col min="13057" max="13076" width="4.625" style="435" customWidth="1"/>
    <col min="13077" max="13077" width="7.125" style="435" customWidth="1"/>
    <col min="13078" max="13078" width="4" style="435" bestFit="1" customWidth="1"/>
    <col min="13079" max="13079" width="3.25" style="435" customWidth="1"/>
    <col min="13080" max="13080" width="7.625" style="435" customWidth="1"/>
    <col min="13081" max="13081" width="6.5" style="435" customWidth="1"/>
    <col min="13082" max="13312" width="5.375" style="435"/>
    <col min="13313" max="13332" width="4.625" style="435" customWidth="1"/>
    <col min="13333" max="13333" width="7.125" style="435" customWidth="1"/>
    <col min="13334" max="13334" width="4" style="435" bestFit="1" customWidth="1"/>
    <col min="13335" max="13335" width="3.25" style="435" customWidth="1"/>
    <col min="13336" max="13336" width="7.625" style="435" customWidth="1"/>
    <col min="13337" max="13337" width="6.5" style="435" customWidth="1"/>
    <col min="13338" max="13568" width="5.375" style="435"/>
    <col min="13569" max="13588" width="4.625" style="435" customWidth="1"/>
    <col min="13589" max="13589" width="7.125" style="435" customWidth="1"/>
    <col min="13590" max="13590" width="4" style="435" bestFit="1" customWidth="1"/>
    <col min="13591" max="13591" width="3.25" style="435" customWidth="1"/>
    <col min="13592" max="13592" width="7.625" style="435" customWidth="1"/>
    <col min="13593" max="13593" width="6.5" style="435" customWidth="1"/>
    <col min="13594" max="13824" width="5.375" style="435"/>
    <col min="13825" max="13844" width="4.625" style="435" customWidth="1"/>
    <col min="13845" max="13845" width="7.125" style="435" customWidth="1"/>
    <col min="13846" max="13846" width="4" style="435" bestFit="1" customWidth="1"/>
    <col min="13847" max="13847" width="3.25" style="435" customWidth="1"/>
    <col min="13848" max="13848" width="7.625" style="435" customWidth="1"/>
    <col min="13849" max="13849" width="6.5" style="435" customWidth="1"/>
    <col min="13850" max="14080" width="5.375" style="435"/>
    <col min="14081" max="14100" width="4.625" style="435" customWidth="1"/>
    <col min="14101" max="14101" width="7.125" style="435" customWidth="1"/>
    <col min="14102" max="14102" width="4" style="435" bestFit="1" customWidth="1"/>
    <col min="14103" max="14103" width="3.25" style="435" customWidth="1"/>
    <col min="14104" max="14104" width="7.625" style="435" customWidth="1"/>
    <col min="14105" max="14105" width="6.5" style="435" customWidth="1"/>
    <col min="14106" max="14336" width="5.375" style="435"/>
    <col min="14337" max="14356" width="4.625" style="435" customWidth="1"/>
    <col min="14357" max="14357" width="7.125" style="435" customWidth="1"/>
    <col min="14358" max="14358" width="4" style="435" bestFit="1" customWidth="1"/>
    <col min="14359" max="14359" width="3.25" style="435" customWidth="1"/>
    <col min="14360" max="14360" width="7.625" style="435" customWidth="1"/>
    <col min="14361" max="14361" width="6.5" style="435" customWidth="1"/>
    <col min="14362" max="14592" width="5.375" style="435"/>
    <col min="14593" max="14612" width="4.625" style="435" customWidth="1"/>
    <col min="14613" max="14613" width="7.125" style="435" customWidth="1"/>
    <col min="14614" max="14614" width="4" style="435" bestFit="1" customWidth="1"/>
    <col min="14615" max="14615" width="3.25" style="435" customWidth="1"/>
    <col min="14616" max="14616" width="7.625" style="435" customWidth="1"/>
    <col min="14617" max="14617" width="6.5" style="435" customWidth="1"/>
    <col min="14618" max="14848" width="5.375" style="435"/>
    <col min="14849" max="14868" width="4.625" style="435" customWidth="1"/>
    <col min="14869" max="14869" width="7.125" style="435" customWidth="1"/>
    <col min="14870" max="14870" width="4" style="435" bestFit="1" customWidth="1"/>
    <col min="14871" max="14871" width="3.25" style="435" customWidth="1"/>
    <col min="14872" max="14872" width="7.625" style="435" customWidth="1"/>
    <col min="14873" max="14873" width="6.5" style="435" customWidth="1"/>
    <col min="14874" max="15104" width="5.375" style="435"/>
    <col min="15105" max="15124" width="4.625" style="435" customWidth="1"/>
    <col min="15125" max="15125" width="7.125" style="435" customWidth="1"/>
    <col min="15126" max="15126" width="4" style="435" bestFit="1" customWidth="1"/>
    <col min="15127" max="15127" width="3.25" style="435" customWidth="1"/>
    <col min="15128" max="15128" width="7.625" style="435" customWidth="1"/>
    <col min="15129" max="15129" width="6.5" style="435" customWidth="1"/>
    <col min="15130" max="15360" width="5.375" style="435"/>
    <col min="15361" max="15380" width="4.625" style="435" customWidth="1"/>
    <col min="15381" max="15381" width="7.125" style="435" customWidth="1"/>
    <col min="15382" max="15382" width="4" style="435" bestFit="1" customWidth="1"/>
    <col min="15383" max="15383" width="3.25" style="435" customWidth="1"/>
    <col min="15384" max="15384" width="7.625" style="435" customWidth="1"/>
    <col min="15385" max="15385" width="6.5" style="435" customWidth="1"/>
    <col min="15386" max="15616" width="5.375" style="435"/>
    <col min="15617" max="15636" width="4.625" style="435" customWidth="1"/>
    <col min="15637" max="15637" width="7.125" style="435" customWidth="1"/>
    <col min="15638" max="15638" width="4" style="435" bestFit="1" customWidth="1"/>
    <col min="15639" max="15639" width="3.25" style="435" customWidth="1"/>
    <col min="15640" max="15640" width="7.625" style="435" customWidth="1"/>
    <col min="15641" max="15641" width="6.5" style="435" customWidth="1"/>
    <col min="15642" max="15872" width="5.375" style="435"/>
    <col min="15873" max="15892" width="4.625" style="435" customWidth="1"/>
    <col min="15893" max="15893" width="7.125" style="435" customWidth="1"/>
    <col min="15894" max="15894" width="4" style="435" bestFit="1" customWidth="1"/>
    <col min="15895" max="15895" width="3.25" style="435" customWidth="1"/>
    <col min="15896" max="15896" width="7.625" style="435" customWidth="1"/>
    <col min="15897" max="15897" width="6.5" style="435" customWidth="1"/>
    <col min="15898" max="16128" width="5.375" style="435"/>
    <col min="16129" max="16148" width="4.625" style="435" customWidth="1"/>
    <col min="16149" max="16149" width="7.125" style="435" customWidth="1"/>
    <col min="16150" max="16150" width="4" style="435" bestFit="1" customWidth="1"/>
    <col min="16151" max="16151" width="3.25" style="435" customWidth="1"/>
    <col min="16152" max="16152" width="7.625" style="435" customWidth="1"/>
    <col min="16153" max="16153" width="6.5" style="435" customWidth="1"/>
    <col min="16154" max="16384" width="5.375" style="435"/>
  </cols>
  <sheetData>
    <row r="1" spans="1:13" s="420" customFormat="1" ht="32.25" customHeight="1">
      <c r="A1" s="551" t="s">
        <v>403</v>
      </c>
      <c r="B1" s="553" t="s">
        <v>474</v>
      </c>
      <c r="C1" s="464" t="s">
        <v>404</v>
      </c>
      <c r="D1" s="464" t="s">
        <v>405</v>
      </c>
      <c r="E1" s="464" t="s">
        <v>423</v>
      </c>
      <c r="F1" s="464" t="s">
        <v>406</v>
      </c>
      <c r="G1" s="394" t="s">
        <v>407</v>
      </c>
    </row>
    <row r="2" spans="1:13" s="420" customFormat="1" ht="32.25" customHeight="1">
      <c r="A2" s="552"/>
      <c r="B2" s="554"/>
      <c r="C2" s="555"/>
      <c r="D2" s="555"/>
      <c r="E2" s="555"/>
      <c r="F2" s="555" t="s">
        <v>408</v>
      </c>
      <c r="G2" s="557"/>
    </row>
    <row r="3" spans="1:13" s="420" customFormat="1" ht="32.25" customHeight="1">
      <c r="A3" s="552"/>
      <c r="B3" s="554"/>
      <c r="C3" s="556"/>
      <c r="D3" s="556"/>
      <c r="E3" s="556"/>
      <c r="F3" s="556"/>
      <c r="G3" s="558"/>
    </row>
    <row r="4" spans="1:13" s="420" customFormat="1" ht="21.75" customHeight="1">
      <c r="A4" s="395"/>
      <c r="B4" s="396"/>
      <c r="C4" s="396"/>
      <c r="D4" s="396"/>
      <c r="E4" s="421" t="s">
        <v>410</v>
      </c>
      <c r="F4" s="396"/>
      <c r="G4" s="397"/>
    </row>
    <row r="5" spans="1:13" s="420" customFormat="1" ht="27.75" customHeight="1">
      <c r="A5" s="398" t="s">
        <v>412</v>
      </c>
      <c r="B5" s="399"/>
      <c r="C5" s="396"/>
      <c r="D5" s="396"/>
      <c r="E5" s="396"/>
      <c r="F5" s="396"/>
      <c r="G5" s="397"/>
    </row>
    <row r="6" spans="1:13" s="420" customFormat="1" ht="49.5" customHeight="1">
      <c r="A6" s="559" t="s">
        <v>418</v>
      </c>
      <c r="B6" s="560"/>
      <c r="C6" s="560"/>
      <c r="D6" s="560"/>
      <c r="E6" s="560"/>
      <c r="F6" s="560"/>
      <c r="G6" s="561"/>
    </row>
    <row r="7" spans="1:13" s="420" customFormat="1" ht="23.25" customHeight="1">
      <c r="A7" s="400"/>
      <c r="B7" s="401"/>
      <c r="C7" s="401"/>
      <c r="D7" s="401"/>
      <c r="E7" s="401"/>
      <c r="F7" s="401"/>
      <c r="G7" s="402"/>
    </row>
    <row r="8" spans="1:13" s="420" customFormat="1" ht="24.95" customHeight="1">
      <c r="A8" s="403"/>
      <c r="B8" s="404" t="s">
        <v>414</v>
      </c>
      <c r="C8" s="404"/>
      <c r="D8" s="404" t="s">
        <v>413</v>
      </c>
      <c r="E8" s="404"/>
      <c r="F8" s="404"/>
      <c r="G8" s="405"/>
    </row>
    <row r="9" spans="1:13" s="420" customFormat="1" ht="24.95" customHeight="1">
      <c r="A9" s="395"/>
      <c r="B9" s="406" t="s">
        <v>409</v>
      </c>
      <c r="C9" s="404"/>
      <c r="D9" s="407" t="s">
        <v>425</v>
      </c>
      <c r="E9" s="562">
        <f>내역서!I33</f>
        <v>1779470000</v>
      </c>
      <c r="F9" s="562"/>
      <c r="G9" s="405"/>
    </row>
    <row r="10" spans="1:13" s="420" customFormat="1" ht="24.95" customHeight="1">
      <c r="A10" s="408"/>
      <c r="B10" s="409">
        <f>입력변수!N44</f>
        <v>49</v>
      </c>
      <c r="C10" s="404"/>
      <c r="D10" s="407"/>
      <c r="E10" s="563"/>
      <c r="F10" s="563"/>
      <c r="G10" s="410"/>
    </row>
    <row r="11" spans="1:13" s="420" customFormat="1" ht="24.95" customHeight="1">
      <c r="A11" s="403"/>
      <c r="B11" s="404"/>
      <c r="C11" s="404"/>
      <c r="D11" s="407"/>
      <c r="E11" s="563"/>
      <c r="F11" s="563"/>
      <c r="G11" s="411"/>
    </row>
    <row r="12" spans="1:13" s="420" customFormat="1" ht="39" customHeight="1">
      <c r="A12" s="403"/>
      <c r="B12" s="412"/>
      <c r="C12" s="412"/>
      <c r="D12" s="412"/>
      <c r="E12" s="413"/>
      <c r="F12" s="413"/>
      <c r="G12" s="411"/>
    </row>
    <row r="13" spans="1:13" s="420" customFormat="1" ht="47.25" customHeight="1">
      <c r="A13" s="548" t="s">
        <v>473</v>
      </c>
      <c r="B13" s="549"/>
      <c r="C13" s="549"/>
      <c r="D13" s="549"/>
      <c r="E13" s="549"/>
      <c r="F13" s="549"/>
      <c r="G13" s="550"/>
      <c r="H13" s="399"/>
      <c r="I13" s="399"/>
      <c r="J13" s="399"/>
      <c r="K13" s="399"/>
      <c r="L13" s="399"/>
      <c r="M13" s="399"/>
    </row>
    <row r="14" spans="1:13" s="420" customFormat="1" ht="18" customHeight="1">
      <c r="A14" s="414"/>
      <c r="B14" s="415"/>
      <c r="C14" s="415"/>
      <c r="D14" s="415"/>
      <c r="E14" s="415"/>
      <c r="F14" s="415"/>
      <c r="G14" s="416"/>
    </row>
    <row r="15" spans="1:13" s="420" customFormat="1" ht="24.75" customHeight="1" thickBot="1">
      <c r="A15" s="417"/>
      <c r="B15" s="418"/>
      <c r="C15" s="418"/>
      <c r="D15" s="418"/>
      <c r="E15" s="418"/>
      <c r="F15" s="418"/>
      <c r="G15" s="419"/>
      <c r="H15" s="399"/>
      <c r="I15" s="399"/>
      <c r="J15" s="399"/>
      <c r="K15" s="399"/>
      <c r="L15" s="399"/>
      <c r="M15" s="399"/>
    </row>
  </sheetData>
  <mergeCells count="12">
    <mergeCell ref="A13:G13"/>
    <mergeCell ref="A1:A3"/>
    <mergeCell ref="B1:B3"/>
    <mergeCell ref="C2:C3"/>
    <mergeCell ref="D2:D3"/>
    <mergeCell ref="E2:E3"/>
    <mergeCell ref="F2:F3"/>
    <mergeCell ref="G2:G3"/>
    <mergeCell ref="A6:G6"/>
    <mergeCell ref="E9:F9"/>
    <mergeCell ref="E10:F10"/>
    <mergeCell ref="E11:F11"/>
  </mergeCells>
  <phoneticPr fontId="3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showGridLines="0" view="pageBreakPreview" zoomScaleNormal="100" workbookViewId="0">
      <selection activeCell="E8" sqref="E8"/>
    </sheetView>
  </sheetViews>
  <sheetFormatPr defaultRowHeight="13.5"/>
  <cols>
    <col min="1" max="1" width="11.625" style="96" customWidth="1"/>
    <col min="2" max="2" width="10.75" style="96" customWidth="1"/>
    <col min="3" max="3" width="8.75" style="96" customWidth="1"/>
    <col min="4" max="4" width="27.375" style="96" customWidth="1"/>
    <col min="5" max="5" width="15.125" style="96" customWidth="1"/>
    <col min="6" max="6" width="22.5" style="96" customWidth="1"/>
    <col min="7" max="7" width="27.5" style="96" customWidth="1"/>
    <col min="8" max="8" width="4.5" style="96" customWidth="1"/>
    <col min="9" max="256" width="9" style="96"/>
    <col min="257" max="257" width="11.625" style="96" customWidth="1"/>
    <col min="258" max="258" width="10.75" style="96" customWidth="1"/>
    <col min="259" max="259" width="8.75" style="96" customWidth="1"/>
    <col min="260" max="260" width="27.375" style="96" customWidth="1"/>
    <col min="261" max="261" width="15.125" style="96" customWidth="1"/>
    <col min="262" max="262" width="22.5" style="96" customWidth="1"/>
    <col min="263" max="263" width="27.5" style="96" customWidth="1"/>
    <col min="264" max="264" width="4.5" style="96" customWidth="1"/>
    <col min="265" max="512" width="9" style="96"/>
    <col min="513" max="513" width="11.625" style="96" customWidth="1"/>
    <col min="514" max="514" width="10.75" style="96" customWidth="1"/>
    <col min="515" max="515" width="8.75" style="96" customWidth="1"/>
    <col min="516" max="516" width="27.375" style="96" customWidth="1"/>
    <col min="517" max="517" width="15.125" style="96" customWidth="1"/>
    <col min="518" max="518" width="22.5" style="96" customWidth="1"/>
    <col min="519" max="519" width="27.5" style="96" customWidth="1"/>
    <col min="520" max="520" width="4.5" style="96" customWidth="1"/>
    <col min="521" max="768" width="9" style="96"/>
    <col min="769" max="769" width="11.625" style="96" customWidth="1"/>
    <col min="770" max="770" width="10.75" style="96" customWidth="1"/>
    <col min="771" max="771" width="8.75" style="96" customWidth="1"/>
    <col min="772" max="772" width="27.375" style="96" customWidth="1"/>
    <col min="773" max="773" width="15.125" style="96" customWidth="1"/>
    <col min="774" max="774" width="22.5" style="96" customWidth="1"/>
    <col min="775" max="775" width="27.5" style="96" customWidth="1"/>
    <col min="776" max="776" width="4.5" style="96" customWidth="1"/>
    <col min="777" max="1024" width="9" style="96"/>
    <col min="1025" max="1025" width="11.625" style="96" customWidth="1"/>
    <col min="1026" max="1026" width="10.75" style="96" customWidth="1"/>
    <col min="1027" max="1027" width="8.75" style="96" customWidth="1"/>
    <col min="1028" max="1028" width="27.375" style="96" customWidth="1"/>
    <col min="1029" max="1029" width="15.125" style="96" customWidth="1"/>
    <col min="1030" max="1030" width="22.5" style="96" customWidth="1"/>
    <col min="1031" max="1031" width="27.5" style="96" customWidth="1"/>
    <col min="1032" max="1032" width="4.5" style="96" customWidth="1"/>
    <col min="1033" max="1280" width="9" style="96"/>
    <col min="1281" max="1281" width="11.625" style="96" customWidth="1"/>
    <col min="1282" max="1282" width="10.75" style="96" customWidth="1"/>
    <col min="1283" max="1283" width="8.75" style="96" customWidth="1"/>
    <col min="1284" max="1284" width="27.375" style="96" customWidth="1"/>
    <col min="1285" max="1285" width="15.125" style="96" customWidth="1"/>
    <col min="1286" max="1286" width="22.5" style="96" customWidth="1"/>
    <col min="1287" max="1287" width="27.5" style="96" customWidth="1"/>
    <col min="1288" max="1288" width="4.5" style="96" customWidth="1"/>
    <col min="1289" max="1536" width="9" style="96"/>
    <col min="1537" max="1537" width="11.625" style="96" customWidth="1"/>
    <col min="1538" max="1538" width="10.75" style="96" customWidth="1"/>
    <col min="1539" max="1539" width="8.75" style="96" customWidth="1"/>
    <col min="1540" max="1540" width="27.375" style="96" customWidth="1"/>
    <col min="1541" max="1541" width="15.125" style="96" customWidth="1"/>
    <col min="1542" max="1542" width="22.5" style="96" customWidth="1"/>
    <col min="1543" max="1543" width="27.5" style="96" customWidth="1"/>
    <col min="1544" max="1544" width="4.5" style="96" customWidth="1"/>
    <col min="1545" max="1792" width="9" style="96"/>
    <col min="1793" max="1793" width="11.625" style="96" customWidth="1"/>
    <col min="1794" max="1794" width="10.75" style="96" customWidth="1"/>
    <col min="1795" max="1795" width="8.75" style="96" customWidth="1"/>
    <col min="1796" max="1796" width="27.375" style="96" customWidth="1"/>
    <col min="1797" max="1797" width="15.125" style="96" customWidth="1"/>
    <col min="1798" max="1798" width="22.5" style="96" customWidth="1"/>
    <col min="1799" max="1799" width="27.5" style="96" customWidth="1"/>
    <col min="1800" max="1800" width="4.5" style="96" customWidth="1"/>
    <col min="1801" max="2048" width="9" style="96"/>
    <col min="2049" max="2049" width="11.625" style="96" customWidth="1"/>
    <col min="2050" max="2050" width="10.75" style="96" customWidth="1"/>
    <col min="2051" max="2051" width="8.75" style="96" customWidth="1"/>
    <col min="2052" max="2052" width="27.375" style="96" customWidth="1"/>
    <col min="2053" max="2053" width="15.125" style="96" customWidth="1"/>
    <col min="2054" max="2054" width="22.5" style="96" customWidth="1"/>
    <col min="2055" max="2055" width="27.5" style="96" customWidth="1"/>
    <col min="2056" max="2056" width="4.5" style="96" customWidth="1"/>
    <col min="2057" max="2304" width="9" style="96"/>
    <col min="2305" max="2305" width="11.625" style="96" customWidth="1"/>
    <col min="2306" max="2306" width="10.75" style="96" customWidth="1"/>
    <col min="2307" max="2307" width="8.75" style="96" customWidth="1"/>
    <col min="2308" max="2308" width="27.375" style="96" customWidth="1"/>
    <col min="2309" max="2309" width="15.125" style="96" customWidth="1"/>
    <col min="2310" max="2310" width="22.5" style="96" customWidth="1"/>
    <col min="2311" max="2311" width="27.5" style="96" customWidth="1"/>
    <col min="2312" max="2312" width="4.5" style="96" customWidth="1"/>
    <col min="2313" max="2560" width="9" style="96"/>
    <col min="2561" max="2561" width="11.625" style="96" customWidth="1"/>
    <col min="2562" max="2562" width="10.75" style="96" customWidth="1"/>
    <col min="2563" max="2563" width="8.75" style="96" customWidth="1"/>
    <col min="2564" max="2564" width="27.375" style="96" customWidth="1"/>
    <col min="2565" max="2565" width="15.125" style="96" customWidth="1"/>
    <col min="2566" max="2566" width="22.5" style="96" customWidth="1"/>
    <col min="2567" max="2567" width="27.5" style="96" customWidth="1"/>
    <col min="2568" max="2568" width="4.5" style="96" customWidth="1"/>
    <col min="2569" max="2816" width="9" style="96"/>
    <col min="2817" max="2817" width="11.625" style="96" customWidth="1"/>
    <col min="2818" max="2818" width="10.75" style="96" customWidth="1"/>
    <col min="2819" max="2819" width="8.75" style="96" customWidth="1"/>
    <col min="2820" max="2820" width="27.375" style="96" customWidth="1"/>
    <col min="2821" max="2821" width="15.125" style="96" customWidth="1"/>
    <col min="2822" max="2822" width="22.5" style="96" customWidth="1"/>
    <col min="2823" max="2823" width="27.5" style="96" customWidth="1"/>
    <col min="2824" max="2824" width="4.5" style="96" customWidth="1"/>
    <col min="2825" max="3072" width="9" style="96"/>
    <col min="3073" max="3073" width="11.625" style="96" customWidth="1"/>
    <col min="3074" max="3074" width="10.75" style="96" customWidth="1"/>
    <col min="3075" max="3075" width="8.75" style="96" customWidth="1"/>
    <col min="3076" max="3076" width="27.375" style="96" customWidth="1"/>
    <col min="3077" max="3077" width="15.125" style="96" customWidth="1"/>
    <col min="3078" max="3078" width="22.5" style="96" customWidth="1"/>
    <col min="3079" max="3079" width="27.5" style="96" customWidth="1"/>
    <col min="3080" max="3080" width="4.5" style="96" customWidth="1"/>
    <col min="3081" max="3328" width="9" style="96"/>
    <col min="3329" max="3329" width="11.625" style="96" customWidth="1"/>
    <col min="3330" max="3330" width="10.75" style="96" customWidth="1"/>
    <col min="3331" max="3331" width="8.75" style="96" customWidth="1"/>
    <col min="3332" max="3332" width="27.375" style="96" customWidth="1"/>
    <col min="3333" max="3333" width="15.125" style="96" customWidth="1"/>
    <col min="3334" max="3334" width="22.5" style="96" customWidth="1"/>
    <col min="3335" max="3335" width="27.5" style="96" customWidth="1"/>
    <col min="3336" max="3336" width="4.5" style="96" customWidth="1"/>
    <col min="3337" max="3584" width="9" style="96"/>
    <col min="3585" max="3585" width="11.625" style="96" customWidth="1"/>
    <col min="3586" max="3586" width="10.75" style="96" customWidth="1"/>
    <col min="3587" max="3587" width="8.75" style="96" customWidth="1"/>
    <col min="3588" max="3588" width="27.375" style="96" customWidth="1"/>
    <col min="3589" max="3589" width="15.125" style="96" customWidth="1"/>
    <col min="3590" max="3590" width="22.5" style="96" customWidth="1"/>
    <col min="3591" max="3591" width="27.5" style="96" customWidth="1"/>
    <col min="3592" max="3592" width="4.5" style="96" customWidth="1"/>
    <col min="3593" max="3840" width="9" style="96"/>
    <col min="3841" max="3841" width="11.625" style="96" customWidth="1"/>
    <col min="3842" max="3842" width="10.75" style="96" customWidth="1"/>
    <col min="3843" max="3843" width="8.75" style="96" customWidth="1"/>
    <col min="3844" max="3844" width="27.375" style="96" customWidth="1"/>
    <col min="3845" max="3845" width="15.125" style="96" customWidth="1"/>
    <col min="3846" max="3846" width="22.5" style="96" customWidth="1"/>
    <col min="3847" max="3847" width="27.5" style="96" customWidth="1"/>
    <col min="3848" max="3848" width="4.5" style="96" customWidth="1"/>
    <col min="3849" max="4096" width="9" style="96"/>
    <col min="4097" max="4097" width="11.625" style="96" customWidth="1"/>
    <col min="4098" max="4098" width="10.75" style="96" customWidth="1"/>
    <col min="4099" max="4099" width="8.75" style="96" customWidth="1"/>
    <col min="4100" max="4100" width="27.375" style="96" customWidth="1"/>
    <col min="4101" max="4101" width="15.125" style="96" customWidth="1"/>
    <col min="4102" max="4102" width="22.5" style="96" customWidth="1"/>
    <col min="4103" max="4103" width="27.5" style="96" customWidth="1"/>
    <col min="4104" max="4104" width="4.5" style="96" customWidth="1"/>
    <col min="4105" max="4352" width="9" style="96"/>
    <col min="4353" max="4353" width="11.625" style="96" customWidth="1"/>
    <col min="4354" max="4354" width="10.75" style="96" customWidth="1"/>
    <col min="4355" max="4355" width="8.75" style="96" customWidth="1"/>
    <col min="4356" max="4356" width="27.375" style="96" customWidth="1"/>
    <col min="4357" max="4357" width="15.125" style="96" customWidth="1"/>
    <col min="4358" max="4358" width="22.5" style="96" customWidth="1"/>
    <col min="4359" max="4359" width="27.5" style="96" customWidth="1"/>
    <col min="4360" max="4360" width="4.5" style="96" customWidth="1"/>
    <col min="4361" max="4608" width="9" style="96"/>
    <col min="4609" max="4609" width="11.625" style="96" customWidth="1"/>
    <col min="4610" max="4610" width="10.75" style="96" customWidth="1"/>
    <col min="4611" max="4611" width="8.75" style="96" customWidth="1"/>
    <col min="4612" max="4612" width="27.375" style="96" customWidth="1"/>
    <col min="4613" max="4613" width="15.125" style="96" customWidth="1"/>
    <col min="4614" max="4614" width="22.5" style="96" customWidth="1"/>
    <col min="4615" max="4615" width="27.5" style="96" customWidth="1"/>
    <col min="4616" max="4616" width="4.5" style="96" customWidth="1"/>
    <col min="4617" max="4864" width="9" style="96"/>
    <col min="4865" max="4865" width="11.625" style="96" customWidth="1"/>
    <col min="4866" max="4866" width="10.75" style="96" customWidth="1"/>
    <col min="4867" max="4867" width="8.75" style="96" customWidth="1"/>
    <col min="4868" max="4868" width="27.375" style="96" customWidth="1"/>
    <col min="4869" max="4869" width="15.125" style="96" customWidth="1"/>
    <col min="4870" max="4870" width="22.5" style="96" customWidth="1"/>
    <col min="4871" max="4871" width="27.5" style="96" customWidth="1"/>
    <col min="4872" max="4872" width="4.5" style="96" customWidth="1"/>
    <col min="4873" max="5120" width="9" style="96"/>
    <col min="5121" max="5121" width="11.625" style="96" customWidth="1"/>
    <col min="5122" max="5122" width="10.75" style="96" customWidth="1"/>
    <col min="5123" max="5123" width="8.75" style="96" customWidth="1"/>
    <col min="5124" max="5124" width="27.375" style="96" customWidth="1"/>
    <col min="5125" max="5125" width="15.125" style="96" customWidth="1"/>
    <col min="5126" max="5126" width="22.5" style="96" customWidth="1"/>
    <col min="5127" max="5127" width="27.5" style="96" customWidth="1"/>
    <col min="5128" max="5128" width="4.5" style="96" customWidth="1"/>
    <col min="5129" max="5376" width="9" style="96"/>
    <col min="5377" max="5377" width="11.625" style="96" customWidth="1"/>
    <col min="5378" max="5378" width="10.75" style="96" customWidth="1"/>
    <col min="5379" max="5379" width="8.75" style="96" customWidth="1"/>
    <col min="5380" max="5380" width="27.375" style="96" customWidth="1"/>
    <col min="5381" max="5381" width="15.125" style="96" customWidth="1"/>
    <col min="5382" max="5382" width="22.5" style="96" customWidth="1"/>
    <col min="5383" max="5383" width="27.5" style="96" customWidth="1"/>
    <col min="5384" max="5384" width="4.5" style="96" customWidth="1"/>
    <col min="5385" max="5632" width="9" style="96"/>
    <col min="5633" max="5633" width="11.625" style="96" customWidth="1"/>
    <col min="5634" max="5634" width="10.75" style="96" customWidth="1"/>
    <col min="5635" max="5635" width="8.75" style="96" customWidth="1"/>
    <col min="5636" max="5636" width="27.375" style="96" customWidth="1"/>
    <col min="5637" max="5637" width="15.125" style="96" customWidth="1"/>
    <col min="5638" max="5638" width="22.5" style="96" customWidth="1"/>
    <col min="5639" max="5639" width="27.5" style="96" customWidth="1"/>
    <col min="5640" max="5640" width="4.5" style="96" customWidth="1"/>
    <col min="5641" max="5888" width="9" style="96"/>
    <col min="5889" max="5889" width="11.625" style="96" customWidth="1"/>
    <col min="5890" max="5890" width="10.75" style="96" customWidth="1"/>
    <col min="5891" max="5891" width="8.75" style="96" customWidth="1"/>
    <col min="5892" max="5892" width="27.375" style="96" customWidth="1"/>
    <col min="5893" max="5893" width="15.125" style="96" customWidth="1"/>
    <col min="5894" max="5894" width="22.5" style="96" customWidth="1"/>
    <col min="5895" max="5895" width="27.5" style="96" customWidth="1"/>
    <col min="5896" max="5896" width="4.5" style="96" customWidth="1"/>
    <col min="5897" max="6144" width="9" style="96"/>
    <col min="6145" max="6145" width="11.625" style="96" customWidth="1"/>
    <col min="6146" max="6146" width="10.75" style="96" customWidth="1"/>
    <col min="6147" max="6147" width="8.75" style="96" customWidth="1"/>
    <col min="6148" max="6148" width="27.375" style="96" customWidth="1"/>
    <col min="6149" max="6149" width="15.125" style="96" customWidth="1"/>
    <col min="6150" max="6150" width="22.5" style="96" customWidth="1"/>
    <col min="6151" max="6151" width="27.5" style="96" customWidth="1"/>
    <col min="6152" max="6152" width="4.5" style="96" customWidth="1"/>
    <col min="6153" max="6400" width="9" style="96"/>
    <col min="6401" max="6401" width="11.625" style="96" customWidth="1"/>
    <col min="6402" max="6402" width="10.75" style="96" customWidth="1"/>
    <col min="6403" max="6403" width="8.75" style="96" customWidth="1"/>
    <col min="6404" max="6404" width="27.375" style="96" customWidth="1"/>
    <col min="6405" max="6405" width="15.125" style="96" customWidth="1"/>
    <col min="6406" max="6406" width="22.5" style="96" customWidth="1"/>
    <col min="6407" max="6407" width="27.5" style="96" customWidth="1"/>
    <col min="6408" max="6408" width="4.5" style="96" customWidth="1"/>
    <col min="6409" max="6656" width="9" style="96"/>
    <col min="6657" max="6657" width="11.625" style="96" customWidth="1"/>
    <col min="6658" max="6658" width="10.75" style="96" customWidth="1"/>
    <col min="6659" max="6659" width="8.75" style="96" customWidth="1"/>
    <col min="6660" max="6660" width="27.375" style="96" customWidth="1"/>
    <col min="6661" max="6661" width="15.125" style="96" customWidth="1"/>
    <col min="6662" max="6662" width="22.5" style="96" customWidth="1"/>
    <col min="6663" max="6663" width="27.5" style="96" customWidth="1"/>
    <col min="6664" max="6664" width="4.5" style="96" customWidth="1"/>
    <col min="6665" max="6912" width="9" style="96"/>
    <col min="6913" max="6913" width="11.625" style="96" customWidth="1"/>
    <col min="6914" max="6914" width="10.75" style="96" customWidth="1"/>
    <col min="6915" max="6915" width="8.75" style="96" customWidth="1"/>
    <col min="6916" max="6916" width="27.375" style="96" customWidth="1"/>
    <col min="6917" max="6917" width="15.125" style="96" customWidth="1"/>
    <col min="6918" max="6918" width="22.5" style="96" customWidth="1"/>
    <col min="6919" max="6919" width="27.5" style="96" customWidth="1"/>
    <col min="6920" max="6920" width="4.5" style="96" customWidth="1"/>
    <col min="6921" max="7168" width="9" style="96"/>
    <col min="7169" max="7169" width="11.625" style="96" customWidth="1"/>
    <col min="7170" max="7170" width="10.75" style="96" customWidth="1"/>
    <col min="7171" max="7171" width="8.75" style="96" customWidth="1"/>
    <col min="7172" max="7172" width="27.375" style="96" customWidth="1"/>
    <col min="7173" max="7173" width="15.125" style="96" customWidth="1"/>
    <col min="7174" max="7174" width="22.5" style="96" customWidth="1"/>
    <col min="7175" max="7175" width="27.5" style="96" customWidth="1"/>
    <col min="7176" max="7176" width="4.5" style="96" customWidth="1"/>
    <col min="7177" max="7424" width="9" style="96"/>
    <col min="7425" max="7425" width="11.625" style="96" customWidth="1"/>
    <col min="7426" max="7426" width="10.75" style="96" customWidth="1"/>
    <col min="7427" max="7427" width="8.75" style="96" customWidth="1"/>
    <col min="7428" max="7428" width="27.375" style="96" customWidth="1"/>
    <col min="7429" max="7429" width="15.125" style="96" customWidth="1"/>
    <col min="7430" max="7430" width="22.5" style="96" customWidth="1"/>
    <col min="7431" max="7431" width="27.5" style="96" customWidth="1"/>
    <col min="7432" max="7432" width="4.5" style="96" customWidth="1"/>
    <col min="7433" max="7680" width="9" style="96"/>
    <col min="7681" max="7681" width="11.625" style="96" customWidth="1"/>
    <col min="7682" max="7682" width="10.75" style="96" customWidth="1"/>
    <col min="7683" max="7683" width="8.75" style="96" customWidth="1"/>
    <col min="7684" max="7684" width="27.375" style="96" customWidth="1"/>
    <col min="7685" max="7685" width="15.125" style="96" customWidth="1"/>
    <col min="7686" max="7686" width="22.5" style="96" customWidth="1"/>
    <col min="7687" max="7687" width="27.5" style="96" customWidth="1"/>
    <col min="7688" max="7688" width="4.5" style="96" customWidth="1"/>
    <col min="7689" max="7936" width="9" style="96"/>
    <col min="7937" max="7937" width="11.625" style="96" customWidth="1"/>
    <col min="7938" max="7938" width="10.75" style="96" customWidth="1"/>
    <col min="7939" max="7939" width="8.75" style="96" customWidth="1"/>
    <col min="7940" max="7940" width="27.375" style="96" customWidth="1"/>
    <col min="7941" max="7941" width="15.125" style="96" customWidth="1"/>
    <col min="7942" max="7942" width="22.5" style="96" customWidth="1"/>
    <col min="7943" max="7943" width="27.5" style="96" customWidth="1"/>
    <col min="7944" max="7944" width="4.5" style="96" customWidth="1"/>
    <col min="7945" max="8192" width="9" style="96"/>
    <col min="8193" max="8193" width="11.625" style="96" customWidth="1"/>
    <col min="8194" max="8194" width="10.75" style="96" customWidth="1"/>
    <col min="8195" max="8195" width="8.75" style="96" customWidth="1"/>
    <col min="8196" max="8196" width="27.375" style="96" customWidth="1"/>
    <col min="8197" max="8197" width="15.125" style="96" customWidth="1"/>
    <col min="8198" max="8198" width="22.5" style="96" customWidth="1"/>
    <col min="8199" max="8199" width="27.5" style="96" customWidth="1"/>
    <col min="8200" max="8200" width="4.5" style="96" customWidth="1"/>
    <col min="8201" max="8448" width="9" style="96"/>
    <col min="8449" max="8449" width="11.625" style="96" customWidth="1"/>
    <col min="8450" max="8450" width="10.75" style="96" customWidth="1"/>
    <col min="8451" max="8451" width="8.75" style="96" customWidth="1"/>
    <col min="8452" max="8452" width="27.375" style="96" customWidth="1"/>
    <col min="8453" max="8453" width="15.125" style="96" customWidth="1"/>
    <col min="8454" max="8454" width="22.5" style="96" customWidth="1"/>
    <col min="8455" max="8455" width="27.5" style="96" customWidth="1"/>
    <col min="8456" max="8456" width="4.5" style="96" customWidth="1"/>
    <col min="8457" max="8704" width="9" style="96"/>
    <col min="8705" max="8705" width="11.625" style="96" customWidth="1"/>
    <col min="8706" max="8706" width="10.75" style="96" customWidth="1"/>
    <col min="8707" max="8707" width="8.75" style="96" customWidth="1"/>
    <col min="8708" max="8708" width="27.375" style="96" customWidth="1"/>
    <col min="8709" max="8709" width="15.125" style="96" customWidth="1"/>
    <col min="8710" max="8710" width="22.5" style="96" customWidth="1"/>
    <col min="8711" max="8711" width="27.5" style="96" customWidth="1"/>
    <col min="8712" max="8712" width="4.5" style="96" customWidth="1"/>
    <col min="8713" max="8960" width="9" style="96"/>
    <col min="8961" max="8961" width="11.625" style="96" customWidth="1"/>
    <col min="8962" max="8962" width="10.75" style="96" customWidth="1"/>
    <col min="8963" max="8963" width="8.75" style="96" customWidth="1"/>
    <col min="8964" max="8964" width="27.375" style="96" customWidth="1"/>
    <col min="8965" max="8965" width="15.125" style="96" customWidth="1"/>
    <col min="8966" max="8966" width="22.5" style="96" customWidth="1"/>
    <col min="8967" max="8967" width="27.5" style="96" customWidth="1"/>
    <col min="8968" max="8968" width="4.5" style="96" customWidth="1"/>
    <col min="8969" max="9216" width="9" style="96"/>
    <col min="9217" max="9217" width="11.625" style="96" customWidth="1"/>
    <col min="9218" max="9218" width="10.75" style="96" customWidth="1"/>
    <col min="9219" max="9219" width="8.75" style="96" customWidth="1"/>
    <col min="9220" max="9220" width="27.375" style="96" customWidth="1"/>
    <col min="9221" max="9221" width="15.125" style="96" customWidth="1"/>
    <col min="9222" max="9222" width="22.5" style="96" customWidth="1"/>
    <col min="9223" max="9223" width="27.5" style="96" customWidth="1"/>
    <col min="9224" max="9224" width="4.5" style="96" customWidth="1"/>
    <col min="9225" max="9472" width="9" style="96"/>
    <col min="9473" max="9473" width="11.625" style="96" customWidth="1"/>
    <col min="9474" max="9474" width="10.75" style="96" customWidth="1"/>
    <col min="9475" max="9475" width="8.75" style="96" customWidth="1"/>
    <col min="9476" max="9476" width="27.375" style="96" customWidth="1"/>
    <col min="9477" max="9477" width="15.125" style="96" customWidth="1"/>
    <col min="9478" max="9478" width="22.5" style="96" customWidth="1"/>
    <col min="9479" max="9479" width="27.5" style="96" customWidth="1"/>
    <col min="9480" max="9480" width="4.5" style="96" customWidth="1"/>
    <col min="9481" max="9728" width="9" style="96"/>
    <col min="9729" max="9729" width="11.625" style="96" customWidth="1"/>
    <col min="9730" max="9730" width="10.75" style="96" customWidth="1"/>
    <col min="9731" max="9731" width="8.75" style="96" customWidth="1"/>
    <col min="9732" max="9732" width="27.375" style="96" customWidth="1"/>
    <col min="9733" max="9733" width="15.125" style="96" customWidth="1"/>
    <col min="9734" max="9734" width="22.5" style="96" customWidth="1"/>
    <col min="9735" max="9735" width="27.5" style="96" customWidth="1"/>
    <col min="9736" max="9736" width="4.5" style="96" customWidth="1"/>
    <col min="9737" max="9984" width="9" style="96"/>
    <col min="9985" max="9985" width="11.625" style="96" customWidth="1"/>
    <col min="9986" max="9986" width="10.75" style="96" customWidth="1"/>
    <col min="9987" max="9987" width="8.75" style="96" customWidth="1"/>
    <col min="9988" max="9988" width="27.375" style="96" customWidth="1"/>
    <col min="9989" max="9989" width="15.125" style="96" customWidth="1"/>
    <col min="9990" max="9990" width="22.5" style="96" customWidth="1"/>
    <col min="9991" max="9991" width="27.5" style="96" customWidth="1"/>
    <col min="9992" max="9992" width="4.5" style="96" customWidth="1"/>
    <col min="9993" max="10240" width="9" style="96"/>
    <col min="10241" max="10241" width="11.625" style="96" customWidth="1"/>
    <col min="10242" max="10242" width="10.75" style="96" customWidth="1"/>
    <col min="10243" max="10243" width="8.75" style="96" customWidth="1"/>
    <col min="10244" max="10244" width="27.375" style="96" customWidth="1"/>
    <col min="10245" max="10245" width="15.125" style="96" customWidth="1"/>
    <col min="10246" max="10246" width="22.5" style="96" customWidth="1"/>
    <col min="10247" max="10247" width="27.5" style="96" customWidth="1"/>
    <col min="10248" max="10248" width="4.5" style="96" customWidth="1"/>
    <col min="10249" max="10496" width="9" style="96"/>
    <col min="10497" max="10497" width="11.625" style="96" customWidth="1"/>
    <col min="10498" max="10498" width="10.75" style="96" customWidth="1"/>
    <col min="10499" max="10499" width="8.75" style="96" customWidth="1"/>
    <col min="10500" max="10500" width="27.375" style="96" customWidth="1"/>
    <col min="10501" max="10501" width="15.125" style="96" customWidth="1"/>
    <col min="10502" max="10502" width="22.5" style="96" customWidth="1"/>
    <col min="10503" max="10503" width="27.5" style="96" customWidth="1"/>
    <col min="10504" max="10504" width="4.5" style="96" customWidth="1"/>
    <col min="10505" max="10752" width="9" style="96"/>
    <col min="10753" max="10753" width="11.625" style="96" customWidth="1"/>
    <col min="10754" max="10754" width="10.75" style="96" customWidth="1"/>
    <col min="10755" max="10755" width="8.75" style="96" customWidth="1"/>
    <col min="10756" max="10756" width="27.375" style="96" customWidth="1"/>
    <col min="10757" max="10757" width="15.125" style="96" customWidth="1"/>
    <col min="10758" max="10758" width="22.5" style="96" customWidth="1"/>
    <col min="10759" max="10759" width="27.5" style="96" customWidth="1"/>
    <col min="10760" max="10760" width="4.5" style="96" customWidth="1"/>
    <col min="10761" max="11008" width="9" style="96"/>
    <col min="11009" max="11009" width="11.625" style="96" customWidth="1"/>
    <col min="11010" max="11010" width="10.75" style="96" customWidth="1"/>
    <col min="11011" max="11011" width="8.75" style="96" customWidth="1"/>
    <col min="11012" max="11012" width="27.375" style="96" customWidth="1"/>
    <col min="11013" max="11013" width="15.125" style="96" customWidth="1"/>
    <col min="11014" max="11014" width="22.5" style="96" customWidth="1"/>
    <col min="11015" max="11015" width="27.5" style="96" customWidth="1"/>
    <col min="11016" max="11016" width="4.5" style="96" customWidth="1"/>
    <col min="11017" max="11264" width="9" style="96"/>
    <col min="11265" max="11265" width="11.625" style="96" customWidth="1"/>
    <col min="11266" max="11266" width="10.75" style="96" customWidth="1"/>
    <col min="11267" max="11267" width="8.75" style="96" customWidth="1"/>
    <col min="11268" max="11268" width="27.375" style="96" customWidth="1"/>
    <col min="11269" max="11269" width="15.125" style="96" customWidth="1"/>
    <col min="11270" max="11270" width="22.5" style="96" customWidth="1"/>
    <col min="11271" max="11271" width="27.5" style="96" customWidth="1"/>
    <col min="11272" max="11272" width="4.5" style="96" customWidth="1"/>
    <col min="11273" max="11520" width="9" style="96"/>
    <col min="11521" max="11521" width="11.625" style="96" customWidth="1"/>
    <col min="11522" max="11522" width="10.75" style="96" customWidth="1"/>
    <col min="11523" max="11523" width="8.75" style="96" customWidth="1"/>
    <col min="11524" max="11524" width="27.375" style="96" customWidth="1"/>
    <col min="11525" max="11525" width="15.125" style="96" customWidth="1"/>
    <col min="11526" max="11526" width="22.5" style="96" customWidth="1"/>
    <col min="11527" max="11527" width="27.5" style="96" customWidth="1"/>
    <col min="11528" max="11528" width="4.5" style="96" customWidth="1"/>
    <col min="11529" max="11776" width="9" style="96"/>
    <col min="11777" max="11777" width="11.625" style="96" customWidth="1"/>
    <col min="11778" max="11778" width="10.75" style="96" customWidth="1"/>
    <col min="11779" max="11779" width="8.75" style="96" customWidth="1"/>
    <col min="11780" max="11780" width="27.375" style="96" customWidth="1"/>
    <col min="11781" max="11781" width="15.125" style="96" customWidth="1"/>
    <col min="11782" max="11782" width="22.5" style="96" customWidth="1"/>
    <col min="11783" max="11783" width="27.5" style="96" customWidth="1"/>
    <col min="11784" max="11784" width="4.5" style="96" customWidth="1"/>
    <col min="11785" max="12032" width="9" style="96"/>
    <col min="12033" max="12033" width="11.625" style="96" customWidth="1"/>
    <col min="12034" max="12034" width="10.75" style="96" customWidth="1"/>
    <col min="12035" max="12035" width="8.75" style="96" customWidth="1"/>
    <col min="12036" max="12036" width="27.375" style="96" customWidth="1"/>
    <col min="12037" max="12037" width="15.125" style="96" customWidth="1"/>
    <col min="12038" max="12038" width="22.5" style="96" customWidth="1"/>
    <col min="12039" max="12039" width="27.5" style="96" customWidth="1"/>
    <col min="12040" max="12040" width="4.5" style="96" customWidth="1"/>
    <col min="12041" max="12288" width="9" style="96"/>
    <col min="12289" max="12289" width="11.625" style="96" customWidth="1"/>
    <col min="12290" max="12290" width="10.75" style="96" customWidth="1"/>
    <col min="12291" max="12291" width="8.75" style="96" customWidth="1"/>
    <col min="12292" max="12292" width="27.375" style="96" customWidth="1"/>
    <col min="12293" max="12293" width="15.125" style="96" customWidth="1"/>
    <col min="12294" max="12294" width="22.5" style="96" customWidth="1"/>
    <col min="12295" max="12295" width="27.5" style="96" customWidth="1"/>
    <col min="12296" max="12296" width="4.5" style="96" customWidth="1"/>
    <col min="12297" max="12544" width="9" style="96"/>
    <col min="12545" max="12545" width="11.625" style="96" customWidth="1"/>
    <col min="12546" max="12546" width="10.75" style="96" customWidth="1"/>
    <col min="12547" max="12547" width="8.75" style="96" customWidth="1"/>
    <col min="12548" max="12548" width="27.375" style="96" customWidth="1"/>
    <col min="12549" max="12549" width="15.125" style="96" customWidth="1"/>
    <col min="12550" max="12550" width="22.5" style="96" customWidth="1"/>
    <col min="12551" max="12551" width="27.5" style="96" customWidth="1"/>
    <col min="12552" max="12552" width="4.5" style="96" customWidth="1"/>
    <col min="12553" max="12800" width="9" style="96"/>
    <col min="12801" max="12801" width="11.625" style="96" customWidth="1"/>
    <col min="12802" max="12802" width="10.75" style="96" customWidth="1"/>
    <col min="12803" max="12803" width="8.75" style="96" customWidth="1"/>
    <col min="12804" max="12804" width="27.375" style="96" customWidth="1"/>
    <col min="12805" max="12805" width="15.125" style="96" customWidth="1"/>
    <col min="12806" max="12806" width="22.5" style="96" customWidth="1"/>
    <col min="12807" max="12807" width="27.5" style="96" customWidth="1"/>
    <col min="12808" max="12808" width="4.5" style="96" customWidth="1"/>
    <col min="12809" max="13056" width="9" style="96"/>
    <col min="13057" max="13057" width="11.625" style="96" customWidth="1"/>
    <col min="13058" max="13058" width="10.75" style="96" customWidth="1"/>
    <col min="13059" max="13059" width="8.75" style="96" customWidth="1"/>
    <col min="13060" max="13060" width="27.375" style="96" customWidth="1"/>
    <col min="13061" max="13061" width="15.125" style="96" customWidth="1"/>
    <col min="13062" max="13062" width="22.5" style="96" customWidth="1"/>
    <col min="13063" max="13063" width="27.5" style="96" customWidth="1"/>
    <col min="13064" max="13064" width="4.5" style="96" customWidth="1"/>
    <col min="13065" max="13312" width="9" style="96"/>
    <col min="13313" max="13313" width="11.625" style="96" customWidth="1"/>
    <col min="13314" max="13314" width="10.75" style="96" customWidth="1"/>
    <col min="13315" max="13315" width="8.75" style="96" customWidth="1"/>
    <col min="13316" max="13316" width="27.375" style="96" customWidth="1"/>
    <col min="13317" max="13317" width="15.125" style="96" customWidth="1"/>
    <col min="13318" max="13318" width="22.5" style="96" customWidth="1"/>
    <col min="13319" max="13319" width="27.5" style="96" customWidth="1"/>
    <col min="13320" max="13320" width="4.5" style="96" customWidth="1"/>
    <col min="13321" max="13568" width="9" style="96"/>
    <col min="13569" max="13569" width="11.625" style="96" customWidth="1"/>
    <col min="13570" max="13570" width="10.75" style="96" customWidth="1"/>
    <col min="13571" max="13571" width="8.75" style="96" customWidth="1"/>
    <col min="13572" max="13572" width="27.375" style="96" customWidth="1"/>
    <col min="13573" max="13573" width="15.125" style="96" customWidth="1"/>
    <col min="13574" max="13574" width="22.5" style="96" customWidth="1"/>
    <col min="13575" max="13575" width="27.5" style="96" customWidth="1"/>
    <col min="13576" max="13576" width="4.5" style="96" customWidth="1"/>
    <col min="13577" max="13824" width="9" style="96"/>
    <col min="13825" max="13825" width="11.625" style="96" customWidth="1"/>
    <col min="13826" max="13826" width="10.75" style="96" customWidth="1"/>
    <col min="13827" max="13827" width="8.75" style="96" customWidth="1"/>
    <col min="13828" max="13828" width="27.375" style="96" customWidth="1"/>
    <col min="13829" max="13829" width="15.125" style="96" customWidth="1"/>
    <col min="13830" max="13830" width="22.5" style="96" customWidth="1"/>
    <col min="13831" max="13831" width="27.5" style="96" customWidth="1"/>
    <col min="13832" max="13832" width="4.5" style="96" customWidth="1"/>
    <col min="13833" max="14080" width="9" style="96"/>
    <col min="14081" max="14081" width="11.625" style="96" customWidth="1"/>
    <col min="14082" max="14082" width="10.75" style="96" customWidth="1"/>
    <col min="14083" max="14083" width="8.75" style="96" customWidth="1"/>
    <col min="14084" max="14084" width="27.375" style="96" customWidth="1"/>
    <col min="14085" max="14085" width="15.125" style="96" customWidth="1"/>
    <col min="14086" max="14086" width="22.5" style="96" customWidth="1"/>
    <col min="14087" max="14087" width="27.5" style="96" customWidth="1"/>
    <col min="14088" max="14088" width="4.5" style="96" customWidth="1"/>
    <col min="14089" max="14336" width="9" style="96"/>
    <col min="14337" max="14337" width="11.625" style="96" customWidth="1"/>
    <col min="14338" max="14338" width="10.75" style="96" customWidth="1"/>
    <col min="14339" max="14339" width="8.75" style="96" customWidth="1"/>
    <col min="14340" max="14340" width="27.375" style="96" customWidth="1"/>
    <col min="14341" max="14341" width="15.125" style="96" customWidth="1"/>
    <col min="14342" max="14342" width="22.5" style="96" customWidth="1"/>
    <col min="14343" max="14343" width="27.5" style="96" customWidth="1"/>
    <col min="14344" max="14344" width="4.5" style="96" customWidth="1"/>
    <col min="14345" max="14592" width="9" style="96"/>
    <col min="14593" max="14593" width="11.625" style="96" customWidth="1"/>
    <col min="14594" max="14594" width="10.75" style="96" customWidth="1"/>
    <col min="14595" max="14595" width="8.75" style="96" customWidth="1"/>
    <col min="14596" max="14596" width="27.375" style="96" customWidth="1"/>
    <col min="14597" max="14597" width="15.125" style="96" customWidth="1"/>
    <col min="14598" max="14598" width="22.5" style="96" customWidth="1"/>
    <col min="14599" max="14599" width="27.5" style="96" customWidth="1"/>
    <col min="14600" max="14600" width="4.5" style="96" customWidth="1"/>
    <col min="14601" max="14848" width="9" style="96"/>
    <col min="14849" max="14849" width="11.625" style="96" customWidth="1"/>
    <col min="14850" max="14850" width="10.75" style="96" customWidth="1"/>
    <col min="14851" max="14851" width="8.75" style="96" customWidth="1"/>
    <col min="14852" max="14852" width="27.375" style="96" customWidth="1"/>
    <col min="14853" max="14853" width="15.125" style="96" customWidth="1"/>
    <col min="14854" max="14854" width="22.5" style="96" customWidth="1"/>
    <col min="14855" max="14855" width="27.5" style="96" customWidth="1"/>
    <col min="14856" max="14856" width="4.5" style="96" customWidth="1"/>
    <col min="14857" max="15104" width="9" style="96"/>
    <col min="15105" max="15105" width="11.625" style="96" customWidth="1"/>
    <col min="15106" max="15106" width="10.75" style="96" customWidth="1"/>
    <col min="15107" max="15107" width="8.75" style="96" customWidth="1"/>
    <col min="15108" max="15108" width="27.375" style="96" customWidth="1"/>
    <col min="15109" max="15109" width="15.125" style="96" customWidth="1"/>
    <col min="15110" max="15110" width="22.5" style="96" customWidth="1"/>
    <col min="15111" max="15111" width="27.5" style="96" customWidth="1"/>
    <col min="15112" max="15112" width="4.5" style="96" customWidth="1"/>
    <col min="15113" max="15360" width="9" style="96"/>
    <col min="15361" max="15361" width="11.625" style="96" customWidth="1"/>
    <col min="15362" max="15362" width="10.75" style="96" customWidth="1"/>
    <col min="15363" max="15363" width="8.75" style="96" customWidth="1"/>
    <col min="15364" max="15364" width="27.375" style="96" customWidth="1"/>
    <col min="15365" max="15365" width="15.125" style="96" customWidth="1"/>
    <col min="15366" max="15366" width="22.5" style="96" customWidth="1"/>
    <col min="15367" max="15367" width="27.5" style="96" customWidth="1"/>
    <col min="15368" max="15368" width="4.5" style="96" customWidth="1"/>
    <col min="15369" max="15616" width="9" style="96"/>
    <col min="15617" max="15617" width="11.625" style="96" customWidth="1"/>
    <col min="15618" max="15618" width="10.75" style="96" customWidth="1"/>
    <col min="15619" max="15619" width="8.75" style="96" customWidth="1"/>
    <col min="15620" max="15620" width="27.375" style="96" customWidth="1"/>
    <col min="15621" max="15621" width="15.125" style="96" customWidth="1"/>
    <col min="15622" max="15622" width="22.5" style="96" customWidth="1"/>
    <col min="15623" max="15623" width="27.5" style="96" customWidth="1"/>
    <col min="15624" max="15624" width="4.5" style="96" customWidth="1"/>
    <col min="15625" max="15872" width="9" style="96"/>
    <col min="15873" max="15873" width="11.625" style="96" customWidth="1"/>
    <col min="15874" max="15874" width="10.75" style="96" customWidth="1"/>
    <col min="15875" max="15875" width="8.75" style="96" customWidth="1"/>
    <col min="15876" max="15876" width="27.375" style="96" customWidth="1"/>
    <col min="15877" max="15877" width="15.125" style="96" customWidth="1"/>
    <col min="15878" max="15878" width="22.5" style="96" customWidth="1"/>
    <col min="15879" max="15879" width="27.5" style="96" customWidth="1"/>
    <col min="15880" max="15880" width="4.5" style="96" customWidth="1"/>
    <col min="15881" max="16128" width="9" style="96"/>
    <col min="16129" max="16129" width="11.625" style="96" customWidth="1"/>
    <col min="16130" max="16130" width="10.75" style="96" customWidth="1"/>
    <col min="16131" max="16131" width="8.75" style="96" customWidth="1"/>
    <col min="16132" max="16132" width="27.375" style="96" customWidth="1"/>
    <col min="16133" max="16133" width="15.125" style="96" customWidth="1"/>
    <col min="16134" max="16134" width="22.5" style="96" customWidth="1"/>
    <col min="16135" max="16135" width="27.5" style="96" customWidth="1"/>
    <col min="16136" max="16136" width="4.5" style="96" customWidth="1"/>
    <col min="16137" max="16384" width="9" style="96"/>
  </cols>
  <sheetData>
    <row r="1" spans="1:9" ht="18" customHeight="1">
      <c r="A1" s="92"/>
      <c r="B1" s="93"/>
      <c r="C1" s="93"/>
      <c r="D1" s="93"/>
      <c r="E1" s="93"/>
      <c r="F1" s="93"/>
      <c r="G1" s="94"/>
      <c r="H1" s="95"/>
      <c r="I1" s="95"/>
    </row>
    <row r="2" spans="1:9" ht="29.25" customHeight="1">
      <c r="A2" s="97"/>
      <c r="B2" s="95"/>
      <c r="C2" s="95"/>
      <c r="D2" s="95"/>
      <c r="E2" s="95"/>
      <c r="F2" s="95"/>
      <c r="G2" s="98"/>
      <c r="H2" s="95"/>
      <c r="I2" s="95"/>
    </row>
    <row r="3" spans="1:9" ht="50.1" customHeight="1">
      <c r="A3" s="538" t="s">
        <v>424</v>
      </c>
      <c r="B3" s="539"/>
      <c r="C3" s="539"/>
      <c r="D3" s="95"/>
      <c r="E3" s="95"/>
      <c r="F3" s="95"/>
      <c r="G3" s="98"/>
      <c r="H3" s="95"/>
      <c r="I3" s="95"/>
    </row>
    <row r="4" spans="1:9" ht="30" customHeight="1">
      <c r="A4" s="440"/>
      <c r="B4" s="461"/>
      <c r="C4" s="461"/>
      <c r="D4" s="95"/>
      <c r="E4" s="95"/>
      <c r="F4" s="95"/>
      <c r="G4" s="98"/>
      <c r="H4" s="95"/>
      <c r="I4" s="95"/>
    </row>
    <row r="5" spans="1:9" ht="48" customHeight="1">
      <c r="A5" s="540" t="s">
        <v>417</v>
      </c>
      <c r="B5" s="541"/>
      <c r="C5" s="541"/>
      <c r="D5" s="541"/>
      <c r="E5" s="541"/>
      <c r="F5" s="541"/>
      <c r="G5" s="542"/>
      <c r="H5" s="95"/>
      <c r="I5" s="95"/>
    </row>
    <row r="6" spans="1:9" ht="48" customHeight="1">
      <c r="A6" s="543" t="s">
        <v>163</v>
      </c>
      <c r="B6" s="544"/>
      <c r="C6" s="544"/>
      <c r="D6" s="544"/>
      <c r="E6" s="544"/>
      <c r="F6" s="544"/>
      <c r="G6" s="545"/>
      <c r="H6" s="95"/>
      <c r="I6" s="95"/>
    </row>
    <row r="7" spans="1:9" ht="33" customHeight="1">
      <c r="A7" s="97"/>
      <c r="B7" s="95"/>
      <c r="C7" s="95"/>
      <c r="D7" s="99"/>
      <c r="E7" s="99"/>
      <c r="F7" s="99"/>
      <c r="G7" s="98"/>
      <c r="H7" s="95"/>
      <c r="I7" s="95"/>
    </row>
    <row r="8" spans="1:9" ht="33" customHeight="1">
      <c r="A8" s="97"/>
      <c r="B8" s="100"/>
      <c r="C8" s="95"/>
      <c r="D8" s="99"/>
      <c r="E8" s="99"/>
      <c r="F8" s="99"/>
      <c r="G8" s="98"/>
      <c r="H8" s="95"/>
      <c r="I8" s="95"/>
    </row>
    <row r="9" spans="1:9" ht="30" customHeight="1">
      <c r="A9" s="97"/>
      <c r="B9" s="100"/>
      <c r="C9" s="101"/>
      <c r="D9" s="99"/>
      <c r="E9" s="102"/>
      <c r="F9" s="103"/>
      <c r="G9" s="98"/>
      <c r="H9" s="95"/>
      <c r="I9" s="95"/>
    </row>
    <row r="10" spans="1:9" ht="24.75" customHeight="1">
      <c r="A10" s="97"/>
      <c r="B10" s="104"/>
      <c r="C10" s="95"/>
      <c r="D10" s="99"/>
      <c r="E10" s="99"/>
      <c r="F10" s="105"/>
      <c r="G10" s="98"/>
      <c r="H10" s="95"/>
      <c r="I10" s="95"/>
    </row>
    <row r="11" spans="1:9" ht="42" customHeight="1">
      <c r="A11" s="97"/>
      <c r="B11" s="95"/>
      <c r="C11" s="95"/>
      <c r="D11" s="99"/>
      <c r="E11" s="99"/>
      <c r="F11" s="106"/>
      <c r="G11" s="98"/>
      <c r="H11" s="95"/>
      <c r="I11" s="95"/>
    </row>
    <row r="12" spans="1:9" ht="48.75" customHeight="1">
      <c r="A12" s="543" t="s">
        <v>392</v>
      </c>
      <c r="B12" s="546"/>
      <c r="C12" s="546"/>
      <c r="D12" s="546"/>
      <c r="E12" s="546"/>
      <c r="F12" s="546"/>
      <c r="G12" s="547"/>
      <c r="H12" s="95"/>
      <c r="I12" s="95"/>
    </row>
    <row r="13" spans="1:9" ht="48" customHeight="1" thickBot="1">
      <c r="A13" s="107"/>
      <c r="B13" s="108"/>
      <c r="C13" s="108"/>
      <c r="D13" s="109"/>
      <c r="E13" s="108"/>
      <c r="F13" s="108"/>
      <c r="G13" s="110"/>
      <c r="H13" s="95"/>
      <c r="I13" s="95"/>
    </row>
    <row r="17" spans="3:4">
      <c r="D17" s="57"/>
    </row>
    <row r="18" spans="3:4" ht="27" customHeight="1">
      <c r="C18" s="111"/>
    </row>
  </sheetData>
  <mergeCells count="4">
    <mergeCell ref="A3:C3"/>
    <mergeCell ref="A5:G5"/>
    <mergeCell ref="A6:G6"/>
    <mergeCell ref="A12:G12"/>
  </mergeCells>
  <phoneticPr fontId="3" type="noConversion"/>
  <printOptions horizontalCentered="1" verticalCentered="1"/>
  <pageMargins left="1.1811023622047245" right="0.47244094488188981" top="0.74803149606299213" bottom="0.70866141732283472" header="0.74803149606299213" footer="0.47244094488188981"/>
  <pageSetup paperSize="9" scale="9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5"/>
  <sheetViews>
    <sheetView showGridLines="0" showZeros="0" view="pageBreakPreview" zoomScale="115" zoomScaleNormal="100" zoomScaleSheetLayoutView="115" workbookViewId="0">
      <selection activeCell="E8" sqref="E8"/>
    </sheetView>
  </sheetViews>
  <sheetFormatPr defaultColWidth="5.375" defaultRowHeight="20.100000000000001" customHeight="1"/>
  <cols>
    <col min="1" max="1" width="17.875" style="112" customWidth="1"/>
    <col min="2" max="2" width="18.5" style="112" customWidth="1"/>
    <col min="3" max="7" width="16.625" style="112" customWidth="1"/>
    <col min="8" max="8" width="18.5" style="112" customWidth="1"/>
    <col min="9" max="20" width="4.625" style="112" customWidth="1"/>
    <col min="21" max="21" width="7.125" style="112" customWidth="1"/>
    <col min="22" max="22" width="4" style="112" bestFit="1" customWidth="1"/>
    <col min="23" max="23" width="3.25" style="112" customWidth="1"/>
    <col min="24" max="24" width="7.625" style="112" customWidth="1"/>
    <col min="25" max="25" width="6.5" style="112" customWidth="1"/>
    <col min="26" max="256" width="5.375" style="112"/>
    <col min="257" max="276" width="4.625" style="112" customWidth="1"/>
    <col min="277" max="277" width="7.125" style="112" customWidth="1"/>
    <col min="278" max="278" width="4" style="112" bestFit="1" customWidth="1"/>
    <col min="279" max="279" width="3.25" style="112" customWidth="1"/>
    <col min="280" max="280" width="7.625" style="112" customWidth="1"/>
    <col min="281" max="281" width="6.5" style="112" customWidth="1"/>
    <col min="282" max="512" width="5.375" style="112"/>
    <col min="513" max="532" width="4.625" style="112" customWidth="1"/>
    <col min="533" max="533" width="7.125" style="112" customWidth="1"/>
    <col min="534" max="534" width="4" style="112" bestFit="1" customWidth="1"/>
    <col min="535" max="535" width="3.25" style="112" customWidth="1"/>
    <col min="536" max="536" width="7.625" style="112" customWidth="1"/>
    <col min="537" max="537" width="6.5" style="112" customWidth="1"/>
    <col min="538" max="768" width="5.375" style="112"/>
    <col min="769" max="788" width="4.625" style="112" customWidth="1"/>
    <col min="789" max="789" width="7.125" style="112" customWidth="1"/>
    <col min="790" max="790" width="4" style="112" bestFit="1" customWidth="1"/>
    <col min="791" max="791" width="3.25" style="112" customWidth="1"/>
    <col min="792" max="792" width="7.625" style="112" customWidth="1"/>
    <col min="793" max="793" width="6.5" style="112" customWidth="1"/>
    <col min="794" max="1024" width="5.375" style="112"/>
    <col min="1025" max="1044" width="4.625" style="112" customWidth="1"/>
    <col min="1045" max="1045" width="7.125" style="112" customWidth="1"/>
    <col min="1046" max="1046" width="4" style="112" bestFit="1" customWidth="1"/>
    <col min="1047" max="1047" width="3.25" style="112" customWidth="1"/>
    <col min="1048" max="1048" width="7.625" style="112" customWidth="1"/>
    <col min="1049" max="1049" width="6.5" style="112" customWidth="1"/>
    <col min="1050" max="1280" width="5.375" style="112"/>
    <col min="1281" max="1300" width="4.625" style="112" customWidth="1"/>
    <col min="1301" max="1301" width="7.125" style="112" customWidth="1"/>
    <col min="1302" max="1302" width="4" style="112" bestFit="1" customWidth="1"/>
    <col min="1303" max="1303" width="3.25" style="112" customWidth="1"/>
    <col min="1304" max="1304" width="7.625" style="112" customWidth="1"/>
    <col min="1305" max="1305" width="6.5" style="112" customWidth="1"/>
    <col min="1306" max="1536" width="5.375" style="112"/>
    <col min="1537" max="1556" width="4.625" style="112" customWidth="1"/>
    <col min="1557" max="1557" width="7.125" style="112" customWidth="1"/>
    <col min="1558" max="1558" width="4" style="112" bestFit="1" customWidth="1"/>
    <col min="1559" max="1559" width="3.25" style="112" customWidth="1"/>
    <col min="1560" max="1560" width="7.625" style="112" customWidth="1"/>
    <col min="1561" max="1561" width="6.5" style="112" customWidth="1"/>
    <col min="1562" max="1792" width="5.375" style="112"/>
    <col min="1793" max="1812" width="4.625" style="112" customWidth="1"/>
    <col min="1813" max="1813" width="7.125" style="112" customWidth="1"/>
    <col min="1814" max="1814" width="4" style="112" bestFit="1" customWidth="1"/>
    <col min="1815" max="1815" width="3.25" style="112" customWidth="1"/>
    <col min="1816" max="1816" width="7.625" style="112" customWidth="1"/>
    <col min="1817" max="1817" width="6.5" style="112" customWidth="1"/>
    <col min="1818" max="2048" width="5.375" style="112"/>
    <col min="2049" max="2068" width="4.625" style="112" customWidth="1"/>
    <col min="2069" max="2069" width="7.125" style="112" customWidth="1"/>
    <col min="2070" max="2070" width="4" style="112" bestFit="1" customWidth="1"/>
    <col min="2071" max="2071" width="3.25" style="112" customWidth="1"/>
    <col min="2072" max="2072" width="7.625" style="112" customWidth="1"/>
    <col min="2073" max="2073" width="6.5" style="112" customWidth="1"/>
    <col min="2074" max="2304" width="5.375" style="112"/>
    <col min="2305" max="2324" width="4.625" style="112" customWidth="1"/>
    <col min="2325" max="2325" width="7.125" style="112" customWidth="1"/>
    <col min="2326" max="2326" width="4" style="112" bestFit="1" customWidth="1"/>
    <col min="2327" max="2327" width="3.25" style="112" customWidth="1"/>
    <col min="2328" max="2328" width="7.625" style="112" customWidth="1"/>
    <col min="2329" max="2329" width="6.5" style="112" customWidth="1"/>
    <col min="2330" max="2560" width="5.375" style="112"/>
    <col min="2561" max="2580" width="4.625" style="112" customWidth="1"/>
    <col min="2581" max="2581" width="7.125" style="112" customWidth="1"/>
    <col min="2582" max="2582" width="4" style="112" bestFit="1" customWidth="1"/>
    <col min="2583" max="2583" width="3.25" style="112" customWidth="1"/>
    <col min="2584" max="2584" width="7.625" style="112" customWidth="1"/>
    <col min="2585" max="2585" width="6.5" style="112" customWidth="1"/>
    <col min="2586" max="2816" width="5.375" style="112"/>
    <col min="2817" max="2836" width="4.625" style="112" customWidth="1"/>
    <col min="2837" max="2837" width="7.125" style="112" customWidth="1"/>
    <col min="2838" max="2838" width="4" style="112" bestFit="1" customWidth="1"/>
    <col min="2839" max="2839" width="3.25" style="112" customWidth="1"/>
    <col min="2840" max="2840" width="7.625" style="112" customWidth="1"/>
    <col min="2841" max="2841" width="6.5" style="112" customWidth="1"/>
    <col min="2842" max="3072" width="5.375" style="112"/>
    <col min="3073" max="3092" width="4.625" style="112" customWidth="1"/>
    <col min="3093" max="3093" width="7.125" style="112" customWidth="1"/>
    <col min="3094" max="3094" width="4" style="112" bestFit="1" customWidth="1"/>
    <col min="3095" max="3095" width="3.25" style="112" customWidth="1"/>
    <col min="3096" max="3096" width="7.625" style="112" customWidth="1"/>
    <col min="3097" max="3097" width="6.5" style="112" customWidth="1"/>
    <col min="3098" max="3328" width="5.375" style="112"/>
    <col min="3329" max="3348" width="4.625" style="112" customWidth="1"/>
    <col min="3349" max="3349" width="7.125" style="112" customWidth="1"/>
    <col min="3350" max="3350" width="4" style="112" bestFit="1" customWidth="1"/>
    <col min="3351" max="3351" width="3.25" style="112" customWidth="1"/>
    <col min="3352" max="3352" width="7.625" style="112" customWidth="1"/>
    <col min="3353" max="3353" width="6.5" style="112" customWidth="1"/>
    <col min="3354" max="3584" width="5.375" style="112"/>
    <col min="3585" max="3604" width="4.625" style="112" customWidth="1"/>
    <col min="3605" max="3605" width="7.125" style="112" customWidth="1"/>
    <col min="3606" max="3606" width="4" style="112" bestFit="1" customWidth="1"/>
    <col min="3607" max="3607" width="3.25" style="112" customWidth="1"/>
    <col min="3608" max="3608" width="7.625" style="112" customWidth="1"/>
    <col min="3609" max="3609" width="6.5" style="112" customWidth="1"/>
    <col min="3610" max="3840" width="5.375" style="112"/>
    <col min="3841" max="3860" width="4.625" style="112" customWidth="1"/>
    <col min="3861" max="3861" width="7.125" style="112" customWidth="1"/>
    <col min="3862" max="3862" width="4" style="112" bestFit="1" customWidth="1"/>
    <col min="3863" max="3863" width="3.25" style="112" customWidth="1"/>
    <col min="3864" max="3864" width="7.625" style="112" customWidth="1"/>
    <col min="3865" max="3865" width="6.5" style="112" customWidth="1"/>
    <col min="3866" max="4096" width="5.375" style="112"/>
    <col min="4097" max="4116" width="4.625" style="112" customWidth="1"/>
    <col min="4117" max="4117" width="7.125" style="112" customWidth="1"/>
    <col min="4118" max="4118" width="4" style="112" bestFit="1" customWidth="1"/>
    <col min="4119" max="4119" width="3.25" style="112" customWidth="1"/>
    <col min="4120" max="4120" width="7.625" style="112" customWidth="1"/>
    <col min="4121" max="4121" width="6.5" style="112" customWidth="1"/>
    <col min="4122" max="4352" width="5.375" style="112"/>
    <col min="4353" max="4372" width="4.625" style="112" customWidth="1"/>
    <col min="4373" max="4373" width="7.125" style="112" customWidth="1"/>
    <col min="4374" max="4374" width="4" style="112" bestFit="1" customWidth="1"/>
    <col min="4375" max="4375" width="3.25" style="112" customWidth="1"/>
    <col min="4376" max="4376" width="7.625" style="112" customWidth="1"/>
    <col min="4377" max="4377" width="6.5" style="112" customWidth="1"/>
    <col min="4378" max="4608" width="5.375" style="112"/>
    <col min="4609" max="4628" width="4.625" style="112" customWidth="1"/>
    <col min="4629" max="4629" width="7.125" style="112" customWidth="1"/>
    <col min="4630" max="4630" width="4" style="112" bestFit="1" customWidth="1"/>
    <col min="4631" max="4631" width="3.25" style="112" customWidth="1"/>
    <col min="4632" max="4632" width="7.625" style="112" customWidth="1"/>
    <col min="4633" max="4633" width="6.5" style="112" customWidth="1"/>
    <col min="4634" max="4864" width="5.375" style="112"/>
    <col min="4865" max="4884" width="4.625" style="112" customWidth="1"/>
    <col min="4885" max="4885" width="7.125" style="112" customWidth="1"/>
    <col min="4886" max="4886" width="4" style="112" bestFit="1" customWidth="1"/>
    <col min="4887" max="4887" width="3.25" style="112" customWidth="1"/>
    <col min="4888" max="4888" width="7.625" style="112" customWidth="1"/>
    <col min="4889" max="4889" width="6.5" style="112" customWidth="1"/>
    <col min="4890" max="5120" width="5.375" style="112"/>
    <col min="5121" max="5140" width="4.625" style="112" customWidth="1"/>
    <col min="5141" max="5141" width="7.125" style="112" customWidth="1"/>
    <col min="5142" max="5142" width="4" style="112" bestFit="1" customWidth="1"/>
    <col min="5143" max="5143" width="3.25" style="112" customWidth="1"/>
    <col min="5144" max="5144" width="7.625" style="112" customWidth="1"/>
    <col min="5145" max="5145" width="6.5" style="112" customWidth="1"/>
    <col min="5146" max="5376" width="5.375" style="112"/>
    <col min="5377" max="5396" width="4.625" style="112" customWidth="1"/>
    <col min="5397" max="5397" width="7.125" style="112" customWidth="1"/>
    <col min="5398" max="5398" width="4" style="112" bestFit="1" customWidth="1"/>
    <col min="5399" max="5399" width="3.25" style="112" customWidth="1"/>
    <col min="5400" max="5400" width="7.625" style="112" customWidth="1"/>
    <col min="5401" max="5401" width="6.5" style="112" customWidth="1"/>
    <col min="5402" max="5632" width="5.375" style="112"/>
    <col min="5633" max="5652" width="4.625" style="112" customWidth="1"/>
    <col min="5653" max="5653" width="7.125" style="112" customWidth="1"/>
    <col min="5654" max="5654" width="4" style="112" bestFit="1" customWidth="1"/>
    <col min="5655" max="5655" width="3.25" style="112" customWidth="1"/>
    <col min="5656" max="5656" width="7.625" style="112" customWidth="1"/>
    <col min="5657" max="5657" width="6.5" style="112" customWidth="1"/>
    <col min="5658" max="5888" width="5.375" style="112"/>
    <col min="5889" max="5908" width="4.625" style="112" customWidth="1"/>
    <col min="5909" max="5909" width="7.125" style="112" customWidth="1"/>
    <col min="5910" max="5910" width="4" style="112" bestFit="1" customWidth="1"/>
    <col min="5911" max="5911" width="3.25" style="112" customWidth="1"/>
    <col min="5912" max="5912" width="7.625" style="112" customWidth="1"/>
    <col min="5913" max="5913" width="6.5" style="112" customWidth="1"/>
    <col min="5914" max="6144" width="5.375" style="112"/>
    <col min="6145" max="6164" width="4.625" style="112" customWidth="1"/>
    <col min="6165" max="6165" width="7.125" style="112" customWidth="1"/>
    <col min="6166" max="6166" width="4" style="112" bestFit="1" customWidth="1"/>
    <col min="6167" max="6167" width="3.25" style="112" customWidth="1"/>
    <col min="6168" max="6168" width="7.625" style="112" customWidth="1"/>
    <col min="6169" max="6169" width="6.5" style="112" customWidth="1"/>
    <col min="6170" max="6400" width="5.375" style="112"/>
    <col min="6401" max="6420" width="4.625" style="112" customWidth="1"/>
    <col min="6421" max="6421" width="7.125" style="112" customWidth="1"/>
    <col min="6422" max="6422" width="4" style="112" bestFit="1" customWidth="1"/>
    <col min="6423" max="6423" width="3.25" style="112" customWidth="1"/>
    <col min="6424" max="6424" width="7.625" style="112" customWidth="1"/>
    <col min="6425" max="6425" width="6.5" style="112" customWidth="1"/>
    <col min="6426" max="6656" width="5.375" style="112"/>
    <col min="6657" max="6676" width="4.625" style="112" customWidth="1"/>
    <col min="6677" max="6677" width="7.125" style="112" customWidth="1"/>
    <col min="6678" max="6678" width="4" style="112" bestFit="1" customWidth="1"/>
    <col min="6679" max="6679" width="3.25" style="112" customWidth="1"/>
    <col min="6680" max="6680" width="7.625" style="112" customWidth="1"/>
    <col min="6681" max="6681" width="6.5" style="112" customWidth="1"/>
    <col min="6682" max="6912" width="5.375" style="112"/>
    <col min="6913" max="6932" width="4.625" style="112" customWidth="1"/>
    <col min="6933" max="6933" width="7.125" style="112" customWidth="1"/>
    <col min="6934" max="6934" width="4" style="112" bestFit="1" customWidth="1"/>
    <col min="6935" max="6935" width="3.25" style="112" customWidth="1"/>
    <col min="6936" max="6936" width="7.625" style="112" customWidth="1"/>
    <col min="6937" max="6937" width="6.5" style="112" customWidth="1"/>
    <col min="6938" max="7168" width="5.375" style="112"/>
    <col min="7169" max="7188" width="4.625" style="112" customWidth="1"/>
    <col min="7189" max="7189" width="7.125" style="112" customWidth="1"/>
    <col min="7190" max="7190" width="4" style="112" bestFit="1" customWidth="1"/>
    <col min="7191" max="7191" width="3.25" style="112" customWidth="1"/>
    <col min="7192" max="7192" width="7.625" style="112" customWidth="1"/>
    <col min="7193" max="7193" width="6.5" style="112" customWidth="1"/>
    <col min="7194" max="7424" width="5.375" style="112"/>
    <col min="7425" max="7444" width="4.625" style="112" customWidth="1"/>
    <col min="7445" max="7445" width="7.125" style="112" customWidth="1"/>
    <col min="7446" max="7446" width="4" style="112" bestFit="1" customWidth="1"/>
    <col min="7447" max="7447" width="3.25" style="112" customWidth="1"/>
    <col min="7448" max="7448" width="7.625" style="112" customWidth="1"/>
    <col min="7449" max="7449" width="6.5" style="112" customWidth="1"/>
    <col min="7450" max="7680" width="5.375" style="112"/>
    <col min="7681" max="7700" width="4.625" style="112" customWidth="1"/>
    <col min="7701" max="7701" width="7.125" style="112" customWidth="1"/>
    <col min="7702" max="7702" width="4" style="112" bestFit="1" customWidth="1"/>
    <col min="7703" max="7703" width="3.25" style="112" customWidth="1"/>
    <col min="7704" max="7704" width="7.625" style="112" customWidth="1"/>
    <col min="7705" max="7705" width="6.5" style="112" customWidth="1"/>
    <col min="7706" max="7936" width="5.375" style="112"/>
    <col min="7937" max="7956" width="4.625" style="112" customWidth="1"/>
    <col min="7957" max="7957" width="7.125" style="112" customWidth="1"/>
    <col min="7958" max="7958" width="4" style="112" bestFit="1" customWidth="1"/>
    <col min="7959" max="7959" width="3.25" style="112" customWidth="1"/>
    <col min="7960" max="7960" width="7.625" style="112" customWidth="1"/>
    <col min="7961" max="7961" width="6.5" style="112" customWidth="1"/>
    <col min="7962" max="8192" width="5.375" style="112"/>
    <col min="8193" max="8212" width="4.625" style="112" customWidth="1"/>
    <col min="8213" max="8213" width="7.125" style="112" customWidth="1"/>
    <col min="8214" max="8214" width="4" style="112" bestFit="1" customWidth="1"/>
    <col min="8215" max="8215" width="3.25" style="112" customWidth="1"/>
    <col min="8216" max="8216" width="7.625" style="112" customWidth="1"/>
    <col min="8217" max="8217" width="6.5" style="112" customWidth="1"/>
    <col min="8218" max="8448" width="5.375" style="112"/>
    <col min="8449" max="8468" width="4.625" style="112" customWidth="1"/>
    <col min="8469" max="8469" width="7.125" style="112" customWidth="1"/>
    <col min="8470" max="8470" width="4" style="112" bestFit="1" customWidth="1"/>
    <col min="8471" max="8471" width="3.25" style="112" customWidth="1"/>
    <col min="8472" max="8472" width="7.625" style="112" customWidth="1"/>
    <col min="8473" max="8473" width="6.5" style="112" customWidth="1"/>
    <col min="8474" max="8704" width="5.375" style="112"/>
    <col min="8705" max="8724" width="4.625" style="112" customWidth="1"/>
    <col min="8725" max="8725" width="7.125" style="112" customWidth="1"/>
    <col min="8726" max="8726" width="4" style="112" bestFit="1" customWidth="1"/>
    <col min="8727" max="8727" width="3.25" style="112" customWidth="1"/>
    <col min="8728" max="8728" width="7.625" style="112" customWidth="1"/>
    <col min="8729" max="8729" width="6.5" style="112" customWidth="1"/>
    <col min="8730" max="8960" width="5.375" style="112"/>
    <col min="8961" max="8980" width="4.625" style="112" customWidth="1"/>
    <col min="8981" max="8981" width="7.125" style="112" customWidth="1"/>
    <col min="8982" max="8982" width="4" style="112" bestFit="1" customWidth="1"/>
    <col min="8983" max="8983" width="3.25" style="112" customWidth="1"/>
    <col min="8984" max="8984" width="7.625" style="112" customWidth="1"/>
    <col min="8985" max="8985" width="6.5" style="112" customWidth="1"/>
    <col min="8986" max="9216" width="5.375" style="112"/>
    <col min="9217" max="9236" width="4.625" style="112" customWidth="1"/>
    <col min="9237" max="9237" width="7.125" style="112" customWidth="1"/>
    <col min="9238" max="9238" width="4" style="112" bestFit="1" customWidth="1"/>
    <col min="9239" max="9239" width="3.25" style="112" customWidth="1"/>
    <col min="9240" max="9240" width="7.625" style="112" customWidth="1"/>
    <col min="9241" max="9241" width="6.5" style="112" customWidth="1"/>
    <col min="9242" max="9472" width="5.375" style="112"/>
    <col min="9473" max="9492" width="4.625" style="112" customWidth="1"/>
    <col min="9493" max="9493" width="7.125" style="112" customWidth="1"/>
    <col min="9494" max="9494" width="4" style="112" bestFit="1" customWidth="1"/>
    <col min="9495" max="9495" width="3.25" style="112" customWidth="1"/>
    <col min="9496" max="9496" width="7.625" style="112" customWidth="1"/>
    <col min="9497" max="9497" width="6.5" style="112" customWidth="1"/>
    <col min="9498" max="9728" width="5.375" style="112"/>
    <col min="9729" max="9748" width="4.625" style="112" customWidth="1"/>
    <col min="9749" max="9749" width="7.125" style="112" customWidth="1"/>
    <col min="9750" max="9750" width="4" style="112" bestFit="1" customWidth="1"/>
    <col min="9751" max="9751" width="3.25" style="112" customWidth="1"/>
    <col min="9752" max="9752" width="7.625" style="112" customWidth="1"/>
    <col min="9753" max="9753" width="6.5" style="112" customWidth="1"/>
    <col min="9754" max="9984" width="5.375" style="112"/>
    <col min="9985" max="10004" width="4.625" style="112" customWidth="1"/>
    <col min="10005" max="10005" width="7.125" style="112" customWidth="1"/>
    <col min="10006" max="10006" width="4" style="112" bestFit="1" customWidth="1"/>
    <col min="10007" max="10007" width="3.25" style="112" customWidth="1"/>
    <col min="10008" max="10008" width="7.625" style="112" customWidth="1"/>
    <col min="10009" max="10009" width="6.5" style="112" customWidth="1"/>
    <col min="10010" max="10240" width="5.375" style="112"/>
    <col min="10241" max="10260" width="4.625" style="112" customWidth="1"/>
    <col min="10261" max="10261" width="7.125" style="112" customWidth="1"/>
    <col min="10262" max="10262" width="4" style="112" bestFit="1" customWidth="1"/>
    <col min="10263" max="10263" width="3.25" style="112" customWidth="1"/>
    <col min="10264" max="10264" width="7.625" style="112" customWidth="1"/>
    <col min="10265" max="10265" width="6.5" style="112" customWidth="1"/>
    <col min="10266" max="10496" width="5.375" style="112"/>
    <col min="10497" max="10516" width="4.625" style="112" customWidth="1"/>
    <col min="10517" max="10517" width="7.125" style="112" customWidth="1"/>
    <col min="10518" max="10518" width="4" style="112" bestFit="1" customWidth="1"/>
    <col min="10519" max="10519" width="3.25" style="112" customWidth="1"/>
    <col min="10520" max="10520" width="7.625" style="112" customWidth="1"/>
    <col min="10521" max="10521" width="6.5" style="112" customWidth="1"/>
    <col min="10522" max="10752" width="5.375" style="112"/>
    <col min="10753" max="10772" width="4.625" style="112" customWidth="1"/>
    <col min="10773" max="10773" width="7.125" style="112" customWidth="1"/>
    <col min="10774" max="10774" width="4" style="112" bestFit="1" customWidth="1"/>
    <col min="10775" max="10775" width="3.25" style="112" customWidth="1"/>
    <col min="10776" max="10776" width="7.625" style="112" customWidth="1"/>
    <col min="10777" max="10777" width="6.5" style="112" customWidth="1"/>
    <col min="10778" max="11008" width="5.375" style="112"/>
    <col min="11009" max="11028" width="4.625" style="112" customWidth="1"/>
    <col min="11029" max="11029" width="7.125" style="112" customWidth="1"/>
    <col min="11030" max="11030" width="4" style="112" bestFit="1" customWidth="1"/>
    <col min="11031" max="11031" width="3.25" style="112" customWidth="1"/>
    <col min="11032" max="11032" width="7.625" style="112" customWidth="1"/>
    <col min="11033" max="11033" width="6.5" style="112" customWidth="1"/>
    <col min="11034" max="11264" width="5.375" style="112"/>
    <col min="11265" max="11284" width="4.625" style="112" customWidth="1"/>
    <col min="11285" max="11285" width="7.125" style="112" customWidth="1"/>
    <col min="11286" max="11286" width="4" style="112" bestFit="1" customWidth="1"/>
    <col min="11287" max="11287" width="3.25" style="112" customWidth="1"/>
    <col min="11288" max="11288" width="7.625" style="112" customWidth="1"/>
    <col min="11289" max="11289" width="6.5" style="112" customWidth="1"/>
    <col min="11290" max="11520" width="5.375" style="112"/>
    <col min="11521" max="11540" width="4.625" style="112" customWidth="1"/>
    <col min="11541" max="11541" width="7.125" style="112" customWidth="1"/>
    <col min="11542" max="11542" width="4" style="112" bestFit="1" customWidth="1"/>
    <col min="11543" max="11543" width="3.25" style="112" customWidth="1"/>
    <col min="11544" max="11544" width="7.625" style="112" customWidth="1"/>
    <col min="11545" max="11545" width="6.5" style="112" customWidth="1"/>
    <col min="11546" max="11776" width="5.375" style="112"/>
    <col min="11777" max="11796" width="4.625" style="112" customWidth="1"/>
    <col min="11797" max="11797" width="7.125" style="112" customWidth="1"/>
    <col min="11798" max="11798" width="4" style="112" bestFit="1" customWidth="1"/>
    <col min="11799" max="11799" width="3.25" style="112" customWidth="1"/>
    <col min="11800" max="11800" width="7.625" style="112" customWidth="1"/>
    <col min="11801" max="11801" width="6.5" style="112" customWidth="1"/>
    <col min="11802" max="12032" width="5.375" style="112"/>
    <col min="12033" max="12052" width="4.625" style="112" customWidth="1"/>
    <col min="12053" max="12053" width="7.125" style="112" customWidth="1"/>
    <col min="12054" max="12054" width="4" style="112" bestFit="1" customWidth="1"/>
    <col min="12055" max="12055" width="3.25" style="112" customWidth="1"/>
    <col min="12056" max="12056" width="7.625" style="112" customWidth="1"/>
    <col min="12057" max="12057" width="6.5" style="112" customWidth="1"/>
    <col min="12058" max="12288" width="5.375" style="112"/>
    <col min="12289" max="12308" width="4.625" style="112" customWidth="1"/>
    <col min="12309" max="12309" width="7.125" style="112" customWidth="1"/>
    <col min="12310" max="12310" width="4" style="112" bestFit="1" customWidth="1"/>
    <col min="12311" max="12311" width="3.25" style="112" customWidth="1"/>
    <col min="12312" max="12312" width="7.625" style="112" customWidth="1"/>
    <col min="12313" max="12313" width="6.5" style="112" customWidth="1"/>
    <col min="12314" max="12544" width="5.375" style="112"/>
    <col min="12545" max="12564" width="4.625" style="112" customWidth="1"/>
    <col min="12565" max="12565" width="7.125" style="112" customWidth="1"/>
    <col min="12566" max="12566" width="4" style="112" bestFit="1" customWidth="1"/>
    <col min="12567" max="12567" width="3.25" style="112" customWidth="1"/>
    <col min="12568" max="12568" width="7.625" style="112" customWidth="1"/>
    <col min="12569" max="12569" width="6.5" style="112" customWidth="1"/>
    <col min="12570" max="12800" width="5.375" style="112"/>
    <col min="12801" max="12820" width="4.625" style="112" customWidth="1"/>
    <col min="12821" max="12821" width="7.125" style="112" customWidth="1"/>
    <col min="12822" max="12822" width="4" style="112" bestFit="1" customWidth="1"/>
    <col min="12823" max="12823" width="3.25" style="112" customWidth="1"/>
    <col min="12824" max="12824" width="7.625" style="112" customWidth="1"/>
    <col min="12825" max="12825" width="6.5" style="112" customWidth="1"/>
    <col min="12826" max="13056" width="5.375" style="112"/>
    <col min="13057" max="13076" width="4.625" style="112" customWidth="1"/>
    <col min="13077" max="13077" width="7.125" style="112" customWidth="1"/>
    <col min="13078" max="13078" width="4" style="112" bestFit="1" customWidth="1"/>
    <col min="13079" max="13079" width="3.25" style="112" customWidth="1"/>
    <col min="13080" max="13080" width="7.625" style="112" customWidth="1"/>
    <col min="13081" max="13081" width="6.5" style="112" customWidth="1"/>
    <col min="13082" max="13312" width="5.375" style="112"/>
    <col min="13313" max="13332" width="4.625" style="112" customWidth="1"/>
    <col min="13333" max="13333" width="7.125" style="112" customWidth="1"/>
    <col min="13334" max="13334" width="4" style="112" bestFit="1" customWidth="1"/>
    <col min="13335" max="13335" width="3.25" style="112" customWidth="1"/>
    <col min="13336" max="13336" width="7.625" style="112" customWidth="1"/>
    <col min="13337" max="13337" width="6.5" style="112" customWidth="1"/>
    <col min="13338" max="13568" width="5.375" style="112"/>
    <col min="13569" max="13588" width="4.625" style="112" customWidth="1"/>
    <col min="13589" max="13589" width="7.125" style="112" customWidth="1"/>
    <col min="13590" max="13590" width="4" style="112" bestFit="1" customWidth="1"/>
    <col min="13591" max="13591" width="3.25" style="112" customWidth="1"/>
    <col min="13592" max="13592" width="7.625" style="112" customWidth="1"/>
    <col min="13593" max="13593" width="6.5" style="112" customWidth="1"/>
    <col min="13594" max="13824" width="5.375" style="112"/>
    <col min="13825" max="13844" width="4.625" style="112" customWidth="1"/>
    <col min="13845" max="13845" width="7.125" style="112" customWidth="1"/>
    <col min="13846" max="13846" width="4" style="112" bestFit="1" customWidth="1"/>
    <col min="13847" max="13847" width="3.25" style="112" customWidth="1"/>
    <col min="13848" max="13848" width="7.625" style="112" customWidth="1"/>
    <col min="13849" max="13849" width="6.5" style="112" customWidth="1"/>
    <col min="13850" max="14080" width="5.375" style="112"/>
    <col min="14081" max="14100" width="4.625" style="112" customWidth="1"/>
    <col min="14101" max="14101" width="7.125" style="112" customWidth="1"/>
    <col min="14102" max="14102" width="4" style="112" bestFit="1" customWidth="1"/>
    <col min="14103" max="14103" width="3.25" style="112" customWidth="1"/>
    <col min="14104" max="14104" width="7.625" style="112" customWidth="1"/>
    <col min="14105" max="14105" width="6.5" style="112" customWidth="1"/>
    <col min="14106" max="14336" width="5.375" style="112"/>
    <col min="14337" max="14356" width="4.625" style="112" customWidth="1"/>
    <col min="14357" max="14357" width="7.125" style="112" customWidth="1"/>
    <col min="14358" max="14358" width="4" style="112" bestFit="1" customWidth="1"/>
    <col min="14359" max="14359" width="3.25" style="112" customWidth="1"/>
    <col min="14360" max="14360" width="7.625" style="112" customWidth="1"/>
    <col min="14361" max="14361" width="6.5" style="112" customWidth="1"/>
    <col min="14362" max="14592" width="5.375" style="112"/>
    <col min="14593" max="14612" width="4.625" style="112" customWidth="1"/>
    <col min="14613" max="14613" width="7.125" style="112" customWidth="1"/>
    <col min="14614" max="14614" width="4" style="112" bestFit="1" customWidth="1"/>
    <col min="14615" max="14615" width="3.25" style="112" customWidth="1"/>
    <col min="14616" max="14616" width="7.625" style="112" customWidth="1"/>
    <col min="14617" max="14617" width="6.5" style="112" customWidth="1"/>
    <col min="14618" max="14848" width="5.375" style="112"/>
    <col min="14849" max="14868" width="4.625" style="112" customWidth="1"/>
    <col min="14869" max="14869" width="7.125" style="112" customWidth="1"/>
    <col min="14870" max="14870" width="4" style="112" bestFit="1" customWidth="1"/>
    <col min="14871" max="14871" width="3.25" style="112" customWidth="1"/>
    <col min="14872" max="14872" width="7.625" style="112" customWidth="1"/>
    <col min="14873" max="14873" width="6.5" style="112" customWidth="1"/>
    <col min="14874" max="15104" width="5.375" style="112"/>
    <col min="15105" max="15124" width="4.625" style="112" customWidth="1"/>
    <col min="15125" max="15125" width="7.125" style="112" customWidth="1"/>
    <col min="15126" max="15126" width="4" style="112" bestFit="1" customWidth="1"/>
    <col min="15127" max="15127" width="3.25" style="112" customWidth="1"/>
    <col min="15128" max="15128" width="7.625" style="112" customWidth="1"/>
    <col min="15129" max="15129" width="6.5" style="112" customWidth="1"/>
    <col min="15130" max="15360" width="5.375" style="112"/>
    <col min="15361" max="15380" width="4.625" style="112" customWidth="1"/>
    <col min="15381" max="15381" width="7.125" style="112" customWidth="1"/>
    <col min="15382" max="15382" width="4" style="112" bestFit="1" customWidth="1"/>
    <col min="15383" max="15383" width="3.25" style="112" customWidth="1"/>
    <col min="15384" max="15384" width="7.625" style="112" customWidth="1"/>
    <col min="15385" max="15385" width="6.5" style="112" customWidth="1"/>
    <col min="15386" max="15616" width="5.375" style="112"/>
    <col min="15617" max="15636" width="4.625" style="112" customWidth="1"/>
    <col min="15637" max="15637" width="7.125" style="112" customWidth="1"/>
    <col min="15638" max="15638" width="4" style="112" bestFit="1" customWidth="1"/>
    <col min="15639" max="15639" width="3.25" style="112" customWidth="1"/>
    <col min="15640" max="15640" width="7.625" style="112" customWidth="1"/>
    <col min="15641" max="15641" width="6.5" style="112" customWidth="1"/>
    <col min="15642" max="15872" width="5.375" style="112"/>
    <col min="15873" max="15892" width="4.625" style="112" customWidth="1"/>
    <col min="15893" max="15893" width="7.125" style="112" customWidth="1"/>
    <col min="15894" max="15894" width="4" style="112" bestFit="1" customWidth="1"/>
    <col min="15895" max="15895" width="3.25" style="112" customWidth="1"/>
    <col min="15896" max="15896" width="7.625" style="112" customWidth="1"/>
    <col min="15897" max="15897" width="6.5" style="112" customWidth="1"/>
    <col min="15898" max="16128" width="5.375" style="112"/>
    <col min="16129" max="16148" width="4.625" style="112" customWidth="1"/>
    <col min="16149" max="16149" width="7.125" style="112" customWidth="1"/>
    <col min="16150" max="16150" width="4" style="112" bestFit="1" customWidth="1"/>
    <col min="16151" max="16151" width="3.25" style="112" customWidth="1"/>
    <col min="16152" max="16152" width="7.625" style="112" customWidth="1"/>
    <col min="16153" max="16153" width="6.5" style="112" customWidth="1"/>
    <col min="16154" max="16384" width="5.375" style="112"/>
  </cols>
  <sheetData>
    <row r="1" spans="1:13" s="420" customFormat="1" ht="32.25" customHeight="1">
      <c r="A1" s="551" t="s">
        <v>403</v>
      </c>
      <c r="B1" s="553" t="s">
        <v>411</v>
      </c>
      <c r="C1" s="393" t="s">
        <v>404</v>
      </c>
      <c r="D1" s="393" t="s">
        <v>405</v>
      </c>
      <c r="E1" s="393" t="s">
        <v>423</v>
      </c>
      <c r="F1" s="393" t="s">
        <v>406</v>
      </c>
      <c r="G1" s="394" t="s">
        <v>407</v>
      </c>
    </row>
    <row r="2" spans="1:13" s="420" customFormat="1" ht="32.25" customHeight="1">
      <c r="A2" s="552"/>
      <c r="B2" s="554"/>
      <c r="C2" s="555"/>
      <c r="D2" s="555"/>
      <c r="E2" s="555"/>
      <c r="F2" s="555" t="s">
        <v>408</v>
      </c>
      <c r="G2" s="557"/>
    </row>
    <row r="3" spans="1:13" s="420" customFormat="1" ht="32.25" customHeight="1">
      <c r="A3" s="552"/>
      <c r="B3" s="554"/>
      <c r="C3" s="556"/>
      <c r="D3" s="556"/>
      <c r="E3" s="556"/>
      <c r="F3" s="556"/>
      <c r="G3" s="558"/>
    </row>
    <row r="4" spans="1:13" s="420" customFormat="1" ht="21.75" customHeight="1">
      <c r="A4" s="395"/>
      <c r="B4" s="396"/>
      <c r="C4" s="396"/>
      <c r="D4" s="396"/>
      <c r="E4" s="421" t="s">
        <v>410</v>
      </c>
      <c r="F4" s="396"/>
      <c r="G4" s="397"/>
    </row>
    <row r="5" spans="1:13" s="420" customFormat="1" ht="27.75" customHeight="1">
      <c r="A5" s="398" t="s">
        <v>412</v>
      </c>
      <c r="B5" s="399"/>
      <c r="C5" s="396"/>
      <c r="D5" s="396"/>
      <c r="E5" s="396"/>
      <c r="F5" s="396"/>
      <c r="G5" s="397"/>
    </row>
    <row r="6" spans="1:13" s="420" customFormat="1" ht="49.5" customHeight="1">
      <c r="A6" s="559" t="s">
        <v>418</v>
      </c>
      <c r="B6" s="560"/>
      <c r="C6" s="560"/>
      <c r="D6" s="560"/>
      <c r="E6" s="560"/>
      <c r="F6" s="560"/>
      <c r="G6" s="561"/>
    </row>
    <row r="7" spans="1:13" s="420" customFormat="1" ht="23.25" customHeight="1">
      <c r="A7" s="400"/>
      <c r="B7" s="401"/>
      <c r="C7" s="401"/>
      <c r="D7" s="401"/>
      <c r="E7" s="401"/>
      <c r="F7" s="401"/>
      <c r="G7" s="402"/>
    </row>
    <row r="8" spans="1:13" s="420" customFormat="1" ht="24.95" customHeight="1">
      <c r="A8" s="403"/>
      <c r="B8" s="404" t="s">
        <v>414</v>
      </c>
      <c r="C8" s="404"/>
      <c r="D8" s="404" t="s">
        <v>413</v>
      </c>
      <c r="E8" s="404"/>
      <c r="F8" s="404"/>
      <c r="G8" s="405"/>
    </row>
    <row r="9" spans="1:13" s="420" customFormat="1" ht="24.95" customHeight="1">
      <c r="A9" s="395"/>
      <c r="B9" s="406" t="s">
        <v>409</v>
      </c>
      <c r="C9" s="404"/>
      <c r="D9" s="407" t="s">
        <v>425</v>
      </c>
      <c r="E9" s="562">
        <f>내역서!I33</f>
        <v>1779470000</v>
      </c>
      <c r="F9" s="562"/>
      <c r="G9" s="405"/>
    </row>
    <row r="10" spans="1:13" s="420" customFormat="1" ht="24.95" customHeight="1">
      <c r="A10" s="408"/>
      <c r="B10" s="409">
        <f>입력변수!N44</f>
        <v>49</v>
      </c>
      <c r="C10" s="404"/>
      <c r="D10" s="407"/>
      <c r="E10" s="563"/>
      <c r="F10" s="563"/>
      <c r="G10" s="410"/>
    </row>
    <row r="11" spans="1:13" s="420" customFormat="1" ht="24.95" customHeight="1">
      <c r="A11" s="403"/>
      <c r="B11" s="404"/>
      <c r="C11" s="404"/>
      <c r="D11" s="407"/>
      <c r="E11" s="563"/>
      <c r="F11" s="563"/>
      <c r="G11" s="411"/>
    </row>
    <row r="12" spans="1:13" s="420" customFormat="1" ht="39" customHeight="1">
      <c r="A12" s="403"/>
      <c r="B12" s="412"/>
      <c r="C12" s="412"/>
      <c r="D12" s="412"/>
      <c r="E12" s="413"/>
      <c r="F12" s="413"/>
      <c r="G12" s="411"/>
    </row>
    <row r="13" spans="1:13" s="420" customFormat="1" ht="47.25" customHeight="1">
      <c r="A13" s="548" t="s">
        <v>392</v>
      </c>
      <c r="B13" s="549"/>
      <c r="C13" s="549"/>
      <c r="D13" s="549"/>
      <c r="E13" s="549"/>
      <c r="F13" s="549"/>
      <c r="G13" s="550"/>
      <c r="H13" s="399"/>
      <c r="I13" s="399"/>
      <c r="J13" s="399"/>
      <c r="K13" s="399"/>
      <c r="L13" s="399"/>
      <c r="M13" s="399"/>
    </row>
    <row r="14" spans="1:13" s="420" customFormat="1" ht="18" customHeight="1">
      <c r="A14" s="414"/>
      <c r="B14" s="415"/>
      <c r="C14" s="415"/>
      <c r="D14" s="415"/>
      <c r="E14" s="415"/>
      <c r="F14" s="415"/>
      <c r="G14" s="416"/>
    </row>
    <row r="15" spans="1:13" s="420" customFormat="1" ht="24.75" customHeight="1" thickBot="1">
      <c r="A15" s="417"/>
      <c r="B15" s="418"/>
      <c r="C15" s="418"/>
      <c r="D15" s="418"/>
      <c r="E15" s="418"/>
      <c r="F15" s="418"/>
      <c r="G15" s="419"/>
      <c r="H15" s="399"/>
      <c r="I15" s="399"/>
      <c r="J15" s="399"/>
      <c r="K15" s="399"/>
      <c r="L15" s="399"/>
      <c r="M15" s="399"/>
    </row>
  </sheetData>
  <mergeCells count="12">
    <mergeCell ref="A13:G13"/>
    <mergeCell ref="G2:G3"/>
    <mergeCell ref="A6:G6"/>
    <mergeCell ref="E9:F9"/>
    <mergeCell ref="E10:F10"/>
    <mergeCell ref="E11:F11"/>
    <mergeCell ref="B1:B3"/>
    <mergeCell ref="C2:C3"/>
    <mergeCell ref="D2:D3"/>
    <mergeCell ref="E2:E3"/>
    <mergeCell ref="F2:F3"/>
    <mergeCell ref="A1:A3"/>
  </mergeCells>
  <phoneticPr fontId="3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9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8"/>
  <sheetViews>
    <sheetView showGridLines="0" showZeros="0" view="pageBreakPreview" topLeftCell="A13" zoomScaleNormal="88" workbookViewId="0">
      <selection activeCell="J20" sqref="J20"/>
    </sheetView>
  </sheetViews>
  <sheetFormatPr defaultRowHeight="27.75" customHeight="1"/>
  <cols>
    <col min="1" max="1" width="20.625" style="112" customWidth="1"/>
    <col min="2" max="2" width="14.875" style="112" customWidth="1"/>
    <col min="3" max="3" width="2" style="112" customWidth="1"/>
    <col min="4" max="4" width="10.5" style="112" customWidth="1"/>
    <col min="5" max="5" width="2.375" style="112" customWidth="1"/>
    <col min="6" max="6" width="14.25" style="112" customWidth="1"/>
    <col min="7" max="7" width="11.375" style="112" customWidth="1"/>
    <col min="8" max="8" width="14.375" style="112" customWidth="1"/>
    <col min="9" max="9" width="19.875" style="112" customWidth="1"/>
    <col min="10" max="10" width="14.25" style="112" customWidth="1"/>
    <col min="11" max="11" width="9" style="112"/>
    <col min="12" max="12" width="23" style="112" customWidth="1"/>
    <col min="13" max="256" width="9" style="112"/>
    <col min="257" max="257" width="20.625" style="112" customWidth="1"/>
    <col min="258" max="258" width="13.5" style="112" customWidth="1"/>
    <col min="259" max="259" width="2" style="112" customWidth="1"/>
    <col min="260" max="260" width="10.5" style="112" customWidth="1"/>
    <col min="261" max="261" width="2.375" style="112" customWidth="1"/>
    <col min="262" max="262" width="14.25" style="112" customWidth="1"/>
    <col min="263" max="263" width="11.375" style="112" customWidth="1"/>
    <col min="264" max="264" width="14.375" style="112" customWidth="1"/>
    <col min="265" max="265" width="21.125" style="112" customWidth="1"/>
    <col min="266" max="266" width="15.125" style="112" customWidth="1"/>
    <col min="267" max="512" width="9" style="112"/>
    <col min="513" max="513" width="20.625" style="112" customWidth="1"/>
    <col min="514" max="514" width="13.5" style="112" customWidth="1"/>
    <col min="515" max="515" width="2" style="112" customWidth="1"/>
    <col min="516" max="516" width="10.5" style="112" customWidth="1"/>
    <col min="517" max="517" width="2.375" style="112" customWidth="1"/>
    <col min="518" max="518" width="14.25" style="112" customWidth="1"/>
    <col min="519" max="519" width="11.375" style="112" customWidth="1"/>
    <col min="520" max="520" width="14.375" style="112" customWidth="1"/>
    <col min="521" max="521" width="21.125" style="112" customWidth="1"/>
    <col min="522" max="522" width="15.125" style="112" customWidth="1"/>
    <col min="523" max="768" width="9" style="112"/>
    <col min="769" max="769" width="20.625" style="112" customWidth="1"/>
    <col min="770" max="770" width="13.5" style="112" customWidth="1"/>
    <col min="771" max="771" width="2" style="112" customWidth="1"/>
    <col min="772" max="772" width="10.5" style="112" customWidth="1"/>
    <col min="773" max="773" width="2.375" style="112" customWidth="1"/>
    <col min="774" max="774" width="14.25" style="112" customWidth="1"/>
    <col min="775" max="775" width="11.375" style="112" customWidth="1"/>
    <col min="776" max="776" width="14.375" style="112" customWidth="1"/>
    <col min="777" max="777" width="21.125" style="112" customWidth="1"/>
    <col min="778" max="778" width="15.125" style="112" customWidth="1"/>
    <col min="779" max="1024" width="9" style="112"/>
    <col min="1025" max="1025" width="20.625" style="112" customWidth="1"/>
    <col min="1026" max="1026" width="13.5" style="112" customWidth="1"/>
    <col min="1027" max="1027" width="2" style="112" customWidth="1"/>
    <col min="1028" max="1028" width="10.5" style="112" customWidth="1"/>
    <col min="1029" max="1029" width="2.375" style="112" customWidth="1"/>
    <col min="1030" max="1030" width="14.25" style="112" customWidth="1"/>
    <col min="1031" max="1031" width="11.375" style="112" customWidth="1"/>
    <col min="1032" max="1032" width="14.375" style="112" customWidth="1"/>
    <col min="1033" max="1033" width="21.125" style="112" customWidth="1"/>
    <col min="1034" max="1034" width="15.125" style="112" customWidth="1"/>
    <col min="1035" max="1280" width="9" style="112"/>
    <col min="1281" max="1281" width="20.625" style="112" customWidth="1"/>
    <col min="1282" max="1282" width="13.5" style="112" customWidth="1"/>
    <col min="1283" max="1283" width="2" style="112" customWidth="1"/>
    <col min="1284" max="1284" width="10.5" style="112" customWidth="1"/>
    <col min="1285" max="1285" width="2.375" style="112" customWidth="1"/>
    <col min="1286" max="1286" width="14.25" style="112" customWidth="1"/>
    <col min="1287" max="1287" width="11.375" style="112" customWidth="1"/>
    <col min="1288" max="1288" width="14.375" style="112" customWidth="1"/>
    <col min="1289" max="1289" width="21.125" style="112" customWidth="1"/>
    <col min="1290" max="1290" width="15.125" style="112" customWidth="1"/>
    <col min="1291" max="1536" width="9" style="112"/>
    <col min="1537" max="1537" width="20.625" style="112" customWidth="1"/>
    <col min="1538" max="1538" width="13.5" style="112" customWidth="1"/>
    <col min="1539" max="1539" width="2" style="112" customWidth="1"/>
    <col min="1540" max="1540" width="10.5" style="112" customWidth="1"/>
    <col min="1541" max="1541" width="2.375" style="112" customWidth="1"/>
    <col min="1542" max="1542" width="14.25" style="112" customWidth="1"/>
    <col min="1543" max="1543" width="11.375" style="112" customWidth="1"/>
    <col min="1544" max="1544" width="14.375" style="112" customWidth="1"/>
    <col min="1545" max="1545" width="21.125" style="112" customWidth="1"/>
    <col min="1546" max="1546" width="15.125" style="112" customWidth="1"/>
    <col min="1547" max="1792" width="9" style="112"/>
    <col min="1793" max="1793" width="20.625" style="112" customWidth="1"/>
    <col min="1794" max="1794" width="13.5" style="112" customWidth="1"/>
    <col min="1795" max="1795" width="2" style="112" customWidth="1"/>
    <col min="1796" max="1796" width="10.5" style="112" customWidth="1"/>
    <col min="1797" max="1797" width="2.375" style="112" customWidth="1"/>
    <col min="1798" max="1798" width="14.25" style="112" customWidth="1"/>
    <col min="1799" max="1799" width="11.375" style="112" customWidth="1"/>
    <col min="1800" max="1800" width="14.375" style="112" customWidth="1"/>
    <col min="1801" max="1801" width="21.125" style="112" customWidth="1"/>
    <col min="1802" max="1802" width="15.125" style="112" customWidth="1"/>
    <col min="1803" max="2048" width="9" style="112"/>
    <col min="2049" max="2049" width="20.625" style="112" customWidth="1"/>
    <col min="2050" max="2050" width="13.5" style="112" customWidth="1"/>
    <col min="2051" max="2051" width="2" style="112" customWidth="1"/>
    <col min="2052" max="2052" width="10.5" style="112" customWidth="1"/>
    <col min="2053" max="2053" width="2.375" style="112" customWidth="1"/>
    <col min="2054" max="2054" width="14.25" style="112" customWidth="1"/>
    <col min="2055" max="2055" width="11.375" style="112" customWidth="1"/>
    <col min="2056" max="2056" width="14.375" style="112" customWidth="1"/>
    <col min="2057" max="2057" width="21.125" style="112" customWidth="1"/>
    <col min="2058" max="2058" width="15.125" style="112" customWidth="1"/>
    <col min="2059" max="2304" width="9" style="112"/>
    <col min="2305" max="2305" width="20.625" style="112" customWidth="1"/>
    <col min="2306" max="2306" width="13.5" style="112" customWidth="1"/>
    <col min="2307" max="2307" width="2" style="112" customWidth="1"/>
    <col min="2308" max="2308" width="10.5" style="112" customWidth="1"/>
    <col min="2309" max="2309" width="2.375" style="112" customWidth="1"/>
    <col min="2310" max="2310" width="14.25" style="112" customWidth="1"/>
    <col min="2311" max="2311" width="11.375" style="112" customWidth="1"/>
    <col min="2312" max="2312" width="14.375" style="112" customWidth="1"/>
    <col min="2313" max="2313" width="21.125" style="112" customWidth="1"/>
    <col min="2314" max="2314" width="15.125" style="112" customWidth="1"/>
    <col min="2315" max="2560" width="9" style="112"/>
    <col min="2561" max="2561" width="20.625" style="112" customWidth="1"/>
    <col min="2562" max="2562" width="13.5" style="112" customWidth="1"/>
    <col min="2563" max="2563" width="2" style="112" customWidth="1"/>
    <col min="2564" max="2564" width="10.5" style="112" customWidth="1"/>
    <col min="2565" max="2565" width="2.375" style="112" customWidth="1"/>
    <col min="2566" max="2566" width="14.25" style="112" customWidth="1"/>
    <col min="2567" max="2567" width="11.375" style="112" customWidth="1"/>
    <col min="2568" max="2568" width="14.375" style="112" customWidth="1"/>
    <col min="2569" max="2569" width="21.125" style="112" customWidth="1"/>
    <col min="2570" max="2570" width="15.125" style="112" customWidth="1"/>
    <col min="2571" max="2816" width="9" style="112"/>
    <col min="2817" max="2817" width="20.625" style="112" customWidth="1"/>
    <col min="2818" max="2818" width="13.5" style="112" customWidth="1"/>
    <col min="2819" max="2819" width="2" style="112" customWidth="1"/>
    <col min="2820" max="2820" width="10.5" style="112" customWidth="1"/>
    <col min="2821" max="2821" width="2.375" style="112" customWidth="1"/>
    <col min="2822" max="2822" width="14.25" style="112" customWidth="1"/>
    <col min="2823" max="2823" width="11.375" style="112" customWidth="1"/>
    <col min="2824" max="2824" width="14.375" style="112" customWidth="1"/>
    <col min="2825" max="2825" width="21.125" style="112" customWidth="1"/>
    <col min="2826" max="2826" width="15.125" style="112" customWidth="1"/>
    <col min="2827" max="3072" width="9" style="112"/>
    <col min="3073" max="3073" width="20.625" style="112" customWidth="1"/>
    <col min="3074" max="3074" width="13.5" style="112" customWidth="1"/>
    <col min="3075" max="3075" width="2" style="112" customWidth="1"/>
    <col min="3076" max="3076" width="10.5" style="112" customWidth="1"/>
    <col min="3077" max="3077" width="2.375" style="112" customWidth="1"/>
    <col min="3078" max="3078" width="14.25" style="112" customWidth="1"/>
    <col min="3079" max="3079" width="11.375" style="112" customWidth="1"/>
    <col min="3080" max="3080" width="14.375" style="112" customWidth="1"/>
    <col min="3081" max="3081" width="21.125" style="112" customWidth="1"/>
    <col min="3082" max="3082" width="15.125" style="112" customWidth="1"/>
    <col min="3083" max="3328" width="9" style="112"/>
    <col min="3329" max="3329" width="20.625" style="112" customWidth="1"/>
    <col min="3330" max="3330" width="13.5" style="112" customWidth="1"/>
    <col min="3331" max="3331" width="2" style="112" customWidth="1"/>
    <col min="3332" max="3332" width="10.5" style="112" customWidth="1"/>
    <col min="3333" max="3333" width="2.375" style="112" customWidth="1"/>
    <col min="3334" max="3334" width="14.25" style="112" customWidth="1"/>
    <col min="3335" max="3335" width="11.375" style="112" customWidth="1"/>
    <col min="3336" max="3336" width="14.375" style="112" customWidth="1"/>
    <col min="3337" max="3337" width="21.125" style="112" customWidth="1"/>
    <col min="3338" max="3338" width="15.125" style="112" customWidth="1"/>
    <col min="3339" max="3584" width="9" style="112"/>
    <col min="3585" max="3585" width="20.625" style="112" customWidth="1"/>
    <col min="3586" max="3586" width="13.5" style="112" customWidth="1"/>
    <col min="3587" max="3587" width="2" style="112" customWidth="1"/>
    <col min="3588" max="3588" width="10.5" style="112" customWidth="1"/>
    <col min="3589" max="3589" width="2.375" style="112" customWidth="1"/>
    <col min="3590" max="3590" width="14.25" style="112" customWidth="1"/>
    <col min="3591" max="3591" width="11.375" style="112" customWidth="1"/>
    <col min="3592" max="3592" width="14.375" style="112" customWidth="1"/>
    <col min="3593" max="3593" width="21.125" style="112" customWidth="1"/>
    <col min="3594" max="3594" width="15.125" style="112" customWidth="1"/>
    <col min="3595" max="3840" width="9" style="112"/>
    <col min="3841" max="3841" width="20.625" style="112" customWidth="1"/>
    <col min="3842" max="3842" width="13.5" style="112" customWidth="1"/>
    <col min="3843" max="3843" width="2" style="112" customWidth="1"/>
    <col min="3844" max="3844" width="10.5" style="112" customWidth="1"/>
    <col min="3845" max="3845" width="2.375" style="112" customWidth="1"/>
    <col min="3846" max="3846" width="14.25" style="112" customWidth="1"/>
    <col min="3847" max="3847" width="11.375" style="112" customWidth="1"/>
    <col min="3848" max="3848" width="14.375" style="112" customWidth="1"/>
    <col min="3849" max="3849" width="21.125" style="112" customWidth="1"/>
    <col min="3850" max="3850" width="15.125" style="112" customWidth="1"/>
    <col min="3851" max="4096" width="9" style="112"/>
    <col min="4097" max="4097" width="20.625" style="112" customWidth="1"/>
    <col min="4098" max="4098" width="13.5" style="112" customWidth="1"/>
    <col min="4099" max="4099" width="2" style="112" customWidth="1"/>
    <col min="4100" max="4100" width="10.5" style="112" customWidth="1"/>
    <col min="4101" max="4101" width="2.375" style="112" customWidth="1"/>
    <col min="4102" max="4102" width="14.25" style="112" customWidth="1"/>
    <col min="4103" max="4103" width="11.375" style="112" customWidth="1"/>
    <col min="4104" max="4104" width="14.375" style="112" customWidth="1"/>
    <col min="4105" max="4105" width="21.125" style="112" customWidth="1"/>
    <col min="4106" max="4106" width="15.125" style="112" customWidth="1"/>
    <col min="4107" max="4352" width="9" style="112"/>
    <col min="4353" max="4353" width="20.625" style="112" customWidth="1"/>
    <col min="4354" max="4354" width="13.5" style="112" customWidth="1"/>
    <col min="4355" max="4355" width="2" style="112" customWidth="1"/>
    <col min="4356" max="4356" width="10.5" style="112" customWidth="1"/>
    <col min="4357" max="4357" width="2.375" style="112" customWidth="1"/>
    <col min="4358" max="4358" width="14.25" style="112" customWidth="1"/>
    <col min="4359" max="4359" width="11.375" style="112" customWidth="1"/>
    <col min="4360" max="4360" width="14.375" style="112" customWidth="1"/>
    <col min="4361" max="4361" width="21.125" style="112" customWidth="1"/>
    <col min="4362" max="4362" width="15.125" style="112" customWidth="1"/>
    <col min="4363" max="4608" width="9" style="112"/>
    <col min="4609" max="4609" width="20.625" style="112" customWidth="1"/>
    <col min="4610" max="4610" width="13.5" style="112" customWidth="1"/>
    <col min="4611" max="4611" width="2" style="112" customWidth="1"/>
    <col min="4612" max="4612" width="10.5" style="112" customWidth="1"/>
    <col min="4613" max="4613" width="2.375" style="112" customWidth="1"/>
    <col min="4614" max="4614" width="14.25" style="112" customWidth="1"/>
    <col min="4615" max="4615" width="11.375" style="112" customWidth="1"/>
    <col min="4616" max="4616" width="14.375" style="112" customWidth="1"/>
    <col min="4617" max="4617" width="21.125" style="112" customWidth="1"/>
    <col min="4618" max="4618" width="15.125" style="112" customWidth="1"/>
    <col min="4619" max="4864" width="9" style="112"/>
    <col min="4865" max="4865" width="20.625" style="112" customWidth="1"/>
    <col min="4866" max="4866" width="13.5" style="112" customWidth="1"/>
    <col min="4867" max="4867" width="2" style="112" customWidth="1"/>
    <col min="4868" max="4868" width="10.5" style="112" customWidth="1"/>
    <col min="4869" max="4869" width="2.375" style="112" customWidth="1"/>
    <col min="4870" max="4870" width="14.25" style="112" customWidth="1"/>
    <col min="4871" max="4871" width="11.375" style="112" customWidth="1"/>
    <col min="4872" max="4872" width="14.375" style="112" customWidth="1"/>
    <col min="4873" max="4873" width="21.125" style="112" customWidth="1"/>
    <col min="4874" max="4874" width="15.125" style="112" customWidth="1"/>
    <col min="4875" max="5120" width="9" style="112"/>
    <col min="5121" max="5121" width="20.625" style="112" customWidth="1"/>
    <col min="5122" max="5122" width="13.5" style="112" customWidth="1"/>
    <col min="5123" max="5123" width="2" style="112" customWidth="1"/>
    <col min="5124" max="5124" width="10.5" style="112" customWidth="1"/>
    <col min="5125" max="5125" width="2.375" style="112" customWidth="1"/>
    <col min="5126" max="5126" width="14.25" style="112" customWidth="1"/>
    <col min="5127" max="5127" width="11.375" style="112" customWidth="1"/>
    <col min="5128" max="5128" width="14.375" style="112" customWidth="1"/>
    <col min="5129" max="5129" width="21.125" style="112" customWidth="1"/>
    <col min="5130" max="5130" width="15.125" style="112" customWidth="1"/>
    <col min="5131" max="5376" width="9" style="112"/>
    <col min="5377" max="5377" width="20.625" style="112" customWidth="1"/>
    <col min="5378" max="5378" width="13.5" style="112" customWidth="1"/>
    <col min="5379" max="5379" width="2" style="112" customWidth="1"/>
    <col min="5380" max="5380" width="10.5" style="112" customWidth="1"/>
    <col min="5381" max="5381" width="2.375" style="112" customWidth="1"/>
    <col min="5382" max="5382" width="14.25" style="112" customWidth="1"/>
    <col min="5383" max="5383" width="11.375" style="112" customWidth="1"/>
    <col min="5384" max="5384" width="14.375" style="112" customWidth="1"/>
    <col min="5385" max="5385" width="21.125" style="112" customWidth="1"/>
    <col min="5386" max="5386" width="15.125" style="112" customWidth="1"/>
    <col min="5387" max="5632" width="9" style="112"/>
    <col min="5633" max="5633" width="20.625" style="112" customWidth="1"/>
    <col min="5634" max="5634" width="13.5" style="112" customWidth="1"/>
    <col min="5635" max="5635" width="2" style="112" customWidth="1"/>
    <col min="5636" max="5636" width="10.5" style="112" customWidth="1"/>
    <col min="5637" max="5637" width="2.375" style="112" customWidth="1"/>
    <col min="5638" max="5638" width="14.25" style="112" customWidth="1"/>
    <col min="5639" max="5639" width="11.375" style="112" customWidth="1"/>
    <col min="5640" max="5640" width="14.375" style="112" customWidth="1"/>
    <col min="5641" max="5641" width="21.125" style="112" customWidth="1"/>
    <col min="5642" max="5642" width="15.125" style="112" customWidth="1"/>
    <col min="5643" max="5888" width="9" style="112"/>
    <col min="5889" max="5889" width="20.625" style="112" customWidth="1"/>
    <col min="5890" max="5890" width="13.5" style="112" customWidth="1"/>
    <col min="5891" max="5891" width="2" style="112" customWidth="1"/>
    <col min="5892" max="5892" width="10.5" style="112" customWidth="1"/>
    <col min="5893" max="5893" width="2.375" style="112" customWidth="1"/>
    <col min="5894" max="5894" width="14.25" style="112" customWidth="1"/>
    <col min="5895" max="5895" width="11.375" style="112" customWidth="1"/>
    <col min="5896" max="5896" width="14.375" style="112" customWidth="1"/>
    <col min="5897" max="5897" width="21.125" style="112" customWidth="1"/>
    <col min="5898" max="5898" width="15.125" style="112" customWidth="1"/>
    <col min="5899" max="6144" width="9" style="112"/>
    <col min="6145" max="6145" width="20.625" style="112" customWidth="1"/>
    <col min="6146" max="6146" width="13.5" style="112" customWidth="1"/>
    <col min="6147" max="6147" width="2" style="112" customWidth="1"/>
    <col min="6148" max="6148" width="10.5" style="112" customWidth="1"/>
    <col min="6149" max="6149" width="2.375" style="112" customWidth="1"/>
    <col min="6150" max="6150" width="14.25" style="112" customWidth="1"/>
    <col min="6151" max="6151" width="11.375" style="112" customWidth="1"/>
    <col min="6152" max="6152" width="14.375" style="112" customWidth="1"/>
    <col min="6153" max="6153" width="21.125" style="112" customWidth="1"/>
    <col min="6154" max="6154" width="15.125" style="112" customWidth="1"/>
    <col min="6155" max="6400" width="9" style="112"/>
    <col min="6401" max="6401" width="20.625" style="112" customWidth="1"/>
    <col min="6402" max="6402" width="13.5" style="112" customWidth="1"/>
    <col min="6403" max="6403" width="2" style="112" customWidth="1"/>
    <col min="6404" max="6404" width="10.5" style="112" customWidth="1"/>
    <col min="6405" max="6405" width="2.375" style="112" customWidth="1"/>
    <col min="6406" max="6406" width="14.25" style="112" customWidth="1"/>
    <col min="6407" max="6407" width="11.375" style="112" customWidth="1"/>
    <col min="6408" max="6408" width="14.375" style="112" customWidth="1"/>
    <col min="6409" max="6409" width="21.125" style="112" customWidth="1"/>
    <col min="6410" max="6410" width="15.125" style="112" customWidth="1"/>
    <col min="6411" max="6656" width="9" style="112"/>
    <col min="6657" max="6657" width="20.625" style="112" customWidth="1"/>
    <col min="6658" max="6658" width="13.5" style="112" customWidth="1"/>
    <col min="6659" max="6659" width="2" style="112" customWidth="1"/>
    <col min="6660" max="6660" width="10.5" style="112" customWidth="1"/>
    <col min="6661" max="6661" width="2.375" style="112" customWidth="1"/>
    <col min="6662" max="6662" width="14.25" style="112" customWidth="1"/>
    <col min="6663" max="6663" width="11.375" style="112" customWidth="1"/>
    <col min="6664" max="6664" width="14.375" style="112" customWidth="1"/>
    <col min="6665" max="6665" width="21.125" style="112" customWidth="1"/>
    <col min="6666" max="6666" width="15.125" style="112" customWidth="1"/>
    <col min="6667" max="6912" width="9" style="112"/>
    <col min="6913" max="6913" width="20.625" style="112" customWidth="1"/>
    <col min="6914" max="6914" width="13.5" style="112" customWidth="1"/>
    <col min="6915" max="6915" width="2" style="112" customWidth="1"/>
    <col min="6916" max="6916" width="10.5" style="112" customWidth="1"/>
    <col min="6917" max="6917" width="2.375" style="112" customWidth="1"/>
    <col min="6918" max="6918" width="14.25" style="112" customWidth="1"/>
    <col min="6919" max="6919" width="11.375" style="112" customWidth="1"/>
    <col min="6920" max="6920" width="14.375" style="112" customWidth="1"/>
    <col min="6921" max="6921" width="21.125" style="112" customWidth="1"/>
    <col min="6922" max="6922" width="15.125" style="112" customWidth="1"/>
    <col min="6923" max="7168" width="9" style="112"/>
    <col min="7169" max="7169" width="20.625" style="112" customWidth="1"/>
    <col min="7170" max="7170" width="13.5" style="112" customWidth="1"/>
    <col min="7171" max="7171" width="2" style="112" customWidth="1"/>
    <col min="7172" max="7172" width="10.5" style="112" customWidth="1"/>
    <col min="7173" max="7173" width="2.375" style="112" customWidth="1"/>
    <col min="7174" max="7174" width="14.25" style="112" customWidth="1"/>
    <col min="7175" max="7175" width="11.375" style="112" customWidth="1"/>
    <col min="7176" max="7176" width="14.375" style="112" customWidth="1"/>
    <col min="7177" max="7177" width="21.125" style="112" customWidth="1"/>
    <col min="7178" max="7178" width="15.125" style="112" customWidth="1"/>
    <col min="7179" max="7424" width="9" style="112"/>
    <col min="7425" max="7425" width="20.625" style="112" customWidth="1"/>
    <col min="7426" max="7426" width="13.5" style="112" customWidth="1"/>
    <col min="7427" max="7427" width="2" style="112" customWidth="1"/>
    <col min="7428" max="7428" width="10.5" style="112" customWidth="1"/>
    <col min="7429" max="7429" width="2.375" style="112" customWidth="1"/>
    <col min="7430" max="7430" width="14.25" style="112" customWidth="1"/>
    <col min="7431" max="7431" width="11.375" style="112" customWidth="1"/>
    <col min="7432" max="7432" width="14.375" style="112" customWidth="1"/>
    <col min="7433" max="7433" width="21.125" style="112" customWidth="1"/>
    <col min="7434" max="7434" width="15.125" style="112" customWidth="1"/>
    <col min="7435" max="7680" width="9" style="112"/>
    <col min="7681" max="7681" width="20.625" style="112" customWidth="1"/>
    <col min="7682" max="7682" width="13.5" style="112" customWidth="1"/>
    <col min="7683" max="7683" width="2" style="112" customWidth="1"/>
    <col min="7684" max="7684" width="10.5" style="112" customWidth="1"/>
    <col min="7685" max="7685" width="2.375" style="112" customWidth="1"/>
    <col min="7686" max="7686" width="14.25" style="112" customWidth="1"/>
    <col min="7687" max="7687" width="11.375" style="112" customWidth="1"/>
    <col min="7688" max="7688" width="14.375" style="112" customWidth="1"/>
    <col min="7689" max="7689" width="21.125" style="112" customWidth="1"/>
    <col min="7690" max="7690" width="15.125" style="112" customWidth="1"/>
    <col min="7691" max="7936" width="9" style="112"/>
    <col min="7937" max="7937" width="20.625" style="112" customWidth="1"/>
    <col min="7938" max="7938" width="13.5" style="112" customWidth="1"/>
    <col min="7939" max="7939" width="2" style="112" customWidth="1"/>
    <col min="7940" max="7940" width="10.5" style="112" customWidth="1"/>
    <col min="7941" max="7941" width="2.375" style="112" customWidth="1"/>
    <col min="7942" max="7942" width="14.25" style="112" customWidth="1"/>
    <col min="7943" max="7943" width="11.375" style="112" customWidth="1"/>
    <col min="7944" max="7944" width="14.375" style="112" customWidth="1"/>
    <col min="7945" max="7945" width="21.125" style="112" customWidth="1"/>
    <col min="7946" max="7946" width="15.125" style="112" customWidth="1"/>
    <col min="7947" max="8192" width="9" style="112"/>
    <col min="8193" max="8193" width="20.625" style="112" customWidth="1"/>
    <col min="8194" max="8194" width="13.5" style="112" customWidth="1"/>
    <col min="8195" max="8195" width="2" style="112" customWidth="1"/>
    <col min="8196" max="8196" width="10.5" style="112" customWidth="1"/>
    <col min="8197" max="8197" width="2.375" style="112" customWidth="1"/>
    <col min="8198" max="8198" width="14.25" style="112" customWidth="1"/>
    <col min="8199" max="8199" width="11.375" style="112" customWidth="1"/>
    <col min="8200" max="8200" width="14.375" style="112" customWidth="1"/>
    <col min="8201" max="8201" width="21.125" style="112" customWidth="1"/>
    <col min="8202" max="8202" width="15.125" style="112" customWidth="1"/>
    <col min="8203" max="8448" width="9" style="112"/>
    <col min="8449" max="8449" width="20.625" style="112" customWidth="1"/>
    <col min="8450" max="8450" width="13.5" style="112" customWidth="1"/>
    <col min="8451" max="8451" width="2" style="112" customWidth="1"/>
    <col min="8452" max="8452" width="10.5" style="112" customWidth="1"/>
    <col min="8453" max="8453" width="2.375" style="112" customWidth="1"/>
    <col min="8454" max="8454" width="14.25" style="112" customWidth="1"/>
    <col min="8455" max="8455" width="11.375" style="112" customWidth="1"/>
    <col min="8456" max="8456" width="14.375" style="112" customWidth="1"/>
    <col min="8457" max="8457" width="21.125" style="112" customWidth="1"/>
    <col min="8458" max="8458" width="15.125" style="112" customWidth="1"/>
    <col min="8459" max="8704" width="9" style="112"/>
    <col min="8705" max="8705" width="20.625" style="112" customWidth="1"/>
    <col min="8706" max="8706" width="13.5" style="112" customWidth="1"/>
    <col min="8707" max="8707" width="2" style="112" customWidth="1"/>
    <col min="8708" max="8708" width="10.5" style="112" customWidth="1"/>
    <col min="8709" max="8709" width="2.375" style="112" customWidth="1"/>
    <col min="8710" max="8710" width="14.25" style="112" customWidth="1"/>
    <col min="8711" max="8711" width="11.375" style="112" customWidth="1"/>
    <col min="8712" max="8712" width="14.375" style="112" customWidth="1"/>
    <col min="8713" max="8713" width="21.125" style="112" customWidth="1"/>
    <col min="8714" max="8714" width="15.125" style="112" customWidth="1"/>
    <col min="8715" max="8960" width="9" style="112"/>
    <col min="8961" max="8961" width="20.625" style="112" customWidth="1"/>
    <col min="8962" max="8962" width="13.5" style="112" customWidth="1"/>
    <col min="8963" max="8963" width="2" style="112" customWidth="1"/>
    <col min="8964" max="8964" width="10.5" style="112" customWidth="1"/>
    <col min="8965" max="8965" width="2.375" style="112" customWidth="1"/>
    <col min="8966" max="8966" width="14.25" style="112" customWidth="1"/>
    <col min="8967" max="8967" width="11.375" style="112" customWidth="1"/>
    <col min="8968" max="8968" width="14.375" style="112" customWidth="1"/>
    <col min="8969" max="8969" width="21.125" style="112" customWidth="1"/>
    <col min="8970" max="8970" width="15.125" style="112" customWidth="1"/>
    <col min="8971" max="9216" width="9" style="112"/>
    <col min="9217" max="9217" width="20.625" style="112" customWidth="1"/>
    <col min="9218" max="9218" width="13.5" style="112" customWidth="1"/>
    <col min="9219" max="9219" width="2" style="112" customWidth="1"/>
    <col min="9220" max="9220" width="10.5" style="112" customWidth="1"/>
    <col min="9221" max="9221" width="2.375" style="112" customWidth="1"/>
    <col min="9222" max="9222" width="14.25" style="112" customWidth="1"/>
    <col min="9223" max="9223" width="11.375" style="112" customWidth="1"/>
    <col min="9224" max="9224" width="14.375" style="112" customWidth="1"/>
    <col min="9225" max="9225" width="21.125" style="112" customWidth="1"/>
    <col min="9226" max="9226" width="15.125" style="112" customWidth="1"/>
    <col min="9227" max="9472" width="9" style="112"/>
    <col min="9473" max="9473" width="20.625" style="112" customWidth="1"/>
    <col min="9474" max="9474" width="13.5" style="112" customWidth="1"/>
    <col min="9475" max="9475" width="2" style="112" customWidth="1"/>
    <col min="9476" max="9476" width="10.5" style="112" customWidth="1"/>
    <col min="9477" max="9477" width="2.375" style="112" customWidth="1"/>
    <col min="9478" max="9478" width="14.25" style="112" customWidth="1"/>
    <col min="9479" max="9479" width="11.375" style="112" customWidth="1"/>
    <col min="9480" max="9480" width="14.375" style="112" customWidth="1"/>
    <col min="9481" max="9481" width="21.125" style="112" customWidth="1"/>
    <col min="9482" max="9482" width="15.125" style="112" customWidth="1"/>
    <col min="9483" max="9728" width="9" style="112"/>
    <col min="9729" max="9729" width="20.625" style="112" customWidth="1"/>
    <col min="9730" max="9730" width="13.5" style="112" customWidth="1"/>
    <col min="9731" max="9731" width="2" style="112" customWidth="1"/>
    <col min="9732" max="9732" width="10.5" style="112" customWidth="1"/>
    <col min="9733" max="9733" width="2.375" style="112" customWidth="1"/>
    <col min="9734" max="9734" width="14.25" style="112" customWidth="1"/>
    <col min="9735" max="9735" width="11.375" style="112" customWidth="1"/>
    <col min="9736" max="9736" width="14.375" style="112" customWidth="1"/>
    <col min="9737" max="9737" width="21.125" style="112" customWidth="1"/>
    <col min="9738" max="9738" width="15.125" style="112" customWidth="1"/>
    <col min="9739" max="9984" width="9" style="112"/>
    <col min="9985" max="9985" width="20.625" style="112" customWidth="1"/>
    <col min="9986" max="9986" width="13.5" style="112" customWidth="1"/>
    <col min="9987" max="9987" width="2" style="112" customWidth="1"/>
    <col min="9988" max="9988" width="10.5" style="112" customWidth="1"/>
    <col min="9989" max="9989" width="2.375" style="112" customWidth="1"/>
    <col min="9990" max="9990" width="14.25" style="112" customWidth="1"/>
    <col min="9991" max="9991" width="11.375" style="112" customWidth="1"/>
    <col min="9992" max="9992" width="14.375" style="112" customWidth="1"/>
    <col min="9993" max="9993" width="21.125" style="112" customWidth="1"/>
    <col min="9994" max="9994" width="15.125" style="112" customWidth="1"/>
    <col min="9995" max="10240" width="9" style="112"/>
    <col min="10241" max="10241" width="20.625" style="112" customWidth="1"/>
    <col min="10242" max="10242" width="13.5" style="112" customWidth="1"/>
    <col min="10243" max="10243" width="2" style="112" customWidth="1"/>
    <col min="10244" max="10244" width="10.5" style="112" customWidth="1"/>
    <col min="10245" max="10245" width="2.375" style="112" customWidth="1"/>
    <col min="10246" max="10246" width="14.25" style="112" customWidth="1"/>
    <col min="10247" max="10247" width="11.375" style="112" customWidth="1"/>
    <col min="10248" max="10248" width="14.375" style="112" customWidth="1"/>
    <col min="10249" max="10249" width="21.125" style="112" customWidth="1"/>
    <col min="10250" max="10250" width="15.125" style="112" customWidth="1"/>
    <col min="10251" max="10496" width="9" style="112"/>
    <col min="10497" max="10497" width="20.625" style="112" customWidth="1"/>
    <col min="10498" max="10498" width="13.5" style="112" customWidth="1"/>
    <col min="10499" max="10499" width="2" style="112" customWidth="1"/>
    <col min="10500" max="10500" width="10.5" style="112" customWidth="1"/>
    <col min="10501" max="10501" width="2.375" style="112" customWidth="1"/>
    <col min="10502" max="10502" width="14.25" style="112" customWidth="1"/>
    <col min="10503" max="10503" width="11.375" style="112" customWidth="1"/>
    <col min="10504" max="10504" width="14.375" style="112" customWidth="1"/>
    <col min="10505" max="10505" width="21.125" style="112" customWidth="1"/>
    <col min="10506" max="10506" width="15.125" style="112" customWidth="1"/>
    <col min="10507" max="10752" width="9" style="112"/>
    <col min="10753" max="10753" width="20.625" style="112" customWidth="1"/>
    <col min="10754" max="10754" width="13.5" style="112" customWidth="1"/>
    <col min="10755" max="10755" width="2" style="112" customWidth="1"/>
    <col min="10756" max="10756" width="10.5" style="112" customWidth="1"/>
    <col min="10757" max="10757" width="2.375" style="112" customWidth="1"/>
    <col min="10758" max="10758" width="14.25" style="112" customWidth="1"/>
    <col min="10759" max="10759" width="11.375" style="112" customWidth="1"/>
    <col min="10760" max="10760" width="14.375" style="112" customWidth="1"/>
    <col min="10761" max="10761" width="21.125" style="112" customWidth="1"/>
    <col min="10762" max="10762" width="15.125" style="112" customWidth="1"/>
    <col min="10763" max="11008" width="9" style="112"/>
    <col min="11009" max="11009" width="20.625" style="112" customWidth="1"/>
    <col min="11010" max="11010" width="13.5" style="112" customWidth="1"/>
    <col min="11011" max="11011" width="2" style="112" customWidth="1"/>
    <col min="11012" max="11012" width="10.5" style="112" customWidth="1"/>
    <col min="11013" max="11013" width="2.375" style="112" customWidth="1"/>
    <col min="11014" max="11014" width="14.25" style="112" customWidth="1"/>
    <col min="11015" max="11015" width="11.375" style="112" customWidth="1"/>
    <col min="11016" max="11016" width="14.375" style="112" customWidth="1"/>
    <col min="11017" max="11017" width="21.125" style="112" customWidth="1"/>
    <col min="11018" max="11018" width="15.125" style="112" customWidth="1"/>
    <col min="11019" max="11264" width="9" style="112"/>
    <col min="11265" max="11265" width="20.625" style="112" customWidth="1"/>
    <col min="11266" max="11266" width="13.5" style="112" customWidth="1"/>
    <col min="11267" max="11267" width="2" style="112" customWidth="1"/>
    <col min="11268" max="11268" width="10.5" style="112" customWidth="1"/>
    <col min="11269" max="11269" width="2.375" style="112" customWidth="1"/>
    <col min="11270" max="11270" width="14.25" style="112" customWidth="1"/>
    <col min="11271" max="11271" width="11.375" style="112" customWidth="1"/>
    <col min="11272" max="11272" width="14.375" style="112" customWidth="1"/>
    <col min="11273" max="11273" width="21.125" style="112" customWidth="1"/>
    <col min="11274" max="11274" width="15.125" style="112" customWidth="1"/>
    <col min="11275" max="11520" width="9" style="112"/>
    <col min="11521" max="11521" width="20.625" style="112" customWidth="1"/>
    <col min="11522" max="11522" width="13.5" style="112" customWidth="1"/>
    <col min="11523" max="11523" width="2" style="112" customWidth="1"/>
    <col min="11524" max="11524" width="10.5" style="112" customWidth="1"/>
    <col min="11525" max="11525" width="2.375" style="112" customWidth="1"/>
    <col min="11526" max="11526" width="14.25" style="112" customWidth="1"/>
    <col min="11527" max="11527" width="11.375" style="112" customWidth="1"/>
    <col min="11528" max="11528" width="14.375" style="112" customWidth="1"/>
    <col min="11529" max="11529" width="21.125" style="112" customWidth="1"/>
    <col min="11530" max="11530" width="15.125" style="112" customWidth="1"/>
    <col min="11531" max="11776" width="9" style="112"/>
    <col min="11777" max="11777" width="20.625" style="112" customWidth="1"/>
    <col min="11778" max="11778" width="13.5" style="112" customWidth="1"/>
    <col min="11779" max="11779" width="2" style="112" customWidth="1"/>
    <col min="11780" max="11780" width="10.5" style="112" customWidth="1"/>
    <col min="11781" max="11781" width="2.375" style="112" customWidth="1"/>
    <col min="11782" max="11782" width="14.25" style="112" customWidth="1"/>
    <col min="11783" max="11783" width="11.375" style="112" customWidth="1"/>
    <col min="11784" max="11784" width="14.375" style="112" customWidth="1"/>
    <col min="11785" max="11785" width="21.125" style="112" customWidth="1"/>
    <col min="11786" max="11786" width="15.125" style="112" customWidth="1"/>
    <col min="11787" max="12032" width="9" style="112"/>
    <col min="12033" max="12033" width="20.625" style="112" customWidth="1"/>
    <col min="12034" max="12034" width="13.5" style="112" customWidth="1"/>
    <col min="12035" max="12035" width="2" style="112" customWidth="1"/>
    <col min="12036" max="12036" width="10.5" style="112" customWidth="1"/>
    <col min="12037" max="12037" width="2.375" style="112" customWidth="1"/>
    <col min="12038" max="12038" width="14.25" style="112" customWidth="1"/>
    <col min="12039" max="12039" width="11.375" style="112" customWidth="1"/>
    <col min="12040" max="12040" width="14.375" style="112" customWidth="1"/>
    <col min="12041" max="12041" width="21.125" style="112" customWidth="1"/>
    <col min="12042" max="12042" width="15.125" style="112" customWidth="1"/>
    <col min="12043" max="12288" width="9" style="112"/>
    <col min="12289" max="12289" width="20.625" style="112" customWidth="1"/>
    <col min="12290" max="12290" width="13.5" style="112" customWidth="1"/>
    <col min="12291" max="12291" width="2" style="112" customWidth="1"/>
    <col min="12292" max="12292" width="10.5" style="112" customWidth="1"/>
    <col min="12293" max="12293" width="2.375" style="112" customWidth="1"/>
    <col min="12294" max="12294" width="14.25" style="112" customWidth="1"/>
    <col min="12295" max="12295" width="11.375" style="112" customWidth="1"/>
    <col min="12296" max="12296" width="14.375" style="112" customWidth="1"/>
    <col min="12297" max="12297" width="21.125" style="112" customWidth="1"/>
    <col min="12298" max="12298" width="15.125" style="112" customWidth="1"/>
    <col min="12299" max="12544" width="9" style="112"/>
    <col min="12545" max="12545" width="20.625" style="112" customWidth="1"/>
    <col min="12546" max="12546" width="13.5" style="112" customWidth="1"/>
    <col min="12547" max="12547" width="2" style="112" customWidth="1"/>
    <col min="12548" max="12548" width="10.5" style="112" customWidth="1"/>
    <col min="12549" max="12549" width="2.375" style="112" customWidth="1"/>
    <col min="12550" max="12550" width="14.25" style="112" customWidth="1"/>
    <col min="12551" max="12551" width="11.375" style="112" customWidth="1"/>
    <col min="12552" max="12552" width="14.375" style="112" customWidth="1"/>
    <col min="12553" max="12553" width="21.125" style="112" customWidth="1"/>
    <col min="12554" max="12554" width="15.125" style="112" customWidth="1"/>
    <col min="12555" max="12800" width="9" style="112"/>
    <col min="12801" max="12801" width="20.625" style="112" customWidth="1"/>
    <col min="12802" max="12802" width="13.5" style="112" customWidth="1"/>
    <col min="12803" max="12803" width="2" style="112" customWidth="1"/>
    <col min="12804" max="12804" width="10.5" style="112" customWidth="1"/>
    <col min="12805" max="12805" width="2.375" style="112" customWidth="1"/>
    <col min="12806" max="12806" width="14.25" style="112" customWidth="1"/>
    <col min="12807" max="12807" width="11.375" style="112" customWidth="1"/>
    <col min="12808" max="12808" width="14.375" style="112" customWidth="1"/>
    <col min="12809" max="12809" width="21.125" style="112" customWidth="1"/>
    <col min="12810" max="12810" width="15.125" style="112" customWidth="1"/>
    <col min="12811" max="13056" width="9" style="112"/>
    <col min="13057" max="13057" width="20.625" style="112" customWidth="1"/>
    <col min="13058" max="13058" width="13.5" style="112" customWidth="1"/>
    <col min="13059" max="13059" width="2" style="112" customWidth="1"/>
    <col min="13060" max="13060" width="10.5" style="112" customWidth="1"/>
    <col min="13061" max="13061" width="2.375" style="112" customWidth="1"/>
    <col min="13062" max="13062" width="14.25" style="112" customWidth="1"/>
    <col min="13063" max="13063" width="11.375" style="112" customWidth="1"/>
    <col min="13064" max="13064" width="14.375" style="112" customWidth="1"/>
    <col min="13065" max="13065" width="21.125" style="112" customWidth="1"/>
    <col min="13066" max="13066" width="15.125" style="112" customWidth="1"/>
    <col min="13067" max="13312" width="9" style="112"/>
    <col min="13313" max="13313" width="20.625" style="112" customWidth="1"/>
    <col min="13314" max="13314" width="13.5" style="112" customWidth="1"/>
    <col min="13315" max="13315" width="2" style="112" customWidth="1"/>
    <col min="13316" max="13316" width="10.5" style="112" customWidth="1"/>
    <col min="13317" max="13317" width="2.375" style="112" customWidth="1"/>
    <col min="13318" max="13318" width="14.25" style="112" customWidth="1"/>
    <col min="13319" max="13319" width="11.375" style="112" customWidth="1"/>
    <col min="13320" max="13320" width="14.375" style="112" customWidth="1"/>
    <col min="13321" max="13321" width="21.125" style="112" customWidth="1"/>
    <col min="13322" max="13322" width="15.125" style="112" customWidth="1"/>
    <col min="13323" max="13568" width="9" style="112"/>
    <col min="13569" max="13569" width="20.625" style="112" customWidth="1"/>
    <col min="13570" max="13570" width="13.5" style="112" customWidth="1"/>
    <col min="13571" max="13571" width="2" style="112" customWidth="1"/>
    <col min="13572" max="13572" width="10.5" style="112" customWidth="1"/>
    <col min="13573" max="13573" width="2.375" style="112" customWidth="1"/>
    <col min="13574" max="13574" width="14.25" style="112" customWidth="1"/>
    <col min="13575" max="13575" width="11.375" style="112" customWidth="1"/>
    <col min="13576" max="13576" width="14.375" style="112" customWidth="1"/>
    <col min="13577" max="13577" width="21.125" style="112" customWidth="1"/>
    <col min="13578" max="13578" width="15.125" style="112" customWidth="1"/>
    <col min="13579" max="13824" width="9" style="112"/>
    <col min="13825" max="13825" width="20.625" style="112" customWidth="1"/>
    <col min="13826" max="13826" width="13.5" style="112" customWidth="1"/>
    <col min="13827" max="13827" width="2" style="112" customWidth="1"/>
    <col min="13828" max="13828" width="10.5" style="112" customWidth="1"/>
    <col min="13829" max="13829" width="2.375" style="112" customWidth="1"/>
    <col min="13830" max="13830" width="14.25" style="112" customWidth="1"/>
    <col min="13831" max="13831" width="11.375" style="112" customWidth="1"/>
    <col min="13832" max="13832" width="14.375" style="112" customWidth="1"/>
    <col min="13833" max="13833" width="21.125" style="112" customWidth="1"/>
    <col min="13834" max="13834" width="15.125" style="112" customWidth="1"/>
    <col min="13835" max="14080" width="9" style="112"/>
    <col min="14081" max="14081" width="20.625" style="112" customWidth="1"/>
    <col min="14082" max="14082" width="13.5" style="112" customWidth="1"/>
    <col min="14083" max="14083" width="2" style="112" customWidth="1"/>
    <col min="14084" max="14084" width="10.5" style="112" customWidth="1"/>
    <col min="14085" max="14085" width="2.375" style="112" customWidth="1"/>
    <col min="14086" max="14086" width="14.25" style="112" customWidth="1"/>
    <col min="14087" max="14087" width="11.375" style="112" customWidth="1"/>
    <col min="14088" max="14088" width="14.375" style="112" customWidth="1"/>
    <col min="14089" max="14089" width="21.125" style="112" customWidth="1"/>
    <col min="14090" max="14090" width="15.125" style="112" customWidth="1"/>
    <col min="14091" max="14336" width="9" style="112"/>
    <col min="14337" max="14337" width="20.625" style="112" customWidth="1"/>
    <col min="14338" max="14338" width="13.5" style="112" customWidth="1"/>
    <col min="14339" max="14339" width="2" style="112" customWidth="1"/>
    <col min="14340" max="14340" width="10.5" style="112" customWidth="1"/>
    <col min="14341" max="14341" width="2.375" style="112" customWidth="1"/>
    <col min="14342" max="14342" width="14.25" style="112" customWidth="1"/>
    <col min="14343" max="14343" width="11.375" style="112" customWidth="1"/>
    <col min="14344" max="14344" width="14.375" style="112" customWidth="1"/>
    <col min="14345" max="14345" width="21.125" style="112" customWidth="1"/>
    <col min="14346" max="14346" width="15.125" style="112" customWidth="1"/>
    <col min="14347" max="14592" width="9" style="112"/>
    <col min="14593" max="14593" width="20.625" style="112" customWidth="1"/>
    <col min="14594" max="14594" width="13.5" style="112" customWidth="1"/>
    <col min="14595" max="14595" width="2" style="112" customWidth="1"/>
    <col min="14596" max="14596" width="10.5" style="112" customWidth="1"/>
    <col min="14597" max="14597" width="2.375" style="112" customWidth="1"/>
    <col min="14598" max="14598" width="14.25" style="112" customWidth="1"/>
    <col min="14599" max="14599" width="11.375" style="112" customWidth="1"/>
    <col min="14600" max="14600" width="14.375" style="112" customWidth="1"/>
    <col min="14601" max="14601" width="21.125" style="112" customWidth="1"/>
    <col min="14602" max="14602" width="15.125" style="112" customWidth="1"/>
    <col min="14603" max="14848" width="9" style="112"/>
    <col min="14849" max="14849" width="20.625" style="112" customWidth="1"/>
    <col min="14850" max="14850" width="13.5" style="112" customWidth="1"/>
    <col min="14851" max="14851" width="2" style="112" customWidth="1"/>
    <col min="14852" max="14852" width="10.5" style="112" customWidth="1"/>
    <col min="14853" max="14853" width="2.375" style="112" customWidth="1"/>
    <col min="14854" max="14854" width="14.25" style="112" customWidth="1"/>
    <col min="14855" max="14855" width="11.375" style="112" customWidth="1"/>
    <col min="14856" max="14856" width="14.375" style="112" customWidth="1"/>
    <col min="14857" max="14857" width="21.125" style="112" customWidth="1"/>
    <col min="14858" max="14858" width="15.125" style="112" customWidth="1"/>
    <col min="14859" max="15104" width="9" style="112"/>
    <col min="15105" max="15105" width="20.625" style="112" customWidth="1"/>
    <col min="15106" max="15106" width="13.5" style="112" customWidth="1"/>
    <col min="15107" max="15107" width="2" style="112" customWidth="1"/>
    <col min="15108" max="15108" width="10.5" style="112" customWidth="1"/>
    <col min="15109" max="15109" width="2.375" style="112" customWidth="1"/>
    <col min="15110" max="15110" width="14.25" style="112" customWidth="1"/>
    <col min="15111" max="15111" width="11.375" style="112" customWidth="1"/>
    <col min="15112" max="15112" width="14.375" style="112" customWidth="1"/>
    <col min="15113" max="15113" width="21.125" style="112" customWidth="1"/>
    <col min="15114" max="15114" width="15.125" style="112" customWidth="1"/>
    <col min="15115" max="15360" width="9" style="112"/>
    <col min="15361" max="15361" width="20.625" style="112" customWidth="1"/>
    <col min="15362" max="15362" width="13.5" style="112" customWidth="1"/>
    <col min="15363" max="15363" width="2" style="112" customWidth="1"/>
    <col min="15364" max="15364" width="10.5" style="112" customWidth="1"/>
    <col min="15365" max="15365" width="2.375" style="112" customWidth="1"/>
    <col min="15366" max="15366" width="14.25" style="112" customWidth="1"/>
    <col min="15367" max="15367" width="11.375" style="112" customWidth="1"/>
    <col min="15368" max="15368" width="14.375" style="112" customWidth="1"/>
    <col min="15369" max="15369" width="21.125" style="112" customWidth="1"/>
    <col min="15370" max="15370" width="15.125" style="112" customWidth="1"/>
    <col min="15371" max="15616" width="9" style="112"/>
    <col min="15617" max="15617" width="20.625" style="112" customWidth="1"/>
    <col min="15618" max="15618" width="13.5" style="112" customWidth="1"/>
    <col min="15619" max="15619" width="2" style="112" customWidth="1"/>
    <col min="15620" max="15620" width="10.5" style="112" customWidth="1"/>
    <col min="15621" max="15621" width="2.375" style="112" customWidth="1"/>
    <col min="15622" max="15622" width="14.25" style="112" customWidth="1"/>
    <col min="15623" max="15623" width="11.375" style="112" customWidth="1"/>
    <col min="15624" max="15624" width="14.375" style="112" customWidth="1"/>
    <col min="15625" max="15625" width="21.125" style="112" customWidth="1"/>
    <col min="15626" max="15626" width="15.125" style="112" customWidth="1"/>
    <col min="15627" max="15872" width="9" style="112"/>
    <col min="15873" max="15873" width="20.625" style="112" customWidth="1"/>
    <col min="15874" max="15874" width="13.5" style="112" customWidth="1"/>
    <col min="15875" max="15875" width="2" style="112" customWidth="1"/>
    <col min="15876" max="15876" width="10.5" style="112" customWidth="1"/>
    <col min="15877" max="15877" width="2.375" style="112" customWidth="1"/>
    <col min="15878" max="15878" width="14.25" style="112" customWidth="1"/>
    <col min="15879" max="15879" width="11.375" style="112" customWidth="1"/>
    <col min="15880" max="15880" width="14.375" style="112" customWidth="1"/>
    <col min="15881" max="15881" width="21.125" style="112" customWidth="1"/>
    <col min="15882" max="15882" width="15.125" style="112" customWidth="1"/>
    <col min="15883" max="16128" width="9" style="112"/>
    <col min="16129" max="16129" width="20.625" style="112" customWidth="1"/>
    <col min="16130" max="16130" width="13.5" style="112" customWidth="1"/>
    <col min="16131" max="16131" width="2" style="112" customWidth="1"/>
    <col min="16132" max="16132" width="10.5" style="112" customWidth="1"/>
    <col min="16133" max="16133" width="2.375" style="112" customWidth="1"/>
    <col min="16134" max="16134" width="14.25" style="112" customWidth="1"/>
    <col min="16135" max="16135" width="11.375" style="112" customWidth="1"/>
    <col min="16136" max="16136" width="14.375" style="112" customWidth="1"/>
    <col min="16137" max="16137" width="21.125" style="112" customWidth="1"/>
    <col min="16138" max="16138" width="15.125" style="112" customWidth="1"/>
    <col min="16139" max="16384" width="9" style="112"/>
  </cols>
  <sheetData>
    <row r="1" spans="1:10" s="118" customFormat="1" ht="28.35" customHeight="1">
      <c r="A1" s="115" t="s">
        <v>166</v>
      </c>
      <c r="B1" s="567" t="s">
        <v>167</v>
      </c>
      <c r="C1" s="568"/>
      <c r="D1" s="568"/>
      <c r="E1" s="569"/>
      <c r="F1" s="116" t="s">
        <v>168</v>
      </c>
      <c r="G1" s="116" t="s">
        <v>169</v>
      </c>
      <c r="H1" s="116" t="s">
        <v>170</v>
      </c>
      <c r="I1" s="116" t="s">
        <v>171</v>
      </c>
      <c r="J1" s="117" t="s">
        <v>172</v>
      </c>
    </row>
    <row r="2" spans="1:10" ht="28.35" customHeight="1">
      <c r="A2" s="570" t="str">
        <f>+겉지!A5</f>
        <v xml:space="preserve"> 충화-구룡간 지방도 2차로 확포장공사 건설사업관리용역</v>
      </c>
      <c r="B2" s="571"/>
      <c r="C2" s="571"/>
      <c r="D2" s="571"/>
      <c r="E2" s="571"/>
      <c r="F2" s="571"/>
      <c r="G2" s="571"/>
      <c r="H2" s="571"/>
      <c r="I2" s="572"/>
      <c r="J2" s="119"/>
    </row>
    <row r="3" spans="1:10" ht="28.35" customHeight="1">
      <c r="A3" s="120" t="s">
        <v>173</v>
      </c>
      <c r="B3" s="564"/>
      <c r="C3" s="565"/>
      <c r="D3" s="565"/>
      <c r="E3" s="566"/>
      <c r="F3" s="121">
        <v>1</v>
      </c>
      <c r="G3" s="122" t="s">
        <v>174</v>
      </c>
      <c r="H3" s="123"/>
      <c r="I3" s="124">
        <f>I19</f>
        <v>705440184</v>
      </c>
      <c r="J3" s="125"/>
    </row>
    <row r="4" spans="1:10" ht="28.35" customHeight="1">
      <c r="A4" s="120" t="s">
        <v>175</v>
      </c>
      <c r="B4" s="564"/>
      <c r="C4" s="565"/>
      <c r="D4" s="565"/>
      <c r="E4" s="566"/>
      <c r="F4" s="121">
        <v>1</v>
      </c>
      <c r="G4" s="122" t="s">
        <v>174</v>
      </c>
      <c r="H4" s="123"/>
      <c r="I4" s="124">
        <f>I22</f>
        <v>534864747</v>
      </c>
      <c r="J4" s="125"/>
    </row>
    <row r="5" spans="1:10" ht="28.35" customHeight="1">
      <c r="A5" s="120" t="s">
        <v>176</v>
      </c>
      <c r="B5" s="564"/>
      <c r="C5" s="565"/>
      <c r="D5" s="565"/>
      <c r="E5" s="566"/>
      <c r="F5" s="121">
        <v>1</v>
      </c>
      <c r="G5" s="122" t="s">
        <v>174</v>
      </c>
      <c r="H5" s="123"/>
      <c r="I5" s="124">
        <f>I24</f>
        <v>123988873</v>
      </c>
      <c r="J5" s="125"/>
    </row>
    <row r="6" spans="1:10" ht="28.35" customHeight="1">
      <c r="A6" s="120" t="s">
        <v>177</v>
      </c>
      <c r="B6" s="564"/>
      <c r="C6" s="565"/>
      <c r="D6" s="565"/>
      <c r="E6" s="566"/>
      <c r="F6" s="121">
        <v>1</v>
      </c>
      <c r="G6" s="122" t="s">
        <v>174</v>
      </c>
      <c r="H6" s="123"/>
      <c r="I6" s="124">
        <f>I26</f>
        <v>236306196</v>
      </c>
      <c r="J6" s="125"/>
    </row>
    <row r="7" spans="1:10" ht="28.35" customHeight="1">
      <c r="A7" s="120"/>
      <c r="B7" s="564"/>
      <c r="C7" s="565"/>
      <c r="D7" s="565"/>
      <c r="E7" s="566"/>
      <c r="F7" s="121"/>
      <c r="G7" s="122"/>
      <c r="H7" s="123"/>
      <c r="I7" s="124"/>
      <c r="J7" s="125"/>
    </row>
    <row r="8" spans="1:10" ht="28.35" customHeight="1">
      <c r="A8" s="126" t="s">
        <v>178</v>
      </c>
      <c r="B8" s="564"/>
      <c r="C8" s="565"/>
      <c r="D8" s="565"/>
      <c r="E8" s="566"/>
      <c r="F8" s="123"/>
      <c r="G8" s="123"/>
      <c r="H8" s="123"/>
      <c r="I8" s="124">
        <f>I27</f>
        <v>1600600000</v>
      </c>
      <c r="J8" s="127" t="s">
        <v>179</v>
      </c>
    </row>
    <row r="9" spans="1:10" ht="28.35" customHeight="1">
      <c r="A9" s="126"/>
      <c r="B9" s="564"/>
      <c r="C9" s="565"/>
      <c r="D9" s="565"/>
      <c r="E9" s="566"/>
      <c r="F9" s="123"/>
      <c r="G9" s="123"/>
      <c r="H9" s="123"/>
      <c r="I9" s="124"/>
      <c r="J9" s="125"/>
    </row>
    <row r="10" spans="1:10" ht="28.35" customHeight="1">
      <c r="A10" s="128" t="s">
        <v>180</v>
      </c>
      <c r="B10" s="564" t="s">
        <v>179</v>
      </c>
      <c r="C10" s="565"/>
      <c r="D10" s="565"/>
      <c r="E10" s="566"/>
      <c r="F10" s="121">
        <v>1</v>
      </c>
      <c r="G10" s="122" t="s">
        <v>174</v>
      </c>
      <c r="H10" s="123"/>
      <c r="I10" s="124">
        <f>I29</f>
        <v>17100000</v>
      </c>
      <c r="J10" s="125"/>
    </row>
    <row r="11" spans="1:10" ht="28.35" customHeight="1">
      <c r="A11" s="128"/>
      <c r="B11" s="129"/>
      <c r="C11" s="130"/>
      <c r="D11" s="130"/>
      <c r="E11" s="131"/>
      <c r="F11" s="121"/>
      <c r="G11" s="122"/>
      <c r="H11" s="123"/>
      <c r="I11" s="124"/>
      <c r="J11" s="125"/>
    </row>
    <row r="12" spans="1:10" ht="28.35" customHeight="1">
      <c r="A12" s="128" t="s">
        <v>181</v>
      </c>
      <c r="B12" s="573"/>
      <c r="C12" s="574"/>
      <c r="D12" s="574"/>
      <c r="E12" s="575"/>
      <c r="F12" s="132">
        <v>0.1</v>
      </c>
      <c r="G12" s="122"/>
      <c r="H12" s="123"/>
      <c r="I12" s="124">
        <f>I31</f>
        <v>161770000</v>
      </c>
      <c r="J12" s="125"/>
    </row>
    <row r="13" spans="1:10" ht="28.35" customHeight="1">
      <c r="A13" s="120"/>
      <c r="B13" s="564"/>
      <c r="C13" s="565"/>
      <c r="D13" s="565"/>
      <c r="E13" s="566"/>
      <c r="F13" s="121"/>
      <c r="G13" s="122"/>
      <c r="H13" s="123"/>
      <c r="I13" s="124"/>
      <c r="J13" s="125"/>
    </row>
    <row r="14" spans="1:10" s="113" customFormat="1" ht="28.35" customHeight="1">
      <c r="A14" s="133" t="s">
        <v>182</v>
      </c>
      <c r="B14" s="580"/>
      <c r="C14" s="581"/>
      <c r="D14" s="581"/>
      <c r="E14" s="582"/>
      <c r="F14" s="123"/>
      <c r="G14" s="123"/>
      <c r="H14" s="123"/>
      <c r="I14" s="134">
        <f>I33</f>
        <v>1779470000</v>
      </c>
      <c r="J14" s="125"/>
    </row>
    <row r="15" spans="1:10" s="113" customFormat="1" ht="28.35" customHeight="1">
      <c r="A15" s="133"/>
      <c r="B15" s="580"/>
      <c r="C15" s="565"/>
      <c r="D15" s="565"/>
      <c r="E15" s="566"/>
      <c r="F15" s="123"/>
      <c r="G15" s="123"/>
      <c r="H15" s="123"/>
      <c r="I15" s="134" t="s">
        <v>179</v>
      </c>
      <c r="J15" s="125"/>
    </row>
    <row r="16" spans="1:10" s="113" customFormat="1" ht="28.35" customHeight="1">
      <c r="A16" s="133"/>
      <c r="B16" s="580"/>
      <c r="C16" s="565"/>
      <c r="D16" s="565"/>
      <c r="E16" s="566"/>
      <c r="F16" s="123"/>
      <c r="G16" s="123"/>
      <c r="H16" s="123"/>
      <c r="I16" s="134" t="s">
        <v>179</v>
      </c>
      <c r="J16" s="125"/>
    </row>
    <row r="17" spans="1:12" s="113" customFormat="1" ht="28.35" customHeight="1">
      <c r="A17" s="135"/>
      <c r="B17" s="583"/>
      <c r="C17" s="584"/>
      <c r="D17" s="584"/>
      <c r="E17" s="585"/>
      <c r="F17" s="136"/>
      <c r="G17" s="136"/>
      <c r="H17" s="136"/>
      <c r="I17" s="137"/>
      <c r="J17" s="138"/>
    </row>
    <row r="18" spans="1:12" ht="27.95" customHeight="1">
      <c r="A18" s="586" t="str">
        <f>A2</f>
        <v xml:space="preserve"> 충화-구룡간 지방도 2차로 확포장공사 건설사업관리용역</v>
      </c>
      <c r="B18" s="587"/>
      <c r="C18" s="587"/>
      <c r="D18" s="587"/>
      <c r="E18" s="587"/>
      <c r="F18" s="587"/>
      <c r="G18" s="587"/>
      <c r="H18" s="587"/>
      <c r="I18" s="588"/>
      <c r="J18" s="119"/>
    </row>
    <row r="19" spans="1:12" ht="27.95" customHeight="1">
      <c r="A19" s="120" t="s">
        <v>173</v>
      </c>
      <c r="B19" s="564" t="s">
        <v>324</v>
      </c>
      <c r="C19" s="565"/>
      <c r="D19" s="565"/>
      <c r="E19" s="566"/>
      <c r="F19" s="139">
        <f>'기술자수 산정'!Z68</f>
        <v>130.89439999999999</v>
      </c>
      <c r="G19" s="122" t="s">
        <v>183</v>
      </c>
      <c r="H19" s="140"/>
      <c r="I19" s="124">
        <f>SUM(I20,I21)</f>
        <v>705440184</v>
      </c>
      <c r="J19" s="141" t="s">
        <v>184</v>
      </c>
    </row>
    <row r="20" spans="1:12" ht="27.95" customHeight="1">
      <c r="A20" s="120"/>
      <c r="B20" s="564" t="s">
        <v>185</v>
      </c>
      <c r="C20" s="565"/>
      <c r="D20" s="565"/>
      <c r="E20" s="566"/>
      <c r="F20" s="139">
        <f>ROUND('기술자수 산정'!Z68*입력변수!B21,2)</f>
        <v>104.72</v>
      </c>
      <c r="G20" s="122" t="s">
        <v>183</v>
      </c>
      <c r="H20" s="310">
        <f>입력변수!D10*22</f>
        <v>5389384</v>
      </c>
      <c r="I20" s="124">
        <f>INT(H20*F20)</f>
        <v>564376292</v>
      </c>
      <c r="J20" s="311" t="s">
        <v>455</v>
      </c>
    </row>
    <row r="21" spans="1:12" ht="27.95" customHeight="1">
      <c r="A21" s="120"/>
      <c r="B21" s="589" t="s">
        <v>186</v>
      </c>
      <c r="C21" s="565"/>
      <c r="D21" s="565"/>
      <c r="E21" s="566"/>
      <c r="F21" s="143">
        <f>F19-F20</f>
        <v>26.174399999999991</v>
      </c>
      <c r="G21" s="122" t="s">
        <v>183</v>
      </c>
      <c r="H21" s="310">
        <f>+H20</f>
        <v>5389384</v>
      </c>
      <c r="I21" s="124">
        <f>INT(H21*F21)</f>
        <v>141063892</v>
      </c>
      <c r="J21" s="312" t="s">
        <v>357</v>
      </c>
    </row>
    <row r="22" spans="1:12" ht="27.95" customHeight="1">
      <c r="A22" s="120" t="s">
        <v>175</v>
      </c>
      <c r="B22" s="576" t="s">
        <v>468</v>
      </c>
      <c r="C22" s="577"/>
      <c r="D22" s="577"/>
      <c r="E22" s="578"/>
      <c r="F22" s="121">
        <v>1</v>
      </c>
      <c r="G22" s="122" t="s">
        <v>174</v>
      </c>
      <c r="H22" s="140"/>
      <c r="I22" s="124">
        <f>INT(I19*D23)</f>
        <v>534864747</v>
      </c>
      <c r="J22" s="125"/>
    </row>
    <row r="23" spans="1:12" ht="27.95" customHeight="1">
      <c r="A23" s="120"/>
      <c r="B23" s="528">
        <f>I19</f>
        <v>705440184</v>
      </c>
      <c r="C23" s="529" t="s">
        <v>187</v>
      </c>
      <c r="D23" s="590">
        <v>0.75819999999999999</v>
      </c>
      <c r="E23" s="591"/>
      <c r="F23" s="139"/>
      <c r="G23" s="122"/>
      <c r="H23" s="140"/>
      <c r="I23" s="144"/>
      <c r="J23" s="125"/>
    </row>
    <row r="24" spans="1:12" ht="27.95" customHeight="1">
      <c r="A24" s="120" t="s">
        <v>176</v>
      </c>
      <c r="B24" s="576" t="s">
        <v>467</v>
      </c>
      <c r="C24" s="577"/>
      <c r="D24" s="577"/>
      <c r="E24" s="578"/>
      <c r="F24" s="121">
        <v>1</v>
      </c>
      <c r="G24" s="122" t="s">
        <v>174</v>
      </c>
      <c r="H24" s="140"/>
      <c r="I24" s="124">
        <f>+I25+H25</f>
        <v>123988873</v>
      </c>
      <c r="J24" s="142"/>
    </row>
    <row r="25" spans="1:12" ht="27.95" customHeight="1">
      <c r="A25" s="120"/>
      <c r="B25" s="530" t="s">
        <v>188</v>
      </c>
      <c r="C25" s="529" t="s">
        <v>187</v>
      </c>
      <c r="D25" s="531">
        <v>0.1</v>
      </c>
      <c r="E25" s="532"/>
      <c r="F25" s="140"/>
      <c r="G25" s="122" t="s">
        <v>466</v>
      </c>
      <c r="H25" s="527">
        <v>-41620</v>
      </c>
      <c r="I25" s="124">
        <f>INT((I19+I22)*D25)</f>
        <v>124030493</v>
      </c>
      <c r="J25" s="125"/>
    </row>
    <row r="26" spans="1:12" ht="27.95" customHeight="1">
      <c r="A26" s="120" t="s">
        <v>189</v>
      </c>
      <c r="B26" s="564"/>
      <c r="C26" s="565"/>
      <c r="D26" s="565"/>
      <c r="E26" s="566"/>
      <c r="F26" s="139"/>
      <c r="G26" s="122"/>
      <c r="H26" s="140"/>
      <c r="I26" s="124">
        <f>'건설사업관리내역 산출근거'!J23</f>
        <v>236306196</v>
      </c>
      <c r="J26" s="125"/>
    </row>
    <row r="27" spans="1:12" ht="27.95" customHeight="1">
      <c r="A27" s="126" t="s">
        <v>196</v>
      </c>
      <c r="B27" s="564" t="s">
        <v>197</v>
      </c>
      <c r="C27" s="565"/>
      <c r="D27" s="565"/>
      <c r="E27" s="566"/>
      <c r="F27" s="123"/>
      <c r="G27" s="123"/>
      <c r="H27" s="124"/>
      <c r="I27" s="124">
        <f>SUM(I19,I22,I24,I26)</f>
        <v>1600600000</v>
      </c>
      <c r="J27" s="125"/>
    </row>
    <row r="28" spans="1:12" ht="27.95" customHeight="1">
      <c r="A28" s="120"/>
      <c r="B28" s="564"/>
      <c r="C28" s="565"/>
      <c r="D28" s="565"/>
      <c r="E28" s="566"/>
      <c r="F28" s="121"/>
      <c r="G28" s="122"/>
      <c r="H28" s="124"/>
      <c r="I28" s="124"/>
      <c r="J28" s="148"/>
    </row>
    <row r="29" spans="1:12" ht="27.95" customHeight="1">
      <c r="A29" s="128" t="s">
        <v>198</v>
      </c>
      <c r="B29" s="564" t="s">
        <v>179</v>
      </c>
      <c r="C29" s="565"/>
      <c r="D29" s="565"/>
      <c r="E29" s="566"/>
      <c r="F29" s="121">
        <v>1</v>
      </c>
      <c r="G29" s="122" t="s">
        <v>174</v>
      </c>
      <c r="H29" s="124"/>
      <c r="I29" s="124">
        <f>'건설사업관리내역 산출근거'!K80</f>
        <v>17100000</v>
      </c>
      <c r="J29" s="148" t="s">
        <v>199</v>
      </c>
    </row>
    <row r="30" spans="1:12" ht="27.95" customHeight="1">
      <c r="A30" s="128"/>
      <c r="B30" s="129"/>
      <c r="C30" s="130"/>
      <c r="D30" s="130"/>
      <c r="E30" s="131"/>
      <c r="F30" s="121"/>
      <c r="G30" s="122"/>
      <c r="H30" s="124"/>
      <c r="I30" s="124"/>
      <c r="J30" s="148"/>
    </row>
    <row r="31" spans="1:12" ht="27.95" customHeight="1">
      <c r="A31" s="128" t="s">
        <v>200</v>
      </c>
      <c r="B31" s="564"/>
      <c r="C31" s="565"/>
      <c r="D31" s="565"/>
      <c r="E31" s="566"/>
      <c r="F31" s="132">
        <v>0.1</v>
      </c>
      <c r="G31" s="122"/>
      <c r="H31" s="124"/>
      <c r="I31" s="124">
        <f>+INT((I27+I29)*0.1)</f>
        <v>161770000</v>
      </c>
      <c r="J31" s="148"/>
    </row>
    <row r="32" spans="1:12" ht="27.95" customHeight="1">
      <c r="A32" s="120"/>
      <c r="B32" s="564"/>
      <c r="C32" s="565"/>
      <c r="D32" s="565"/>
      <c r="E32" s="566"/>
      <c r="F32" s="123"/>
      <c r="G32" s="123"/>
      <c r="H32" s="124"/>
      <c r="I32" s="123"/>
      <c r="J32" s="125"/>
      <c r="L32" s="181">
        <f>I33-I29*1.1-654335/1.1</f>
        <v>1760065150</v>
      </c>
    </row>
    <row r="33" spans="1:10" ht="27.95" customHeight="1">
      <c r="A33" s="149" t="s">
        <v>182</v>
      </c>
      <c r="B33" s="593" t="s">
        <v>201</v>
      </c>
      <c r="C33" s="594"/>
      <c r="D33" s="594"/>
      <c r="E33" s="595"/>
      <c r="F33" s="150"/>
      <c r="G33" s="150"/>
      <c r="H33" s="151"/>
      <c r="I33" s="152">
        <f>I27+I31+I29</f>
        <v>1779470000</v>
      </c>
      <c r="J33" s="153"/>
    </row>
    <row r="34" spans="1:10" ht="27.95" customHeight="1">
      <c r="A34" s="145"/>
      <c r="B34" s="579"/>
      <c r="C34" s="579"/>
      <c r="D34" s="579"/>
      <c r="E34" s="579"/>
      <c r="F34" s="136"/>
      <c r="G34" s="136"/>
      <c r="H34" s="136"/>
      <c r="I34" s="136"/>
      <c r="J34" s="138"/>
    </row>
    <row r="35" spans="1:10" ht="27.95" customHeight="1">
      <c r="A35" s="341"/>
      <c r="B35" s="341"/>
      <c r="C35" s="341"/>
      <c r="D35" s="341"/>
      <c r="E35" s="341"/>
      <c r="F35" s="341"/>
      <c r="G35" s="341"/>
      <c r="H35" s="341"/>
      <c r="I35" s="341"/>
      <c r="J35" s="341"/>
    </row>
    <row r="36" spans="1:10" ht="27.95" customHeight="1">
      <c r="A36" s="341"/>
      <c r="B36" s="592"/>
      <c r="C36" s="592"/>
      <c r="D36" s="592"/>
      <c r="E36" s="592"/>
      <c r="F36" s="341"/>
      <c r="G36" s="341"/>
      <c r="H36" s="341"/>
      <c r="I36" s="526">
        <f>+I33-I31</f>
        <v>1617700000</v>
      </c>
      <c r="J36" s="341"/>
    </row>
    <row r="37" spans="1:10" ht="27.95" customHeight="1">
      <c r="A37" s="341"/>
      <c r="B37" s="592"/>
      <c r="C37" s="592"/>
      <c r="D37" s="592"/>
      <c r="E37" s="592"/>
      <c r="F37" s="341"/>
      <c r="G37" s="341"/>
      <c r="H37" s="341"/>
      <c r="I37" s="341"/>
      <c r="J37" s="341"/>
    </row>
    <row r="38" spans="1:10" ht="27.75" customHeight="1">
      <c r="A38" s="341"/>
      <c r="B38" s="341"/>
      <c r="C38" s="341"/>
      <c r="D38" s="341"/>
      <c r="E38" s="341"/>
      <c r="F38" s="341"/>
      <c r="G38" s="341"/>
      <c r="H38" s="341"/>
      <c r="I38" s="341"/>
      <c r="J38" s="341"/>
    </row>
  </sheetData>
  <mergeCells count="33">
    <mergeCell ref="B36:E36"/>
    <mergeCell ref="B37:E37"/>
    <mergeCell ref="B27:E27"/>
    <mergeCell ref="B28:E28"/>
    <mergeCell ref="B29:E29"/>
    <mergeCell ref="B31:E31"/>
    <mergeCell ref="B32:E32"/>
    <mergeCell ref="B33:E33"/>
    <mergeCell ref="B24:E24"/>
    <mergeCell ref="B26:E26"/>
    <mergeCell ref="B34:E34"/>
    <mergeCell ref="B14:E14"/>
    <mergeCell ref="B15:E15"/>
    <mergeCell ref="B16:E16"/>
    <mergeCell ref="B17:E17"/>
    <mergeCell ref="A18:I18"/>
    <mergeCell ref="B19:E19"/>
    <mergeCell ref="B20:E20"/>
    <mergeCell ref="B21:E21"/>
    <mergeCell ref="B22:E22"/>
    <mergeCell ref="D23:E23"/>
    <mergeCell ref="B13:E13"/>
    <mergeCell ref="B1:E1"/>
    <mergeCell ref="A2:I2"/>
    <mergeCell ref="B3:E3"/>
    <mergeCell ref="B4:E4"/>
    <mergeCell ref="B5:E5"/>
    <mergeCell ref="B6:E6"/>
    <mergeCell ref="B7:E7"/>
    <mergeCell ref="B8:E8"/>
    <mergeCell ref="B9:E9"/>
    <mergeCell ref="B10:E10"/>
    <mergeCell ref="B12:E12"/>
  </mergeCells>
  <phoneticPr fontId="3" type="noConversion"/>
  <pageMargins left="1.1023622047244095" right="0.43307086614173229" top="0.74803149606299213" bottom="0.70866141732283472" header="0.74803149606299213" footer="0.47244094488188981"/>
  <pageSetup paperSize="9" scale="95" orientation="landscape" r:id="rId1"/>
  <headerFooter alignWithMargins="0"/>
  <rowBreaks count="1" manualBreakCount="1">
    <brk id="17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O83"/>
  <sheetViews>
    <sheetView view="pageBreakPreview" topLeftCell="A55" zoomScaleNormal="100" zoomScaleSheetLayoutView="100" workbookViewId="0">
      <selection activeCell="E88" sqref="E88"/>
    </sheetView>
  </sheetViews>
  <sheetFormatPr defaultRowHeight="16.5" customHeight="1"/>
  <cols>
    <col min="1" max="1" width="5.75" style="112" customWidth="1"/>
    <col min="2" max="2" width="23.375" style="112" customWidth="1"/>
    <col min="3" max="3" width="12.125" style="112" customWidth="1"/>
    <col min="4" max="4" width="14.25" style="112" bestFit="1" customWidth="1"/>
    <col min="5" max="8" width="5.625" style="112" customWidth="1"/>
    <col min="9" max="9" width="16.625" style="112" customWidth="1"/>
    <col min="10" max="10" width="3.125" style="160" customWidth="1"/>
    <col min="11" max="11" width="15.5" style="112" customWidth="1"/>
    <col min="12" max="12" width="12.75" style="112" customWidth="1"/>
    <col min="13" max="13" width="19" style="112" customWidth="1"/>
    <col min="14" max="14" width="9" style="112"/>
    <col min="15" max="15" width="14.5" style="112" bestFit="1" customWidth="1"/>
    <col min="16" max="256" width="9" style="112"/>
    <col min="257" max="257" width="5.75" style="112" customWidth="1"/>
    <col min="258" max="258" width="23.375" style="112" customWidth="1"/>
    <col min="259" max="259" width="12.125" style="112" customWidth="1"/>
    <col min="260" max="260" width="14.25" style="112" bestFit="1" customWidth="1"/>
    <col min="261" max="264" width="5.625" style="112" customWidth="1"/>
    <col min="265" max="265" width="16.625" style="112" customWidth="1"/>
    <col min="266" max="266" width="3.125" style="112" customWidth="1"/>
    <col min="267" max="267" width="15.5" style="112" customWidth="1"/>
    <col min="268" max="268" width="12.75" style="112" customWidth="1"/>
    <col min="269" max="269" width="19" style="112" customWidth="1"/>
    <col min="270" max="270" width="9" style="112"/>
    <col min="271" max="271" width="14.5" style="112" bestFit="1" customWidth="1"/>
    <col min="272" max="512" width="9" style="112"/>
    <col min="513" max="513" width="5.75" style="112" customWidth="1"/>
    <col min="514" max="514" width="23.375" style="112" customWidth="1"/>
    <col min="515" max="515" width="12.125" style="112" customWidth="1"/>
    <col min="516" max="516" width="14.25" style="112" bestFit="1" customWidth="1"/>
    <col min="517" max="520" width="5.625" style="112" customWidth="1"/>
    <col min="521" max="521" width="16.625" style="112" customWidth="1"/>
    <col min="522" max="522" width="3.125" style="112" customWidth="1"/>
    <col min="523" max="523" width="15.5" style="112" customWidth="1"/>
    <col min="524" max="524" width="12.75" style="112" customWidth="1"/>
    <col min="525" max="525" width="19" style="112" customWidth="1"/>
    <col min="526" max="526" width="9" style="112"/>
    <col min="527" max="527" width="14.5" style="112" bestFit="1" customWidth="1"/>
    <col min="528" max="768" width="9" style="112"/>
    <col min="769" max="769" width="5.75" style="112" customWidth="1"/>
    <col min="770" max="770" width="23.375" style="112" customWidth="1"/>
    <col min="771" max="771" width="12.125" style="112" customWidth="1"/>
    <col min="772" max="772" width="14.25" style="112" bestFit="1" customWidth="1"/>
    <col min="773" max="776" width="5.625" style="112" customWidth="1"/>
    <col min="777" max="777" width="16.625" style="112" customWidth="1"/>
    <col min="778" max="778" width="3.125" style="112" customWidth="1"/>
    <col min="779" max="779" width="15.5" style="112" customWidth="1"/>
    <col min="780" max="780" width="12.75" style="112" customWidth="1"/>
    <col min="781" max="781" width="19" style="112" customWidth="1"/>
    <col min="782" max="782" width="9" style="112"/>
    <col min="783" max="783" width="14.5" style="112" bestFit="1" customWidth="1"/>
    <col min="784" max="1024" width="9" style="112"/>
    <col min="1025" max="1025" width="5.75" style="112" customWidth="1"/>
    <col min="1026" max="1026" width="23.375" style="112" customWidth="1"/>
    <col min="1027" max="1027" width="12.125" style="112" customWidth="1"/>
    <col min="1028" max="1028" width="14.25" style="112" bestFit="1" customWidth="1"/>
    <col min="1029" max="1032" width="5.625" style="112" customWidth="1"/>
    <col min="1033" max="1033" width="16.625" style="112" customWidth="1"/>
    <col min="1034" max="1034" width="3.125" style="112" customWidth="1"/>
    <col min="1035" max="1035" width="15.5" style="112" customWidth="1"/>
    <col min="1036" max="1036" width="12.75" style="112" customWidth="1"/>
    <col min="1037" max="1037" width="19" style="112" customWidth="1"/>
    <col min="1038" max="1038" width="9" style="112"/>
    <col min="1039" max="1039" width="14.5" style="112" bestFit="1" customWidth="1"/>
    <col min="1040" max="1280" width="9" style="112"/>
    <col min="1281" max="1281" width="5.75" style="112" customWidth="1"/>
    <col min="1282" max="1282" width="23.375" style="112" customWidth="1"/>
    <col min="1283" max="1283" width="12.125" style="112" customWidth="1"/>
    <col min="1284" max="1284" width="14.25" style="112" bestFit="1" customWidth="1"/>
    <col min="1285" max="1288" width="5.625" style="112" customWidth="1"/>
    <col min="1289" max="1289" width="16.625" style="112" customWidth="1"/>
    <col min="1290" max="1290" width="3.125" style="112" customWidth="1"/>
    <col min="1291" max="1291" width="15.5" style="112" customWidth="1"/>
    <col min="1292" max="1292" width="12.75" style="112" customWidth="1"/>
    <col min="1293" max="1293" width="19" style="112" customWidth="1"/>
    <col min="1294" max="1294" width="9" style="112"/>
    <col min="1295" max="1295" width="14.5" style="112" bestFit="1" customWidth="1"/>
    <col min="1296" max="1536" width="9" style="112"/>
    <col min="1537" max="1537" width="5.75" style="112" customWidth="1"/>
    <col min="1538" max="1538" width="23.375" style="112" customWidth="1"/>
    <col min="1539" max="1539" width="12.125" style="112" customWidth="1"/>
    <col min="1540" max="1540" width="14.25" style="112" bestFit="1" customWidth="1"/>
    <col min="1541" max="1544" width="5.625" style="112" customWidth="1"/>
    <col min="1545" max="1545" width="16.625" style="112" customWidth="1"/>
    <col min="1546" max="1546" width="3.125" style="112" customWidth="1"/>
    <col min="1547" max="1547" width="15.5" style="112" customWidth="1"/>
    <col min="1548" max="1548" width="12.75" style="112" customWidth="1"/>
    <col min="1549" max="1549" width="19" style="112" customWidth="1"/>
    <col min="1550" max="1550" width="9" style="112"/>
    <col min="1551" max="1551" width="14.5" style="112" bestFit="1" customWidth="1"/>
    <col min="1552" max="1792" width="9" style="112"/>
    <col min="1793" max="1793" width="5.75" style="112" customWidth="1"/>
    <col min="1794" max="1794" width="23.375" style="112" customWidth="1"/>
    <col min="1795" max="1795" width="12.125" style="112" customWidth="1"/>
    <col min="1796" max="1796" width="14.25" style="112" bestFit="1" customWidth="1"/>
    <col min="1797" max="1800" width="5.625" style="112" customWidth="1"/>
    <col min="1801" max="1801" width="16.625" style="112" customWidth="1"/>
    <col min="1802" max="1802" width="3.125" style="112" customWidth="1"/>
    <col min="1803" max="1803" width="15.5" style="112" customWidth="1"/>
    <col min="1804" max="1804" width="12.75" style="112" customWidth="1"/>
    <col min="1805" max="1805" width="19" style="112" customWidth="1"/>
    <col min="1806" max="1806" width="9" style="112"/>
    <col min="1807" max="1807" width="14.5" style="112" bestFit="1" customWidth="1"/>
    <col min="1808" max="2048" width="9" style="112"/>
    <col min="2049" max="2049" width="5.75" style="112" customWidth="1"/>
    <col min="2050" max="2050" width="23.375" style="112" customWidth="1"/>
    <col min="2051" max="2051" width="12.125" style="112" customWidth="1"/>
    <col min="2052" max="2052" width="14.25" style="112" bestFit="1" customWidth="1"/>
    <col min="2053" max="2056" width="5.625" style="112" customWidth="1"/>
    <col min="2057" max="2057" width="16.625" style="112" customWidth="1"/>
    <col min="2058" max="2058" width="3.125" style="112" customWidth="1"/>
    <col min="2059" max="2059" width="15.5" style="112" customWidth="1"/>
    <col min="2060" max="2060" width="12.75" style="112" customWidth="1"/>
    <col min="2061" max="2061" width="19" style="112" customWidth="1"/>
    <col min="2062" max="2062" width="9" style="112"/>
    <col min="2063" max="2063" width="14.5" style="112" bestFit="1" customWidth="1"/>
    <col min="2064" max="2304" width="9" style="112"/>
    <col min="2305" max="2305" width="5.75" style="112" customWidth="1"/>
    <col min="2306" max="2306" width="23.375" style="112" customWidth="1"/>
    <col min="2307" max="2307" width="12.125" style="112" customWidth="1"/>
    <col min="2308" max="2308" width="14.25" style="112" bestFit="1" customWidth="1"/>
    <col min="2309" max="2312" width="5.625" style="112" customWidth="1"/>
    <col min="2313" max="2313" width="16.625" style="112" customWidth="1"/>
    <col min="2314" max="2314" width="3.125" style="112" customWidth="1"/>
    <col min="2315" max="2315" width="15.5" style="112" customWidth="1"/>
    <col min="2316" max="2316" width="12.75" style="112" customWidth="1"/>
    <col min="2317" max="2317" width="19" style="112" customWidth="1"/>
    <col min="2318" max="2318" width="9" style="112"/>
    <col min="2319" max="2319" width="14.5" style="112" bestFit="1" customWidth="1"/>
    <col min="2320" max="2560" width="9" style="112"/>
    <col min="2561" max="2561" width="5.75" style="112" customWidth="1"/>
    <col min="2562" max="2562" width="23.375" style="112" customWidth="1"/>
    <col min="2563" max="2563" width="12.125" style="112" customWidth="1"/>
    <col min="2564" max="2564" width="14.25" style="112" bestFit="1" customWidth="1"/>
    <col min="2565" max="2568" width="5.625" style="112" customWidth="1"/>
    <col min="2569" max="2569" width="16.625" style="112" customWidth="1"/>
    <col min="2570" max="2570" width="3.125" style="112" customWidth="1"/>
    <col min="2571" max="2571" width="15.5" style="112" customWidth="1"/>
    <col min="2572" max="2572" width="12.75" style="112" customWidth="1"/>
    <col min="2573" max="2573" width="19" style="112" customWidth="1"/>
    <col min="2574" max="2574" width="9" style="112"/>
    <col min="2575" max="2575" width="14.5" style="112" bestFit="1" customWidth="1"/>
    <col min="2576" max="2816" width="9" style="112"/>
    <col min="2817" max="2817" width="5.75" style="112" customWidth="1"/>
    <col min="2818" max="2818" width="23.375" style="112" customWidth="1"/>
    <col min="2819" max="2819" width="12.125" style="112" customWidth="1"/>
    <col min="2820" max="2820" width="14.25" style="112" bestFit="1" customWidth="1"/>
    <col min="2821" max="2824" width="5.625" style="112" customWidth="1"/>
    <col min="2825" max="2825" width="16.625" style="112" customWidth="1"/>
    <col min="2826" max="2826" width="3.125" style="112" customWidth="1"/>
    <col min="2827" max="2827" width="15.5" style="112" customWidth="1"/>
    <col min="2828" max="2828" width="12.75" style="112" customWidth="1"/>
    <col min="2829" max="2829" width="19" style="112" customWidth="1"/>
    <col min="2830" max="2830" width="9" style="112"/>
    <col min="2831" max="2831" width="14.5" style="112" bestFit="1" customWidth="1"/>
    <col min="2832" max="3072" width="9" style="112"/>
    <col min="3073" max="3073" width="5.75" style="112" customWidth="1"/>
    <col min="3074" max="3074" width="23.375" style="112" customWidth="1"/>
    <col min="3075" max="3075" width="12.125" style="112" customWidth="1"/>
    <col min="3076" max="3076" width="14.25" style="112" bestFit="1" customWidth="1"/>
    <col min="3077" max="3080" width="5.625" style="112" customWidth="1"/>
    <col min="3081" max="3081" width="16.625" style="112" customWidth="1"/>
    <col min="3082" max="3082" width="3.125" style="112" customWidth="1"/>
    <col min="3083" max="3083" width="15.5" style="112" customWidth="1"/>
    <col min="3084" max="3084" width="12.75" style="112" customWidth="1"/>
    <col min="3085" max="3085" width="19" style="112" customWidth="1"/>
    <col min="3086" max="3086" width="9" style="112"/>
    <col min="3087" max="3087" width="14.5" style="112" bestFit="1" customWidth="1"/>
    <col min="3088" max="3328" width="9" style="112"/>
    <col min="3329" max="3329" width="5.75" style="112" customWidth="1"/>
    <col min="3330" max="3330" width="23.375" style="112" customWidth="1"/>
    <col min="3331" max="3331" width="12.125" style="112" customWidth="1"/>
    <col min="3332" max="3332" width="14.25" style="112" bestFit="1" customWidth="1"/>
    <col min="3333" max="3336" width="5.625" style="112" customWidth="1"/>
    <col min="3337" max="3337" width="16.625" style="112" customWidth="1"/>
    <col min="3338" max="3338" width="3.125" style="112" customWidth="1"/>
    <col min="3339" max="3339" width="15.5" style="112" customWidth="1"/>
    <col min="3340" max="3340" width="12.75" style="112" customWidth="1"/>
    <col min="3341" max="3341" width="19" style="112" customWidth="1"/>
    <col min="3342" max="3342" width="9" style="112"/>
    <col min="3343" max="3343" width="14.5" style="112" bestFit="1" customWidth="1"/>
    <col min="3344" max="3584" width="9" style="112"/>
    <col min="3585" max="3585" width="5.75" style="112" customWidth="1"/>
    <col min="3586" max="3586" width="23.375" style="112" customWidth="1"/>
    <col min="3587" max="3587" width="12.125" style="112" customWidth="1"/>
    <col min="3588" max="3588" width="14.25" style="112" bestFit="1" customWidth="1"/>
    <col min="3589" max="3592" width="5.625" style="112" customWidth="1"/>
    <col min="3593" max="3593" width="16.625" style="112" customWidth="1"/>
    <col min="3594" max="3594" width="3.125" style="112" customWidth="1"/>
    <col min="3595" max="3595" width="15.5" style="112" customWidth="1"/>
    <col min="3596" max="3596" width="12.75" style="112" customWidth="1"/>
    <col min="3597" max="3597" width="19" style="112" customWidth="1"/>
    <col min="3598" max="3598" width="9" style="112"/>
    <col min="3599" max="3599" width="14.5" style="112" bestFit="1" customWidth="1"/>
    <col min="3600" max="3840" width="9" style="112"/>
    <col min="3841" max="3841" width="5.75" style="112" customWidth="1"/>
    <col min="3842" max="3842" width="23.375" style="112" customWidth="1"/>
    <col min="3843" max="3843" width="12.125" style="112" customWidth="1"/>
    <col min="3844" max="3844" width="14.25" style="112" bestFit="1" customWidth="1"/>
    <col min="3845" max="3848" width="5.625" style="112" customWidth="1"/>
    <col min="3849" max="3849" width="16.625" style="112" customWidth="1"/>
    <col min="3850" max="3850" width="3.125" style="112" customWidth="1"/>
    <col min="3851" max="3851" width="15.5" style="112" customWidth="1"/>
    <col min="3852" max="3852" width="12.75" style="112" customWidth="1"/>
    <col min="3853" max="3853" width="19" style="112" customWidth="1"/>
    <col min="3854" max="3854" width="9" style="112"/>
    <col min="3855" max="3855" width="14.5" style="112" bestFit="1" customWidth="1"/>
    <col min="3856" max="4096" width="9" style="112"/>
    <col min="4097" max="4097" width="5.75" style="112" customWidth="1"/>
    <col min="4098" max="4098" width="23.375" style="112" customWidth="1"/>
    <col min="4099" max="4099" width="12.125" style="112" customWidth="1"/>
    <col min="4100" max="4100" width="14.25" style="112" bestFit="1" customWidth="1"/>
    <col min="4101" max="4104" width="5.625" style="112" customWidth="1"/>
    <col min="4105" max="4105" width="16.625" style="112" customWidth="1"/>
    <col min="4106" max="4106" width="3.125" style="112" customWidth="1"/>
    <col min="4107" max="4107" width="15.5" style="112" customWidth="1"/>
    <col min="4108" max="4108" width="12.75" style="112" customWidth="1"/>
    <col min="4109" max="4109" width="19" style="112" customWidth="1"/>
    <col min="4110" max="4110" width="9" style="112"/>
    <col min="4111" max="4111" width="14.5" style="112" bestFit="1" customWidth="1"/>
    <col min="4112" max="4352" width="9" style="112"/>
    <col min="4353" max="4353" width="5.75" style="112" customWidth="1"/>
    <col min="4354" max="4354" width="23.375" style="112" customWidth="1"/>
    <col min="4355" max="4355" width="12.125" style="112" customWidth="1"/>
    <col min="4356" max="4356" width="14.25" style="112" bestFit="1" customWidth="1"/>
    <col min="4357" max="4360" width="5.625" style="112" customWidth="1"/>
    <col min="4361" max="4361" width="16.625" style="112" customWidth="1"/>
    <col min="4362" max="4362" width="3.125" style="112" customWidth="1"/>
    <col min="4363" max="4363" width="15.5" style="112" customWidth="1"/>
    <col min="4364" max="4364" width="12.75" style="112" customWidth="1"/>
    <col min="4365" max="4365" width="19" style="112" customWidth="1"/>
    <col min="4366" max="4366" width="9" style="112"/>
    <col min="4367" max="4367" width="14.5" style="112" bestFit="1" customWidth="1"/>
    <col min="4368" max="4608" width="9" style="112"/>
    <col min="4609" max="4609" width="5.75" style="112" customWidth="1"/>
    <col min="4610" max="4610" width="23.375" style="112" customWidth="1"/>
    <col min="4611" max="4611" width="12.125" style="112" customWidth="1"/>
    <col min="4612" max="4612" width="14.25" style="112" bestFit="1" customWidth="1"/>
    <col min="4613" max="4616" width="5.625" style="112" customWidth="1"/>
    <col min="4617" max="4617" width="16.625" style="112" customWidth="1"/>
    <col min="4618" max="4618" width="3.125" style="112" customWidth="1"/>
    <col min="4619" max="4619" width="15.5" style="112" customWidth="1"/>
    <col min="4620" max="4620" width="12.75" style="112" customWidth="1"/>
    <col min="4621" max="4621" width="19" style="112" customWidth="1"/>
    <col min="4622" max="4622" width="9" style="112"/>
    <col min="4623" max="4623" width="14.5" style="112" bestFit="1" customWidth="1"/>
    <col min="4624" max="4864" width="9" style="112"/>
    <col min="4865" max="4865" width="5.75" style="112" customWidth="1"/>
    <col min="4866" max="4866" width="23.375" style="112" customWidth="1"/>
    <col min="4867" max="4867" width="12.125" style="112" customWidth="1"/>
    <col min="4868" max="4868" width="14.25" style="112" bestFit="1" customWidth="1"/>
    <col min="4869" max="4872" width="5.625" style="112" customWidth="1"/>
    <col min="4873" max="4873" width="16.625" style="112" customWidth="1"/>
    <col min="4874" max="4874" width="3.125" style="112" customWidth="1"/>
    <col min="4875" max="4875" width="15.5" style="112" customWidth="1"/>
    <col min="4876" max="4876" width="12.75" style="112" customWidth="1"/>
    <col min="4877" max="4877" width="19" style="112" customWidth="1"/>
    <col min="4878" max="4878" width="9" style="112"/>
    <col min="4879" max="4879" width="14.5" style="112" bestFit="1" customWidth="1"/>
    <col min="4880" max="5120" width="9" style="112"/>
    <col min="5121" max="5121" width="5.75" style="112" customWidth="1"/>
    <col min="5122" max="5122" width="23.375" style="112" customWidth="1"/>
    <col min="5123" max="5123" width="12.125" style="112" customWidth="1"/>
    <col min="5124" max="5124" width="14.25" style="112" bestFit="1" customWidth="1"/>
    <col min="5125" max="5128" width="5.625" style="112" customWidth="1"/>
    <col min="5129" max="5129" width="16.625" style="112" customWidth="1"/>
    <col min="5130" max="5130" width="3.125" style="112" customWidth="1"/>
    <col min="5131" max="5131" width="15.5" style="112" customWidth="1"/>
    <col min="5132" max="5132" width="12.75" style="112" customWidth="1"/>
    <col min="5133" max="5133" width="19" style="112" customWidth="1"/>
    <col min="5134" max="5134" width="9" style="112"/>
    <col min="5135" max="5135" width="14.5" style="112" bestFit="1" customWidth="1"/>
    <col min="5136" max="5376" width="9" style="112"/>
    <col min="5377" max="5377" width="5.75" style="112" customWidth="1"/>
    <col min="5378" max="5378" width="23.375" style="112" customWidth="1"/>
    <col min="5379" max="5379" width="12.125" style="112" customWidth="1"/>
    <col min="5380" max="5380" width="14.25" style="112" bestFit="1" customWidth="1"/>
    <col min="5381" max="5384" width="5.625" style="112" customWidth="1"/>
    <col min="5385" max="5385" width="16.625" style="112" customWidth="1"/>
    <col min="5386" max="5386" width="3.125" style="112" customWidth="1"/>
    <col min="5387" max="5387" width="15.5" style="112" customWidth="1"/>
    <col min="5388" max="5388" width="12.75" style="112" customWidth="1"/>
    <col min="5389" max="5389" width="19" style="112" customWidth="1"/>
    <col min="5390" max="5390" width="9" style="112"/>
    <col min="5391" max="5391" width="14.5" style="112" bestFit="1" customWidth="1"/>
    <col min="5392" max="5632" width="9" style="112"/>
    <col min="5633" max="5633" width="5.75" style="112" customWidth="1"/>
    <col min="5634" max="5634" width="23.375" style="112" customWidth="1"/>
    <col min="5635" max="5635" width="12.125" style="112" customWidth="1"/>
    <col min="5636" max="5636" width="14.25" style="112" bestFit="1" customWidth="1"/>
    <col min="5637" max="5640" width="5.625" style="112" customWidth="1"/>
    <col min="5641" max="5641" width="16.625" style="112" customWidth="1"/>
    <col min="5642" max="5642" width="3.125" style="112" customWidth="1"/>
    <col min="5643" max="5643" width="15.5" style="112" customWidth="1"/>
    <col min="5644" max="5644" width="12.75" style="112" customWidth="1"/>
    <col min="5645" max="5645" width="19" style="112" customWidth="1"/>
    <col min="5646" max="5646" width="9" style="112"/>
    <col min="5647" max="5647" width="14.5" style="112" bestFit="1" customWidth="1"/>
    <col min="5648" max="5888" width="9" style="112"/>
    <col min="5889" max="5889" width="5.75" style="112" customWidth="1"/>
    <col min="5890" max="5890" width="23.375" style="112" customWidth="1"/>
    <col min="5891" max="5891" width="12.125" style="112" customWidth="1"/>
    <col min="5892" max="5892" width="14.25" style="112" bestFit="1" customWidth="1"/>
    <col min="5893" max="5896" width="5.625" style="112" customWidth="1"/>
    <col min="5897" max="5897" width="16.625" style="112" customWidth="1"/>
    <col min="5898" max="5898" width="3.125" style="112" customWidth="1"/>
    <col min="5899" max="5899" width="15.5" style="112" customWidth="1"/>
    <col min="5900" max="5900" width="12.75" style="112" customWidth="1"/>
    <col min="5901" max="5901" width="19" style="112" customWidth="1"/>
    <col min="5902" max="5902" width="9" style="112"/>
    <col min="5903" max="5903" width="14.5" style="112" bestFit="1" customWidth="1"/>
    <col min="5904" max="6144" width="9" style="112"/>
    <col min="6145" max="6145" width="5.75" style="112" customWidth="1"/>
    <col min="6146" max="6146" width="23.375" style="112" customWidth="1"/>
    <col min="6147" max="6147" width="12.125" style="112" customWidth="1"/>
    <col min="6148" max="6148" width="14.25" style="112" bestFit="1" customWidth="1"/>
    <col min="6149" max="6152" width="5.625" style="112" customWidth="1"/>
    <col min="6153" max="6153" width="16.625" style="112" customWidth="1"/>
    <col min="6154" max="6154" width="3.125" style="112" customWidth="1"/>
    <col min="6155" max="6155" width="15.5" style="112" customWidth="1"/>
    <col min="6156" max="6156" width="12.75" style="112" customWidth="1"/>
    <col min="6157" max="6157" width="19" style="112" customWidth="1"/>
    <col min="6158" max="6158" width="9" style="112"/>
    <col min="6159" max="6159" width="14.5" style="112" bestFit="1" customWidth="1"/>
    <col min="6160" max="6400" width="9" style="112"/>
    <col min="6401" max="6401" width="5.75" style="112" customWidth="1"/>
    <col min="6402" max="6402" width="23.375" style="112" customWidth="1"/>
    <col min="6403" max="6403" width="12.125" style="112" customWidth="1"/>
    <col min="6404" max="6404" width="14.25" style="112" bestFit="1" customWidth="1"/>
    <col min="6405" max="6408" width="5.625" style="112" customWidth="1"/>
    <col min="6409" max="6409" width="16.625" style="112" customWidth="1"/>
    <col min="6410" max="6410" width="3.125" style="112" customWidth="1"/>
    <col min="6411" max="6411" width="15.5" style="112" customWidth="1"/>
    <col min="6412" max="6412" width="12.75" style="112" customWidth="1"/>
    <col min="6413" max="6413" width="19" style="112" customWidth="1"/>
    <col min="6414" max="6414" width="9" style="112"/>
    <col min="6415" max="6415" width="14.5" style="112" bestFit="1" customWidth="1"/>
    <col min="6416" max="6656" width="9" style="112"/>
    <col min="6657" max="6657" width="5.75" style="112" customWidth="1"/>
    <col min="6658" max="6658" width="23.375" style="112" customWidth="1"/>
    <col min="6659" max="6659" width="12.125" style="112" customWidth="1"/>
    <col min="6660" max="6660" width="14.25" style="112" bestFit="1" customWidth="1"/>
    <col min="6661" max="6664" width="5.625" style="112" customWidth="1"/>
    <col min="6665" max="6665" width="16.625" style="112" customWidth="1"/>
    <col min="6666" max="6666" width="3.125" style="112" customWidth="1"/>
    <col min="6667" max="6667" width="15.5" style="112" customWidth="1"/>
    <col min="6668" max="6668" width="12.75" style="112" customWidth="1"/>
    <col min="6669" max="6669" width="19" style="112" customWidth="1"/>
    <col min="6670" max="6670" width="9" style="112"/>
    <col min="6671" max="6671" width="14.5" style="112" bestFit="1" customWidth="1"/>
    <col min="6672" max="6912" width="9" style="112"/>
    <col min="6913" max="6913" width="5.75" style="112" customWidth="1"/>
    <col min="6914" max="6914" width="23.375" style="112" customWidth="1"/>
    <col min="6915" max="6915" width="12.125" style="112" customWidth="1"/>
    <col min="6916" max="6916" width="14.25" style="112" bestFit="1" customWidth="1"/>
    <col min="6917" max="6920" width="5.625" style="112" customWidth="1"/>
    <col min="6921" max="6921" width="16.625" style="112" customWidth="1"/>
    <col min="6922" max="6922" width="3.125" style="112" customWidth="1"/>
    <col min="6923" max="6923" width="15.5" style="112" customWidth="1"/>
    <col min="6924" max="6924" width="12.75" style="112" customWidth="1"/>
    <col min="6925" max="6925" width="19" style="112" customWidth="1"/>
    <col min="6926" max="6926" width="9" style="112"/>
    <col min="6927" max="6927" width="14.5" style="112" bestFit="1" customWidth="1"/>
    <col min="6928" max="7168" width="9" style="112"/>
    <col min="7169" max="7169" width="5.75" style="112" customWidth="1"/>
    <col min="7170" max="7170" width="23.375" style="112" customWidth="1"/>
    <col min="7171" max="7171" width="12.125" style="112" customWidth="1"/>
    <col min="7172" max="7172" width="14.25" style="112" bestFit="1" customWidth="1"/>
    <col min="7173" max="7176" width="5.625" style="112" customWidth="1"/>
    <col min="7177" max="7177" width="16.625" style="112" customWidth="1"/>
    <col min="7178" max="7178" width="3.125" style="112" customWidth="1"/>
    <col min="7179" max="7179" width="15.5" style="112" customWidth="1"/>
    <col min="7180" max="7180" width="12.75" style="112" customWidth="1"/>
    <col min="7181" max="7181" width="19" style="112" customWidth="1"/>
    <col min="7182" max="7182" width="9" style="112"/>
    <col min="7183" max="7183" width="14.5" style="112" bestFit="1" customWidth="1"/>
    <col min="7184" max="7424" width="9" style="112"/>
    <col min="7425" max="7425" width="5.75" style="112" customWidth="1"/>
    <col min="7426" max="7426" width="23.375" style="112" customWidth="1"/>
    <col min="7427" max="7427" width="12.125" style="112" customWidth="1"/>
    <col min="7428" max="7428" width="14.25" style="112" bestFit="1" customWidth="1"/>
    <col min="7429" max="7432" width="5.625" style="112" customWidth="1"/>
    <col min="7433" max="7433" width="16.625" style="112" customWidth="1"/>
    <col min="7434" max="7434" width="3.125" style="112" customWidth="1"/>
    <col min="7435" max="7435" width="15.5" style="112" customWidth="1"/>
    <col min="7436" max="7436" width="12.75" style="112" customWidth="1"/>
    <col min="7437" max="7437" width="19" style="112" customWidth="1"/>
    <col min="7438" max="7438" width="9" style="112"/>
    <col min="7439" max="7439" width="14.5" style="112" bestFit="1" customWidth="1"/>
    <col min="7440" max="7680" width="9" style="112"/>
    <col min="7681" max="7681" width="5.75" style="112" customWidth="1"/>
    <col min="7682" max="7682" width="23.375" style="112" customWidth="1"/>
    <col min="7683" max="7683" width="12.125" style="112" customWidth="1"/>
    <col min="7684" max="7684" width="14.25" style="112" bestFit="1" customWidth="1"/>
    <col min="7685" max="7688" width="5.625" style="112" customWidth="1"/>
    <col min="7689" max="7689" width="16.625" style="112" customWidth="1"/>
    <col min="7690" max="7690" width="3.125" style="112" customWidth="1"/>
    <col min="7691" max="7691" width="15.5" style="112" customWidth="1"/>
    <col min="7692" max="7692" width="12.75" style="112" customWidth="1"/>
    <col min="7693" max="7693" width="19" style="112" customWidth="1"/>
    <col min="7694" max="7694" width="9" style="112"/>
    <col min="7695" max="7695" width="14.5" style="112" bestFit="1" customWidth="1"/>
    <col min="7696" max="7936" width="9" style="112"/>
    <col min="7937" max="7937" width="5.75" style="112" customWidth="1"/>
    <col min="7938" max="7938" width="23.375" style="112" customWidth="1"/>
    <col min="7939" max="7939" width="12.125" style="112" customWidth="1"/>
    <col min="7940" max="7940" width="14.25" style="112" bestFit="1" customWidth="1"/>
    <col min="7941" max="7944" width="5.625" style="112" customWidth="1"/>
    <col min="7945" max="7945" width="16.625" style="112" customWidth="1"/>
    <col min="7946" max="7946" width="3.125" style="112" customWidth="1"/>
    <col min="7947" max="7947" width="15.5" style="112" customWidth="1"/>
    <col min="7948" max="7948" width="12.75" style="112" customWidth="1"/>
    <col min="7949" max="7949" width="19" style="112" customWidth="1"/>
    <col min="7950" max="7950" width="9" style="112"/>
    <col min="7951" max="7951" width="14.5" style="112" bestFit="1" customWidth="1"/>
    <col min="7952" max="8192" width="9" style="112"/>
    <col min="8193" max="8193" width="5.75" style="112" customWidth="1"/>
    <col min="8194" max="8194" width="23.375" style="112" customWidth="1"/>
    <col min="8195" max="8195" width="12.125" style="112" customWidth="1"/>
    <col min="8196" max="8196" width="14.25" style="112" bestFit="1" customWidth="1"/>
    <col min="8197" max="8200" width="5.625" style="112" customWidth="1"/>
    <col min="8201" max="8201" width="16.625" style="112" customWidth="1"/>
    <col min="8202" max="8202" width="3.125" style="112" customWidth="1"/>
    <col min="8203" max="8203" width="15.5" style="112" customWidth="1"/>
    <col min="8204" max="8204" width="12.75" style="112" customWidth="1"/>
    <col min="8205" max="8205" width="19" style="112" customWidth="1"/>
    <col min="8206" max="8206" width="9" style="112"/>
    <col min="8207" max="8207" width="14.5" style="112" bestFit="1" customWidth="1"/>
    <col min="8208" max="8448" width="9" style="112"/>
    <col min="8449" max="8449" width="5.75" style="112" customWidth="1"/>
    <col min="8450" max="8450" width="23.375" style="112" customWidth="1"/>
    <col min="8451" max="8451" width="12.125" style="112" customWidth="1"/>
    <col min="8452" max="8452" width="14.25" style="112" bestFit="1" customWidth="1"/>
    <col min="8453" max="8456" width="5.625" style="112" customWidth="1"/>
    <col min="8457" max="8457" width="16.625" style="112" customWidth="1"/>
    <col min="8458" max="8458" width="3.125" style="112" customWidth="1"/>
    <col min="8459" max="8459" width="15.5" style="112" customWidth="1"/>
    <col min="8460" max="8460" width="12.75" style="112" customWidth="1"/>
    <col min="8461" max="8461" width="19" style="112" customWidth="1"/>
    <col min="8462" max="8462" width="9" style="112"/>
    <col min="8463" max="8463" width="14.5" style="112" bestFit="1" customWidth="1"/>
    <col min="8464" max="8704" width="9" style="112"/>
    <col min="8705" max="8705" width="5.75" style="112" customWidth="1"/>
    <col min="8706" max="8706" width="23.375" style="112" customWidth="1"/>
    <col min="8707" max="8707" width="12.125" style="112" customWidth="1"/>
    <col min="8708" max="8708" width="14.25" style="112" bestFit="1" customWidth="1"/>
    <col min="8709" max="8712" width="5.625" style="112" customWidth="1"/>
    <col min="8713" max="8713" width="16.625" style="112" customWidth="1"/>
    <col min="8714" max="8714" width="3.125" style="112" customWidth="1"/>
    <col min="8715" max="8715" width="15.5" style="112" customWidth="1"/>
    <col min="8716" max="8716" width="12.75" style="112" customWidth="1"/>
    <col min="8717" max="8717" width="19" style="112" customWidth="1"/>
    <col min="8718" max="8718" width="9" style="112"/>
    <col min="8719" max="8719" width="14.5" style="112" bestFit="1" customWidth="1"/>
    <col min="8720" max="8960" width="9" style="112"/>
    <col min="8961" max="8961" width="5.75" style="112" customWidth="1"/>
    <col min="8962" max="8962" width="23.375" style="112" customWidth="1"/>
    <col min="8963" max="8963" width="12.125" style="112" customWidth="1"/>
    <col min="8964" max="8964" width="14.25" style="112" bestFit="1" customWidth="1"/>
    <col min="8965" max="8968" width="5.625" style="112" customWidth="1"/>
    <col min="8969" max="8969" width="16.625" style="112" customWidth="1"/>
    <col min="8970" max="8970" width="3.125" style="112" customWidth="1"/>
    <col min="8971" max="8971" width="15.5" style="112" customWidth="1"/>
    <col min="8972" max="8972" width="12.75" style="112" customWidth="1"/>
    <col min="8973" max="8973" width="19" style="112" customWidth="1"/>
    <col min="8974" max="8974" width="9" style="112"/>
    <col min="8975" max="8975" width="14.5" style="112" bestFit="1" customWidth="1"/>
    <col min="8976" max="9216" width="9" style="112"/>
    <col min="9217" max="9217" width="5.75" style="112" customWidth="1"/>
    <col min="9218" max="9218" width="23.375" style="112" customWidth="1"/>
    <col min="9219" max="9219" width="12.125" style="112" customWidth="1"/>
    <col min="9220" max="9220" width="14.25" style="112" bestFit="1" customWidth="1"/>
    <col min="9221" max="9224" width="5.625" style="112" customWidth="1"/>
    <col min="9225" max="9225" width="16.625" style="112" customWidth="1"/>
    <col min="9226" max="9226" width="3.125" style="112" customWidth="1"/>
    <col min="9227" max="9227" width="15.5" style="112" customWidth="1"/>
    <col min="9228" max="9228" width="12.75" style="112" customWidth="1"/>
    <col min="9229" max="9229" width="19" style="112" customWidth="1"/>
    <col min="9230" max="9230" width="9" style="112"/>
    <col min="9231" max="9231" width="14.5" style="112" bestFit="1" customWidth="1"/>
    <col min="9232" max="9472" width="9" style="112"/>
    <col min="9473" max="9473" width="5.75" style="112" customWidth="1"/>
    <col min="9474" max="9474" width="23.375" style="112" customWidth="1"/>
    <col min="9475" max="9475" width="12.125" style="112" customWidth="1"/>
    <col min="9476" max="9476" width="14.25" style="112" bestFit="1" customWidth="1"/>
    <col min="9477" max="9480" width="5.625" style="112" customWidth="1"/>
    <col min="9481" max="9481" width="16.625" style="112" customWidth="1"/>
    <col min="9482" max="9482" width="3.125" style="112" customWidth="1"/>
    <col min="9483" max="9483" width="15.5" style="112" customWidth="1"/>
    <col min="9484" max="9484" width="12.75" style="112" customWidth="1"/>
    <col min="9485" max="9485" width="19" style="112" customWidth="1"/>
    <col min="9486" max="9486" width="9" style="112"/>
    <col min="9487" max="9487" width="14.5" style="112" bestFit="1" customWidth="1"/>
    <col min="9488" max="9728" width="9" style="112"/>
    <col min="9729" max="9729" width="5.75" style="112" customWidth="1"/>
    <col min="9730" max="9730" width="23.375" style="112" customWidth="1"/>
    <col min="9731" max="9731" width="12.125" style="112" customWidth="1"/>
    <col min="9732" max="9732" width="14.25" style="112" bestFit="1" customWidth="1"/>
    <col min="9733" max="9736" width="5.625" style="112" customWidth="1"/>
    <col min="9737" max="9737" width="16.625" style="112" customWidth="1"/>
    <col min="9738" max="9738" width="3.125" style="112" customWidth="1"/>
    <col min="9739" max="9739" width="15.5" style="112" customWidth="1"/>
    <col min="9740" max="9740" width="12.75" style="112" customWidth="1"/>
    <col min="9741" max="9741" width="19" style="112" customWidth="1"/>
    <col min="9742" max="9742" width="9" style="112"/>
    <col min="9743" max="9743" width="14.5" style="112" bestFit="1" customWidth="1"/>
    <col min="9744" max="9984" width="9" style="112"/>
    <col min="9985" max="9985" width="5.75" style="112" customWidth="1"/>
    <col min="9986" max="9986" width="23.375" style="112" customWidth="1"/>
    <col min="9987" max="9987" width="12.125" style="112" customWidth="1"/>
    <col min="9988" max="9988" width="14.25" style="112" bestFit="1" customWidth="1"/>
    <col min="9989" max="9992" width="5.625" style="112" customWidth="1"/>
    <col min="9993" max="9993" width="16.625" style="112" customWidth="1"/>
    <col min="9994" max="9994" width="3.125" style="112" customWidth="1"/>
    <col min="9995" max="9995" width="15.5" style="112" customWidth="1"/>
    <col min="9996" max="9996" width="12.75" style="112" customWidth="1"/>
    <col min="9997" max="9997" width="19" style="112" customWidth="1"/>
    <col min="9998" max="9998" width="9" style="112"/>
    <col min="9999" max="9999" width="14.5" style="112" bestFit="1" customWidth="1"/>
    <col min="10000" max="10240" width="9" style="112"/>
    <col min="10241" max="10241" width="5.75" style="112" customWidth="1"/>
    <col min="10242" max="10242" width="23.375" style="112" customWidth="1"/>
    <col min="10243" max="10243" width="12.125" style="112" customWidth="1"/>
    <col min="10244" max="10244" width="14.25" style="112" bestFit="1" customWidth="1"/>
    <col min="10245" max="10248" width="5.625" style="112" customWidth="1"/>
    <col min="10249" max="10249" width="16.625" style="112" customWidth="1"/>
    <col min="10250" max="10250" width="3.125" style="112" customWidth="1"/>
    <col min="10251" max="10251" width="15.5" style="112" customWidth="1"/>
    <col min="10252" max="10252" width="12.75" style="112" customWidth="1"/>
    <col min="10253" max="10253" width="19" style="112" customWidth="1"/>
    <col min="10254" max="10254" width="9" style="112"/>
    <col min="10255" max="10255" width="14.5" style="112" bestFit="1" customWidth="1"/>
    <col min="10256" max="10496" width="9" style="112"/>
    <col min="10497" max="10497" width="5.75" style="112" customWidth="1"/>
    <col min="10498" max="10498" width="23.375" style="112" customWidth="1"/>
    <col min="10499" max="10499" width="12.125" style="112" customWidth="1"/>
    <col min="10500" max="10500" width="14.25" style="112" bestFit="1" customWidth="1"/>
    <col min="10501" max="10504" width="5.625" style="112" customWidth="1"/>
    <col min="10505" max="10505" width="16.625" style="112" customWidth="1"/>
    <col min="10506" max="10506" width="3.125" style="112" customWidth="1"/>
    <col min="10507" max="10507" width="15.5" style="112" customWidth="1"/>
    <col min="10508" max="10508" width="12.75" style="112" customWidth="1"/>
    <col min="10509" max="10509" width="19" style="112" customWidth="1"/>
    <col min="10510" max="10510" width="9" style="112"/>
    <col min="10511" max="10511" width="14.5" style="112" bestFit="1" customWidth="1"/>
    <col min="10512" max="10752" width="9" style="112"/>
    <col min="10753" max="10753" width="5.75" style="112" customWidth="1"/>
    <col min="10754" max="10754" width="23.375" style="112" customWidth="1"/>
    <col min="10755" max="10755" width="12.125" style="112" customWidth="1"/>
    <col min="10756" max="10756" width="14.25" style="112" bestFit="1" customWidth="1"/>
    <col min="10757" max="10760" width="5.625" style="112" customWidth="1"/>
    <col min="10761" max="10761" width="16.625" style="112" customWidth="1"/>
    <col min="10762" max="10762" width="3.125" style="112" customWidth="1"/>
    <col min="10763" max="10763" width="15.5" style="112" customWidth="1"/>
    <col min="10764" max="10764" width="12.75" style="112" customWidth="1"/>
    <col min="10765" max="10765" width="19" style="112" customWidth="1"/>
    <col min="10766" max="10766" width="9" style="112"/>
    <col min="10767" max="10767" width="14.5" style="112" bestFit="1" customWidth="1"/>
    <col min="10768" max="11008" width="9" style="112"/>
    <col min="11009" max="11009" width="5.75" style="112" customWidth="1"/>
    <col min="11010" max="11010" width="23.375" style="112" customWidth="1"/>
    <col min="11011" max="11011" width="12.125" style="112" customWidth="1"/>
    <col min="11012" max="11012" width="14.25" style="112" bestFit="1" customWidth="1"/>
    <col min="11013" max="11016" width="5.625" style="112" customWidth="1"/>
    <col min="11017" max="11017" width="16.625" style="112" customWidth="1"/>
    <col min="11018" max="11018" width="3.125" style="112" customWidth="1"/>
    <col min="11019" max="11019" width="15.5" style="112" customWidth="1"/>
    <col min="11020" max="11020" width="12.75" style="112" customWidth="1"/>
    <col min="11021" max="11021" width="19" style="112" customWidth="1"/>
    <col min="11022" max="11022" width="9" style="112"/>
    <col min="11023" max="11023" width="14.5" style="112" bestFit="1" customWidth="1"/>
    <col min="11024" max="11264" width="9" style="112"/>
    <col min="11265" max="11265" width="5.75" style="112" customWidth="1"/>
    <col min="11266" max="11266" width="23.375" style="112" customWidth="1"/>
    <col min="11267" max="11267" width="12.125" style="112" customWidth="1"/>
    <col min="11268" max="11268" width="14.25" style="112" bestFit="1" customWidth="1"/>
    <col min="11269" max="11272" width="5.625" style="112" customWidth="1"/>
    <col min="11273" max="11273" width="16.625" style="112" customWidth="1"/>
    <col min="11274" max="11274" width="3.125" style="112" customWidth="1"/>
    <col min="11275" max="11275" width="15.5" style="112" customWidth="1"/>
    <col min="11276" max="11276" width="12.75" style="112" customWidth="1"/>
    <col min="11277" max="11277" width="19" style="112" customWidth="1"/>
    <col min="11278" max="11278" width="9" style="112"/>
    <col min="11279" max="11279" width="14.5" style="112" bestFit="1" customWidth="1"/>
    <col min="11280" max="11520" width="9" style="112"/>
    <col min="11521" max="11521" width="5.75" style="112" customWidth="1"/>
    <col min="11522" max="11522" width="23.375" style="112" customWidth="1"/>
    <col min="11523" max="11523" width="12.125" style="112" customWidth="1"/>
    <col min="11524" max="11524" width="14.25" style="112" bestFit="1" customWidth="1"/>
    <col min="11525" max="11528" width="5.625" style="112" customWidth="1"/>
    <col min="11529" max="11529" width="16.625" style="112" customWidth="1"/>
    <col min="11530" max="11530" width="3.125" style="112" customWidth="1"/>
    <col min="11531" max="11531" width="15.5" style="112" customWidth="1"/>
    <col min="11532" max="11532" width="12.75" style="112" customWidth="1"/>
    <col min="11533" max="11533" width="19" style="112" customWidth="1"/>
    <col min="11534" max="11534" width="9" style="112"/>
    <col min="11535" max="11535" width="14.5" style="112" bestFit="1" customWidth="1"/>
    <col min="11536" max="11776" width="9" style="112"/>
    <col min="11777" max="11777" width="5.75" style="112" customWidth="1"/>
    <col min="11778" max="11778" width="23.375" style="112" customWidth="1"/>
    <col min="11779" max="11779" width="12.125" style="112" customWidth="1"/>
    <col min="11780" max="11780" width="14.25" style="112" bestFit="1" customWidth="1"/>
    <col min="11781" max="11784" width="5.625" style="112" customWidth="1"/>
    <col min="11785" max="11785" width="16.625" style="112" customWidth="1"/>
    <col min="11786" max="11786" width="3.125" style="112" customWidth="1"/>
    <col min="11787" max="11787" width="15.5" style="112" customWidth="1"/>
    <col min="11788" max="11788" width="12.75" style="112" customWidth="1"/>
    <col min="11789" max="11789" width="19" style="112" customWidth="1"/>
    <col min="11790" max="11790" width="9" style="112"/>
    <col min="11791" max="11791" width="14.5" style="112" bestFit="1" customWidth="1"/>
    <col min="11792" max="12032" width="9" style="112"/>
    <col min="12033" max="12033" width="5.75" style="112" customWidth="1"/>
    <col min="12034" max="12034" width="23.375" style="112" customWidth="1"/>
    <col min="12035" max="12035" width="12.125" style="112" customWidth="1"/>
    <col min="12036" max="12036" width="14.25" style="112" bestFit="1" customWidth="1"/>
    <col min="12037" max="12040" width="5.625" style="112" customWidth="1"/>
    <col min="12041" max="12041" width="16.625" style="112" customWidth="1"/>
    <col min="12042" max="12042" width="3.125" style="112" customWidth="1"/>
    <col min="12043" max="12043" width="15.5" style="112" customWidth="1"/>
    <col min="12044" max="12044" width="12.75" style="112" customWidth="1"/>
    <col min="12045" max="12045" width="19" style="112" customWidth="1"/>
    <col min="12046" max="12046" width="9" style="112"/>
    <col min="12047" max="12047" width="14.5" style="112" bestFit="1" customWidth="1"/>
    <col min="12048" max="12288" width="9" style="112"/>
    <col min="12289" max="12289" width="5.75" style="112" customWidth="1"/>
    <col min="12290" max="12290" width="23.375" style="112" customWidth="1"/>
    <col min="12291" max="12291" width="12.125" style="112" customWidth="1"/>
    <col min="12292" max="12292" width="14.25" style="112" bestFit="1" customWidth="1"/>
    <col min="12293" max="12296" width="5.625" style="112" customWidth="1"/>
    <col min="12297" max="12297" width="16.625" style="112" customWidth="1"/>
    <col min="12298" max="12298" width="3.125" style="112" customWidth="1"/>
    <col min="12299" max="12299" width="15.5" style="112" customWidth="1"/>
    <col min="12300" max="12300" width="12.75" style="112" customWidth="1"/>
    <col min="12301" max="12301" width="19" style="112" customWidth="1"/>
    <col min="12302" max="12302" width="9" style="112"/>
    <col min="12303" max="12303" width="14.5" style="112" bestFit="1" customWidth="1"/>
    <col min="12304" max="12544" width="9" style="112"/>
    <col min="12545" max="12545" width="5.75" style="112" customWidth="1"/>
    <col min="12546" max="12546" width="23.375" style="112" customWidth="1"/>
    <col min="12547" max="12547" width="12.125" style="112" customWidth="1"/>
    <col min="12548" max="12548" width="14.25" style="112" bestFit="1" customWidth="1"/>
    <col min="12549" max="12552" width="5.625" style="112" customWidth="1"/>
    <col min="12553" max="12553" width="16.625" style="112" customWidth="1"/>
    <col min="12554" max="12554" width="3.125" style="112" customWidth="1"/>
    <col min="12555" max="12555" width="15.5" style="112" customWidth="1"/>
    <col min="12556" max="12556" width="12.75" style="112" customWidth="1"/>
    <col min="12557" max="12557" width="19" style="112" customWidth="1"/>
    <col min="12558" max="12558" width="9" style="112"/>
    <col min="12559" max="12559" width="14.5" style="112" bestFit="1" customWidth="1"/>
    <col min="12560" max="12800" width="9" style="112"/>
    <col min="12801" max="12801" width="5.75" style="112" customWidth="1"/>
    <col min="12802" max="12802" width="23.375" style="112" customWidth="1"/>
    <col min="12803" max="12803" width="12.125" style="112" customWidth="1"/>
    <col min="12804" max="12804" width="14.25" style="112" bestFit="1" customWidth="1"/>
    <col min="12805" max="12808" width="5.625" style="112" customWidth="1"/>
    <col min="12809" max="12809" width="16.625" style="112" customWidth="1"/>
    <col min="12810" max="12810" width="3.125" style="112" customWidth="1"/>
    <col min="12811" max="12811" width="15.5" style="112" customWidth="1"/>
    <col min="12812" max="12812" width="12.75" style="112" customWidth="1"/>
    <col min="12813" max="12813" width="19" style="112" customWidth="1"/>
    <col min="12814" max="12814" width="9" style="112"/>
    <col min="12815" max="12815" width="14.5" style="112" bestFit="1" customWidth="1"/>
    <col min="12816" max="13056" width="9" style="112"/>
    <col min="13057" max="13057" width="5.75" style="112" customWidth="1"/>
    <col min="13058" max="13058" width="23.375" style="112" customWidth="1"/>
    <col min="13059" max="13059" width="12.125" style="112" customWidth="1"/>
    <col min="13060" max="13060" width="14.25" style="112" bestFit="1" customWidth="1"/>
    <col min="13061" max="13064" width="5.625" style="112" customWidth="1"/>
    <col min="13065" max="13065" width="16.625" style="112" customWidth="1"/>
    <col min="13066" max="13066" width="3.125" style="112" customWidth="1"/>
    <col min="13067" max="13067" width="15.5" style="112" customWidth="1"/>
    <col min="13068" max="13068" width="12.75" style="112" customWidth="1"/>
    <col min="13069" max="13069" width="19" style="112" customWidth="1"/>
    <col min="13070" max="13070" width="9" style="112"/>
    <col min="13071" max="13071" width="14.5" style="112" bestFit="1" customWidth="1"/>
    <col min="13072" max="13312" width="9" style="112"/>
    <col min="13313" max="13313" width="5.75" style="112" customWidth="1"/>
    <col min="13314" max="13314" width="23.375" style="112" customWidth="1"/>
    <col min="13315" max="13315" width="12.125" style="112" customWidth="1"/>
    <col min="13316" max="13316" width="14.25" style="112" bestFit="1" customWidth="1"/>
    <col min="13317" max="13320" width="5.625" style="112" customWidth="1"/>
    <col min="13321" max="13321" width="16.625" style="112" customWidth="1"/>
    <col min="13322" max="13322" width="3.125" style="112" customWidth="1"/>
    <col min="13323" max="13323" width="15.5" style="112" customWidth="1"/>
    <col min="13324" max="13324" width="12.75" style="112" customWidth="1"/>
    <col min="13325" max="13325" width="19" style="112" customWidth="1"/>
    <col min="13326" max="13326" width="9" style="112"/>
    <col min="13327" max="13327" width="14.5" style="112" bestFit="1" customWidth="1"/>
    <col min="13328" max="13568" width="9" style="112"/>
    <col min="13569" max="13569" width="5.75" style="112" customWidth="1"/>
    <col min="13570" max="13570" width="23.375" style="112" customWidth="1"/>
    <col min="13571" max="13571" width="12.125" style="112" customWidth="1"/>
    <col min="13572" max="13572" width="14.25" style="112" bestFit="1" customWidth="1"/>
    <col min="13573" max="13576" width="5.625" style="112" customWidth="1"/>
    <col min="13577" max="13577" width="16.625" style="112" customWidth="1"/>
    <col min="13578" max="13578" width="3.125" style="112" customWidth="1"/>
    <col min="13579" max="13579" width="15.5" style="112" customWidth="1"/>
    <col min="13580" max="13580" width="12.75" style="112" customWidth="1"/>
    <col min="13581" max="13581" width="19" style="112" customWidth="1"/>
    <col min="13582" max="13582" width="9" style="112"/>
    <col min="13583" max="13583" width="14.5" style="112" bestFit="1" customWidth="1"/>
    <col min="13584" max="13824" width="9" style="112"/>
    <col min="13825" max="13825" width="5.75" style="112" customWidth="1"/>
    <col min="13826" max="13826" width="23.375" style="112" customWidth="1"/>
    <col min="13827" max="13827" width="12.125" style="112" customWidth="1"/>
    <col min="13828" max="13828" width="14.25" style="112" bestFit="1" customWidth="1"/>
    <col min="13829" max="13832" width="5.625" style="112" customWidth="1"/>
    <col min="13833" max="13833" width="16.625" style="112" customWidth="1"/>
    <col min="13834" max="13834" width="3.125" style="112" customWidth="1"/>
    <col min="13835" max="13835" width="15.5" style="112" customWidth="1"/>
    <col min="13836" max="13836" width="12.75" style="112" customWidth="1"/>
    <col min="13837" max="13837" width="19" style="112" customWidth="1"/>
    <col min="13838" max="13838" width="9" style="112"/>
    <col min="13839" max="13839" width="14.5" style="112" bestFit="1" customWidth="1"/>
    <col min="13840" max="14080" width="9" style="112"/>
    <col min="14081" max="14081" width="5.75" style="112" customWidth="1"/>
    <col min="14082" max="14082" width="23.375" style="112" customWidth="1"/>
    <col min="14083" max="14083" width="12.125" style="112" customWidth="1"/>
    <col min="14084" max="14084" width="14.25" style="112" bestFit="1" customWidth="1"/>
    <col min="14085" max="14088" width="5.625" style="112" customWidth="1"/>
    <col min="14089" max="14089" width="16.625" style="112" customWidth="1"/>
    <col min="14090" max="14090" width="3.125" style="112" customWidth="1"/>
    <col min="14091" max="14091" width="15.5" style="112" customWidth="1"/>
    <col min="14092" max="14092" width="12.75" style="112" customWidth="1"/>
    <col min="14093" max="14093" width="19" style="112" customWidth="1"/>
    <col min="14094" max="14094" width="9" style="112"/>
    <col min="14095" max="14095" width="14.5" style="112" bestFit="1" customWidth="1"/>
    <col min="14096" max="14336" width="9" style="112"/>
    <col min="14337" max="14337" width="5.75" style="112" customWidth="1"/>
    <col min="14338" max="14338" width="23.375" style="112" customWidth="1"/>
    <col min="14339" max="14339" width="12.125" style="112" customWidth="1"/>
    <col min="14340" max="14340" width="14.25" style="112" bestFit="1" customWidth="1"/>
    <col min="14341" max="14344" width="5.625" style="112" customWidth="1"/>
    <col min="14345" max="14345" width="16.625" style="112" customWidth="1"/>
    <col min="14346" max="14346" width="3.125" style="112" customWidth="1"/>
    <col min="14347" max="14347" width="15.5" style="112" customWidth="1"/>
    <col min="14348" max="14348" width="12.75" style="112" customWidth="1"/>
    <col min="14349" max="14349" width="19" style="112" customWidth="1"/>
    <col min="14350" max="14350" width="9" style="112"/>
    <col min="14351" max="14351" width="14.5" style="112" bestFit="1" customWidth="1"/>
    <col min="14352" max="14592" width="9" style="112"/>
    <col min="14593" max="14593" width="5.75" style="112" customWidth="1"/>
    <col min="14594" max="14594" width="23.375" style="112" customWidth="1"/>
    <col min="14595" max="14595" width="12.125" style="112" customWidth="1"/>
    <col min="14596" max="14596" width="14.25" style="112" bestFit="1" customWidth="1"/>
    <col min="14597" max="14600" width="5.625" style="112" customWidth="1"/>
    <col min="14601" max="14601" width="16.625" style="112" customWidth="1"/>
    <col min="14602" max="14602" width="3.125" style="112" customWidth="1"/>
    <col min="14603" max="14603" width="15.5" style="112" customWidth="1"/>
    <col min="14604" max="14604" width="12.75" style="112" customWidth="1"/>
    <col min="14605" max="14605" width="19" style="112" customWidth="1"/>
    <col min="14606" max="14606" width="9" style="112"/>
    <col min="14607" max="14607" width="14.5" style="112" bestFit="1" customWidth="1"/>
    <col min="14608" max="14848" width="9" style="112"/>
    <col min="14849" max="14849" width="5.75" style="112" customWidth="1"/>
    <col min="14850" max="14850" width="23.375" style="112" customWidth="1"/>
    <col min="14851" max="14851" width="12.125" style="112" customWidth="1"/>
    <col min="14852" max="14852" width="14.25" style="112" bestFit="1" customWidth="1"/>
    <col min="14853" max="14856" width="5.625" style="112" customWidth="1"/>
    <col min="14857" max="14857" width="16.625" style="112" customWidth="1"/>
    <col min="14858" max="14858" width="3.125" style="112" customWidth="1"/>
    <col min="14859" max="14859" width="15.5" style="112" customWidth="1"/>
    <col min="14860" max="14860" width="12.75" style="112" customWidth="1"/>
    <col min="14861" max="14861" width="19" style="112" customWidth="1"/>
    <col min="14862" max="14862" width="9" style="112"/>
    <col min="14863" max="14863" width="14.5" style="112" bestFit="1" customWidth="1"/>
    <col min="14864" max="15104" width="9" style="112"/>
    <col min="15105" max="15105" width="5.75" style="112" customWidth="1"/>
    <col min="15106" max="15106" width="23.375" style="112" customWidth="1"/>
    <col min="15107" max="15107" width="12.125" style="112" customWidth="1"/>
    <col min="15108" max="15108" width="14.25" style="112" bestFit="1" customWidth="1"/>
    <col min="15109" max="15112" width="5.625" style="112" customWidth="1"/>
    <col min="15113" max="15113" width="16.625" style="112" customWidth="1"/>
    <col min="15114" max="15114" width="3.125" style="112" customWidth="1"/>
    <col min="15115" max="15115" width="15.5" style="112" customWidth="1"/>
    <col min="15116" max="15116" width="12.75" style="112" customWidth="1"/>
    <col min="15117" max="15117" width="19" style="112" customWidth="1"/>
    <col min="15118" max="15118" width="9" style="112"/>
    <col min="15119" max="15119" width="14.5" style="112" bestFit="1" customWidth="1"/>
    <col min="15120" max="15360" width="9" style="112"/>
    <col min="15361" max="15361" width="5.75" style="112" customWidth="1"/>
    <col min="15362" max="15362" width="23.375" style="112" customWidth="1"/>
    <col min="15363" max="15363" width="12.125" style="112" customWidth="1"/>
    <col min="15364" max="15364" width="14.25" style="112" bestFit="1" customWidth="1"/>
    <col min="15365" max="15368" width="5.625" style="112" customWidth="1"/>
    <col min="15369" max="15369" width="16.625" style="112" customWidth="1"/>
    <col min="15370" max="15370" width="3.125" style="112" customWidth="1"/>
    <col min="15371" max="15371" width="15.5" style="112" customWidth="1"/>
    <col min="15372" max="15372" width="12.75" style="112" customWidth="1"/>
    <col min="15373" max="15373" width="19" style="112" customWidth="1"/>
    <col min="15374" max="15374" width="9" style="112"/>
    <col min="15375" max="15375" width="14.5" style="112" bestFit="1" customWidth="1"/>
    <col min="15376" max="15616" width="9" style="112"/>
    <col min="15617" max="15617" width="5.75" style="112" customWidth="1"/>
    <col min="15618" max="15618" width="23.375" style="112" customWidth="1"/>
    <col min="15619" max="15619" width="12.125" style="112" customWidth="1"/>
    <col min="15620" max="15620" width="14.25" style="112" bestFit="1" customWidth="1"/>
    <col min="15621" max="15624" width="5.625" style="112" customWidth="1"/>
    <col min="15625" max="15625" width="16.625" style="112" customWidth="1"/>
    <col min="15626" max="15626" width="3.125" style="112" customWidth="1"/>
    <col min="15627" max="15627" width="15.5" style="112" customWidth="1"/>
    <col min="15628" max="15628" width="12.75" style="112" customWidth="1"/>
    <col min="15629" max="15629" width="19" style="112" customWidth="1"/>
    <col min="15630" max="15630" width="9" style="112"/>
    <col min="15631" max="15631" width="14.5" style="112" bestFit="1" customWidth="1"/>
    <col min="15632" max="15872" width="9" style="112"/>
    <col min="15873" max="15873" width="5.75" style="112" customWidth="1"/>
    <col min="15874" max="15874" width="23.375" style="112" customWidth="1"/>
    <col min="15875" max="15875" width="12.125" style="112" customWidth="1"/>
    <col min="15876" max="15876" width="14.25" style="112" bestFit="1" customWidth="1"/>
    <col min="15877" max="15880" width="5.625" style="112" customWidth="1"/>
    <col min="15881" max="15881" width="16.625" style="112" customWidth="1"/>
    <col min="15882" max="15882" width="3.125" style="112" customWidth="1"/>
    <col min="15883" max="15883" width="15.5" style="112" customWidth="1"/>
    <col min="15884" max="15884" width="12.75" style="112" customWidth="1"/>
    <col min="15885" max="15885" width="19" style="112" customWidth="1"/>
    <col min="15886" max="15886" width="9" style="112"/>
    <col min="15887" max="15887" width="14.5" style="112" bestFit="1" customWidth="1"/>
    <col min="15888" max="16128" width="9" style="112"/>
    <col min="16129" max="16129" width="5.75" style="112" customWidth="1"/>
    <col min="16130" max="16130" width="23.375" style="112" customWidth="1"/>
    <col min="16131" max="16131" width="12.125" style="112" customWidth="1"/>
    <col min="16132" max="16132" width="14.25" style="112" bestFit="1" customWidth="1"/>
    <col min="16133" max="16136" width="5.625" style="112" customWidth="1"/>
    <col min="16137" max="16137" width="16.625" style="112" customWidth="1"/>
    <col min="16138" max="16138" width="3.125" style="112" customWidth="1"/>
    <col min="16139" max="16139" width="15.5" style="112" customWidth="1"/>
    <col min="16140" max="16140" width="12.75" style="112" customWidth="1"/>
    <col min="16141" max="16141" width="19" style="112" customWidth="1"/>
    <col min="16142" max="16142" width="9" style="112"/>
    <col min="16143" max="16143" width="14.5" style="112" bestFit="1" customWidth="1"/>
    <col min="16144" max="16384" width="9" style="112"/>
  </cols>
  <sheetData>
    <row r="1" spans="1:14" ht="20.100000000000001" customHeight="1">
      <c r="A1" s="96"/>
      <c r="B1" s="96"/>
      <c r="C1" s="154"/>
      <c r="D1" s="96"/>
      <c r="E1" s="96"/>
      <c r="F1" s="96"/>
      <c r="G1" s="96"/>
      <c r="H1" s="96"/>
      <c r="I1" s="96"/>
      <c r="J1" s="155"/>
      <c r="K1" s="96"/>
      <c r="L1" s="96"/>
      <c r="M1" s="96"/>
      <c r="N1" s="96"/>
    </row>
    <row r="2" spans="1:14" ht="20.100000000000001" customHeight="1">
      <c r="A2" s="96"/>
      <c r="B2" s="96"/>
      <c r="C2" s="96"/>
      <c r="D2" s="96"/>
      <c r="E2" s="96"/>
      <c r="F2" s="96"/>
      <c r="G2" s="96"/>
      <c r="H2" s="96"/>
      <c r="I2" s="96"/>
      <c r="J2" s="155"/>
      <c r="K2" s="96"/>
      <c r="L2" s="96"/>
      <c r="M2" s="96"/>
      <c r="N2" s="96"/>
    </row>
    <row r="3" spans="1:14" ht="20.100000000000001" customHeight="1">
      <c r="A3" s="96"/>
      <c r="B3" s="96"/>
      <c r="C3" s="96"/>
      <c r="D3" s="96"/>
      <c r="E3" s="96"/>
      <c r="F3" s="96"/>
      <c r="G3" s="96"/>
      <c r="H3" s="96"/>
      <c r="I3" s="96"/>
      <c r="J3" s="155"/>
      <c r="K3" s="96"/>
      <c r="L3" s="96"/>
      <c r="M3" s="96"/>
      <c r="N3" s="96"/>
    </row>
    <row r="4" spans="1:14" ht="20.100000000000001" customHeight="1">
      <c r="A4" s="96"/>
      <c r="B4" s="96"/>
      <c r="C4" s="96"/>
      <c r="D4" s="96"/>
      <c r="E4" s="96"/>
      <c r="F4" s="96"/>
      <c r="G4" s="96"/>
      <c r="H4" s="96"/>
      <c r="I4" s="96"/>
      <c r="J4" s="155"/>
      <c r="K4" s="96"/>
      <c r="L4" s="96"/>
      <c r="M4" s="96"/>
      <c r="N4" s="96"/>
    </row>
    <row r="5" spans="1:14" ht="20.100000000000001" customHeight="1">
      <c r="A5" s="96"/>
      <c r="B5" s="96"/>
      <c r="C5" s="96"/>
      <c r="D5" s="96"/>
      <c r="E5" s="96"/>
      <c r="F5" s="96"/>
      <c r="G5" s="96"/>
      <c r="H5" s="96"/>
      <c r="I5" s="96"/>
      <c r="J5" s="155"/>
      <c r="K5" s="96"/>
      <c r="L5" s="96"/>
      <c r="M5" s="96"/>
      <c r="N5" s="96"/>
    </row>
    <row r="6" spans="1:14" ht="20.100000000000001" customHeight="1">
      <c r="A6" s="96"/>
      <c r="B6" s="96"/>
      <c r="C6" s="96"/>
      <c r="D6" s="96"/>
      <c r="E6" s="96"/>
      <c r="F6" s="96"/>
      <c r="G6" s="96"/>
      <c r="H6" s="96"/>
      <c r="I6" s="96"/>
      <c r="J6" s="155"/>
      <c r="K6" s="96"/>
      <c r="L6" s="96"/>
      <c r="M6" s="96"/>
      <c r="N6" s="96"/>
    </row>
    <row r="7" spans="1:14" ht="20.100000000000001" customHeight="1">
      <c r="A7" s="96"/>
      <c r="B7" s="96"/>
      <c r="C7" s="96"/>
      <c r="D7" s="96"/>
      <c r="E7" s="96"/>
      <c r="F7" s="96"/>
      <c r="G7" s="96"/>
      <c r="H7" s="96"/>
      <c r="I7" s="96"/>
      <c r="J7" s="155"/>
      <c r="K7" s="96"/>
      <c r="L7" s="96"/>
      <c r="M7" s="96"/>
      <c r="N7" s="96"/>
    </row>
    <row r="8" spans="1:14" ht="20.100000000000001" customHeight="1">
      <c r="A8" s="96"/>
      <c r="B8" s="96"/>
      <c r="C8" s="96"/>
      <c r="D8" s="96"/>
      <c r="E8" s="96"/>
      <c r="F8" s="96"/>
      <c r="G8" s="96"/>
      <c r="H8" s="96"/>
      <c r="I8" s="96"/>
      <c r="J8" s="155"/>
      <c r="K8" s="96"/>
      <c r="L8" s="96"/>
      <c r="M8" s="96"/>
      <c r="N8" s="96"/>
    </row>
    <row r="9" spans="1:14" ht="60" customHeight="1">
      <c r="A9" s="623" t="s">
        <v>202</v>
      </c>
      <c r="B9" s="623"/>
      <c r="C9" s="623"/>
      <c r="D9" s="623"/>
      <c r="E9" s="623"/>
      <c r="F9" s="623"/>
      <c r="G9" s="623"/>
      <c r="H9" s="623"/>
      <c r="I9" s="623"/>
      <c r="J9" s="623"/>
      <c r="K9" s="623"/>
      <c r="L9" s="623"/>
      <c r="M9" s="156"/>
      <c r="N9" s="156"/>
    </row>
    <row r="10" spans="1:14" ht="20.100000000000001" customHeight="1">
      <c r="A10" s="96"/>
      <c r="B10" s="96"/>
      <c r="C10" s="96"/>
      <c r="D10" s="96"/>
      <c r="E10" s="96"/>
      <c r="F10" s="96"/>
      <c r="G10" s="96"/>
      <c r="H10" s="96"/>
      <c r="I10" s="96"/>
      <c r="J10" s="155"/>
      <c r="K10" s="96"/>
      <c r="L10" s="96"/>
      <c r="M10" s="96"/>
      <c r="N10" s="96"/>
    </row>
    <row r="11" spans="1:14" ht="20.100000000000001" customHeight="1">
      <c r="A11" s="96"/>
      <c r="B11" s="96"/>
      <c r="C11" s="96"/>
      <c r="D11" s="96"/>
      <c r="E11" s="96"/>
      <c r="F11" s="96"/>
      <c r="G11" s="96"/>
      <c r="H11" s="96"/>
      <c r="I11" s="96"/>
      <c r="J11" s="155"/>
      <c r="K11" s="96"/>
      <c r="L11" s="96"/>
      <c r="M11" s="96"/>
      <c r="N11" s="96"/>
    </row>
    <row r="12" spans="1:14" ht="20.100000000000001" customHeight="1">
      <c r="A12" s="96"/>
      <c r="B12" s="96"/>
      <c r="C12" s="96"/>
      <c r="D12" s="96"/>
      <c r="E12" s="96"/>
      <c r="F12" s="96"/>
      <c r="G12" s="96"/>
      <c r="H12" s="96"/>
      <c r="I12" s="96"/>
      <c r="J12" s="155"/>
      <c r="K12" s="96"/>
      <c r="L12" s="96"/>
      <c r="M12" s="96"/>
      <c r="N12" s="96"/>
    </row>
    <row r="13" spans="1:14" ht="20.100000000000001" customHeight="1">
      <c r="A13" s="96"/>
      <c r="B13" s="96"/>
      <c r="C13" s="96"/>
      <c r="D13" s="96"/>
      <c r="E13" s="96"/>
      <c r="F13" s="96"/>
      <c r="G13" s="96"/>
      <c r="H13" s="96"/>
      <c r="I13" s="96"/>
      <c r="J13" s="155"/>
      <c r="K13" s="96"/>
      <c r="L13" s="96"/>
      <c r="M13" s="96"/>
      <c r="N13" s="96"/>
    </row>
    <row r="14" spans="1:14" ht="20.100000000000001" customHeight="1">
      <c r="A14" s="96"/>
      <c r="B14" s="96"/>
      <c r="C14" s="96"/>
      <c r="D14" s="96"/>
      <c r="E14" s="96"/>
      <c r="F14" s="96"/>
      <c r="G14" s="96"/>
      <c r="H14" s="96"/>
      <c r="I14" s="96"/>
      <c r="J14" s="155"/>
      <c r="K14" s="96"/>
      <c r="L14" s="96"/>
      <c r="M14" s="96"/>
      <c r="N14" s="96"/>
    </row>
    <row r="15" spans="1:14" ht="20.100000000000001" customHeight="1">
      <c r="A15" s="96"/>
      <c r="B15" s="96"/>
      <c r="C15" s="96"/>
      <c r="D15" s="96"/>
      <c r="E15" s="96"/>
      <c r="F15" s="96"/>
      <c r="G15" s="96"/>
      <c r="H15" s="96"/>
      <c r="I15" s="96"/>
      <c r="J15" s="155"/>
      <c r="K15" s="96"/>
      <c r="L15" s="96"/>
      <c r="M15" s="96"/>
      <c r="N15" s="96"/>
    </row>
    <row r="16" spans="1:14" ht="20.100000000000001" customHeight="1">
      <c r="A16" s="96"/>
      <c r="B16" s="96"/>
      <c r="C16" s="96"/>
      <c r="D16" s="96"/>
      <c r="E16" s="96"/>
      <c r="F16" s="96"/>
      <c r="G16" s="96"/>
      <c r="H16" s="96"/>
      <c r="I16" s="96"/>
      <c r="J16" s="155"/>
      <c r="K16" s="96"/>
      <c r="L16" s="96"/>
      <c r="M16" s="96"/>
      <c r="N16" s="96"/>
    </row>
    <row r="17" spans="1:14" ht="20.100000000000001" customHeight="1">
      <c r="A17" s="96"/>
      <c r="B17" s="96"/>
      <c r="C17" s="96"/>
      <c r="D17" s="96"/>
      <c r="E17" s="96"/>
      <c r="F17" s="96"/>
      <c r="G17" s="96"/>
      <c r="H17" s="96"/>
      <c r="I17" s="96"/>
      <c r="J17" s="155"/>
      <c r="K17" s="96"/>
      <c r="L17" s="96"/>
      <c r="M17" s="96"/>
      <c r="N17" s="96"/>
    </row>
    <row r="18" spans="1:14" ht="20.100000000000001" customHeight="1">
      <c r="A18" s="96"/>
      <c r="B18" s="96"/>
      <c r="C18" s="96"/>
      <c r="D18" s="96"/>
      <c r="E18" s="96"/>
      <c r="F18" s="96"/>
      <c r="G18" s="96"/>
      <c r="H18" s="96"/>
      <c r="I18" s="96"/>
      <c r="J18" s="155"/>
      <c r="K18" s="96"/>
      <c r="L18" s="96"/>
      <c r="M18" s="96"/>
      <c r="N18" s="96"/>
    </row>
    <row r="19" spans="1:14" ht="20.100000000000001" customHeight="1">
      <c r="A19" s="96"/>
      <c r="B19" s="96"/>
      <c r="C19" s="96"/>
      <c r="D19" s="96"/>
      <c r="E19" s="96"/>
      <c r="F19" s="96"/>
      <c r="G19" s="96"/>
      <c r="H19" s="96"/>
      <c r="I19" s="96"/>
      <c r="J19" s="155"/>
      <c r="K19" s="96"/>
      <c r="L19" s="96"/>
      <c r="M19" s="96"/>
      <c r="N19" s="96"/>
    </row>
    <row r="20" spans="1:14" ht="20.100000000000001" customHeight="1">
      <c r="A20" s="96"/>
      <c r="B20" s="96"/>
      <c r="C20" s="96"/>
      <c r="D20" s="96"/>
      <c r="E20" s="96"/>
      <c r="F20" s="96"/>
      <c r="G20" s="96"/>
      <c r="H20" s="96"/>
      <c r="I20" s="96"/>
      <c r="J20" s="155"/>
      <c r="K20" s="96"/>
      <c r="L20" s="96"/>
      <c r="M20" s="96"/>
      <c r="N20" s="96"/>
    </row>
    <row r="21" spans="1:14" ht="20.100000000000001" customHeight="1">
      <c r="A21" s="96"/>
      <c r="B21" s="96"/>
      <c r="C21" s="96"/>
      <c r="D21" s="96"/>
      <c r="E21" s="96"/>
      <c r="F21" s="96"/>
      <c r="G21" s="96"/>
      <c r="H21" s="96"/>
      <c r="I21" s="96"/>
      <c r="J21" s="155"/>
      <c r="K21" s="96"/>
      <c r="L21" s="96"/>
      <c r="M21" s="96"/>
      <c r="N21" s="96"/>
    </row>
    <row r="22" spans="1:14" ht="30" customHeight="1">
      <c r="A22" s="157">
        <v>1</v>
      </c>
      <c r="B22" s="158" t="s">
        <v>203</v>
      </c>
      <c r="C22" s="159"/>
    </row>
    <row r="23" spans="1:14" s="304" customFormat="1" ht="36" customHeight="1">
      <c r="A23" s="324" t="s">
        <v>347</v>
      </c>
      <c r="B23" s="325"/>
      <c r="C23" s="321"/>
      <c r="D23" s="321"/>
      <c r="E23" s="322"/>
      <c r="F23" s="326"/>
      <c r="G23" s="327"/>
      <c r="H23" s="630"/>
      <c r="I23" s="631"/>
      <c r="J23" s="632">
        <f>+J24+J25+J26+J27+J28</f>
        <v>236306196</v>
      </c>
      <c r="K23" s="633"/>
      <c r="L23" s="328"/>
    </row>
    <row r="24" spans="1:14" s="304" customFormat="1" ht="36" customHeight="1">
      <c r="A24" s="606" t="s">
        <v>348</v>
      </c>
      <c r="B24" s="566"/>
      <c r="C24" s="313" t="s">
        <v>426</v>
      </c>
      <c r="D24" s="314"/>
      <c r="E24" s="315"/>
      <c r="F24" s="121">
        <v>1</v>
      </c>
      <c r="G24" s="122" t="s">
        <v>174</v>
      </c>
      <c r="H24" s="607"/>
      <c r="I24" s="608"/>
      <c r="J24" s="609">
        <f>INT((내역서!I20*0.15))</f>
        <v>84656443</v>
      </c>
      <c r="K24" s="610"/>
      <c r="L24" s="125"/>
    </row>
    <row r="25" spans="1:14" s="304" customFormat="1" ht="36" customHeight="1">
      <c r="A25" s="606" t="s">
        <v>349</v>
      </c>
      <c r="B25" s="566"/>
      <c r="C25" s="306" t="s">
        <v>283</v>
      </c>
      <c r="D25" s="314"/>
      <c r="E25" s="315"/>
      <c r="F25" s="121">
        <v>1</v>
      </c>
      <c r="G25" s="122" t="s">
        <v>174</v>
      </c>
      <c r="H25" s="607"/>
      <c r="I25" s="608"/>
      <c r="J25" s="609">
        <f>INT(내역서!I21*0.1)</f>
        <v>14106389</v>
      </c>
      <c r="K25" s="610"/>
      <c r="L25" s="125"/>
    </row>
    <row r="26" spans="1:14" s="305" customFormat="1" ht="36" customHeight="1">
      <c r="A26" s="606" t="s">
        <v>350</v>
      </c>
      <c r="B26" s="566"/>
      <c r="C26" s="313"/>
      <c r="D26" s="314"/>
      <c r="E26" s="315"/>
      <c r="F26" s="121">
        <f>입력변수!N44</f>
        <v>49</v>
      </c>
      <c r="G26" s="122" t="s">
        <v>190</v>
      </c>
      <c r="H26" s="607">
        <f>K38</f>
        <v>720226</v>
      </c>
      <c r="I26" s="608"/>
      <c r="J26" s="609">
        <f>INT(H26*F26)</f>
        <v>35291074</v>
      </c>
      <c r="K26" s="610"/>
      <c r="L26" s="141" t="s">
        <v>351</v>
      </c>
    </row>
    <row r="27" spans="1:14" s="305" customFormat="1" ht="36" customHeight="1">
      <c r="A27" s="606" t="s">
        <v>352</v>
      </c>
      <c r="B27" s="566"/>
      <c r="C27" s="313"/>
      <c r="D27" s="314"/>
      <c r="E27" s="315"/>
      <c r="F27" s="121">
        <f>+F26</f>
        <v>49</v>
      </c>
      <c r="G27" s="122" t="s">
        <v>190</v>
      </c>
      <c r="H27" s="607">
        <f>K40</f>
        <v>2038544</v>
      </c>
      <c r="I27" s="608"/>
      <c r="J27" s="609">
        <f>INT(H27*F27)</f>
        <v>99888656</v>
      </c>
      <c r="K27" s="610"/>
      <c r="L27" s="141" t="s">
        <v>353</v>
      </c>
    </row>
    <row r="28" spans="1:14" s="304" customFormat="1" ht="36" customHeight="1">
      <c r="A28" s="617" t="s">
        <v>354</v>
      </c>
      <c r="B28" s="618"/>
      <c r="C28" s="307" t="s">
        <v>191</v>
      </c>
      <c r="D28" s="319"/>
      <c r="E28" s="320"/>
      <c r="F28" s="146"/>
      <c r="G28" s="147"/>
      <c r="H28" s="619"/>
      <c r="I28" s="620"/>
      <c r="J28" s="621">
        <f>SUM(J29:K31)</f>
        <v>2363634</v>
      </c>
      <c r="K28" s="622"/>
      <c r="L28" s="141"/>
    </row>
    <row r="29" spans="1:14" s="304" customFormat="1" ht="36" customHeight="1">
      <c r="A29" s="606"/>
      <c r="B29" s="566"/>
      <c r="C29" s="313" t="s">
        <v>192</v>
      </c>
      <c r="D29" s="314"/>
      <c r="E29" s="315"/>
      <c r="F29" s="121">
        <f>F26-1</f>
        <v>48</v>
      </c>
      <c r="G29" s="122" t="s">
        <v>193</v>
      </c>
      <c r="H29" s="607">
        <f>K50</f>
        <v>37518</v>
      </c>
      <c r="I29" s="608"/>
      <c r="J29" s="609">
        <f>INT(H29*F29)</f>
        <v>1800864</v>
      </c>
      <c r="K29" s="610"/>
      <c r="L29" s="141" t="s">
        <v>355</v>
      </c>
    </row>
    <row r="30" spans="1:14" s="304" customFormat="1" ht="36" customHeight="1">
      <c r="A30" s="606"/>
      <c r="B30" s="566"/>
      <c r="C30" s="313" t="s">
        <v>194</v>
      </c>
      <c r="D30" s="314"/>
      <c r="E30" s="315"/>
      <c r="F30" s="121">
        <v>1</v>
      </c>
      <c r="G30" s="122" t="s">
        <v>193</v>
      </c>
      <c r="H30" s="607">
        <f>K52</f>
        <v>375180</v>
      </c>
      <c r="I30" s="608"/>
      <c r="J30" s="609">
        <f>INT(H30*F30)</f>
        <v>375180</v>
      </c>
      <c r="K30" s="610"/>
      <c r="L30" s="141" t="s">
        <v>356</v>
      </c>
    </row>
    <row r="31" spans="1:14" s="304" customFormat="1" ht="36" customHeight="1">
      <c r="A31" s="611"/>
      <c r="B31" s="612"/>
      <c r="C31" s="316" t="s">
        <v>195</v>
      </c>
      <c r="D31" s="317"/>
      <c r="E31" s="318"/>
      <c r="F31" s="329">
        <v>1</v>
      </c>
      <c r="G31" s="330" t="s">
        <v>193</v>
      </c>
      <c r="H31" s="613">
        <f>K53</f>
        <v>187590</v>
      </c>
      <c r="I31" s="614"/>
      <c r="J31" s="615">
        <f>INT(H31*F31)</f>
        <v>187590</v>
      </c>
      <c r="K31" s="616"/>
      <c r="L31" s="331" t="s">
        <v>356</v>
      </c>
    </row>
    <row r="32" spans="1:14" s="304" customFormat="1" ht="30" customHeight="1">
      <c r="A32" s="157"/>
      <c r="B32" s="158"/>
      <c r="C32" s="159"/>
      <c r="J32" s="303"/>
    </row>
    <row r="33" spans="1:15" s="334" customFormat="1" ht="20.100000000000001" customHeight="1">
      <c r="A33" s="161"/>
      <c r="B33" s="162" t="s">
        <v>419</v>
      </c>
      <c r="C33" s="159"/>
      <c r="J33" s="332"/>
    </row>
    <row r="34" spans="1:15" s="164" customFormat="1" ht="20.100000000000001" customHeight="1">
      <c r="A34" s="337" t="s">
        <v>204</v>
      </c>
      <c r="B34" s="164" t="s">
        <v>422</v>
      </c>
      <c r="J34" s="337"/>
    </row>
    <row r="35" spans="1:15" s="334" customFormat="1" ht="20.100000000000001" customHeight="1">
      <c r="B35" s="333" t="s">
        <v>205</v>
      </c>
      <c r="C35" s="165" t="s">
        <v>421</v>
      </c>
      <c r="J35" s="332" t="s">
        <v>307</v>
      </c>
      <c r="K35" s="166">
        <f>INT(((14290000/1.1)*(1547/10000000)*(40/5)*22))</f>
        <v>353706</v>
      </c>
    </row>
    <row r="36" spans="1:15" s="334" customFormat="1" ht="20.100000000000001" customHeight="1">
      <c r="B36" s="335" t="s">
        <v>375</v>
      </c>
      <c r="C36" s="167" t="s">
        <v>402</v>
      </c>
      <c r="D36" s="336"/>
      <c r="E36" s="336"/>
      <c r="F36" s="336"/>
      <c r="G36" s="336"/>
      <c r="H36" s="336"/>
      <c r="I36" s="336"/>
      <c r="J36" s="338" t="s">
        <v>307</v>
      </c>
      <c r="K36" s="169">
        <f>INT(10*22*(1666/1.1))</f>
        <v>333200</v>
      </c>
      <c r="L36" s="336"/>
    </row>
    <row r="37" spans="1:15" s="334" customFormat="1" ht="20.100000000000001" customHeight="1">
      <c r="B37" s="170" t="s">
        <v>207</v>
      </c>
      <c r="C37" s="170" t="s">
        <v>420</v>
      </c>
      <c r="D37" s="171"/>
      <c r="E37" s="171"/>
      <c r="F37" s="171"/>
      <c r="G37" s="171"/>
      <c r="H37" s="171"/>
      <c r="I37" s="171"/>
      <c r="J37" s="339" t="s">
        <v>307</v>
      </c>
      <c r="K37" s="173">
        <f>INT(K36*0.1)</f>
        <v>33320</v>
      </c>
      <c r="L37" s="171"/>
    </row>
    <row r="38" spans="1:15" ht="20.100000000000001" customHeight="1">
      <c r="B38" s="160" t="s">
        <v>208</v>
      </c>
      <c r="K38" s="174">
        <f>K35+K36+K37</f>
        <v>720226</v>
      </c>
      <c r="L38" s="164" t="s">
        <v>209</v>
      </c>
    </row>
    <row r="39" spans="1:15" s="164" customFormat="1" ht="20.100000000000001" customHeight="1">
      <c r="A39" s="163" t="s">
        <v>204</v>
      </c>
      <c r="B39" s="164" t="s">
        <v>427</v>
      </c>
      <c r="J39" s="163"/>
      <c r="O39" s="175"/>
    </row>
    <row r="40" spans="1:15" ht="20.100000000000001" customHeight="1">
      <c r="B40" s="435" t="s">
        <v>462</v>
      </c>
      <c r="J40" s="160" t="s">
        <v>206</v>
      </c>
      <c r="K40" s="176">
        <f>INT((64150*(16/12)*22)+(( 64150*(16/12)*22)/12))</f>
        <v>2038544</v>
      </c>
      <c r="L40" s="164" t="s">
        <v>209</v>
      </c>
      <c r="O40" s="177"/>
    </row>
    <row r="41" spans="1:15" ht="4.5" customHeight="1">
      <c r="K41" s="176"/>
      <c r="L41" s="164"/>
      <c r="O41" s="177"/>
    </row>
    <row r="42" spans="1:15" s="164" customFormat="1" ht="20.100000000000001" customHeight="1">
      <c r="A42" s="163" t="s">
        <v>204</v>
      </c>
      <c r="B42" s="164" t="s">
        <v>210</v>
      </c>
      <c r="N42" s="112" t="s">
        <v>211</v>
      </c>
      <c r="O42" s="177">
        <v>668000</v>
      </c>
    </row>
    <row r="43" spans="1:15" ht="36" customHeight="1">
      <c r="B43" s="624" t="s">
        <v>284</v>
      </c>
      <c r="C43" s="624"/>
      <c r="D43" s="624"/>
      <c r="E43" s="624"/>
      <c r="F43" s="624"/>
      <c r="G43" s="624"/>
      <c r="H43" s="624"/>
      <c r="I43" s="624"/>
      <c r="J43" s="624"/>
      <c r="K43" s="624"/>
      <c r="L43" s="624"/>
      <c r="N43" s="178" t="s">
        <v>212</v>
      </c>
      <c r="O43" s="177">
        <f>+ROUND(O42/1.1,0)</f>
        <v>607273</v>
      </c>
    </row>
    <row r="44" spans="1:15" ht="20.100000000000001" customHeight="1">
      <c r="B44" s="164" t="s">
        <v>213</v>
      </c>
      <c r="J44" s="112"/>
      <c r="N44" s="178" t="s">
        <v>214</v>
      </c>
      <c r="O44" s="177">
        <v>1010000</v>
      </c>
    </row>
    <row r="45" spans="1:15" ht="20.100000000000001" customHeight="1">
      <c r="B45" s="112" t="s">
        <v>215</v>
      </c>
      <c r="E45" s="625">
        <f>+O47</f>
        <v>1193636</v>
      </c>
      <c r="F45" s="625"/>
      <c r="G45" s="625"/>
      <c r="H45" s="165" t="s">
        <v>216</v>
      </c>
      <c r="J45" s="112"/>
      <c r="N45" s="178" t="s">
        <v>217</v>
      </c>
      <c r="O45" s="177">
        <v>303000</v>
      </c>
    </row>
    <row r="46" spans="1:15" ht="20.100000000000001" customHeight="1">
      <c r="B46" s="114" t="s">
        <v>218</v>
      </c>
      <c r="D46" s="179">
        <f>+E45</f>
        <v>1193636</v>
      </c>
      <c r="E46" s="160" t="s">
        <v>219</v>
      </c>
      <c r="F46" s="112">
        <v>48</v>
      </c>
      <c r="G46" s="112" t="s">
        <v>220</v>
      </c>
      <c r="H46" s="112" t="s">
        <v>206</v>
      </c>
      <c r="I46" s="177">
        <f>+D46/F46</f>
        <v>24867.416666666668</v>
      </c>
      <c r="J46" s="112" t="s">
        <v>164</v>
      </c>
      <c r="N46" s="178" t="s">
        <v>208</v>
      </c>
      <c r="O46" s="177">
        <f>+O44+O45</f>
        <v>1313000</v>
      </c>
    </row>
    <row r="47" spans="1:15" ht="20.100000000000001" customHeight="1">
      <c r="B47" s="112" t="s">
        <v>221</v>
      </c>
      <c r="C47" s="180">
        <f>O43</f>
        <v>607273</v>
      </c>
      <c r="D47" s="388" t="s">
        <v>390</v>
      </c>
      <c r="I47" s="177"/>
      <c r="J47" s="112"/>
      <c r="N47" s="178" t="s">
        <v>212</v>
      </c>
      <c r="O47" s="177">
        <f>+ROUND(O46/1.1,0)</f>
        <v>1193636</v>
      </c>
    </row>
    <row r="48" spans="1:15" ht="20.100000000000001" customHeight="1">
      <c r="B48" s="114" t="s">
        <v>218</v>
      </c>
      <c r="D48" s="181">
        <f>+O43</f>
        <v>607273</v>
      </c>
      <c r="E48" s="160" t="s">
        <v>219</v>
      </c>
      <c r="F48" s="112">
        <v>48</v>
      </c>
      <c r="G48" s="112" t="s">
        <v>220</v>
      </c>
      <c r="H48" s="112" t="s">
        <v>206</v>
      </c>
      <c r="I48" s="177">
        <f>+D48/F48</f>
        <v>12651.520833333334</v>
      </c>
      <c r="J48" s="112" t="s">
        <v>164</v>
      </c>
      <c r="K48" s="181"/>
    </row>
    <row r="49" spans="1:14" ht="20.100000000000001" customHeight="1">
      <c r="B49" s="626" t="s">
        <v>222</v>
      </c>
      <c r="C49" s="626"/>
      <c r="D49" s="626"/>
      <c r="E49" s="626"/>
      <c r="F49" s="114"/>
      <c r="I49" s="175"/>
      <c r="J49" s="112"/>
    </row>
    <row r="50" spans="1:14" ht="20.100000000000001" customHeight="1">
      <c r="B50" s="181">
        <f>+D46</f>
        <v>1193636</v>
      </c>
      <c r="C50" s="165" t="s">
        <v>223</v>
      </c>
      <c r="D50" s="182">
        <f>C47</f>
        <v>607273</v>
      </c>
      <c r="E50" s="627" t="s">
        <v>391</v>
      </c>
      <c r="F50" s="627"/>
      <c r="I50" s="175"/>
      <c r="J50" s="112" t="s">
        <v>206</v>
      </c>
      <c r="K50" s="183">
        <f>INT(I46+I48)</f>
        <v>37518</v>
      </c>
    </row>
    <row r="51" spans="1:14" ht="20.100000000000001" customHeight="1">
      <c r="B51" s="184" t="s">
        <v>224</v>
      </c>
      <c r="E51" s="628">
        <f>+K50</f>
        <v>37518</v>
      </c>
      <c r="F51" s="628"/>
      <c r="G51" s="160" t="s">
        <v>225</v>
      </c>
      <c r="H51" s="185">
        <f>F29</f>
        <v>48</v>
      </c>
      <c r="I51" s="177" t="s">
        <v>220</v>
      </c>
      <c r="J51" s="112" t="s">
        <v>206</v>
      </c>
      <c r="K51" s="186">
        <f>+E51*H51</f>
        <v>1800864</v>
      </c>
    </row>
    <row r="52" spans="1:14" ht="20.100000000000001" customHeight="1">
      <c r="B52" s="184" t="s">
        <v>226</v>
      </c>
      <c r="E52" s="628">
        <f>+K50</f>
        <v>37518</v>
      </c>
      <c r="F52" s="628"/>
      <c r="G52" s="160" t="s">
        <v>225</v>
      </c>
      <c r="H52" s="112">
        <v>10</v>
      </c>
      <c r="I52" s="177"/>
      <c r="J52" s="112" t="s">
        <v>206</v>
      </c>
      <c r="K52" s="186">
        <f>+E52*H52</f>
        <v>375180</v>
      </c>
    </row>
    <row r="53" spans="1:14" ht="20.100000000000001" customHeight="1">
      <c r="B53" s="187" t="s">
        <v>227</v>
      </c>
      <c r="C53" s="171"/>
      <c r="D53" s="171"/>
      <c r="E53" s="629">
        <f>+K50</f>
        <v>37518</v>
      </c>
      <c r="F53" s="629"/>
      <c r="G53" s="172" t="s">
        <v>225</v>
      </c>
      <c r="H53" s="171">
        <v>5</v>
      </c>
      <c r="I53" s="188"/>
      <c r="J53" s="171" t="s">
        <v>206</v>
      </c>
      <c r="K53" s="189">
        <f>+E53*H53</f>
        <v>187590</v>
      </c>
      <c r="L53" s="171"/>
    </row>
    <row r="54" spans="1:14" ht="20.100000000000001" customHeight="1">
      <c r="B54" s="163"/>
      <c r="C54" s="164" t="s">
        <v>208</v>
      </c>
      <c r="I54" s="190"/>
      <c r="J54" s="112"/>
      <c r="K54" s="174">
        <f>SUM(K51:K53)</f>
        <v>2363634</v>
      </c>
      <c r="L54" s="164" t="s">
        <v>228</v>
      </c>
    </row>
    <row r="55" spans="1:14" s="164" customFormat="1" ht="20.100000000000001" customHeight="1">
      <c r="A55" s="439" t="s">
        <v>204</v>
      </c>
      <c r="B55" s="164" t="s">
        <v>285</v>
      </c>
      <c r="J55" s="439"/>
    </row>
    <row r="56" spans="1:14" s="164" customFormat="1" ht="20.100000000000001" customHeight="1">
      <c r="A56" s="439"/>
      <c r="B56" s="164" t="s">
        <v>428</v>
      </c>
      <c r="J56" s="439" t="s">
        <v>429</v>
      </c>
      <c r="K56" s="190">
        <f>K78+K69</f>
        <v>17140248</v>
      </c>
    </row>
    <row r="57" spans="1:14" s="164" customFormat="1" ht="20.100000000000001" customHeight="1">
      <c r="A57" s="439"/>
      <c r="B57" s="524" t="s">
        <v>430</v>
      </c>
      <c r="C57" s="603">
        <f>+내역서!I27</f>
        <v>1600600000</v>
      </c>
      <c r="D57" s="603"/>
      <c r="E57" s="604" t="s">
        <v>431</v>
      </c>
      <c r="F57" s="604"/>
      <c r="G57" s="604"/>
      <c r="J57" s="439" t="s">
        <v>432</v>
      </c>
      <c r="K57" s="441">
        <f>K80</f>
        <v>17100000</v>
      </c>
    </row>
    <row r="58" spans="1:14" s="164" customFormat="1" ht="20.100000000000001" customHeight="1">
      <c r="A58" s="439"/>
      <c r="J58" s="439"/>
    </row>
    <row r="59" spans="1:14" s="435" customFormat="1" ht="16.5" customHeight="1">
      <c r="B59" s="435" t="s">
        <v>433</v>
      </c>
      <c r="C59" s="605" t="s">
        <v>434</v>
      </c>
      <c r="D59" s="605"/>
      <c r="E59" s="605"/>
      <c r="F59" s="605"/>
      <c r="G59" s="605"/>
      <c r="H59" s="605"/>
      <c r="I59" s="605"/>
      <c r="J59" s="605"/>
      <c r="K59" s="605"/>
      <c r="L59" s="605"/>
    </row>
    <row r="60" spans="1:14" s="435" customFormat="1" ht="16.5" customHeight="1">
      <c r="C60" s="605" t="s">
        <v>435</v>
      </c>
      <c r="D60" s="605"/>
      <c r="E60" s="605"/>
      <c r="F60" s="605"/>
      <c r="G60" s="605"/>
      <c r="H60" s="605"/>
      <c r="I60" s="605"/>
      <c r="J60" s="605"/>
      <c r="K60" s="605"/>
      <c r="L60" s="605"/>
    </row>
    <row r="61" spans="1:14" s="435" customFormat="1" ht="16.5" customHeight="1">
      <c r="B61" s="435" t="s">
        <v>436</v>
      </c>
      <c r="D61" s="436"/>
      <c r="E61" s="436"/>
      <c r="F61" s="436"/>
      <c r="G61" s="436"/>
      <c r="H61" s="436"/>
      <c r="I61" s="436"/>
      <c r="J61" s="436"/>
      <c r="K61" s="436"/>
      <c r="L61" s="436"/>
    </row>
    <row r="62" spans="1:14" s="435" customFormat="1" ht="16.5" customHeight="1">
      <c r="B62" s="442" t="s">
        <v>437</v>
      </c>
      <c r="C62" s="443">
        <v>0.7</v>
      </c>
      <c r="D62" s="444" t="s">
        <v>439</v>
      </c>
      <c r="E62" s="602">
        <f>ROUNDDOWN(C57*C62,0)</f>
        <v>1120420000</v>
      </c>
      <c r="F62" s="602"/>
      <c r="G62" s="602"/>
      <c r="H62" s="445" t="s">
        <v>440</v>
      </c>
      <c r="I62" s="445"/>
      <c r="J62" s="445"/>
      <c r="K62" s="446"/>
      <c r="L62" s="436"/>
    </row>
    <row r="63" spans="1:14" s="435" customFormat="1" ht="16.5" customHeight="1">
      <c r="B63" s="447" t="s">
        <v>230</v>
      </c>
      <c r="C63" s="434"/>
      <c r="D63" s="448"/>
      <c r="E63" s="448"/>
      <c r="F63" s="448"/>
      <c r="G63" s="448"/>
      <c r="H63" s="448"/>
      <c r="I63" s="448"/>
      <c r="J63" s="448"/>
      <c r="K63" s="449"/>
      <c r="L63" s="436"/>
    </row>
    <row r="64" spans="1:14" s="435" customFormat="1" ht="16.5" customHeight="1">
      <c r="B64" s="598" t="s">
        <v>441</v>
      </c>
      <c r="C64" s="599"/>
      <c r="D64" s="600" t="s">
        <v>442</v>
      </c>
      <c r="E64" s="600"/>
      <c r="F64" s="600"/>
      <c r="G64" s="600"/>
      <c r="H64" s="600"/>
      <c r="I64" s="600"/>
      <c r="J64" s="536"/>
      <c r="K64" s="535">
        <f>INT(500000000*(0.00883+(0.00141*(365/365))))</f>
        <v>5120000</v>
      </c>
      <c r="L64" s="537"/>
      <c r="M64" s="459">
        <f>내역서!I27*0.7</f>
        <v>1120420000</v>
      </c>
      <c r="N64" s="460">
        <v>0.7</v>
      </c>
    </row>
    <row r="65" spans="1:14" s="435" customFormat="1" ht="16.5" customHeight="1">
      <c r="B65" s="598" t="s">
        <v>443</v>
      </c>
      <c r="C65" s="599"/>
      <c r="D65" s="600" t="s">
        <v>444</v>
      </c>
      <c r="E65" s="600"/>
      <c r="F65" s="600"/>
      <c r="G65" s="600"/>
      <c r="H65" s="600"/>
      <c r="I65" s="600"/>
      <c r="J65" s="536"/>
      <c r="K65" s="535">
        <f>INT(500000000*(0.00857+(0.00137*(365/365))))</f>
        <v>4970000</v>
      </c>
      <c r="L65" s="537"/>
      <c r="M65" s="459">
        <f>내역서!I27*0.3</f>
        <v>480180000</v>
      </c>
    </row>
    <row r="66" spans="1:14" s="435" customFormat="1" ht="16.5" customHeight="1">
      <c r="B66" s="598" t="s">
        <v>445</v>
      </c>
      <c r="C66" s="599"/>
      <c r="D66" s="600" t="s">
        <v>471</v>
      </c>
      <c r="E66" s="600"/>
      <c r="F66" s="600"/>
      <c r="G66" s="600"/>
      <c r="H66" s="600"/>
      <c r="I66" s="600"/>
      <c r="J66" s="536"/>
      <c r="K66" s="535">
        <f>INT((E62-1000000000)*(0.0083+(0.00132*(365/365))))</f>
        <v>1158440</v>
      </c>
      <c r="L66" s="436"/>
    </row>
    <row r="67" spans="1:14" s="435" customFormat="1" ht="16.5" customHeight="1">
      <c r="B67" s="596" t="s">
        <v>446</v>
      </c>
      <c r="C67" s="592"/>
      <c r="D67" s="597" t="s">
        <v>447</v>
      </c>
      <c r="E67" s="597"/>
      <c r="F67" s="597"/>
      <c r="G67" s="597"/>
      <c r="H67" s="597"/>
      <c r="I67" s="597"/>
      <c r="J67" s="448"/>
      <c r="K67" s="449"/>
      <c r="L67" s="436"/>
    </row>
    <row r="68" spans="1:14" s="435" customFormat="1" ht="16.5" customHeight="1">
      <c r="B68" s="596" t="s">
        <v>448</v>
      </c>
      <c r="C68" s="592"/>
      <c r="D68" s="597" t="s">
        <v>449</v>
      </c>
      <c r="E68" s="597"/>
      <c r="F68" s="597"/>
      <c r="G68" s="597"/>
      <c r="H68" s="597"/>
      <c r="I68" s="597"/>
      <c r="J68" s="448"/>
      <c r="K68" s="449"/>
      <c r="L68" s="436"/>
    </row>
    <row r="69" spans="1:14" s="435" customFormat="1" ht="16.5" customHeight="1">
      <c r="B69" s="451"/>
      <c r="C69" s="433"/>
      <c r="D69" s="452"/>
      <c r="E69" s="452"/>
      <c r="F69" s="452"/>
      <c r="G69" s="452"/>
      <c r="H69" s="452"/>
      <c r="I69" s="453" t="s">
        <v>450</v>
      </c>
      <c r="J69" s="452" t="s">
        <v>429</v>
      </c>
      <c r="K69" s="454">
        <f>SUM(K64:K68)</f>
        <v>11248440</v>
      </c>
      <c r="L69" s="436"/>
    </row>
    <row r="70" spans="1:14" s="435" customFormat="1" ht="16.5" customHeight="1">
      <c r="B70" s="442" t="s">
        <v>451</v>
      </c>
      <c r="C70" s="443">
        <v>0.3</v>
      </c>
      <c r="D70" s="444" t="s">
        <v>438</v>
      </c>
      <c r="E70" s="602">
        <f>ROUNDDOWN(C57*C70,0)</f>
        <v>480180000</v>
      </c>
      <c r="F70" s="602"/>
      <c r="G70" s="602"/>
      <c r="H70" s="445" t="s">
        <v>49</v>
      </c>
      <c r="I70" s="455"/>
      <c r="J70" s="445"/>
      <c r="K70" s="456"/>
      <c r="L70" s="436"/>
    </row>
    <row r="71" spans="1:14" s="435" customFormat="1" ht="16.5" customHeight="1">
      <c r="B71" s="447" t="s">
        <v>229</v>
      </c>
      <c r="C71" s="434"/>
      <c r="D71" s="434"/>
      <c r="E71" s="434"/>
      <c r="F71" s="434"/>
      <c r="G71" s="434"/>
      <c r="H71" s="434"/>
      <c r="I71" s="434"/>
      <c r="J71" s="434"/>
      <c r="K71" s="457"/>
      <c r="N71" s="435">
        <v>0</v>
      </c>
    </row>
    <row r="72" spans="1:14" s="435" customFormat="1" ht="16.5" customHeight="1">
      <c r="B72" s="447" t="s">
        <v>230</v>
      </c>
      <c r="C72" s="434"/>
      <c r="D72" s="434"/>
      <c r="E72" s="434"/>
      <c r="F72" s="434"/>
      <c r="G72" s="434"/>
      <c r="H72" s="434"/>
      <c r="I72" s="434"/>
      <c r="J72" s="434"/>
      <c r="K72" s="457"/>
    </row>
    <row r="73" spans="1:14" s="435" customFormat="1" ht="16.5" customHeight="1">
      <c r="B73" s="598" t="s">
        <v>231</v>
      </c>
      <c r="C73" s="599"/>
      <c r="D73" s="600" t="s">
        <v>470</v>
      </c>
      <c r="E73" s="600"/>
      <c r="F73" s="600"/>
      <c r="G73" s="600"/>
      <c r="H73" s="600"/>
      <c r="I73" s="600"/>
      <c r="J73" s="534"/>
      <c r="K73" s="535">
        <f>INT(E70*(0.01227+(0.00196*(N71/365))))</f>
        <v>5891808</v>
      </c>
      <c r="M73" s="177">
        <f>+[42]내역서!I23</f>
        <v>0</v>
      </c>
    </row>
    <row r="74" spans="1:14" s="435" customFormat="1" ht="16.5" customHeight="1">
      <c r="A74" s="533"/>
      <c r="B74" s="598" t="s">
        <v>443</v>
      </c>
      <c r="C74" s="599"/>
      <c r="D74" s="600" t="s">
        <v>469</v>
      </c>
      <c r="E74" s="600"/>
      <c r="F74" s="600"/>
      <c r="G74" s="600"/>
      <c r="H74" s="600"/>
      <c r="I74" s="600"/>
      <c r="J74" s="534"/>
      <c r="K74" s="535"/>
      <c r="L74" s="533"/>
      <c r="M74" s="177">
        <f>+M73-500000000</f>
        <v>-500000000</v>
      </c>
    </row>
    <row r="75" spans="1:14" s="435" customFormat="1" ht="16.5" customHeight="1">
      <c r="B75" s="601" t="s">
        <v>445</v>
      </c>
      <c r="C75" s="592"/>
      <c r="D75" s="597" t="s">
        <v>463</v>
      </c>
      <c r="E75" s="597"/>
      <c r="F75" s="597"/>
      <c r="G75" s="597"/>
      <c r="H75" s="597"/>
      <c r="I75" s="597"/>
      <c r="J75" s="438"/>
      <c r="K75" s="450"/>
      <c r="M75" s="177">
        <f>+M74-500000000</f>
        <v>-1000000000</v>
      </c>
    </row>
    <row r="76" spans="1:14" s="435" customFormat="1" ht="16.5" customHeight="1">
      <c r="B76" s="596" t="s">
        <v>446</v>
      </c>
      <c r="C76" s="592"/>
      <c r="D76" s="597" t="s">
        <v>464</v>
      </c>
      <c r="E76" s="597"/>
      <c r="F76" s="597"/>
      <c r="G76" s="597"/>
      <c r="H76" s="597"/>
      <c r="I76" s="597"/>
      <c r="J76" s="438"/>
      <c r="K76" s="450"/>
      <c r="M76" s="177"/>
    </row>
    <row r="77" spans="1:14" s="435" customFormat="1" ht="16.5" customHeight="1">
      <c r="B77" s="596" t="s">
        <v>448</v>
      </c>
      <c r="C77" s="592"/>
      <c r="D77" s="597" t="s">
        <v>465</v>
      </c>
      <c r="E77" s="597"/>
      <c r="F77" s="597"/>
      <c r="G77" s="597"/>
      <c r="H77" s="597"/>
      <c r="I77" s="597"/>
      <c r="J77" s="438"/>
      <c r="K77" s="449"/>
      <c r="M77" s="177"/>
    </row>
    <row r="78" spans="1:14" s="435" customFormat="1" ht="16.5" customHeight="1">
      <c r="B78" s="451"/>
      <c r="C78" s="433"/>
      <c r="D78" s="452"/>
      <c r="E78" s="452"/>
      <c r="F78" s="452"/>
      <c r="G78" s="452"/>
      <c r="H78" s="452"/>
      <c r="I78" s="453" t="s">
        <v>450</v>
      </c>
      <c r="J78" s="452" t="s">
        <v>429</v>
      </c>
      <c r="K78" s="454">
        <f>SUM(K73:K77)</f>
        <v>5891808</v>
      </c>
      <c r="M78" s="177"/>
    </row>
    <row r="79" spans="1:14" s="435" customFormat="1" ht="16.5" customHeight="1">
      <c r="B79" s="438" t="s">
        <v>452</v>
      </c>
      <c r="C79" s="434"/>
      <c r="D79" s="434"/>
      <c r="E79" s="434"/>
      <c r="F79" s="434"/>
      <c r="G79" s="434"/>
      <c r="H79" s="434"/>
      <c r="I79" s="458"/>
      <c r="J79" s="434"/>
      <c r="K79" s="458">
        <f>K69+K78</f>
        <v>17140248</v>
      </c>
      <c r="L79" s="191" t="s">
        <v>453</v>
      </c>
    </row>
    <row r="80" spans="1:14" s="435" customFormat="1" ht="16.5" customHeight="1">
      <c r="H80" s="439"/>
      <c r="I80" s="439" t="s">
        <v>454</v>
      </c>
      <c r="J80" s="164"/>
      <c r="K80" s="192">
        <f>+ROUNDDOWN(K78+K69,-5)</f>
        <v>17100000</v>
      </c>
      <c r="L80" s="193" t="s">
        <v>453</v>
      </c>
    </row>
    <row r="81" spans="10:10" s="435" customFormat="1" ht="16.5" customHeight="1">
      <c r="J81" s="437"/>
    </row>
    <row r="82" spans="10:10" s="435" customFormat="1" ht="16.5" customHeight="1">
      <c r="J82" s="437"/>
    </row>
    <row r="83" spans="10:10" s="435" customFormat="1" ht="16.5" customHeight="1">
      <c r="J83" s="437"/>
    </row>
  </sheetData>
  <mergeCells count="60">
    <mergeCell ref="E51:F51"/>
    <mergeCell ref="E52:F52"/>
    <mergeCell ref="E53:F53"/>
    <mergeCell ref="H23:I23"/>
    <mergeCell ref="J23:K23"/>
    <mergeCell ref="J27:K27"/>
    <mergeCell ref="A9:L9"/>
    <mergeCell ref="B43:L43"/>
    <mergeCell ref="E45:G45"/>
    <mergeCell ref="B49:E49"/>
    <mergeCell ref="E50:F50"/>
    <mergeCell ref="A24:B24"/>
    <mergeCell ref="H24:I24"/>
    <mergeCell ref="J24:K24"/>
    <mergeCell ref="A25:B25"/>
    <mergeCell ref="H25:I25"/>
    <mergeCell ref="J25:K25"/>
    <mergeCell ref="A26:B26"/>
    <mergeCell ref="H26:I26"/>
    <mergeCell ref="J26:K26"/>
    <mergeCell ref="A27:B27"/>
    <mergeCell ref="H27:I27"/>
    <mergeCell ref="A28:B28"/>
    <mergeCell ref="H28:I28"/>
    <mergeCell ref="J28:K28"/>
    <mergeCell ref="A29:B29"/>
    <mergeCell ref="H29:I29"/>
    <mergeCell ref="J29:K29"/>
    <mergeCell ref="A30:B30"/>
    <mergeCell ref="H30:I30"/>
    <mergeCell ref="J30:K30"/>
    <mergeCell ref="A31:B31"/>
    <mergeCell ref="H31:I31"/>
    <mergeCell ref="J31:K31"/>
    <mergeCell ref="C57:D57"/>
    <mergeCell ref="E57:G57"/>
    <mergeCell ref="C59:L59"/>
    <mergeCell ref="C60:L60"/>
    <mergeCell ref="E62:G62"/>
    <mergeCell ref="B64:C64"/>
    <mergeCell ref="D64:I64"/>
    <mergeCell ref="B65:C65"/>
    <mergeCell ref="D65:I65"/>
    <mergeCell ref="B66:C66"/>
    <mergeCell ref="D66:I66"/>
    <mergeCell ref="B67:C67"/>
    <mergeCell ref="D67:I67"/>
    <mergeCell ref="B68:C68"/>
    <mergeCell ref="D68:I68"/>
    <mergeCell ref="E70:G70"/>
    <mergeCell ref="B76:C76"/>
    <mergeCell ref="D76:I76"/>
    <mergeCell ref="B77:C77"/>
    <mergeCell ref="D77:I77"/>
    <mergeCell ref="B73:C73"/>
    <mergeCell ref="D73:I73"/>
    <mergeCell ref="B74:C74"/>
    <mergeCell ref="D74:I74"/>
    <mergeCell ref="B75:C75"/>
    <mergeCell ref="D75:I75"/>
  </mergeCells>
  <phoneticPr fontId="3" type="noConversion"/>
  <pageMargins left="1.1811023622047245" right="0.25" top="0.70866141732283472" bottom="0.74803149606299213" header="0.51181102362204722" footer="0.51181102362204722"/>
  <pageSetup paperSize="9" scale="95" orientation="landscape" r:id="rId1"/>
  <headerFooter alignWithMargins="0"/>
  <rowBreaks count="3" manualBreakCount="3">
    <brk id="21" max="11" man="1"/>
    <brk id="32" max="11" man="1"/>
    <brk id="54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W89"/>
  <sheetViews>
    <sheetView view="pageBreakPreview" zoomScale="70" zoomScaleNormal="70" zoomScaleSheetLayoutView="70" workbookViewId="0">
      <selection activeCell="N20" sqref="N20"/>
    </sheetView>
  </sheetViews>
  <sheetFormatPr defaultRowHeight="16.5"/>
  <cols>
    <col min="1" max="1" width="9" style="62"/>
    <col min="2" max="2" width="14.375" style="62" customWidth="1"/>
    <col min="3" max="3" width="15.125" style="64" customWidth="1"/>
    <col min="4" max="11" width="10.875" style="62" customWidth="1"/>
    <col min="12" max="12" width="12.5" style="62" customWidth="1"/>
    <col min="13" max="13" width="19.875" style="64" customWidth="1"/>
    <col min="14" max="14" width="28" style="64" customWidth="1"/>
    <col min="15" max="15" width="25.625" style="62" customWidth="1"/>
    <col min="16" max="16" width="13.625" style="62" customWidth="1"/>
    <col min="17" max="17" width="13.125" style="62" customWidth="1"/>
    <col min="18" max="19" width="12.5" style="62" customWidth="1"/>
    <col min="20" max="20" width="15.5" style="62" customWidth="1"/>
    <col min="21" max="21" width="9.75" style="62" customWidth="1"/>
    <col min="22" max="16384" width="9" style="62"/>
  </cols>
  <sheetData>
    <row r="1" spans="1:20" s="58" customFormat="1" ht="41.25" customHeight="1">
      <c r="B1" s="309" t="s">
        <v>339</v>
      </c>
      <c r="C1" s="59"/>
      <c r="M1" s="60"/>
      <c r="N1" s="60"/>
    </row>
    <row r="2" spans="1:20" s="58" customFormat="1" ht="35.1" customHeight="1">
      <c r="A2" s="647" t="s">
        <v>162</v>
      </c>
      <c r="B2" s="647"/>
      <c r="C2" s="647"/>
      <c r="D2" s="647"/>
      <c r="E2" s="647"/>
      <c r="F2" s="647"/>
      <c r="G2" s="647"/>
      <c r="H2" s="647"/>
      <c r="I2" s="647"/>
      <c r="J2" s="647"/>
      <c r="K2" s="647"/>
      <c r="L2" s="647"/>
      <c r="M2" s="647"/>
      <c r="N2" s="647"/>
      <c r="O2" s="647"/>
    </row>
    <row r="3" spans="1:20" s="58" customFormat="1" ht="24.95" customHeight="1"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20" s="58" customFormat="1" ht="38.25" customHeight="1">
      <c r="B4" s="651" t="s">
        <v>55</v>
      </c>
      <c r="C4" s="652"/>
      <c r="D4" s="646" t="str">
        <f>겉지!A5</f>
        <v xml:space="preserve"> 충화-구룡간 지방도 2차로 확포장공사 건설사업관리용역</v>
      </c>
      <c r="E4" s="646"/>
      <c r="F4" s="646"/>
      <c r="G4" s="646"/>
      <c r="H4" s="646"/>
      <c r="I4" s="646"/>
      <c r="J4" s="646"/>
      <c r="K4" s="646"/>
      <c r="L4" s="646"/>
      <c r="M4" s="646"/>
      <c r="N4" s="646"/>
      <c r="O4" s="646"/>
    </row>
    <row r="5" spans="1:20" s="58" customFormat="1" ht="24.95" customHeight="1"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R5" s="62"/>
      <c r="S5" s="62"/>
      <c r="T5" s="62"/>
    </row>
    <row r="6" spans="1:20" ht="35.1" customHeight="1">
      <c r="B6" s="653" t="s">
        <v>50</v>
      </c>
      <c r="C6" s="653"/>
      <c r="D6" s="654">
        <f>'기술자수 산정'!AC67</f>
        <v>711129218.80000007</v>
      </c>
      <c r="E6" s="655"/>
      <c r="F6" s="285" t="s">
        <v>49</v>
      </c>
      <c r="G6" s="83"/>
      <c r="H6" s="83"/>
      <c r="I6" s="83"/>
      <c r="J6" s="83"/>
      <c r="K6" s="83"/>
      <c r="L6" s="83"/>
      <c r="N6" s="83"/>
      <c r="O6" s="85"/>
      <c r="P6" s="84"/>
    </row>
    <row r="7" spans="1:20" ht="35.1" customHeight="1">
      <c r="B7" s="295"/>
      <c r="C7" s="295"/>
      <c r="D7" s="293"/>
      <c r="E7" s="293"/>
      <c r="F7" s="293"/>
      <c r="G7" s="293"/>
      <c r="H7" s="293"/>
      <c r="I7" s="293"/>
      <c r="J7" s="293"/>
      <c r="K7" s="293"/>
      <c r="L7" s="293"/>
      <c r="M7" s="294"/>
      <c r="N7" s="83"/>
      <c r="O7" s="85"/>
      <c r="P7" s="84"/>
      <c r="Q7" s="296"/>
    </row>
    <row r="8" spans="1:20" ht="35.1" customHeight="1">
      <c r="B8" s="58" t="s">
        <v>401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83"/>
      <c r="O8" s="85"/>
      <c r="P8" s="84"/>
      <c r="Q8" s="296"/>
    </row>
    <row r="9" spans="1:20" ht="35.1" customHeight="1">
      <c r="B9" s="656" t="s">
        <v>57</v>
      </c>
      <c r="C9" s="656"/>
      <c r="D9" s="656" t="s">
        <v>58</v>
      </c>
      <c r="E9" s="656"/>
      <c r="F9" s="656" t="s">
        <v>59</v>
      </c>
      <c r="G9" s="656"/>
      <c r="H9" s="83"/>
      <c r="I9" s="64"/>
      <c r="J9" s="83"/>
      <c r="K9" s="64"/>
      <c r="L9" s="83"/>
      <c r="O9" s="63"/>
      <c r="P9" s="60"/>
    </row>
    <row r="10" spans="1:20" ht="35.1" customHeight="1">
      <c r="B10" s="657">
        <v>288548</v>
      </c>
      <c r="C10" s="657"/>
      <c r="D10" s="657">
        <v>244972</v>
      </c>
      <c r="E10" s="657"/>
      <c r="F10" s="657">
        <v>196572</v>
      </c>
      <c r="G10" s="657"/>
      <c r="H10" s="293"/>
      <c r="I10" s="294"/>
      <c r="J10" s="293"/>
      <c r="K10" s="294"/>
      <c r="L10" s="83"/>
      <c r="N10" s="83"/>
      <c r="O10" s="85"/>
      <c r="P10" s="84"/>
      <c r="Q10" s="296"/>
    </row>
    <row r="11" spans="1:20" ht="35.1" customHeight="1">
      <c r="B11" s="294"/>
      <c r="C11" s="83"/>
      <c r="D11" s="293"/>
      <c r="E11" s="293"/>
      <c r="F11" s="293"/>
      <c r="G11" s="293"/>
      <c r="H11" s="293"/>
      <c r="I11" s="293"/>
      <c r="J11" s="293"/>
      <c r="K11" s="293"/>
      <c r="L11" s="293"/>
      <c r="M11" s="294"/>
      <c r="O11" s="63"/>
      <c r="P11" s="60"/>
    </row>
    <row r="12" spans="1:20" ht="35.1" customHeight="1">
      <c r="B12" s="58" t="s">
        <v>159</v>
      </c>
      <c r="C12" s="62"/>
      <c r="M12" s="62"/>
      <c r="N12" s="62"/>
    </row>
    <row r="13" spans="1:20" ht="35.1" customHeight="1">
      <c r="B13" s="279" t="s">
        <v>157</v>
      </c>
      <c r="C13" s="281" t="s">
        <v>301</v>
      </c>
      <c r="D13" s="281">
        <v>70</v>
      </c>
      <c r="E13" s="281">
        <v>100</v>
      </c>
      <c r="F13" s="281">
        <v>150</v>
      </c>
      <c r="G13" s="281">
        <v>200</v>
      </c>
      <c r="H13" s="281">
        <v>300</v>
      </c>
      <c r="I13" s="281">
        <v>400</v>
      </c>
      <c r="J13" s="281">
        <v>500</v>
      </c>
      <c r="K13" s="281">
        <v>700</v>
      </c>
      <c r="L13" s="281" t="s">
        <v>302</v>
      </c>
    </row>
    <row r="14" spans="1:20" ht="35.1" customHeight="1">
      <c r="B14" s="91" t="s">
        <v>158</v>
      </c>
      <c r="C14" s="282">
        <v>17</v>
      </c>
      <c r="D14" s="282">
        <v>24</v>
      </c>
      <c r="E14" s="282">
        <v>28</v>
      </c>
      <c r="F14" s="282">
        <v>30</v>
      </c>
      <c r="G14" s="282">
        <v>37</v>
      </c>
      <c r="H14" s="282">
        <v>38</v>
      </c>
      <c r="I14" s="282">
        <v>38</v>
      </c>
      <c r="J14" s="282">
        <v>39</v>
      </c>
      <c r="K14" s="282">
        <v>45</v>
      </c>
      <c r="L14" s="282">
        <v>54</v>
      </c>
    </row>
    <row r="15" spans="1:20" ht="13.5" customHeight="1">
      <c r="B15" s="294"/>
      <c r="C15" s="83"/>
      <c r="D15" s="293"/>
      <c r="E15" s="293"/>
      <c r="F15" s="293"/>
      <c r="G15" s="293"/>
      <c r="H15" s="293"/>
      <c r="I15" s="293"/>
      <c r="J15" s="293"/>
      <c r="K15" s="293"/>
      <c r="L15" s="293"/>
      <c r="M15" s="294"/>
      <c r="O15" s="63"/>
      <c r="P15" s="60"/>
    </row>
    <row r="16" spans="1:20" ht="35.1" customHeight="1">
      <c r="B16" s="281" t="s">
        <v>303</v>
      </c>
      <c r="C16" s="469">
        <f>G13</f>
        <v>200</v>
      </c>
      <c r="D16" s="470" t="s">
        <v>304</v>
      </c>
      <c r="E16" s="471">
        <f>G14</f>
        <v>37</v>
      </c>
      <c r="F16" s="470" t="s">
        <v>305</v>
      </c>
      <c r="G16" s="472"/>
      <c r="H16" s="83"/>
      <c r="I16" s="83"/>
      <c r="J16" s="83"/>
      <c r="K16" s="64"/>
      <c r="L16" s="83"/>
      <c r="O16" s="85"/>
      <c r="P16" s="84"/>
      <c r="Q16" s="296"/>
    </row>
    <row r="17" spans="2:20" ht="35.1" customHeight="1">
      <c r="B17" s="281" t="s">
        <v>303</v>
      </c>
      <c r="C17" s="473">
        <f>H13</f>
        <v>300</v>
      </c>
      <c r="D17" s="474" t="s">
        <v>304</v>
      </c>
      <c r="E17" s="469">
        <f>H14</f>
        <v>38</v>
      </c>
      <c r="F17" s="470" t="s">
        <v>305</v>
      </c>
      <c r="G17" s="475"/>
      <c r="H17" s="293"/>
      <c r="I17" s="293"/>
      <c r="J17" s="293"/>
      <c r="K17" s="294"/>
      <c r="L17" s="83"/>
      <c r="O17" s="63"/>
      <c r="P17" s="60"/>
    </row>
    <row r="18" spans="2:20" ht="35.1" customHeight="1">
      <c r="B18" s="280" t="s">
        <v>306</v>
      </c>
      <c r="C18" s="469">
        <f>+ROUND(E16+((E17-E16)*((N37-C16)/(C17-C16))),2)</f>
        <v>37.35</v>
      </c>
      <c r="D18" s="470" t="s">
        <v>305</v>
      </c>
      <c r="E18" s="476"/>
      <c r="F18" s="476"/>
      <c r="G18" s="476"/>
      <c r="H18" s="308"/>
      <c r="I18" s="308"/>
      <c r="J18" s="308"/>
      <c r="K18" s="308"/>
      <c r="L18" s="308"/>
      <c r="M18" s="283"/>
      <c r="N18" s="283"/>
      <c r="O18" s="85"/>
      <c r="P18" s="84"/>
      <c r="Q18" s="296"/>
    </row>
    <row r="19" spans="2:20" ht="35.1" customHeight="1">
      <c r="B19" s="477"/>
      <c r="C19" s="472"/>
      <c r="D19" s="475"/>
      <c r="E19" s="475"/>
      <c r="F19" s="475"/>
      <c r="G19" s="475"/>
      <c r="H19" s="293"/>
      <c r="I19" s="293"/>
      <c r="J19" s="293"/>
      <c r="K19" s="293"/>
      <c r="L19" s="293"/>
      <c r="M19" s="294"/>
      <c r="O19" s="63"/>
      <c r="P19" s="60"/>
    </row>
    <row r="20" spans="2:20" ht="35.1" customHeight="1">
      <c r="B20" s="478" t="s">
        <v>322</v>
      </c>
      <c r="C20" s="479"/>
      <c r="D20" s="479"/>
      <c r="E20" s="478" t="s">
        <v>323</v>
      </c>
      <c r="F20" s="479"/>
      <c r="G20" s="479"/>
      <c r="H20" s="90"/>
      <c r="I20" s="90"/>
      <c r="J20" s="90"/>
      <c r="K20" s="90"/>
      <c r="L20" s="90"/>
      <c r="N20" s="83"/>
      <c r="O20" s="85"/>
      <c r="P20" s="84"/>
      <c r="Q20" s="296"/>
    </row>
    <row r="21" spans="2:20" ht="35.1" customHeight="1">
      <c r="B21" s="291">
        <f>1-E21</f>
        <v>0.8</v>
      </c>
      <c r="C21" s="479"/>
      <c r="D21" s="479"/>
      <c r="E21" s="291">
        <v>0.2</v>
      </c>
      <c r="F21" s="479"/>
      <c r="G21" s="479"/>
      <c r="H21" s="90"/>
      <c r="I21" s="90"/>
      <c r="J21" s="90"/>
      <c r="K21" s="90"/>
      <c r="L21" s="90"/>
      <c r="O21" s="63"/>
      <c r="P21" s="60"/>
    </row>
    <row r="22" spans="2:20" ht="24.95" customHeight="1"/>
    <row r="23" spans="2:20" s="486" customFormat="1" ht="59.25" customHeight="1">
      <c r="B23" s="483" t="s">
        <v>60</v>
      </c>
      <c r="C23" s="658" t="s">
        <v>99</v>
      </c>
      <c r="D23" s="659"/>
      <c r="E23" s="659"/>
      <c r="F23" s="659"/>
      <c r="G23" s="659"/>
      <c r="H23" s="659"/>
      <c r="I23" s="659"/>
      <c r="J23" s="659"/>
      <c r="K23" s="659"/>
      <c r="L23" s="660"/>
      <c r="M23" s="483" t="s">
        <v>100</v>
      </c>
      <c r="N23" s="484" t="s">
        <v>101</v>
      </c>
      <c r="O23" s="485" t="s">
        <v>102</v>
      </c>
    </row>
    <row r="24" spans="2:20" s="486" customFormat="1" ht="59.25" customHeight="1">
      <c r="B24" s="664" t="s">
        <v>61</v>
      </c>
      <c r="C24" s="648" t="s">
        <v>103</v>
      </c>
      <c r="D24" s="659"/>
      <c r="E24" s="659"/>
      <c r="F24" s="659"/>
      <c r="G24" s="659"/>
      <c r="H24" s="659"/>
      <c r="I24" s="659"/>
      <c r="J24" s="659"/>
      <c r="K24" s="659"/>
      <c r="L24" s="660"/>
      <c r="M24" s="487">
        <v>1</v>
      </c>
      <c r="N24" s="488" t="s">
        <v>104</v>
      </c>
      <c r="O24" s="489"/>
    </row>
    <row r="25" spans="2:20" s="486" customFormat="1" ht="59.25" customHeight="1">
      <c r="B25" s="664"/>
      <c r="C25" s="648" t="s">
        <v>331</v>
      </c>
      <c r="D25" s="659"/>
      <c r="E25" s="659"/>
      <c r="F25" s="659"/>
      <c r="G25" s="659"/>
      <c r="H25" s="659"/>
      <c r="I25" s="659"/>
      <c r="J25" s="659"/>
      <c r="K25" s="659"/>
      <c r="L25" s="660"/>
      <c r="M25" s="487"/>
      <c r="N25" s="676" t="s">
        <v>145</v>
      </c>
      <c r="O25" s="489"/>
    </row>
    <row r="26" spans="2:20" s="486" customFormat="1" ht="59.25" customHeight="1">
      <c r="B26" s="664"/>
      <c r="C26" s="648" t="s">
        <v>332</v>
      </c>
      <c r="D26" s="659"/>
      <c r="E26" s="659"/>
      <c r="F26" s="659"/>
      <c r="G26" s="659"/>
      <c r="H26" s="659"/>
      <c r="I26" s="659"/>
      <c r="J26" s="659"/>
      <c r="K26" s="659"/>
      <c r="L26" s="660"/>
      <c r="M26" s="487">
        <v>1</v>
      </c>
      <c r="N26" s="677"/>
      <c r="O26" s="489"/>
      <c r="R26" s="490"/>
      <c r="S26" s="490"/>
    </row>
    <row r="27" spans="2:20" s="486" customFormat="1" ht="59.25" customHeight="1">
      <c r="B27" s="664"/>
      <c r="C27" s="680" t="s">
        <v>333</v>
      </c>
      <c r="D27" s="659"/>
      <c r="E27" s="659"/>
      <c r="F27" s="659"/>
      <c r="G27" s="659"/>
      <c r="H27" s="659"/>
      <c r="I27" s="659"/>
      <c r="J27" s="659"/>
      <c r="K27" s="659"/>
      <c r="L27" s="660"/>
      <c r="M27" s="487"/>
      <c r="N27" s="488"/>
      <c r="O27" s="489"/>
      <c r="R27" s="490"/>
      <c r="S27" s="490"/>
    </row>
    <row r="28" spans="2:20" s="486" customFormat="1" ht="59.25" customHeight="1">
      <c r="B28" s="664"/>
      <c r="C28" s="648" t="s">
        <v>105</v>
      </c>
      <c r="D28" s="659"/>
      <c r="E28" s="659"/>
      <c r="F28" s="659"/>
      <c r="G28" s="659"/>
      <c r="H28" s="659"/>
      <c r="I28" s="659"/>
      <c r="J28" s="659"/>
      <c r="K28" s="659"/>
      <c r="L28" s="660"/>
      <c r="M28" s="487"/>
      <c r="N28" s="489" t="s">
        <v>106</v>
      </c>
      <c r="O28" s="489" t="s">
        <v>370</v>
      </c>
      <c r="R28" s="490"/>
      <c r="S28" s="490"/>
      <c r="T28" s="490"/>
    </row>
    <row r="29" spans="2:20" s="486" customFormat="1" ht="59.25" customHeight="1">
      <c r="B29" s="664"/>
      <c r="C29" s="648" t="s">
        <v>107</v>
      </c>
      <c r="D29" s="649"/>
      <c r="E29" s="649"/>
      <c r="F29" s="649"/>
      <c r="G29" s="649"/>
      <c r="H29" s="649"/>
      <c r="I29" s="649"/>
      <c r="J29" s="649"/>
      <c r="K29" s="649"/>
      <c r="L29" s="650"/>
      <c r="M29" s="487"/>
      <c r="N29" s="489" t="s">
        <v>359</v>
      </c>
      <c r="O29" s="489" t="s">
        <v>371</v>
      </c>
      <c r="Q29" s="490"/>
      <c r="R29" s="490"/>
      <c r="S29" s="490"/>
      <c r="T29" s="490"/>
    </row>
    <row r="30" spans="2:20" s="486" customFormat="1" ht="59.25" customHeight="1">
      <c r="B30" s="664"/>
      <c r="C30" s="648" t="s">
        <v>108</v>
      </c>
      <c r="D30" s="649"/>
      <c r="E30" s="649"/>
      <c r="F30" s="649"/>
      <c r="G30" s="649"/>
      <c r="H30" s="649"/>
      <c r="I30" s="649"/>
      <c r="J30" s="649"/>
      <c r="K30" s="649"/>
      <c r="L30" s="650"/>
      <c r="M30" s="487"/>
      <c r="N30" s="489" t="s">
        <v>360</v>
      </c>
      <c r="O30" s="489" t="s">
        <v>372</v>
      </c>
      <c r="R30" s="490"/>
      <c r="S30" s="490"/>
      <c r="T30" s="490"/>
    </row>
    <row r="31" spans="2:20" s="486" customFormat="1" ht="59.25" customHeight="1">
      <c r="B31" s="664"/>
      <c r="C31" s="648" t="s">
        <v>109</v>
      </c>
      <c r="D31" s="649"/>
      <c r="E31" s="649"/>
      <c r="F31" s="649"/>
      <c r="G31" s="649"/>
      <c r="H31" s="649"/>
      <c r="I31" s="649"/>
      <c r="J31" s="649"/>
      <c r="K31" s="649"/>
      <c r="L31" s="650"/>
      <c r="M31" s="487"/>
      <c r="N31" s="489"/>
      <c r="O31" s="489"/>
      <c r="R31" s="490"/>
      <c r="S31" s="490"/>
      <c r="T31" s="490"/>
    </row>
    <row r="32" spans="2:20" s="486" customFormat="1" ht="59.25" customHeight="1">
      <c r="B32" s="664"/>
      <c r="C32" s="648" t="s">
        <v>110</v>
      </c>
      <c r="D32" s="649"/>
      <c r="E32" s="649"/>
      <c r="F32" s="649"/>
      <c r="G32" s="649"/>
      <c r="H32" s="649"/>
      <c r="I32" s="649"/>
      <c r="J32" s="649"/>
      <c r="K32" s="649"/>
      <c r="L32" s="650"/>
      <c r="M32" s="487">
        <v>1</v>
      </c>
      <c r="N32" s="489" t="s">
        <v>361</v>
      </c>
      <c r="O32" s="489" t="s">
        <v>373</v>
      </c>
    </row>
    <row r="33" spans="2:23" s="486" customFormat="1" ht="59.25" customHeight="1">
      <c r="B33" s="664"/>
      <c r="C33" s="648" t="s">
        <v>111</v>
      </c>
      <c r="D33" s="649"/>
      <c r="E33" s="649"/>
      <c r="F33" s="649"/>
      <c r="G33" s="649"/>
      <c r="H33" s="649"/>
      <c r="I33" s="649"/>
      <c r="J33" s="649"/>
      <c r="K33" s="649"/>
      <c r="L33" s="650"/>
      <c r="M33" s="487"/>
      <c r="N33" s="489" t="s">
        <v>362</v>
      </c>
      <c r="O33" s="489" t="s">
        <v>374</v>
      </c>
      <c r="T33" s="490"/>
    </row>
    <row r="34" spans="2:23" s="486" customFormat="1" ht="59.25" customHeight="1">
      <c r="B34" s="664"/>
      <c r="C34" s="648" t="s">
        <v>112</v>
      </c>
      <c r="D34" s="649"/>
      <c r="E34" s="649"/>
      <c r="F34" s="649"/>
      <c r="G34" s="649"/>
      <c r="H34" s="649"/>
      <c r="I34" s="649"/>
      <c r="J34" s="649"/>
      <c r="K34" s="649"/>
      <c r="L34" s="650"/>
      <c r="M34" s="487"/>
      <c r="N34" s="491"/>
      <c r="O34" s="491"/>
      <c r="T34" s="490"/>
    </row>
    <row r="35" spans="2:23" s="486" customFormat="1" ht="24.95" customHeight="1">
      <c r="C35" s="492"/>
      <c r="M35" s="492"/>
      <c r="N35" s="492"/>
    </row>
    <row r="36" spans="2:23" s="494" customFormat="1" ht="28.5" customHeight="1">
      <c r="B36" s="678" t="s">
        <v>51</v>
      </c>
      <c r="C36" s="679"/>
      <c r="D36" s="678" t="s">
        <v>52</v>
      </c>
      <c r="E36" s="687"/>
      <c r="F36" s="687"/>
      <c r="G36" s="687"/>
      <c r="H36" s="687"/>
      <c r="I36" s="687"/>
      <c r="J36" s="687"/>
      <c r="K36" s="687"/>
      <c r="L36" s="679"/>
      <c r="M36" s="493" t="s">
        <v>53</v>
      </c>
      <c r="N36" s="493" t="s">
        <v>54</v>
      </c>
    </row>
    <row r="37" spans="2:23" s="494" customFormat="1" ht="28.5" customHeight="1">
      <c r="B37" s="675" t="s">
        <v>346</v>
      </c>
      <c r="C37" s="685" t="s">
        <v>86</v>
      </c>
      <c r="D37" s="688" t="s">
        <v>358</v>
      </c>
      <c r="E37" s="689"/>
      <c r="F37" s="689"/>
      <c r="G37" s="689"/>
      <c r="H37" s="689"/>
      <c r="I37" s="689"/>
      <c r="J37" s="689"/>
      <c r="K37" s="689"/>
      <c r="L37" s="690"/>
      <c r="M37" s="495" t="s">
        <v>87</v>
      </c>
      <c r="N37" s="480">
        <f>U40/1.1</f>
        <v>235.35454545454542</v>
      </c>
      <c r="O37" s="496"/>
      <c r="P37" s="392" t="s">
        <v>393</v>
      </c>
      <c r="Q37" s="392"/>
      <c r="R37" s="392"/>
      <c r="S37" s="392"/>
      <c r="T37" s="392"/>
      <c r="U37" s="392"/>
      <c r="V37" s="497"/>
      <c r="W37" s="497"/>
    </row>
    <row r="38" spans="2:23" s="494" customFormat="1" ht="28.5" customHeight="1">
      <c r="B38" s="675"/>
      <c r="C38" s="686"/>
      <c r="D38" s="688" t="s">
        <v>381</v>
      </c>
      <c r="E38" s="689"/>
      <c r="F38" s="689"/>
      <c r="G38" s="689"/>
      <c r="H38" s="689"/>
      <c r="I38" s="689"/>
      <c r="J38" s="689"/>
      <c r="K38" s="689"/>
      <c r="L38" s="690"/>
      <c r="M38" s="495" t="s">
        <v>87</v>
      </c>
      <c r="N38" s="342">
        <f>N37*O38</f>
        <v>110.61663636363635</v>
      </c>
      <c r="O38" s="498">
        <v>0.47</v>
      </c>
      <c r="P38" s="392"/>
      <c r="Q38" s="392"/>
      <c r="R38" s="392"/>
      <c r="S38" s="392"/>
      <c r="T38" s="392"/>
      <c r="U38" s="392"/>
      <c r="V38" s="497"/>
      <c r="W38" s="497"/>
    </row>
    <row r="39" spans="2:23" s="500" customFormat="1" ht="28.5" customHeight="1">
      <c r="B39" s="675"/>
      <c r="C39" s="682" t="s">
        <v>62</v>
      </c>
      <c r="D39" s="640" t="s">
        <v>63</v>
      </c>
      <c r="E39" s="641"/>
      <c r="F39" s="641"/>
      <c r="G39" s="641"/>
      <c r="H39" s="641"/>
      <c r="I39" s="641"/>
      <c r="J39" s="641"/>
      <c r="K39" s="641"/>
      <c r="L39" s="642"/>
      <c r="M39" s="481" t="s">
        <v>64</v>
      </c>
      <c r="N39" s="343"/>
      <c r="O39" s="499"/>
      <c r="P39" s="422" t="s">
        <v>394</v>
      </c>
      <c r="Q39" s="422" t="s">
        <v>395</v>
      </c>
      <c r="R39" s="422" t="s">
        <v>396</v>
      </c>
      <c r="S39" s="422" t="s">
        <v>397</v>
      </c>
      <c r="T39" s="422" t="s">
        <v>398</v>
      </c>
      <c r="U39" s="422" t="s">
        <v>400</v>
      </c>
      <c r="V39" s="497"/>
      <c r="W39" s="497"/>
    </row>
    <row r="40" spans="2:23" s="500" customFormat="1" ht="28.5" customHeight="1">
      <c r="B40" s="675"/>
      <c r="C40" s="683"/>
      <c r="D40" s="640" t="s">
        <v>65</v>
      </c>
      <c r="E40" s="641"/>
      <c r="F40" s="641"/>
      <c r="G40" s="641"/>
      <c r="H40" s="641"/>
      <c r="I40" s="641"/>
      <c r="J40" s="641"/>
      <c r="K40" s="641"/>
      <c r="L40" s="642"/>
      <c r="M40" s="481" t="s">
        <v>64</v>
      </c>
      <c r="N40" s="343"/>
      <c r="O40" s="501"/>
      <c r="P40" s="422" t="s">
        <v>399</v>
      </c>
      <c r="Q40" s="424">
        <v>155</v>
      </c>
      <c r="R40" s="426">
        <v>81.790000000000006</v>
      </c>
      <c r="S40" s="426">
        <v>2.48</v>
      </c>
      <c r="T40" s="426">
        <v>19.62</v>
      </c>
      <c r="U40" s="428">
        <f>Q40+R40+S40+T40</f>
        <v>258.89</v>
      </c>
      <c r="V40" s="497"/>
      <c r="W40" s="497"/>
    </row>
    <row r="41" spans="2:23" s="500" customFormat="1" ht="28.5" customHeight="1">
      <c r="B41" s="675"/>
      <c r="C41" s="683"/>
      <c r="D41" s="640" t="s">
        <v>342</v>
      </c>
      <c r="E41" s="641"/>
      <c r="F41" s="641"/>
      <c r="G41" s="641"/>
      <c r="H41" s="641"/>
      <c r="I41" s="641"/>
      <c r="J41" s="641"/>
      <c r="K41" s="641"/>
      <c r="L41" s="642"/>
      <c r="M41" s="481" t="s">
        <v>66</v>
      </c>
      <c r="N41" s="343">
        <f>N42/12</f>
        <v>4</v>
      </c>
      <c r="O41" s="501"/>
      <c r="P41" s="392"/>
      <c r="Q41" s="392"/>
      <c r="R41" s="392"/>
      <c r="S41" s="681" t="s">
        <v>416</v>
      </c>
      <c r="T41" s="681"/>
      <c r="U41" s="681"/>
      <c r="V41" s="681"/>
      <c r="W41" s="681"/>
    </row>
    <row r="42" spans="2:23" s="500" customFormat="1" ht="28.5" customHeight="1">
      <c r="B42" s="675"/>
      <c r="C42" s="683"/>
      <c r="D42" s="640" t="s">
        <v>343</v>
      </c>
      <c r="E42" s="641"/>
      <c r="F42" s="641"/>
      <c r="G42" s="641"/>
      <c r="H42" s="641"/>
      <c r="I42" s="641"/>
      <c r="J42" s="641"/>
      <c r="K42" s="641"/>
      <c r="L42" s="642"/>
      <c r="M42" s="481" t="s">
        <v>67</v>
      </c>
      <c r="N42" s="344">
        <v>48</v>
      </c>
      <c r="O42" s="501"/>
      <c r="P42" s="392"/>
      <c r="Q42" s="392"/>
      <c r="R42" s="392"/>
      <c r="S42" s="392"/>
      <c r="T42" s="392"/>
      <c r="U42" s="392"/>
    </row>
    <row r="43" spans="2:23" s="500" customFormat="1" ht="28.5" customHeight="1">
      <c r="B43" s="675"/>
      <c r="C43" s="683"/>
      <c r="D43" s="640" t="s">
        <v>344</v>
      </c>
      <c r="E43" s="641"/>
      <c r="F43" s="641"/>
      <c r="G43" s="641"/>
      <c r="H43" s="641"/>
      <c r="I43" s="641"/>
      <c r="J43" s="641"/>
      <c r="K43" s="641"/>
      <c r="L43" s="642"/>
      <c r="M43" s="481" t="s">
        <v>69</v>
      </c>
      <c r="N43" s="344">
        <f>N42*22</f>
        <v>1056</v>
      </c>
      <c r="O43" s="501"/>
      <c r="P43" s="423"/>
      <c r="Q43" s="423"/>
      <c r="R43" s="423"/>
      <c r="S43" s="423"/>
      <c r="T43" s="423"/>
      <c r="U43" s="423"/>
    </row>
    <row r="44" spans="2:23" s="500" customFormat="1" ht="28.5" customHeight="1">
      <c r="B44" s="675"/>
      <c r="C44" s="683"/>
      <c r="D44" s="640" t="s">
        <v>345</v>
      </c>
      <c r="E44" s="641"/>
      <c r="F44" s="641"/>
      <c r="G44" s="641"/>
      <c r="H44" s="641"/>
      <c r="I44" s="641"/>
      <c r="J44" s="641"/>
      <c r="K44" s="641"/>
      <c r="L44" s="642"/>
      <c r="M44" s="481" t="s">
        <v>67</v>
      </c>
      <c r="N44" s="344">
        <f>N42+1</f>
        <v>49</v>
      </c>
      <c r="O44" s="501"/>
      <c r="P44" s="423"/>
      <c r="Q44" s="425"/>
      <c r="R44" s="427"/>
      <c r="S44" s="427"/>
      <c r="T44" s="427"/>
      <c r="U44" s="429"/>
    </row>
    <row r="45" spans="2:23" s="500" customFormat="1" ht="28.5" customHeight="1">
      <c r="B45" s="675"/>
      <c r="C45" s="684"/>
      <c r="D45" s="640" t="s">
        <v>68</v>
      </c>
      <c r="E45" s="641"/>
      <c r="F45" s="641"/>
      <c r="G45" s="641"/>
      <c r="H45" s="641"/>
      <c r="I45" s="641"/>
      <c r="J45" s="641"/>
      <c r="K45" s="641"/>
      <c r="L45" s="642"/>
      <c r="M45" s="481" t="s">
        <v>69</v>
      </c>
      <c r="N45" s="344">
        <f>N44*22</f>
        <v>1078</v>
      </c>
      <c r="O45" s="501"/>
    </row>
    <row r="46" spans="2:23" s="500" customFormat="1" ht="28.5" customHeight="1">
      <c r="B46" s="675"/>
      <c r="C46" s="502" t="s">
        <v>70</v>
      </c>
      <c r="D46" s="640" t="s">
        <v>71</v>
      </c>
      <c r="E46" s="641"/>
      <c r="F46" s="641"/>
      <c r="G46" s="641"/>
      <c r="H46" s="641"/>
      <c r="I46" s="641"/>
      <c r="J46" s="641"/>
      <c r="K46" s="641"/>
      <c r="L46" s="642"/>
      <c r="M46" s="481" t="s">
        <v>69</v>
      </c>
      <c r="N46" s="344">
        <f>N45</f>
        <v>1078</v>
      </c>
      <c r="O46" s="501"/>
    </row>
    <row r="47" spans="2:23" s="500" customFormat="1" ht="28.5" customHeight="1">
      <c r="B47" s="675"/>
      <c r="C47" s="668" t="s">
        <v>72</v>
      </c>
      <c r="D47" s="640" t="s">
        <v>73</v>
      </c>
      <c r="E47" s="641"/>
      <c r="F47" s="641"/>
      <c r="G47" s="641"/>
      <c r="H47" s="641"/>
      <c r="I47" s="641"/>
      <c r="J47" s="641"/>
      <c r="K47" s="641"/>
      <c r="L47" s="642"/>
      <c r="M47" s="481" t="s">
        <v>142</v>
      </c>
      <c r="N47" s="343"/>
      <c r="O47" s="501"/>
    </row>
    <row r="48" spans="2:23" s="500" customFormat="1" ht="28.5" customHeight="1">
      <c r="B48" s="675"/>
      <c r="C48" s="668"/>
      <c r="D48" s="640" t="s">
        <v>75</v>
      </c>
      <c r="E48" s="641"/>
      <c r="F48" s="641"/>
      <c r="G48" s="641"/>
      <c r="H48" s="641"/>
      <c r="I48" s="641"/>
      <c r="J48" s="641"/>
      <c r="K48" s="641"/>
      <c r="L48" s="642"/>
      <c r="M48" s="481" t="s">
        <v>146</v>
      </c>
      <c r="N48" s="343"/>
      <c r="O48" s="501"/>
    </row>
    <row r="49" spans="2:23" s="500" customFormat="1" ht="28.5" customHeight="1">
      <c r="B49" s="675"/>
      <c r="C49" s="668"/>
      <c r="D49" s="640" t="s">
        <v>148</v>
      </c>
      <c r="E49" s="641"/>
      <c r="F49" s="641"/>
      <c r="G49" s="641"/>
      <c r="H49" s="641"/>
      <c r="I49" s="641"/>
      <c r="J49" s="641"/>
      <c r="K49" s="641"/>
      <c r="L49" s="642"/>
      <c r="M49" s="481" t="s">
        <v>142</v>
      </c>
      <c r="N49" s="343"/>
      <c r="O49" s="503"/>
    </row>
    <row r="50" spans="2:23" s="500" customFormat="1" ht="28.5" customHeight="1">
      <c r="B50" s="675"/>
      <c r="C50" s="668"/>
      <c r="D50" s="640" t="s">
        <v>76</v>
      </c>
      <c r="E50" s="641"/>
      <c r="F50" s="641"/>
      <c r="G50" s="641"/>
      <c r="H50" s="641"/>
      <c r="I50" s="641"/>
      <c r="J50" s="641"/>
      <c r="K50" s="641"/>
      <c r="L50" s="642"/>
      <c r="M50" s="481" t="s">
        <v>147</v>
      </c>
      <c r="N50" s="343"/>
      <c r="O50" s="501"/>
    </row>
    <row r="51" spans="2:23" s="500" customFormat="1" ht="28.5" customHeight="1">
      <c r="B51" s="675"/>
      <c r="C51" s="668"/>
      <c r="D51" s="640" t="s">
        <v>151</v>
      </c>
      <c r="E51" s="641"/>
      <c r="F51" s="641"/>
      <c r="G51" s="641"/>
      <c r="H51" s="641"/>
      <c r="I51" s="641"/>
      <c r="J51" s="641"/>
      <c r="K51" s="641"/>
      <c r="L51" s="642"/>
      <c r="M51" s="481" t="s">
        <v>147</v>
      </c>
      <c r="N51" s="343"/>
      <c r="O51" s="501"/>
    </row>
    <row r="52" spans="2:23" s="500" customFormat="1" ht="28.5" customHeight="1">
      <c r="B52" s="675"/>
      <c r="C52" s="668" t="s">
        <v>77</v>
      </c>
      <c r="D52" s="640" t="s">
        <v>78</v>
      </c>
      <c r="E52" s="641"/>
      <c r="F52" s="641"/>
      <c r="G52" s="641"/>
      <c r="H52" s="641"/>
      <c r="I52" s="641"/>
      <c r="J52" s="641"/>
      <c r="K52" s="641"/>
      <c r="L52" s="642"/>
      <c r="M52" s="481" t="s">
        <v>142</v>
      </c>
      <c r="N52" s="480"/>
      <c r="O52" s="501"/>
    </row>
    <row r="53" spans="2:23" s="500" customFormat="1" ht="28.5" customHeight="1">
      <c r="B53" s="675"/>
      <c r="C53" s="668"/>
      <c r="D53" s="640" t="s">
        <v>79</v>
      </c>
      <c r="E53" s="641"/>
      <c r="F53" s="641"/>
      <c r="G53" s="641"/>
      <c r="H53" s="641"/>
      <c r="I53" s="641"/>
      <c r="J53" s="641"/>
      <c r="K53" s="641"/>
      <c r="L53" s="642"/>
      <c r="M53" s="481" t="s">
        <v>146</v>
      </c>
      <c r="N53" s="480"/>
      <c r="O53" s="501"/>
    </row>
    <row r="54" spans="2:23" s="500" customFormat="1" ht="28.5" customHeight="1">
      <c r="B54" s="675"/>
      <c r="C54" s="668"/>
      <c r="D54" s="640" t="s">
        <v>149</v>
      </c>
      <c r="E54" s="641"/>
      <c r="F54" s="641"/>
      <c r="G54" s="641"/>
      <c r="H54" s="641"/>
      <c r="I54" s="641"/>
      <c r="J54" s="641"/>
      <c r="K54" s="641"/>
      <c r="L54" s="642"/>
      <c r="M54" s="481" t="s">
        <v>142</v>
      </c>
      <c r="N54" s="343"/>
      <c r="O54" s="501"/>
    </row>
    <row r="55" spans="2:23" s="500" customFormat="1" ht="28.5" customHeight="1">
      <c r="B55" s="675"/>
      <c r="C55" s="668"/>
      <c r="D55" s="640" t="s">
        <v>80</v>
      </c>
      <c r="E55" s="641"/>
      <c r="F55" s="641"/>
      <c r="G55" s="641"/>
      <c r="H55" s="641"/>
      <c r="I55" s="641"/>
      <c r="J55" s="641"/>
      <c r="K55" s="641"/>
      <c r="L55" s="642"/>
      <c r="M55" s="481" t="s">
        <v>74</v>
      </c>
      <c r="N55" s="480"/>
      <c r="O55" s="501"/>
    </row>
    <row r="56" spans="2:23" s="500" customFormat="1" ht="28.5" customHeight="1">
      <c r="B56" s="675"/>
      <c r="C56" s="668"/>
      <c r="D56" s="640" t="s">
        <v>152</v>
      </c>
      <c r="E56" s="641"/>
      <c r="F56" s="641"/>
      <c r="G56" s="641"/>
      <c r="H56" s="641"/>
      <c r="I56" s="641"/>
      <c r="J56" s="641"/>
      <c r="K56" s="641"/>
      <c r="L56" s="642"/>
      <c r="M56" s="481" t="s">
        <v>74</v>
      </c>
      <c r="N56" s="480"/>
      <c r="O56" s="501"/>
    </row>
    <row r="57" spans="2:23" s="500" customFormat="1" ht="28.5" customHeight="1">
      <c r="B57" s="675"/>
      <c r="C57" s="672" t="s">
        <v>81</v>
      </c>
      <c r="D57" s="640" t="s">
        <v>150</v>
      </c>
      <c r="E57" s="641"/>
      <c r="F57" s="641"/>
      <c r="G57" s="641"/>
      <c r="H57" s="641"/>
      <c r="I57" s="641"/>
      <c r="J57" s="641"/>
      <c r="K57" s="641"/>
      <c r="L57" s="642"/>
      <c r="M57" s="481" t="s">
        <v>74</v>
      </c>
      <c r="N57" s="344">
        <v>16</v>
      </c>
      <c r="O57" s="501"/>
    </row>
    <row r="58" spans="2:23" s="500" customFormat="1" ht="28.5" customHeight="1">
      <c r="B58" s="675"/>
      <c r="C58" s="673"/>
      <c r="D58" s="640" t="s">
        <v>88</v>
      </c>
      <c r="E58" s="641"/>
      <c r="F58" s="641"/>
      <c r="G58" s="641"/>
      <c r="H58" s="641"/>
      <c r="I58" s="641"/>
      <c r="J58" s="641"/>
      <c r="K58" s="641"/>
      <c r="L58" s="642"/>
      <c r="M58" s="481" t="s">
        <v>74</v>
      </c>
      <c r="N58" s="344">
        <v>4</v>
      </c>
      <c r="O58" s="501"/>
    </row>
    <row r="59" spans="2:23" s="500" customFormat="1" ht="28.5" customHeight="1">
      <c r="B59" s="675"/>
      <c r="C59" s="674"/>
      <c r="D59" s="640" t="s">
        <v>97</v>
      </c>
      <c r="E59" s="641"/>
      <c r="F59" s="641"/>
      <c r="G59" s="641"/>
      <c r="H59" s="641"/>
      <c r="I59" s="641"/>
      <c r="J59" s="641"/>
      <c r="K59" s="641"/>
      <c r="L59" s="642"/>
      <c r="M59" s="481" t="s">
        <v>98</v>
      </c>
      <c r="N59" s="344">
        <v>2</v>
      </c>
      <c r="O59" s="501"/>
    </row>
    <row r="60" spans="2:23" s="486" customFormat="1" ht="48" customHeight="1">
      <c r="B60" s="669" t="s">
        <v>341</v>
      </c>
      <c r="C60" s="502" t="s">
        <v>384</v>
      </c>
      <c r="D60" s="643" t="s">
        <v>385</v>
      </c>
      <c r="E60" s="644"/>
      <c r="F60" s="644"/>
      <c r="G60" s="644"/>
      <c r="H60" s="644"/>
      <c r="I60" s="644"/>
      <c r="J60" s="644"/>
      <c r="K60" s="644"/>
      <c r="L60" s="645"/>
      <c r="M60" s="504" t="s">
        <v>84</v>
      </c>
      <c r="N60" s="482">
        <v>0.8</v>
      </c>
      <c r="O60" s="505"/>
    </row>
    <row r="61" spans="2:23" s="486" customFormat="1" ht="33.75" customHeight="1">
      <c r="B61" s="670"/>
      <c r="C61" s="502" t="s">
        <v>95</v>
      </c>
      <c r="D61" s="634" t="s">
        <v>386</v>
      </c>
      <c r="E61" s="635"/>
      <c r="F61" s="635"/>
      <c r="G61" s="635"/>
      <c r="H61" s="635"/>
      <c r="I61" s="635"/>
      <c r="J61" s="635"/>
      <c r="K61" s="635"/>
      <c r="L61" s="636"/>
      <c r="M61" s="504" t="s">
        <v>84</v>
      </c>
      <c r="N61" s="482">
        <v>1</v>
      </c>
      <c r="O61" s="506"/>
    </row>
    <row r="62" spans="2:23" s="486" customFormat="1" ht="33.75" customHeight="1">
      <c r="B62" s="671"/>
      <c r="C62" s="502" t="s">
        <v>96</v>
      </c>
      <c r="D62" s="634" t="s">
        <v>387</v>
      </c>
      <c r="E62" s="635"/>
      <c r="F62" s="635"/>
      <c r="G62" s="635"/>
      <c r="H62" s="635"/>
      <c r="I62" s="635"/>
      <c r="J62" s="635"/>
      <c r="K62" s="635"/>
      <c r="L62" s="636"/>
      <c r="M62" s="504" t="s">
        <v>84</v>
      </c>
      <c r="N62" s="482">
        <v>1</v>
      </c>
      <c r="O62" s="506"/>
    </row>
    <row r="63" spans="2:23" s="486" customFormat="1" ht="63" customHeight="1">
      <c r="B63" s="665" t="s">
        <v>94</v>
      </c>
      <c r="C63" s="507" t="s">
        <v>160</v>
      </c>
      <c r="D63" s="634" t="s">
        <v>161</v>
      </c>
      <c r="E63" s="635"/>
      <c r="F63" s="635"/>
      <c r="G63" s="635"/>
      <c r="H63" s="635"/>
      <c r="I63" s="635"/>
      <c r="J63" s="635"/>
      <c r="K63" s="635"/>
      <c r="L63" s="636"/>
      <c r="M63" s="504"/>
      <c r="N63" s="343">
        <f>C18</f>
        <v>37.35</v>
      </c>
      <c r="O63" s="506"/>
      <c r="V63" s="490"/>
      <c r="W63" s="490"/>
    </row>
    <row r="64" spans="2:23" s="486" customFormat="1" ht="63" customHeight="1">
      <c r="B64" s="666"/>
      <c r="C64" s="485" t="s">
        <v>379</v>
      </c>
      <c r="D64" s="637" t="str">
        <f>C76</f>
        <v>건설사업관리기간 보정계수={(평균건설사업관리기간-해당건설사업관리기간)/평균건설사업관리기간}*0.1</v>
      </c>
      <c r="E64" s="638"/>
      <c r="F64" s="638"/>
      <c r="G64" s="638"/>
      <c r="H64" s="638"/>
      <c r="I64" s="638"/>
      <c r="J64" s="638"/>
      <c r="K64" s="638"/>
      <c r="L64" s="639"/>
      <c r="M64" s="504" t="s">
        <v>89</v>
      </c>
      <c r="N64" s="508">
        <f>((N63-N44)/N63)*0.1</f>
        <v>-3.1191432396251668E-2</v>
      </c>
      <c r="O64" s="506"/>
      <c r="V64" s="490"/>
      <c r="W64" s="490"/>
    </row>
    <row r="65" spans="1:23" s="486" customFormat="1" ht="63" customHeight="1">
      <c r="B65" s="666"/>
      <c r="C65" s="485" t="s">
        <v>380</v>
      </c>
      <c r="D65" s="634" t="str">
        <f>C73</f>
        <v>구조물공사비중(구조물공사비/총공사비)= 0.47</v>
      </c>
      <c r="E65" s="635"/>
      <c r="F65" s="635"/>
      <c r="G65" s="635"/>
      <c r="H65" s="635"/>
      <c r="I65" s="635"/>
      <c r="J65" s="635"/>
      <c r="K65" s="635"/>
      <c r="L65" s="636"/>
      <c r="M65" s="504" t="s">
        <v>83</v>
      </c>
      <c r="N65" s="509">
        <v>0.47</v>
      </c>
      <c r="O65" s="506"/>
      <c r="Q65" s="490"/>
      <c r="R65" s="490"/>
      <c r="S65" s="490"/>
      <c r="T65" s="490"/>
      <c r="U65" s="490"/>
      <c r="V65" s="490"/>
      <c r="W65" s="490"/>
    </row>
    <row r="66" spans="1:23" s="486" customFormat="1" ht="63" customHeight="1">
      <c r="B66" s="666"/>
      <c r="C66" s="485" t="s">
        <v>153</v>
      </c>
      <c r="D66" s="634" t="str">
        <f>C71</f>
        <v>공사난이도(시공이후단계) = 0.011*총공사비*(1-0.0025*총공사비)+건설사업관리기간보정계수+(0.1*구조물비중)+0.2</v>
      </c>
      <c r="E66" s="635"/>
      <c r="F66" s="635"/>
      <c r="G66" s="635"/>
      <c r="H66" s="635"/>
      <c r="I66" s="635"/>
      <c r="J66" s="635"/>
      <c r="K66" s="635"/>
      <c r="L66" s="636"/>
      <c r="M66" s="504" t="s">
        <v>83</v>
      </c>
      <c r="N66" s="508">
        <f>IF(N37&lt;=2000,0.011*(N37/10)*(1-0.0025*(N37/10))+N64+(0.1*N65)+0.2,0)</f>
        <v>0.45946583303556648</v>
      </c>
      <c r="O66" s="661">
        <f>IF(N38&lt;=2000,N66,N67)</f>
        <v>0.45946583303556648</v>
      </c>
      <c r="Q66" s="490"/>
      <c r="R66" s="490"/>
      <c r="S66" s="490"/>
      <c r="T66" s="490"/>
      <c r="U66" s="490"/>
      <c r="V66" s="490"/>
      <c r="W66" s="490"/>
    </row>
    <row r="67" spans="1:23" s="486" customFormat="1" ht="63" customHeight="1">
      <c r="B67" s="666"/>
      <c r="C67" s="485" t="s">
        <v>155</v>
      </c>
      <c r="D67" s="634" t="str">
        <f>C75</f>
        <v>총공사비가 2000억원 이상인 경우 '공사난이도=2000억원 공사난이도+(총공사비-200)/250 적용'</v>
      </c>
      <c r="E67" s="635"/>
      <c r="F67" s="635"/>
      <c r="G67" s="635"/>
      <c r="H67" s="635"/>
      <c r="I67" s="635"/>
      <c r="J67" s="635"/>
      <c r="K67" s="635"/>
      <c r="L67" s="636"/>
      <c r="M67" s="504" t="s">
        <v>83</v>
      </c>
      <c r="N67" s="508">
        <f>IF(N37&lt;=2000,0,(0.011*2000/10*(1-0.0025*(2000/10))+N64+(0.1*N65)+0.2)+(((N37/10)-200)/250))</f>
        <v>0</v>
      </c>
      <c r="O67" s="662"/>
      <c r="Q67" s="490"/>
      <c r="R67" s="490"/>
      <c r="S67" s="490"/>
      <c r="T67" s="490"/>
      <c r="U67" s="490"/>
      <c r="V67" s="490"/>
      <c r="W67" s="490"/>
    </row>
    <row r="68" spans="1:23" s="486" customFormat="1" ht="63" customHeight="1">
      <c r="B68" s="666"/>
      <c r="C68" s="510" t="s">
        <v>154</v>
      </c>
      <c r="D68" s="637" t="str">
        <f>C72</f>
        <v>공사난이도(시공전단계) = 0.015*(총공사비)*(1-0.0011*(총공사비))</v>
      </c>
      <c r="E68" s="638"/>
      <c r="F68" s="638"/>
      <c r="G68" s="638"/>
      <c r="H68" s="638"/>
      <c r="I68" s="638"/>
      <c r="J68" s="638"/>
      <c r="K68" s="638"/>
      <c r="L68" s="639"/>
      <c r="M68" s="511" t="s">
        <v>93</v>
      </c>
      <c r="N68" s="508">
        <f>IF(N37&lt;=2000,0.015*(N37/10)*(1-0.0011*(N37/10)),0)</f>
        <v>0.343892177440909</v>
      </c>
      <c r="O68" s="661">
        <f>IF(N38&lt;=2000,N68,N69)</f>
        <v>0.343892177440909</v>
      </c>
      <c r="Q68" s="490"/>
      <c r="R68" s="490"/>
      <c r="S68" s="490"/>
      <c r="T68" s="490"/>
      <c r="U68" s="490"/>
      <c r="V68" s="490"/>
      <c r="W68" s="490"/>
    </row>
    <row r="69" spans="1:23" s="486" customFormat="1" ht="63" customHeight="1">
      <c r="B69" s="667"/>
      <c r="C69" s="485" t="s">
        <v>156</v>
      </c>
      <c r="D69" s="634" t="str">
        <f>C75</f>
        <v>총공사비가 2000억원 이상인 경우 '공사난이도=2000억원 공사난이도+(총공사비-200)/250 적용'</v>
      </c>
      <c r="E69" s="635"/>
      <c r="F69" s="635"/>
      <c r="G69" s="635"/>
      <c r="H69" s="635"/>
      <c r="I69" s="635"/>
      <c r="J69" s="635"/>
      <c r="K69" s="635"/>
      <c r="L69" s="636"/>
      <c r="M69" s="504" t="s">
        <v>83</v>
      </c>
      <c r="N69" s="508">
        <f>IF(N37&lt;=2000,0,(0.015*2000/10*(1-0.0011*(2000/10)))+(((N37/10)-200)/250))</f>
        <v>0</v>
      </c>
      <c r="O69" s="662"/>
      <c r="Q69" s="490"/>
      <c r="R69" s="490"/>
      <c r="S69" s="490"/>
      <c r="T69" s="490"/>
      <c r="U69" s="490"/>
      <c r="V69" s="490"/>
      <c r="W69" s="490"/>
    </row>
    <row r="70" spans="1:23" s="486" customFormat="1">
      <c r="Q70" s="490"/>
      <c r="R70" s="490"/>
      <c r="S70" s="490"/>
      <c r="T70" s="490"/>
      <c r="U70" s="490"/>
      <c r="V70" s="490"/>
      <c r="W70" s="490"/>
    </row>
    <row r="71" spans="1:23" s="512" customFormat="1" ht="35.1" customHeight="1">
      <c r="C71" s="513" t="s">
        <v>457</v>
      </c>
      <c r="D71" s="514"/>
      <c r="E71" s="514"/>
      <c r="F71" s="514"/>
      <c r="G71" s="514"/>
      <c r="H71" s="514"/>
      <c r="I71" s="514"/>
      <c r="J71" s="514"/>
      <c r="K71" s="514"/>
      <c r="L71" s="514"/>
      <c r="M71" s="515"/>
      <c r="N71" s="515"/>
      <c r="Q71" s="516"/>
      <c r="R71" s="517"/>
      <c r="S71" s="517"/>
      <c r="T71" s="517"/>
      <c r="U71" s="517"/>
      <c r="V71" s="517"/>
      <c r="W71" s="517"/>
    </row>
    <row r="72" spans="1:23" s="520" customFormat="1" ht="35.1" customHeight="1">
      <c r="A72" s="663"/>
      <c r="B72" s="663"/>
      <c r="C72" s="513" t="s">
        <v>458</v>
      </c>
      <c r="D72" s="518"/>
      <c r="E72" s="518"/>
      <c r="F72" s="518"/>
      <c r="G72" s="518"/>
      <c r="H72" s="518"/>
      <c r="I72" s="518"/>
      <c r="J72" s="518"/>
      <c r="K72" s="518"/>
      <c r="L72" s="518"/>
      <c r="M72" s="519"/>
      <c r="N72" s="519"/>
      <c r="Q72" s="521"/>
      <c r="R72" s="521"/>
      <c r="S72" s="521"/>
      <c r="T72" s="521"/>
      <c r="U72" s="521"/>
      <c r="V72" s="521"/>
      <c r="W72" s="521"/>
    </row>
    <row r="73" spans="1:23" s="512" customFormat="1" ht="35.1" customHeight="1">
      <c r="C73" s="513" t="s">
        <v>459</v>
      </c>
      <c r="D73" s="514"/>
      <c r="E73" s="514"/>
      <c r="F73" s="514"/>
      <c r="G73" s="514"/>
      <c r="H73" s="514"/>
      <c r="I73" s="514"/>
      <c r="J73" s="514"/>
      <c r="K73" s="514"/>
      <c r="L73" s="514"/>
      <c r="M73" s="515"/>
      <c r="N73" s="515"/>
      <c r="Q73" s="516"/>
      <c r="R73" s="517"/>
      <c r="S73" s="517"/>
      <c r="T73" s="517"/>
      <c r="U73" s="517"/>
      <c r="V73" s="517"/>
      <c r="W73" s="517"/>
    </row>
    <row r="74" spans="1:23" s="512" customFormat="1" ht="35.1" customHeight="1">
      <c r="C74" s="513" t="s">
        <v>460</v>
      </c>
      <c r="D74" s="514"/>
      <c r="E74" s="514"/>
      <c r="F74" s="514"/>
      <c r="G74" s="514"/>
      <c r="H74" s="514"/>
      <c r="I74" s="514"/>
      <c r="J74" s="514"/>
      <c r="K74" s="514"/>
      <c r="L74" s="514"/>
      <c r="M74" s="515"/>
      <c r="N74" s="515"/>
      <c r="Q74" s="516"/>
      <c r="R74" s="517"/>
      <c r="S74" s="517"/>
      <c r="T74" s="517"/>
      <c r="U74" s="517"/>
      <c r="V74" s="517"/>
      <c r="W74" s="517"/>
    </row>
    <row r="75" spans="1:23" s="512" customFormat="1" ht="35.1" customHeight="1">
      <c r="C75" s="513" t="s">
        <v>461</v>
      </c>
      <c r="D75" s="514"/>
      <c r="E75" s="514"/>
      <c r="F75" s="514"/>
      <c r="G75" s="514"/>
      <c r="H75" s="514"/>
      <c r="I75" s="514"/>
      <c r="J75" s="514"/>
      <c r="K75" s="514"/>
      <c r="L75" s="514"/>
      <c r="M75" s="515"/>
      <c r="N75" s="515"/>
      <c r="Q75" s="516"/>
      <c r="R75" s="517"/>
      <c r="S75" s="517"/>
      <c r="T75" s="517"/>
      <c r="U75" s="517"/>
      <c r="V75" s="517"/>
      <c r="W75" s="517"/>
    </row>
    <row r="76" spans="1:23" s="486" customFormat="1" ht="35.1" customHeight="1">
      <c r="C76" s="522" t="s">
        <v>363</v>
      </c>
      <c r="D76" s="523"/>
      <c r="E76" s="523"/>
      <c r="F76" s="523"/>
      <c r="G76" s="523"/>
      <c r="H76" s="523"/>
      <c r="I76" s="523"/>
      <c r="J76" s="523"/>
      <c r="K76" s="523"/>
      <c r="L76" s="523"/>
      <c r="M76" s="492"/>
      <c r="N76" s="492"/>
      <c r="Q76" s="490"/>
      <c r="R76" s="490"/>
      <c r="S76" s="490"/>
      <c r="T76" s="490"/>
      <c r="U76" s="490"/>
      <c r="V76" s="490"/>
      <c r="W76" s="490"/>
    </row>
    <row r="77" spans="1:23">
      <c r="Q77" s="90"/>
      <c r="R77" s="90"/>
      <c r="S77" s="90"/>
      <c r="T77" s="90"/>
      <c r="U77" s="90"/>
      <c r="V77" s="90"/>
      <c r="W77" s="90"/>
    </row>
    <row r="78" spans="1:23">
      <c r="C78" s="90"/>
      <c r="Q78" s="90"/>
      <c r="R78" s="90"/>
      <c r="S78" s="90"/>
      <c r="T78" s="90"/>
      <c r="U78" s="90"/>
      <c r="V78" s="90"/>
      <c r="W78" s="90"/>
    </row>
    <row r="79" spans="1:23">
      <c r="C79" s="90"/>
    </row>
    <row r="80" spans="1:23">
      <c r="C80" s="90"/>
    </row>
    <row r="81" spans="3:3">
      <c r="C81" s="90"/>
    </row>
    <row r="82" spans="3:3">
      <c r="C82" s="90"/>
    </row>
    <row r="83" spans="3:3">
      <c r="C83" s="90"/>
    </row>
    <row r="84" spans="3:3">
      <c r="C84" s="90"/>
    </row>
    <row r="85" spans="3:3">
      <c r="C85" s="90"/>
    </row>
    <row r="86" spans="3:3">
      <c r="C86" s="90"/>
    </row>
    <row r="87" spans="3:3">
      <c r="C87" s="90"/>
    </row>
    <row r="88" spans="3:3">
      <c r="C88" s="90"/>
    </row>
    <row r="89" spans="3:3">
      <c r="C89" s="90"/>
    </row>
  </sheetData>
  <mergeCells count="72">
    <mergeCell ref="S41:W41"/>
    <mergeCell ref="C39:C45"/>
    <mergeCell ref="C37:C38"/>
    <mergeCell ref="D36:L36"/>
    <mergeCell ref="D37:L37"/>
    <mergeCell ref="D38:L38"/>
    <mergeCell ref="D39:L39"/>
    <mergeCell ref="D40:L40"/>
    <mergeCell ref="D41:L41"/>
    <mergeCell ref="D42:L42"/>
    <mergeCell ref="D43:L43"/>
    <mergeCell ref="D44:L44"/>
    <mergeCell ref="D45:L45"/>
    <mergeCell ref="O68:O69"/>
    <mergeCell ref="O66:O67"/>
    <mergeCell ref="A72:B72"/>
    <mergeCell ref="B24:B34"/>
    <mergeCell ref="B63:B69"/>
    <mergeCell ref="C47:C51"/>
    <mergeCell ref="C52:C56"/>
    <mergeCell ref="B60:B62"/>
    <mergeCell ref="C57:C59"/>
    <mergeCell ref="B37:B59"/>
    <mergeCell ref="N25:N26"/>
    <mergeCell ref="B36:C36"/>
    <mergeCell ref="C24:L24"/>
    <mergeCell ref="C25:L25"/>
    <mergeCell ref="C26:L26"/>
    <mergeCell ref="C27:L27"/>
    <mergeCell ref="C31:L31"/>
    <mergeCell ref="C32:L32"/>
    <mergeCell ref="C33:L33"/>
    <mergeCell ref="C34:L34"/>
    <mergeCell ref="B9:C9"/>
    <mergeCell ref="B10:C10"/>
    <mergeCell ref="D9:E9"/>
    <mergeCell ref="F9:G9"/>
    <mergeCell ref="F10:G10"/>
    <mergeCell ref="D10:E10"/>
    <mergeCell ref="C23:L23"/>
    <mergeCell ref="C28:L28"/>
    <mergeCell ref="D4:O4"/>
    <mergeCell ref="A2:O2"/>
    <mergeCell ref="C29:L29"/>
    <mergeCell ref="C30:L30"/>
    <mergeCell ref="B4:C4"/>
    <mergeCell ref="B6:C6"/>
    <mergeCell ref="D6:E6"/>
    <mergeCell ref="D46:L46"/>
    <mergeCell ref="D47:L47"/>
    <mergeCell ref="D48:L48"/>
    <mergeCell ref="D49:L49"/>
    <mergeCell ref="D50:L50"/>
    <mergeCell ref="D51:L51"/>
    <mergeCell ref="D52:L52"/>
    <mergeCell ref="D53:L53"/>
    <mergeCell ref="D54:L54"/>
    <mergeCell ref="D55:L55"/>
    <mergeCell ref="D56:L56"/>
    <mergeCell ref="D57:L57"/>
    <mergeCell ref="D58:L58"/>
    <mergeCell ref="D59:L59"/>
    <mergeCell ref="D60:L60"/>
    <mergeCell ref="D66:L66"/>
    <mergeCell ref="D67:L67"/>
    <mergeCell ref="D68:L68"/>
    <mergeCell ref="D69:L69"/>
    <mergeCell ref="D61:L61"/>
    <mergeCell ref="D62:L62"/>
    <mergeCell ref="D63:L63"/>
    <mergeCell ref="D64:L64"/>
    <mergeCell ref="D65:L65"/>
  </mergeCells>
  <phoneticPr fontId="3" type="noConversion"/>
  <pageMargins left="0.19685039370078741" right="0.19685039370078741" top="0.74803149606299213" bottom="0.74803149606299213" header="0.31496062992125984" footer="0.31496062992125984"/>
  <pageSetup paperSize="9" scale="55" orientation="landscape" r:id="rId1"/>
  <rowBreaks count="3" manualBreakCount="3">
    <brk id="22" max="16383" man="1"/>
    <brk id="35" max="16383" man="1"/>
    <brk id="62" max="16383" man="1"/>
  </rowBreaks>
  <colBreaks count="1" manualBreakCount="1">
    <brk id="1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AD71"/>
  <sheetViews>
    <sheetView view="pageBreakPreview" topLeftCell="N1" zoomScale="55" zoomScaleNormal="55" zoomScaleSheetLayoutView="55" workbookViewId="0">
      <selection activeCell="AC67" sqref="AC67"/>
    </sheetView>
  </sheetViews>
  <sheetFormatPr defaultRowHeight="33.75"/>
  <cols>
    <col min="1" max="1" width="12.625" style="9" customWidth="1"/>
    <col min="2" max="2" width="40.625" customWidth="1"/>
    <col min="3" max="3" width="47.75" style="10" customWidth="1"/>
    <col min="4" max="4" width="19.25" style="10" customWidth="1"/>
    <col min="5" max="5" width="2.625" customWidth="1"/>
    <col min="6" max="6" width="23.75" style="20" customWidth="1"/>
    <col min="7" max="7" width="2.625" customWidth="1"/>
    <col min="8" max="8" width="18.75" style="33" customWidth="1"/>
    <col min="9" max="9" width="2.625" customWidth="1"/>
    <col min="10" max="14" width="18.75" customWidth="1"/>
    <col min="15" max="15" width="18.75" style="34" customWidth="1"/>
    <col min="16" max="16" width="2.625" customWidth="1"/>
    <col min="17" max="17" width="17.25" style="345" customWidth="1"/>
    <col min="18" max="18" width="2.625" customWidth="1"/>
    <col min="19" max="21" width="17" style="24" customWidth="1"/>
    <col min="22" max="22" width="17" style="356" customWidth="1"/>
    <col min="23" max="23" width="2.625" customWidth="1"/>
    <col min="24" max="24" width="24.5" style="356" customWidth="1"/>
    <col min="25" max="25" width="2.625" customWidth="1"/>
    <col min="26" max="27" width="32.875" style="383" customWidth="1"/>
    <col min="28" max="28" width="2.625" customWidth="1"/>
    <col min="29" max="30" width="25.125" style="20" customWidth="1"/>
  </cols>
  <sheetData>
    <row r="1" spans="1:30" ht="41.25">
      <c r="A1" s="1" t="s">
        <v>382</v>
      </c>
      <c r="C1" s="2"/>
      <c r="D1" s="2"/>
      <c r="F1" s="17"/>
      <c r="S1" s="21"/>
      <c r="T1" s="21"/>
      <c r="U1" s="21"/>
      <c r="Z1" s="370"/>
      <c r="AA1" s="370"/>
      <c r="AC1" s="17"/>
      <c r="AD1" s="17"/>
    </row>
    <row r="2" spans="1:30" ht="15" customHeight="1" thickBot="1">
      <c r="A2" s="4"/>
      <c r="C2" s="2"/>
      <c r="D2" s="2"/>
      <c r="F2" s="18"/>
      <c r="S2" s="22"/>
      <c r="T2" s="22"/>
      <c r="U2" s="22"/>
      <c r="Z2" s="371"/>
      <c r="AA2" s="371"/>
      <c r="AC2" s="18"/>
      <c r="AD2" s="18"/>
    </row>
    <row r="3" spans="1:30" ht="39">
      <c r="A3" s="714" t="s">
        <v>48</v>
      </c>
      <c r="B3" s="716"/>
      <c r="C3" s="716"/>
      <c r="D3" s="715"/>
      <c r="F3" s="286" t="s">
        <v>325</v>
      </c>
      <c r="H3" s="719" t="s">
        <v>56</v>
      </c>
      <c r="J3" s="714" t="s">
        <v>35</v>
      </c>
      <c r="K3" s="716"/>
      <c r="L3" s="716"/>
      <c r="M3" s="716"/>
      <c r="N3" s="716"/>
      <c r="O3" s="715"/>
      <c r="Q3" s="720" t="s">
        <v>82</v>
      </c>
      <c r="S3" s="717" t="s">
        <v>85</v>
      </c>
      <c r="T3" s="717"/>
      <c r="U3" s="717"/>
      <c r="V3" s="717"/>
      <c r="X3" s="718" t="s">
        <v>42</v>
      </c>
      <c r="Z3" s="712" t="s">
        <v>326</v>
      </c>
      <c r="AA3" s="713"/>
      <c r="AC3" s="714" t="s">
        <v>327</v>
      </c>
      <c r="AD3" s="715"/>
    </row>
    <row r="4" spans="1:30" ht="67.5">
      <c r="A4" s="3" t="s">
        <v>0</v>
      </c>
      <c r="B4" s="722" t="s">
        <v>1</v>
      </c>
      <c r="C4" s="723"/>
      <c r="D4" s="3" t="s">
        <v>44</v>
      </c>
      <c r="F4" s="19" t="s">
        <v>14</v>
      </c>
      <c r="H4" s="719"/>
      <c r="J4" s="54" t="s">
        <v>36</v>
      </c>
      <c r="K4" s="55" t="s">
        <v>37</v>
      </c>
      <c r="L4" s="55" t="s">
        <v>41</v>
      </c>
      <c r="M4" s="55" t="s">
        <v>38</v>
      </c>
      <c r="N4" s="54" t="s">
        <v>39</v>
      </c>
      <c r="O4" s="56" t="s">
        <v>40</v>
      </c>
      <c r="Q4" s="721"/>
      <c r="S4" s="35" t="s">
        <v>383</v>
      </c>
      <c r="T4" s="35" t="s">
        <v>113</v>
      </c>
      <c r="U4" s="35" t="s">
        <v>338</v>
      </c>
      <c r="V4" s="357" t="s">
        <v>40</v>
      </c>
      <c r="X4" s="718"/>
      <c r="Z4" s="372" t="s">
        <v>14</v>
      </c>
      <c r="AA4" s="372" t="s">
        <v>15</v>
      </c>
      <c r="AC4" s="19" t="s">
        <v>14</v>
      </c>
      <c r="AD4" s="19" t="s">
        <v>15</v>
      </c>
    </row>
    <row r="5" spans="1:30" ht="26.25" customHeight="1">
      <c r="A5" s="697" t="s">
        <v>2</v>
      </c>
      <c r="B5" s="739" t="s">
        <v>116</v>
      </c>
      <c r="C5" s="739"/>
      <c r="D5" s="31" t="s">
        <v>3</v>
      </c>
      <c r="F5" s="87">
        <v>7</v>
      </c>
      <c r="H5" s="53">
        <f>입력변수!$M$24</f>
        <v>1</v>
      </c>
      <c r="J5" s="39">
        <v>1</v>
      </c>
      <c r="K5" s="40"/>
      <c r="L5" s="40"/>
      <c r="M5" s="40"/>
      <c r="N5" s="40"/>
      <c r="O5" s="38">
        <f t="shared" ref="O5:O49" si="0">SUM(J5:N5)</f>
        <v>1</v>
      </c>
      <c r="Q5" s="346"/>
      <c r="S5" s="71"/>
      <c r="T5" s="72"/>
      <c r="U5" s="71"/>
      <c r="V5" s="358">
        <v>1</v>
      </c>
      <c r="W5" s="73"/>
      <c r="X5" s="367">
        <f t="shared" ref="X5:X12" si="1">H5*O5*V5</f>
        <v>1</v>
      </c>
      <c r="Y5" s="73"/>
      <c r="Z5" s="373">
        <f>ROUND(F5*$X5,1)</f>
        <v>7</v>
      </c>
      <c r="AA5" s="373">
        <f t="shared" ref="AA5:AA12" si="2">Z5/$Z$67</f>
        <v>2.4113817217265498E-3</v>
      </c>
      <c r="AC5" s="65">
        <f t="shared" ref="AC5:AC12" si="3">Z5*$Z$70</f>
        <v>1714804</v>
      </c>
      <c r="AD5" s="69">
        <f t="shared" ref="AD5:AD12" si="4">AC5/$AC$67</f>
        <v>2.411381721726549E-3</v>
      </c>
    </row>
    <row r="6" spans="1:30" ht="26.25" customHeight="1">
      <c r="A6" s="698"/>
      <c r="B6" s="739" t="s">
        <v>115</v>
      </c>
      <c r="C6" s="739"/>
      <c r="D6" s="31" t="s">
        <v>3</v>
      </c>
      <c r="F6" s="87">
        <v>20.5</v>
      </c>
      <c r="H6" s="53">
        <f>입력변수!$M$24</f>
        <v>1</v>
      </c>
      <c r="J6" s="41">
        <v>1</v>
      </c>
      <c r="K6" s="42"/>
      <c r="L6" s="42"/>
      <c r="M6" s="42"/>
      <c r="N6" s="42"/>
      <c r="O6" s="38">
        <f t="shared" si="0"/>
        <v>1</v>
      </c>
      <c r="Q6" s="346"/>
      <c r="S6" s="71"/>
      <c r="T6" s="72"/>
      <c r="U6" s="71"/>
      <c r="V6" s="358">
        <v>1</v>
      </c>
      <c r="W6" s="73"/>
      <c r="X6" s="367">
        <f t="shared" si="1"/>
        <v>1</v>
      </c>
      <c r="Y6" s="73"/>
      <c r="Z6" s="373">
        <f t="shared" ref="Z6:Z65" si="5">ROUND(F6*$X6,1)</f>
        <v>20.5</v>
      </c>
      <c r="AA6" s="373">
        <f t="shared" si="2"/>
        <v>7.0619036136277524E-3</v>
      </c>
      <c r="AC6" s="65">
        <f t="shared" si="3"/>
        <v>5021926</v>
      </c>
      <c r="AD6" s="69">
        <f t="shared" si="4"/>
        <v>7.0619036136277506E-3</v>
      </c>
    </row>
    <row r="7" spans="1:30" ht="26.25" customHeight="1">
      <c r="A7" s="698"/>
      <c r="B7" s="738" t="s">
        <v>4</v>
      </c>
      <c r="C7" s="738"/>
      <c r="D7" s="31" t="s">
        <v>3</v>
      </c>
      <c r="F7" s="87">
        <v>27.3</v>
      </c>
      <c r="H7" s="53">
        <f>입력변수!$M$27</f>
        <v>0</v>
      </c>
      <c r="J7" s="41">
        <v>1</v>
      </c>
      <c r="K7" s="42"/>
      <c r="L7" s="42"/>
      <c r="M7" s="42"/>
      <c r="N7" s="42"/>
      <c r="O7" s="38">
        <f t="shared" si="0"/>
        <v>1</v>
      </c>
      <c r="Q7" s="346"/>
      <c r="S7" s="71"/>
      <c r="T7" s="71"/>
      <c r="U7" s="71"/>
      <c r="V7" s="358">
        <v>1</v>
      </c>
      <c r="W7" s="73"/>
      <c r="X7" s="367">
        <f t="shared" si="1"/>
        <v>0</v>
      </c>
      <c r="Y7" s="73"/>
      <c r="Z7" s="373">
        <f t="shared" si="5"/>
        <v>0</v>
      </c>
      <c r="AA7" s="373">
        <f t="shared" si="2"/>
        <v>0</v>
      </c>
      <c r="AC7" s="65">
        <f t="shared" si="3"/>
        <v>0</v>
      </c>
      <c r="AD7" s="69">
        <f t="shared" si="4"/>
        <v>0</v>
      </c>
    </row>
    <row r="8" spans="1:30" ht="26.25" customHeight="1">
      <c r="A8" s="698"/>
      <c r="B8" s="738" t="s">
        <v>5</v>
      </c>
      <c r="C8" s="738"/>
      <c r="D8" s="31" t="s">
        <v>3</v>
      </c>
      <c r="F8" s="87">
        <v>22.3</v>
      </c>
      <c r="H8" s="53">
        <f>입력변수!$M$27</f>
        <v>0</v>
      </c>
      <c r="J8" s="41">
        <v>1</v>
      </c>
      <c r="K8" s="42"/>
      <c r="L8" s="42"/>
      <c r="M8" s="42"/>
      <c r="N8" s="42"/>
      <c r="O8" s="38">
        <f t="shared" si="0"/>
        <v>1</v>
      </c>
      <c r="Q8" s="386"/>
      <c r="S8" s="71"/>
      <c r="T8" s="71"/>
      <c r="U8" s="71"/>
      <c r="V8" s="358">
        <f>Q8</f>
        <v>0</v>
      </c>
      <c r="W8" s="73"/>
      <c r="X8" s="367">
        <f t="shared" si="1"/>
        <v>0</v>
      </c>
      <c r="Y8" s="73"/>
      <c r="Z8" s="373">
        <f t="shared" si="5"/>
        <v>0</v>
      </c>
      <c r="AA8" s="373">
        <f t="shared" si="2"/>
        <v>0</v>
      </c>
      <c r="AC8" s="65">
        <f t="shared" si="3"/>
        <v>0</v>
      </c>
      <c r="AD8" s="69">
        <f t="shared" si="4"/>
        <v>0</v>
      </c>
    </row>
    <row r="9" spans="1:30" ht="26.25" customHeight="1">
      <c r="A9" s="698"/>
      <c r="B9" s="738" t="s">
        <v>6</v>
      </c>
      <c r="C9" s="738"/>
      <c r="D9" s="31" t="s">
        <v>141</v>
      </c>
      <c r="F9" s="87">
        <v>0.3</v>
      </c>
      <c r="H9" s="53">
        <f>입력변수!$M$27</f>
        <v>0</v>
      </c>
      <c r="J9" s="43"/>
      <c r="K9" s="88">
        <f>입력변수!N46</f>
        <v>1078</v>
      </c>
      <c r="L9" s="43"/>
      <c r="M9" s="43"/>
      <c r="N9" s="43"/>
      <c r="O9" s="38">
        <f t="shared" si="0"/>
        <v>1078</v>
      </c>
      <c r="Q9" s="347">
        <f>입력변수!$O$68</f>
        <v>0.343892177440909</v>
      </c>
      <c r="S9" s="74">
        <f>입력변수!$N$60</f>
        <v>0.8</v>
      </c>
      <c r="T9" s="71"/>
      <c r="U9" s="71"/>
      <c r="V9" s="358">
        <f>Q9*S9</f>
        <v>0.2751137419527272</v>
      </c>
      <c r="W9" s="73"/>
      <c r="X9" s="367">
        <f t="shared" si="1"/>
        <v>0</v>
      </c>
      <c r="Y9" s="73"/>
      <c r="Z9" s="373">
        <f>ROUND(F9*$X9,1)</f>
        <v>0</v>
      </c>
      <c r="AA9" s="373">
        <f t="shared" si="2"/>
        <v>0</v>
      </c>
      <c r="AC9" s="65">
        <f t="shared" si="3"/>
        <v>0</v>
      </c>
      <c r="AD9" s="69">
        <f t="shared" si="4"/>
        <v>0</v>
      </c>
    </row>
    <row r="10" spans="1:30" ht="26.25" customHeight="1">
      <c r="A10" s="698"/>
      <c r="B10" s="738" t="s">
        <v>7</v>
      </c>
      <c r="C10" s="738"/>
      <c r="D10" s="6" t="s">
        <v>3</v>
      </c>
      <c r="F10" s="87">
        <v>31</v>
      </c>
      <c r="H10" s="53">
        <f>입력변수!$M$27</f>
        <v>0</v>
      </c>
      <c r="J10" s="41">
        <v>1</v>
      </c>
      <c r="K10" s="42"/>
      <c r="L10" s="42"/>
      <c r="M10" s="42"/>
      <c r="N10" s="42"/>
      <c r="O10" s="38">
        <f t="shared" si="0"/>
        <v>1</v>
      </c>
      <c r="Q10" s="346"/>
      <c r="S10" s="71"/>
      <c r="T10" s="71"/>
      <c r="U10" s="71"/>
      <c r="V10" s="358">
        <v>1</v>
      </c>
      <c r="W10" s="73"/>
      <c r="X10" s="367">
        <f t="shared" si="1"/>
        <v>0</v>
      </c>
      <c r="Y10" s="73"/>
      <c r="Z10" s="373">
        <f t="shared" si="5"/>
        <v>0</v>
      </c>
      <c r="AA10" s="373">
        <f t="shared" si="2"/>
        <v>0</v>
      </c>
      <c r="AC10" s="65">
        <f t="shared" si="3"/>
        <v>0</v>
      </c>
      <c r="AD10" s="69">
        <f t="shared" si="4"/>
        <v>0</v>
      </c>
    </row>
    <row r="11" spans="1:30" ht="26.25" customHeight="1">
      <c r="A11" s="698"/>
      <c r="B11" s="740" t="s">
        <v>330</v>
      </c>
      <c r="C11" s="292" t="s">
        <v>139</v>
      </c>
      <c r="D11" s="743" t="s">
        <v>3</v>
      </c>
      <c r="F11" s="87">
        <v>27.3</v>
      </c>
      <c r="H11" s="53">
        <f>입력변수!M25</f>
        <v>0</v>
      </c>
      <c r="J11" s="41">
        <v>1</v>
      </c>
      <c r="K11" s="42"/>
      <c r="L11" s="42"/>
      <c r="M11" s="42"/>
      <c r="N11" s="42"/>
      <c r="O11" s="38">
        <f t="shared" ref="O11" si="6">SUM(J11:N11)</f>
        <v>1</v>
      </c>
      <c r="Q11" s="346"/>
      <c r="S11" s="71"/>
      <c r="T11" s="71"/>
      <c r="U11" s="71"/>
      <c r="V11" s="358">
        <v>1</v>
      </c>
      <c r="W11" s="73"/>
      <c r="X11" s="367">
        <f t="shared" si="1"/>
        <v>0</v>
      </c>
      <c r="Y11" s="73"/>
      <c r="Z11" s="373">
        <f t="shared" si="5"/>
        <v>0</v>
      </c>
      <c r="AA11" s="373">
        <f t="shared" si="2"/>
        <v>0</v>
      </c>
      <c r="AC11" s="65">
        <f t="shared" si="3"/>
        <v>0</v>
      </c>
      <c r="AD11" s="69">
        <f t="shared" si="4"/>
        <v>0</v>
      </c>
    </row>
    <row r="12" spans="1:30" ht="26.25" customHeight="1">
      <c r="A12" s="698"/>
      <c r="B12" s="740"/>
      <c r="C12" s="292" t="s">
        <v>388</v>
      </c>
      <c r="D12" s="744"/>
      <c r="F12" s="87">
        <v>54.6</v>
      </c>
      <c r="H12" s="53">
        <f>입력변수!M26</f>
        <v>1</v>
      </c>
      <c r="J12" s="41">
        <v>1</v>
      </c>
      <c r="K12" s="42"/>
      <c r="L12" s="42"/>
      <c r="M12" s="42"/>
      <c r="N12" s="42"/>
      <c r="O12" s="38">
        <f t="shared" si="0"/>
        <v>1</v>
      </c>
      <c r="Q12" s="346"/>
      <c r="S12" s="71"/>
      <c r="T12" s="71"/>
      <c r="U12" s="71"/>
      <c r="V12" s="358">
        <v>1</v>
      </c>
      <c r="W12" s="73"/>
      <c r="X12" s="367">
        <f t="shared" si="1"/>
        <v>1</v>
      </c>
      <c r="Y12" s="73"/>
      <c r="Z12" s="373">
        <f t="shared" si="5"/>
        <v>54.6</v>
      </c>
      <c r="AA12" s="373">
        <f t="shared" si="2"/>
        <v>1.8808777429467089E-2</v>
      </c>
      <c r="AC12" s="65">
        <f t="shared" si="3"/>
        <v>13375471.200000001</v>
      </c>
      <c r="AD12" s="69">
        <f t="shared" si="4"/>
        <v>1.8808777429467086E-2</v>
      </c>
    </row>
    <row r="13" spans="1:30" ht="39.950000000000003" customHeight="1">
      <c r="A13" s="699"/>
      <c r="B13" s="741"/>
      <c r="C13" s="742"/>
      <c r="D13" s="238"/>
      <c r="F13" s="239">
        <f>SUM(F5:F12)</f>
        <v>190.29999999999998</v>
      </c>
      <c r="H13" s="240"/>
      <c r="J13" s="240"/>
      <c r="K13" s="240"/>
      <c r="L13" s="240"/>
      <c r="M13" s="240"/>
      <c r="N13" s="240"/>
      <c r="O13" s="240"/>
      <c r="Q13" s="348"/>
      <c r="S13" s="241"/>
      <c r="T13" s="241"/>
      <c r="U13" s="241"/>
      <c r="V13" s="359"/>
      <c r="W13" s="73"/>
      <c r="X13" s="359"/>
      <c r="Y13" s="73"/>
      <c r="Z13" s="374">
        <f>SUM(Z5:Z12)</f>
        <v>82.1</v>
      </c>
      <c r="AA13" s="374">
        <f t="shared" ref="AA13" si="7">SUM(AA5:AA12)</f>
        <v>2.828206276482139E-2</v>
      </c>
      <c r="AB13" s="243"/>
      <c r="AC13" s="239">
        <f>SUM(AC5:AC12)</f>
        <v>20112201.200000003</v>
      </c>
      <c r="AD13" s="242">
        <f>SUM(AD5:AD12)</f>
        <v>2.8282062764821383E-2</v>
      </c>
    </row>
    <row r="14" spans="1:30" ht="26.25" customHeight="1">
      <c r="A14" s="700" t="s">
        <v>8</v>
      </c>
      <c r="B14" s="724" t="s">
        <v>117</v>
      </c>
      <c r="C14" s="724"/>
      <c r="D14" s="5" t="s">
        <v>3</v>
      </c>
      <c r="F14" s="87">
        <v>43.7</v>
      </c>
      <c r="H14" s="53">
        <f>입력변수!$M$28</f>
        <v>0</v>
      </c>
      <c r="J14" s="41">
        <v>1</v>
      </c>
      <c r="K14" s="42"/>
      <c r="L14" s="42"/>
      <c r="M14" s="42"/>
      <c r="N14" s="42"/>
      <c r="O14" s="38">
        <f t="shared" si="0"/>
        <v>1</v>
      </c>
      <c r="Q14" s="346"/>
      <c r="S14" s="71"/>
      <c r="T14" s="72"/>
      <c r="U14" s="71"/>
      <c r="V14" s="358">
        <v>1</v>
      </c>
      <c r="W14" s="73"/>
      <c r="X14" s="367">
        <f t="shared" ref="X14:X19" si="8">H14*O14*V14</f>
        <v>0</v>
      </c>
      <c r="Y14" s="73"/>
      <c r="Z14" s="373">
        <f t="shared" si="5"/>
        <v>0</v>
      </c>
      <c r="AA14" s="373">
        <f t="shared" ref="AA14:AA19" si="9">Z14/$Z$67</f>
        <v>0</v>
      </c>
      <c r="AC14" s="65">
        <f t="shared" ref="AC14" si="10">Z14*$Z$70</f>
        <v>0</v>
      </c>
      <c r="AD14" s="69">
        <f t="shared" ref="AD14:AD19" si="11">AC14/$AC$67</f>
        <v>0</v>
      </c>
    </row>
    <row r="15" spans="1:30" ht="26.25" customHeight="1">
      <c r="A15" s="701"/>
      <c r="B15" s="724" t="s">
        <v>118</v>
      </c>
      <c r="C15" s="724"/>
      <c r="D15" s="6" t="s">
        <v>3</v>
      </c>
      <c r="F15" s="87">
        <v>21.6</v>
      </c>
      <c r="H15" s="53">
        <f>입력변수!$M$28</f>
        <v>0</v>
      </c>
      <c r="J15" s="41">
        <v>1</v>
      </c>
      <c r="K15" s="42"/>
      <c r="L15" s="42"/>
      <c r="M15" s="42"/>
      <c r="N15" s="42"/>
      <c r="O15" s="38">
        <f t="shared" si="0"/>
        <v>1</v>
      </c>
      <c r="Q15" s="347">
        <f>입력변수!$O$68</f>
        <v>0.343892177440909</v>
      </c>
      <c r="S15" s="71"/>
      <c r="T15" s="71"/>
      <c r="U15" s="74">
        <f>입력변수!$N$62</f>
        <v>1</v>
      </c>
      <c r="V15" s="358">
        <f>Q15*U15</f>
        <v>0.343892177440909</v>
      </c>
      <c r="W15" s="73"/>
      <c r="X15" s="367">
        <f t="shared" si="8"/>
        <v>0</v>
      </c>
      <c r="Y15" s="73"/>
      <c r="Z15" s="373">
        <f t="shared" si="5"/>
        <v>0</v>
      </c>
      <c r="AA15" s="373">
        <f t="shared" si="9"/>
        <v>0</v>
      </c>
      <c r="AC15" s="65">
        <f>Z15*$Z$70</f>
        <v>0</v>
      </c>
      <c r="AD15" s="69">
        <f t="shared" si="11"/>
        <v>0</v>
      </c>
    </row>
    <row r="16" spans="1:30" ht="26.25" customHeight="1">
      <c r="A16" s="701"/>
      <c r="B16" s="724" t="s">
        <v>119</v>
      </c>
      <c r="C16" s="724"/>
      <c r="D16" s="6" t="s">
        <v>3</v>
      </c>
      <c r="F16" s="87">
        <v>21.3</v>
      </c>
      <c r="H16" s="53">
        <f>입력변수!$M$28</f>
        <v>0</v>
      </c>
      <c r="J16" s="41">
        <v>1</v>
      </c>
      <c r="K16" s="42"/>
      <c r="L16" s="42"/>
      <c r="M16" s="42"/>
      <c r="N16" s="42"/>
      <c r="O16" s="38">
        <f t="shared" si="0"/>
        <v>1</v>
      </c>
      <c r="Q16" s="347">
        <f>입력변수!$O$68</f>
        <v>0.343892177440909</v>
      </c>
      <c r="S16" s="71"/>
      <c r="T16" s="71"/>
      <c r="U16" s="74">
        <f>입력변수!$N$62</f>
        <v>1</v>
      </c>
      <c r="V16" s="358">
        <f>Q16*U16</f>
        <v>0.343892177440909</v>
      </c>
      <c r="W16" s="73"/>
      <c r="X16" s="367">
        <f t="shared" si="8"/>
        <v>0</v>
      </c>
      <c r="Y16" s="73"/>
      <c r="Z16" s="373">
        <f t="shared" si="5"/>
        <v>0</v>
      </c>
      <c r="AA16" s="373">
        <f t="shared" si="9"/>
        <v>0</v>
      </c>
      <c r="AC16" s="65">
        <f>Z16*$Z$70</f>
        <v>0</v>
      </c>
      <c r="AD16" s="69">
        <f t="shared" si="11"/>
        <v>0</v>
      </c>
    </row>
    <row r="17" spans="1:30" ht="26.25" customHeight="1">
      <c r="A17" s="701"/>
      <c r="B17" s="724" t="s">
        <v>120</v>
      </c>
      <c r="C17" s="724"/>
      <c r="D17" s="5" t="s">
        <v>3</v>
      </c>
      <c r="F17" s="87">
        <v>31</v>
      </c>
      <c r="H17" s="53">
        <f>입력변수!$M$28</f>
        <v>0</v>
      </c>
      <c r="J17" s="41">
        <v>1</v>
      </c>
      <c r="K17" s="42"/>
      <c r="L17" s="42"/>
      <c r="M17" s="42"/>
      <c r="N17" s="42"/>
      <c r="O17" s="38">
        <f t="shared" si="0"/>
        <v>1</v>
      </c>
      <c r="Q17" s="346"/>
      <c r="S17" s="71"/>
      <c r="T17" s="72"/>
      <c r="U17" s="71"/>
      <c r="V17" s="358">
        <v>1</v>
      </c>
      <c r="W17" s="73"/>
      <c r="X17" s="367">
        <f t="shared" si="8"/>
        <v>0</v>
      </c>
      <c r="Y17" s="73"/>
      <c r="Z17" s="373">
        <f t="shared" si="5"/>
        <v>0</v>
      </c>
      <c r="AA17" s="373">
        <f t="shared" si="9"/>
        <v>0</v>
      </c>
      <c r="AC17" s="65">
        <f>Z17*$Z$70</f>
        <v>0</v>
      </c>
      <c r="AD17" s="69">
        <f t="shared" si="11"/>
        <v>0</v>
      </c>
    </row>
    <row r="18" spans="1:30" ht="26.25" customHeight="1">
      <c r="A18" s="701"/>
      <c r="B18" s="724" t="s">
        <v>16</v>
      </c>
      <c r="C18" s="724"/>
      <c r="D18" s="23" t="s">
        <v>3</v>
      </c>
      <c r="F18" s="87">
        <v>18</v>
      </c>
      <c r="H18" s="53">
        <f>입력변수!$M$28</f>
        <v>0</v>
      </c>
      <c r="J18" s="44">
        <v>1</v>
      </c>
      <c r="K18" s="45"/>
      <c r="L18" s="45"/>
      <c r="M18" s="45"/>
      <c r="N18" s="45"/>
      <c r="O18" s="38">
        <f t="shared" si="0"/>
        <v>1</v>
      </c>
      <c r="Q18" s="347">
        <f>입력변수!$O$68</f>
        <v>0.343892177440909</v>
      </c>
      <c r="S18" s="75"/>
      <c r="T18" s="75"/>
      <c r="U18" s="75"/>
      <c r="V18" s="358">
        <f>Q18</f>
        <v>0.343892177440909</v>
      </c>
      <c r="W18" s="73"/>
      <c r="X18" s="367">
        <f t="shared" si="8"/>
        <v>0</v>
      </c>
      <c r="Y18" s="73"/>
      <c r="Z18" s="373">
        <f t="shared" si="5"/>
        <v>0</v>
      </c>
      <c r="AA18" s="373">
        <f t="shared" si="9"/>
        <v>0</v>
      </c>
      <c r="AC18" s="65">
        <f>Z18*$Z$70</f>
        <v>0</v>
      </c>
      <c r="AD18" s="69">
        <f t="shared" si="11"/>
        <v>0</v>
      </c>
    </row>
    <row r="19" spans="1:30" ht="26.25" customHeight="1">
      <c r="A19" s="701"/>
      <c r="B19" s="724" t="s">
        <v>17</v>
      </c>
      <c r="C19" s="724"/>
      <c r="D19" s="23" t="s">
        <v>3</v>
      </c>
      <c r="F19" s="87">
        <v>11.4</v>
      </c>
      <c r="H19" s="53">
        <f>입력변수!$M$28</f>
        <v>0</v>
      </c>
      <c r="J19" s="44">
        <v>1</v>
      </c>
      <c r="K19" s="45"/>
      <c r="L19" s="45"/>
      <c r="M19" s="45"/>
      <c r="N19" s="45"/>
      <c r="O19" s="38">
        <f t="shared" si="0"/>
        <v>1</v>
      </c>
      <c r="Q19" s="346"/>
      <c r="S19" s="75"/>
      <c r="T19" s="75"/>
      <c r="U19" s="75"/>
      <c r="V19" s="358">
        <v>1</v>
      </c>
      <c r="W19" s="73"/>
      <c r="X19" s="367">
        <f t="shared" si="8"/>
        <v>0</v>
      </c>
      <c r="Y19" s="73"/>
      <c r="Z19" s="373">
        <f t="shared" si="5"/>
        <v>0</v>
      </c>
      <c r="AA19" s="373">
        <f t="shared" si="9"/>
        <v>0</v>
      </c>
      <c r="AC19" s="65">
        <f>Z19*$Z$70</f>
        <v>0</v>
      </c>
      <c r="AD19" s="69">
        <f t="shared" si="11"/>
        <v>0</v>
      </c>
    </row>
    <row r="20" spans="1:30" ht="39.950000000000003" customHeight="1">
      <c r="A20" s="702"/>
      <c r="B20" s="725"/>
      <c r="C20" s="726"/>
      <c r="D20" s="244"/>
      <c r="F20" s="66">
        <f>SUM(F14:F19)</f>
        <v>147.00000000000003</v>
      </c>
      <c r="H20" s="245"/>
      <c r="J20" s="246"/>
      <c r="K20" s="246"/>
      <c r="L20" s="246"/>
      <c r="M20" s="246"/>
      <c r="N20" s="246"/>
      <c r="O20" s="246"/>
      <c r="Q20" s="349"/>
      <c r="S20" s="247"/>
      <c r="T20" s="247"/>
      <c r="U20" s="247"/>
      <c r="V20" s="360"/>
      <c r="W20" s="73"/>
      <c r="X20" s="360"/>
      <c r="Y20" s="73"/>
      <c r="Z20" s="375">
        <f>SUM(Z14:Z19)</f>
        <v>0</v>
      </c>
      <c r="AA20" s="375">
        <f t="shared" ref="AA20" si="12">SUM(AA14:AA19)</f>
        <v>0</v>
      </c>
      <c r="AC20" s="66">
        <f t="shared" ref="AC20:AD20" si="13">SUM(AC14:AC19)</f>
        <v>0</v>
      </c>
      <c r="AD20" s="80">
        <f t="shared" si="13"/>
        <v>0</v>
      </c>
    </row>
    <row r="21" spans="1:30" ht="26.25" customHeight="1">
      <c r="A21" s="703" t="s">
        <v>9</v>
      </c>
      <c r="B21" s="724" t="s">
        <v>121</v>
      </c>
      <c r="C21" s="724"/>
      <c r="D21" s="5" t="s">
        <v>114</v>
      </c>
      <c r="F21" s="87">
        <v>17.100000000000001</v>
      </c>
      <c r="H21" s="53">
        <f>입력변수!$M$29</f>
        <v>0</v>
      </c>
      <c r="J21" s="41">
        <v>1</v>
      </c>
      <c r="K21" s="42"/>
      <c r="L21" s="42"/>
      <c r="M21" s="42"/>
      <c r="N21" s="42"/>
      <c r="O21" s="38">
        <f t="shared" si="0"/>
        <v>1</v>
      </c>
      <c r="Q21" s="346"/>
      <c r="S21" s="71"/>
      <c r="T21" s="72"/>
      <c r="U21" s="71"/>
      <c r="V21" s="358">
        <v>1</v>
      </c>
      <c r="W21" s="73"/>
      <c r="X21" s="367">
        <f t="shared" ref="X21:X28" si="14">H21*O21*V21</f>
        <v>0</v>
      </c>
      <c r="Y21" s="73"/>
      <c r="Z21" s="373">
        <f t="shared" si="5"/>
        <v>0</v>
      </c>
      <c r="AA21" s="373">
        <f t="shared" ref="AA21:AA28" si="15">Z21/$Z$67</f>
        <v>0</v>
      </c>
      <c r="AC21" s="65">
        <f t="shared" ref="AC21" si="16">Z21*$Z$70</f>
        <v>0</v>
      </c>
      <c r="AD21" s="69">
        <f t="shared" ref="AD21:AD28" si="17">AC21/$AC$67</f>
        <v>0</v>
      </c>
    </row>
    <row r="22" spans="1:30" ht="26.25" customHeight="1">
      <c r="A22" s="704"/>
      <c r="B22" s="724" t="s">
        <v>122</v>
      </c>
      <c r="C22" s="724"/>
      <c r="D22" s="5" t="s">
        <v>335</v>
      </c>
      <c r="F22" s="87">
        <v>3.2</v>
      </c>
      <c r="H22" s="53">
        <f>입력변수!$M$29</f>
        <v>0</v>
      </c>
      <c r="J22" s="42"/>
      <c r="K22" s="42"/>
      <c r="L22" s="46">
        <f>입력변수!N47</f>
        <v>0</v>
      </c>
      <c r="M22" s="42"/>
      <c r="O22" s="38">
        <f>SUM(J22:N22)</f>
        <v>0</v>
      </c>
      <c r="Q22" s="347">
        <f>입력변수!$O$68</f>
        <v>0.343892177440909</v>
      </c>
      <c r="S22" s="74">
        <f>입력변수!$N$60</f>
        <v>0.8</v>
      </c>
      <c r="T22" s="74">
        <f>입력변수!$N$61</f>
        <v>1</v>
      </c>
      <c r="U22" s="74">
        <f>입력변수!$N$62</f>
        <v>1</v>
      </c>
      <c r="V22" s="358">
        <f>Q22*S22*T22*U22</f>
        <v>0.2751137419527272</v>
      </c>
      <c r="W22" s="73"/>
      <c r="X22" s="367">
        <f t="shared" si="14"/>
        <v>0</v>
      </c>
      <c r="Y22" s="73"/>
      <c r="Z22" s="373">
        <f t="shared" si="5"/>
        <v>0</v>
      </c>
      <c r="AA22" s="373">
        <f t="shared" si="15"/>
        <v>0</v>
      </c>
      <c r="AC22" s="65">
        <f t="shared" ref="AC22:AC28" si="18">Z22*$Z$70</f>
        <v>0</v>
      </c>
      <c r="AD22" s="69">
        <f t="shared" si="17"/>
        <v>0</v>
      </c>
    </row>
    <row r="23" spans="1:30" ht="26.25" customHeight="1">
      <c r="A23" s="704"/>
      <c r="B23" s="724" t="s">
        <v>123</v>
      </c>
      <c r="C23" s="724"/>
      <c r="D23" s="5" t="s">
        <v>143</v>
      </c>
      <c r="F23" s="87">
        <v>22.5</v>
      </c>
      <c r="H23" s="53">
        <f>입력변수!$M$29</f>
        <v>0</v>
      </c>
      <c r="J23" s="41">
        <v>1</v>
      </c>
      <c r="K23" s="42"/>
      <c r="L23" s="42"/>
      <c r="M23" s="42"/>
      <c r="N23" s="42"/>
      <c r="O23" s="38">
        <f t="shared" si="0"/>
        <v>1</v>
      </c>
      <c r="Q23" s="347">
        <f>입력변수!$O$68</f>
        <v>0.343892177440909</v>
      </c>
      <c r="S23" s="74">
        <f>입력변수!$N$60</f>
        <v>0.8</v>
      </c>
      <c r="T23" s="74">
        <f>입력변수!$N$61</f>
        <v>1</v>
      </c>
      <c r="U23" s="74">
        <f>입력변수!$N$62</f>
        <v>1</v>
      </c>
      <c r="V23" s="358">
        <f t="shared" ref="V23:V25" si="19">Q23*S23*T23*U23</f>
        <v>0.2751137419527272</v>
      </c>
      <c r="W23" s="73"/>
      <c r="X23" s="367">
        <f t="shared" si="14"/>
        <v>0</v>
      </c>
      <c r="Y23" s="73"/>
      <c r="Z23" s="373">
        <f t="shared" si="5"/>
        <v>0</v>
      </c>
      <c r="AA23" s="373">
        <f t="shared" si="15"/>
        <v>0</v>
      </c>
      <c r="AC23" s="65">
        <f t="shared" si="18"/>
        <v>0</v>
      </c>
      <c r="AD23" s="69">
        <f t="shared" si="17"/>
        <v>0</v>
      </c>
    </row>
    <row r="24" spans="1:30" ht="26.25" customHeight="1">
      <c r="A24" s="704"/>
      <c r="B24" s="724" t="s">
        <v>124</v>
      </c>
      <c r="C24" s="724"/>
      <c r="D24" s="89" t="s">
        <v>143</v>
      </c>
      <c r="F24" s="87">
        <v>90.6</v>
      </c>
      <c r="H24" s="53">
        <f>입력변수!$M$29</f>
        <v>0</v>
      </c>
      <c r="J24" s="46">
        <f>입력변수!N48</f>
        <v>0</v>
      </c>
      <c r="K24" s="47"/>
      <c r="L24" s="47"/>
      <c r="M24" s="47"/>
      <c r="O24" s="38">
        <f>SUM(J24:N24)</f>
        <v>0</v>
      </c>
      <c r="Q24" s="347">
        <f>입력변수!$O$68</f>
        <v>0.343892177440909</v>
      </c>
      <c r="S24" s="76"/>
      <c r="T24" s="76"/>
      <c r="U24" s="76"/>
      <c r="V24" s="358">
        <f>Q24</f>
        <v>0.343892177440909</v>
      </c>
      <c r="W24" s="73"/>
      <c r="X24" s="367">
        <f t="shared" si="14"/>
        <v>0</v>
      </c>
      <c r="Y24" s="73"/>
      <c r="Z24" s="373">
        <f t="shared" si="5"/>
        <v>0</v>
      </c>
      <c r="AA24" s="373">
        <f t="shared" si="15"/>
        <v>0</v>
      </c>
      <c r="AC24" s="65">
        <f t="shared" si="18"/>
        <v>0</v>
      </c>
      <c r="AD24" s="69">
        <f t="shared" si="17"/>
        <v>0</v>
      </c>
    </row>
    <row r="25" spans="1:30" ht="26.25" customHeight="1">
      <c r="A25" s="704"/>
      <c r="B25" s="724" t="s">
        <v>125</v>
      </c>
      <c r="C25" s="724"/>
      <c r="D25" s="5" t="s">
        <v>336</v>
      </c>
      <c r="F25" s="87">
        <v>5.7</v>
      </c>
      <c r="H25" s="53">
        <f>입력변수!$M$29</f>
        <v>0</v>
      </c>
      <c r="J25" s="42"/>
      <c r="K25" s="42"/>
      <c r="L25" s="46">
        <f>입력변수!N49</f>
        <v>0</v>
      </c>
      <c r="M25" s="42"/>
      <c r="N25" s="42"/>
      <c r="O25" s="38">
        <f t="shared" si="0"/>
        <v>0</v>
      </c>
      <c r="Q25" s="347">
        <f>입력변수!$O$68</f>
        <v>0.343892177440909</v>
      </c>
      <c r="S25" s="74">
        <f>입력변수!$N$60</f>
        <v>0.8</v>
      </c>
      <c r="T25" s="74">
        <f>입력변수!$N$61</f>
        <v>1</v>
      </c>
      <c r="U25" s="74">
        <f>입력변수!$N$62</f>
        <v>1</v>
      </c>
      <c r="V25" s="358">
        <f t="shared" si="19"/>
        <v>0.2751137419527272</v>
      </c>
      <c r="W25" s="73"/>
      <c r="X25" s="367">
        <f t="shared" si="14"/>
        <v>0</v>
      </c>
      <c r="Y25" s="73"/>
      <c r="Z25" s="373">
        <f t="shared" si="5"/>
        <v>0</v>
      </c>
      <c r="AA25" s="373">
        <f t="shared" si="15"/>
        <v>0</v>
      </c>
      <c r="AC25" s="65">
        <f t="shared" si="18"/>
        <v>0</v>
      </c>
      <c r="AD25" s="69">
        <f t="shared" si="17"/>
        <v>0</v>
      </c>
    </row>
    <row r="26" spans="1:30" ht="26.25" customHeight="1">
      <c r="A26" s="704"/>
      <c r="B26" s="724" t="s">
        <v>126</v>
      </c>
      <c r="C26" s="724"/>
      <c r="D26" s="5" t="s">
        <v>144</v>
      </c>
      <c r="F26" s="87">
        <v>3.7</v>
      </c>
      <c r="H26" s="53">
        <f>입력변수!$M$29</f>
        <v>0</v>
      </c>
      <c r="J26" s="42"/>
      <c r="K26" s="42"/>
      <c r="L26" s="42"/>
      <c r="M26" s="42"/>
      <c r="N26" s="46">
        <f>입력변수!$N$50</f>
        <v>0</v>
      </c>
      <c r="O26" s="38">
        <f t="shared" si="0"/>
        <v>0</v>
      </c>
      <c r="Q26" s="346"/>
      <c r="S26" s="71"/>
      <c r="T26" s="72"/>
      <c r="U26" s="71"/>
      <c r="V26" s="358">
        <v>1</v>
      </c>
      <c r="W26" s="73"/>
      <c r="X26" s="367">
        <f t="shared" si="14"/>
        <v>0</v>
      </c>
      <c r="Y26" s="73"/>
      <c r="Z26" s="373">
        <f t="shared" si="5"/>
        <v>0</v>
      </c>
      <c r="AA26" s="373">
        <f t="shared" si="15"/>
        <v>0</v>
      </c>
      <c r="AC26" s="65">
        <f t="shared" si="18"/>
        <v>0</v>
      </c>
      <c r="AD26" s="69">
        <f t="shared" si="17"/>
        <v>0</v>
      </c>
    </row>
    <row r="27" spans="1:30" ht="26.25" customHeight="1">
      <c r="A27" s="704"/>
      <c r="B27" s="724" t="s">
        <v>127</v>
      </c>
      <c r="C27" s="724"/>
      <c r="D27" s="5" t="s">
        <v>143</v>
      </c>
      <c r="F27" s="87">
        <v>6.8</v>
      </c>
      <c r="H27" s="53">
        <f>입력변수!$M$29</f>
        <v>0</v>
      </c>
      <c r="J27" s="41">
        <v>1</v>
      </c>
      <c r="K27" s="42"/>
      <c r="L27" s="42"/>
      <c r="M27" s="42"/>
      <c r="N27" s="42"/>
      <c r="O27" s="38">
        <f t="shared" si="0"/>
        <v>1</v>
      </c>
      <c r="Q27" s="346"/>
      <c r="S27" s="72"/>
      <c r="T27" s="74">
        <f>입력변수!$N$61</f>
        <v>1</v>
      </c>
      <c r="U27" s="74">
        <f>입력변수!$N$62</f>
        <v>1</v>
      </c>
      <c r="V27" s="358">
        <f>T27*U27</f>
        <v>1</v>
      </c>
      <c r="W27" s="73"/>
      <c r="X27" s="367">
        <f t="shared" si="14"/>
        <v>0</v>
      </c>
      <c r="Y27" s="73"/>
      <c r="Z27" s="373">
        <f t="shared" si="5"/>
        <v>0</v>
      </c>
      <c r="AA27" s="373">
        <f t="shared" si="15"/>
        <v>0</v>
      </c>
      <c r="AC27" s="65">
        <f t="shared" si="18"/>
        <v>0</v>
      </c>
      <c r="AD27" s="69">
        <f t="shared" si="17"/>
        <v>0</v>
      </c>
    </row>
    <row r="28" spans="1:30" ht="26.25" customHeight="1">
      <c r="A28" s="704"/>
      <c r="B28" s="738" t="s">
        <v>46</v>
      </c>
      <c r="C28" s="738"/>
      <c r="D28" s="6" t="s">
        <v>144</v>
      </c>
      <c r="F28" s="87">
        <v>2.5</v>
      </c>
      <c r="H28" s="53">
        <f>입력변수!$M$29</f>
        <v>0</v>
      </c>
      <c r="J28" s="42"/>
      <c r="K28" s="42"/>
      <c r="L28" s="42"/>
      <c r="M28" s="42"/>
      <c r="N28" s="46">
        <f>입력변수!N51</f>
        <v>0</v>
      </c>
      <c r="O28" s="38">
        <f t="shared" si="0"/>
        <v>0</v>
      </c>
      <c r="Q28" s="346"/>
      <c r="S28" s="71"/>
      <c r="T28" s="71"/>
      <c r="U28" s="71"/>
      <c r="V28" s="358">
        <v>1</v>
      </c>
      <c r="W28" s="73"/>
      <c r="X28" s="367">
        <f t="shared" si="14"/>
        <v>0</v>
      </c>
      <c r="Y28" s="73"/>
      <c r="Z28" s="373">
        <f t="shared" si="5"/>
        <v>0</v>
      </c>
      <c r="AA28" s="373">
        <f t="shared" si="15"/>
        <v>0</v>
      </c>
      <c r="AC28" s="65">
        <f t="shared" si="18"/>
        <v>0</v>
      </c>
      <c r="AD28" s="69">
        <f t="shared" si="17"/>
        <v>0</v>
      </c>
    </row>
    <row r="29" spans="1:30" ht="39.950000000000003" customHeight="1">
      <c r="A29" s="705"/>
      <c r="B29" s="735"/>
      <c r="C29" s="736"/>
      <c r="D29" s="248"/>
      <c r="F29" s="67">
        <f t="shared" ref="F29" si="20">SUM(F21:F28)</f>
        <v>152.09999999999997</v>
      </c>
      <c r="H29" s="249"/>
      <c r="J29" s="250"/>
      <c r="K29" s="250"/>
      <c r="L29" s="250"/>
      <c r="M29" s="250"/>
      <c r="N29" s="250"/>
      <c r="O29" s="250"/>
      <c r="Q29" s="350"/>
      <c r="S29" s="252"/>
      <c r="T29" s="252"/>
      <c r="U29" s="252"/>
      <c r="V29" s="361"/>
      <c r="W29" s="73"/>
      <c r="X29" s="361"/>
      <c r="Y29" s="73"/>
      <c r="Z29" s="376">
        <f>SUM(Z21:Z28)</f>
        <v>0</v>
      </c>
      <c r="AA29" s="376">
        <f t="shared" ref="AA29" si="21">SUM(AA21:AA28)</f>
        <v>0</v>
      </c>
      <c r="AC29" s="67">
        <f>SUM(AC21:AC28)</f>
        <v>0</v>
      </c>
      <c r="AD29" s="81">
        <f t="shared" ref="AD29" si="22">SUM(AD21:AD28)</f>
        <v>0</v>
      </c>
    </row>
    <row r="30" spans="1:30" ht="26.25" customHeight="1">
      <c r="A30" s="706" t="s">
        <v>10</v>
      </c>
      <c r="B30" s="738" t="s">
        <v>47</v>
      </c>
      <c r="C30" s="738"/>
      <c r="D30" s="5" t="s">
        <v>114</v>
      </c>
      <c r="F30" s="87">
        <v>13.9</v>
      </c>
      <c r="H30" s="53">
        <f>입력변수!$M$30</f>
        <v>0</v>
      </c>
      <c r="J30" s="41">
        <v>1</v>
      </c>
      <c r="K30" s="42"/>
      <c r="L30" s="42"/>
      <c r="M30" s="42"/>
      <c r="N30" s="42"/>
      <c r="O30" s="38">
        <f t="shared" si="0"/>
        <v>1</v>
      </c>
      <c r="Q30" s="346"/>
      <c r="S30" s="71"/>
      <c r="T30" s="71"/>
      <c r="U30" s="71"/>
      <c r="V30" s="358">
        <v>1</v>
      </c>
      <c r="W30" s="73"/>
      <c r="X30" s="367">
        <f t="shared" ref="X30:X39" si="23">H30*O30*V30</f>
        <v>0</v>
      </c>
      <c r="Y30" s="73"/>
      <c r="Z30" s="373">
        <f t="shared" si="5"/>
        <v>0</v>
      </c>
      <c r="AA30" s="373">
        <f t="shared" ref="AA30:AA39" si="24">Z30/$Z$67</f>
        <v>0</v>
      </c>
      <c r="AC30" s="65">
        <f t="shared" ref="AC30" si="25">Z30*$Z$70</f>
        <v>0</v>
      </c>
      <c r="AD30" s="69">
        <f t="shared" ref="AD30:AD39" si="26">AC30/$AC$67</f>
        <v>0</v>
      </c>
    </row>
    <row r="31" spans="1:30" ht="26.25" customHeight="1">
      <c r="A31" s="707"/>
      <c r="B31" s="724" t="s">
        <v>328</v>
      </c>
      <c r="C31" s="724"/>
      <c r="D31" s="5" t="s">
        <v>335</v>
      </c>
      <c r="F31" s="87">
        <v>5.9</v>
      </c>
      <c r="H31" s="53">
        <f>입력변수!$M$30</f>
        <v>0</v>
      </c>
      <c r="J31" s="42"/>
      <c r="K31" s="42"/>
      <c r="L31" s="46">
        <f>입력변수!N52</f>
        <v>0</v>
      </c>
      <c r="M31" s="42"/>
      <c r="O31" s="38">
        <f>SUM(J31:N31)</f>
        <v>0</v>
      </c>
      <c r="Q31" s="347">
        <f>입력변수!$O$68</f>
        <v>0.343892177440909</v>
      </c>
      <c r="S31" s="74">
        <f>입력변수!$N$60</f>
        <v>0.8</v>
      </c>
      <c r="T31" s="74">
        <f>입력변수!$N$61</f>
        <v>1</v>
      </c>
      <c r="U31" s="74">
        <f>입력변수!$N$62</f>
        <v>1</v>
      </c>
      <c r="V31" s="358">
        <f>Q31*S31*T31*U31</f>
        <v>0.2751137419527272</v>
      </c>
      <c r="W31" s="73"/>
      <c r="X31" s="367">
        <f t="shared" si="23"/>
        <v>0</v>
      </c>
      <c r="Y31" s="73"/>
      <c r="Z31" s="373">
        <f t="shared" si="5"/>
        <v>0</v>
      </c>
      <c r="AA31" s="373">
        <f t="shared" si="24"/>
        <v>0</v>
      </c>
      <c r="AC31" s="65">
        <f t="shared" ref="AC31:AC39" si="27">Z31*$Z$70</f>
        <v>0</v>
      </c>
      <c r="AD31" s="69">
        <f t="shared" si="26"/>
        <v>0</v>
      </c>
    </row>
    <row r="32" spans="1:30" ht="26.25" customHeight="1">
      <c r="A32" s="707"/>
      <c r="B32" s="724" t="s">
        <v>128</v>
      </c>
      <c r="C32" s="724"/>
      <c r="D32" s="5" t="s">
        <v>143</v>
      </c>
      <c r="F32" s="87">
        <v>23.3</v>
      </c>
      <c r="H32" s="53">
        <f>입력변수!$M$30</f>
        <v>0</v>
      </c>
      <c r="J32" s="41">
        <v>1</v>
      </c>
      <c r="K32" s="42"/>
      <c r="L32" s="42"/>
      <c r="M32" s="42"/>
      <c r="N32" s="42"/>
      <c r="O32" s="38">
        <f t="shared" si="0"/>
        <v>1</v>
      </c>
      <c r="Q32" s="347">
        <f>입력변수!$O$68</f>
        <v>0.343892177440909</v>
      </c>
      <c r="S32" s="74">
        <f>입력변수!$N$60</f>
        <v>0.8</v>
      </c>
      <c r="T32" s="74">
        <f>입력변수!$N$61</f>
        <v>1</v>
      </c>
      <c r="U32" s="74">
        <f>입력변수!$N$62</f>
        <v>1</v>
      </c>
      <c r="V32" s="358">
        <f t="shared" ref="V32:V34" si="28">Q32*S32*T32*U32</f>
        <v>0.2751137419527272</v>
      </c>
      <c r="W32" s="73"/>
      <c r="X32" s="367">
        <f t="shared" si="23"/>
        <v>0</v>
      </c>
      <c r="Y32" s="73"/>
      <c r="Z32" s="373">
        <f t="shared" si="5"/>
        <v>0</v>
      </c>
      <c r="AA32" s="373">
        <f t="shared" si="24"/>
        <v>0</v>
      </c>
      <c r="AC32" s="65">
        <f t="shared" si="27"/>
        <v>0</v>
      </c>
      <c r="AD32" s="69">
        <f t="shared" si="26"/>
        <v>0</v>
      </c>
    </row>
    <row r="33" spans="1:30" ht="26.25" customHeight="1">
      <c r="A33" s="707"/>
      <c r="B33" s="724" t="s">
        <v>129</v>
      </c>
      <c r="C33" s="724"/>
      <c r="D33" s="89" t="s">
        <v>143</v>
      </c>
      <c r="F33" s="87">
        <v>123.3</v>
      </c>
      <c r="H33" s="53">
        <f>입력변수!$M$30</f>
        <v>0</v>
      </c>
      <c r="J33" s="41">
        <v>1</v>
      </c>
      <c r="K33" s="47"/>
      <c r="L33" s="47"/>
      <c r="M33" s="47"/>
      <c r="O33" s="38">
        <f>SUM(J33:N33)</f>
        <v>1</v>
      </c>
      <c r="Q33" s="347">
        <f>입력변수!$O$68</f>
        <v>0.343892177440909</v>
      </c>
      <c r="S33" s="71"/>
      <c r="T33" s="71"/>
      <c r="U33" s="71"/>
      <c r="V33" s="358">
        <f>Q33</f>
        <v>0.343892177440909</v>
      </c>
      <c r="W33" s="73"/>
      <c r="X33" s="367">
        <f t="shared" si="23"/>
        <v>0</v>
      </c>
      <c r="Y33" s="73"/>
      <c r="Z33" s="373">
        <f t="shared" si="5"/>
        <v>0</v>
      </c>
      <c r="AA33" s="373">
        <f t="shared" si="24"/>
        <v>0</v>
      </c>
      <c r="AC33" s="65">
        <f t="shared" si="27"/>
        <v>0</v>
      </c>
      <c r="AD33" s="69">
        <f t="shared" si="26"/>
        <v>0</v>
      </c>
    </row>
    <row r="34" spans="1:30" ht="26.25" customHeight="1">
      <c r="A34" s="707"/>
      <c r="B34" s="724" t="s">
        <v>130</v>
      </c>
      <c r="C34" s="724"/>
      <c r="D34" s="5" t="s">
        <v>335</v>
      </c>
      <c r="F34" s="87">
        <v>10.5</v>
      </c>
      <c r="H34" s="53">
        <f>입력변수!$M$30</f>
        <v>0</v>
      </c>
      <c r="J34" s="42"/>
      <c r="K34" s="42"/>
      <c r="L34" s="46">
        <f>입력변수!N54</f>
        <v>0</v>
      </c>
      <c r="M34" s="42"/>
      <c r="N34" s="42"/>
      <c r="O34" s="38">
        <f t="shared" si="0"/>
        <v>0</v>
      </c>
      <c r="Q34" s="347">
        <f>입력변수!$O$68</f>
        <v>0.343892177440909</v>
      </c>
      <c r="S34" s="74">
        <f>입력변수!$N$60</f>
        <v>0.8</v>
      </c>
      <c r="T34" s="74">
        <f>입력변수!$N$61</f>
        <v>1</v>
      </c>
      <c r="U34" s="74">
        <f>입력변수!$N$62</f>
        <v>1</v>
      </c>
      <c r="V34" s="358">
        <f t="shared" si="28"/>
        <v>0.2751137419527272</v>
      </c>
      <c r="W34" s="73"/>
      <c r="X34" s="367">
        <f t="shared" si="23"/>
        <v>0</v>
      </c>
      <c r="Y34" s="73"/>
      <c r="Z34" s="373">
        <f t="shared" si="5"/>
        <v>0</v>
      </c>
      <c r="AA34" s="373">
        <f t="shared" si="24"/>
        <v>0</v>
      </c>
      <c r="AC34" s="65">
        <f t="shared" si="27"/>
        <v>0</v>
      </c>
      <c r="AD34" s="69">
        <f t="shared" si="26"/>
        <v>0</v>
      </c>
    </row>
    <row r="35" spans="1:30" ht="26.25" customHeight="1">
      <c r="A35" s="707"/>
      <c r="B35" s="724" t="s">
        <v>131</v>
      </c>
      <c r="C35" s="724"/>
      <c r="D35" s="5" t="s">
        <v>144</v>
      </c>
      <c r="F35" s="87">
        <v>8.1</v>
      </c>
      <c r="H35" s="53">
        <f>입력변수!$M$30</f>
        <v>0</v>
      </c>
      <c r="J35" s="42"/>
      <c r="K35" s="42"/>
      <c r="L35" s="42"/>
      <c r="M35" s="42"/>
      <c r="N35" s="46">
        <f>입력변수!N55</f>
        <v>0</v>
      </c>
      <c r="O35" s="38">
        <f t="shared" si="0"/>
        <v>0</v>
      </c>
      <c r="Q35" s="346"/>
      <c r="S35" s="71"/>
      <c r="T35" s="72"/>
      <c r="U35" s="71"/>
      <c r="V35" s="358">
        <v>1</v>
      </c>
      <c r="W35" s="73"/>
      <c r="X35" s="367">
        <f t="shared" si="23"/>
        <v>0</v>
      </c>
      <c r="Y35" s="73"/>
      <c r="Z35" s="373">
        <f t="shared" si="5"/>
        <v>0</v>
      </c>
      <c r="AA35" s="373">
        <f t="shared" si="24"/>
        <v>0</v>
      </c>
      <c r="AC35" s="65">
        <f t="shared" si="27"/>
        <v>0</v>
      </c>
      <c r="AD35" s="69">
        <f t="shared" si="26"/>
        <v>0</v>
      </c>
    </row>
    <row r="36" spans="1:30" ht="26.25" customHeight="1">
      <c r="A36" s="707"/>
      <c r="B36" s="737" t="s">
        <v>11</v>
      </c>
      <c r="C36" s="737"/>
      <c r="D36" s="7" t="s">
        <v>143</v>
      </c>
      <c r="F36" s="87">
        <v>10.199999999999999</v>
      </c>
      <c r="H36" s="53">
        <f>입력변수!$M$30</f>
        <v>0</v>
      </c>
      <c r="J36" s="48">
        <v>1</v>
      </c>
      <c r="K36" s="49"/>
      <c r="L36" s="49"/>
      <c r="M36" s="49"/>
      <c r="N36" s="49"/>
      <c r="O36" s="38">
        <f t="shared" si="0"/>
        <v>1</v>
      </c>
      <c r="Q36" s="346"/>
      <c r="S36" s="75"/>
      <c r="T36" s="75"/>
      <c r="U36" s="75"/>
      <c r="V36" s="358">
        <v>1</v>
      </c>
      <c r="W36" s="73"/>
      <c r="X36" s="367">
        <f t="shared" si="23"/>
        <v>0</v>
      </c>
      <c r="Y36" s="73"/>
      <c r="Z36" s="373">
        <f t="shared" si="5"/>
        <v>0</v>
      </c>
      <c r="AA36" s="373">
        <f t="shared" si="24"/>
        <v>0</v>
      </c>
      <c r="AC36" s="65">
        <f t="shared" si="27"/>
        <v>0</v>
      </c>
      <c r="AD36" s="69">
        <f t="shared" si="26"/>
        <v>0</v>
      </c>
    </row>
    <row r="37" spans="1:30" ht="26.25" customHeight="1">
      <c r="A37" s="707"/>
      <c r="B37" s="738" t="s">
        <v>45</v>
      </c>
      <c r="C37" s="738"/>
      <c r="D37" s="8" t="s">
        <v>143</v>
      </c>
      <c r="F37" s="87">
        <v>8.3000000000000007</v>
      </c>
      <c r="H37" s="53">
        <f>입력변수!$M$30</f>
        <v>0</v>
      </c>
      <c r="J37" s="41">
        <v>1</v>
      </c>
      <c r="K37" s="42"/>
      <c r="L37" s="42"/>
      <c r="M37" s="42"/>
      <c r="N37" s="42"/>
      <c r="O37" s="38">
        <f t="shared" si="0"/>
        <v>1</v>
      </c>
      <c r="Q37" s="346"/>
      <c r="S37" s="71"/>
      <c r="T37" s="74">
        <f>입력변수!$N$61</f>
        <v>1</v>
      </c>
      <c r="U37" s="74">
        <f>입력변수!$N$62</f>
        <v>1</v>
      </c>
      <c r="V37" s="358">
        <f>T37*U37</f>
        <v>1</v>
      </c>
      <c r="W37" s="73"/>
      <c r="X37" s="367">
        <f t="shared" si="23"/>
        <v>0</v>
      </c>
      <c r="Y37" s="73"/>
      <c r="Z37" s="373">
        <f t="shared" si="5"/>
        <v>0</v>
      </c>
      <c r="AA37" s="373">
        <f t="shared" si="24"/>
        <v>0</v>
      </c>
      <c r="AC37" s="65">
        <f t="shared" si="27"/>
        <v>0</v>
      </c>
      <c r="AD37" s="69">
        <f t="shared" si="26"/>
        <v>0</v>
      </c>
    </row>
    <row r="38" spans="1:30" ht="26.25" customHeight="1">
      <c r="A38" s="707"/>
      <c r="B38" s="724" t="s">
        <v>329</v>
      </c>
      <c r="C38" s="724"/>
      <c r="D38" s="6" t="s">
        <v>144</v>
      </c>
      <c r="F38" s="87">
        <v>6.4</v>
      </c>
      <c r="H38" s="53">
        <f>입력변수!$M$30</f>
        <v>0</v>
      </c>
      <c r="J38" s="42"/>
      <c r="K38" s="42"/>
      <c r="L38" s="42"/>
      <c r="M38" s="42"/>
      <c r="N38" s="46">
        <f>입력변수!N56</f>
        <v>0</v>
      </c>
      <c r="O38" s="38">
        <f t="shared" si="0"/>
        <v>0</v>
      </c>
      <c r="Q38" s="346"/>
      <c r="S38" s="71"/>
      <c r="T38" s="71"/>
      <c r="U38" s="71"/>
      <c r="V38" s="358">
        <v>1</v>
      </c>
      <c r="W38" s="73"/>
      <c r="X38" s="367">
        <f t="shared" si="23"/>
        <v>0</v>
      </c>
      <c r="Y38" s="73"/>
      <c r="Z38" s="373">
        <f t="shared" si="5"/>
        <v>0</v>
      </c>
      <c r="AA38" s="373">
        <f t="shared" si="24"/>
        <v>0</v>
      </c>
      <c r="AC38" s="65">
        <f t="shared" si="27"/>
        <v>0</v>
      </c>
      <c r="AD38" s="69">
        <f t="shared" si="26"/>
        <v>0</v>
      </c>
    </row>
    <row r="39" spans="1:30" ht="26.25" customHeight="1">
      <c r="A39" s="707"/>
      <c r="B39" s="724" t="s">
        <v>132</v>
      </c>
      <c r="C39" s="724"/>
      <c r="D39" s="32" t="s">
        <v>114</v>
      </c>
      <c r="F39" s="87">
        <v>16.899999999999999</v>
      </c>
      <c r="H39" s="53">
        <f>입력변수!$M$30</f>
        <v>0</v>
      </c>
      <c r="J39" s="48">
        <v>1</v>
      </c>
      <c r="K39" s="49"/>
      <c r="L39" s="49"/>
      <c r="M39" s="49"/>
      <c r="N39" s="49"/>
      <c r="O39" s="38">
        <f t="shared" si="0"/>
        <v>1</v>
      </c>
      <c r="Q39" s="346"/>
      <c r="S39" s="75"/>
      <c r="T39" s="77"/>
      <c r="U39" s="75"/>
      <c r="V39" s="358">
        <v>1</v>
      </c>
      <c r="W39" s="73"/>
      <c r="X39" s="367">
        <f t="shared" si="23"/>
        <v>0</v>
      </c>
      <c r="Y39" s="73"/>
      <c r="Z39" s="373">
        <f t="shared" si="5"/>
        <v>0</v>
      </c>
      <c r="AA39" s="373">
        <f t="shared" si="24"/>
        <v>0</v>
      </c>
      <c r="AC39" s="65">
        <f t="shared" si="27"/>
        <v>0</v>
      </c>
      <c r="AD39" s="69">
        <f t="shared" si="26"/>
        <v>0</v>
      </c>
    </row>
    <row r="40" spans="1:30" ht="39.950000000000003" customHeight="1">
      <c r="A40" s="708"/>
      <c r="B40" s="733"/>
      <c r="C40" s="734"/>
      <c r="D40" s="253"/>
      <c r="F40" s="254">
        <f>SUM(F30:F39)</f>
        <v>226.8</v>
      </c>
      <c r="H40" s="255"/>
      <c r="J40" s="256"/>
      <c r="K40" s="256"/>
      <c r="L40" s="256"/>
      <c r="M40" s="256"/>
      <c r="N40" s="256"/>
      <c r="O40" s="256"/>
      <c r="Q40" s="351"/>
      <c r="S40" s="257"/>
      <c r="T40" s="257"/>
      <c r="U40" s="257"/>
      <c r="V40" s="362"/>
      <c r="W40" s="73"/>
      <c r="X40" s="362"/>
      <c r="Y40" s="73"/>
      <c r="Z40" s="377">
        <f t="shared" ref="Z40:AA40" si="29">SUM(Z30:Z39)</f>
        <v>0</v>
      </c>
      <c r="AA40" s="377">
        <f t="shared" si="29"/>
        <v>0</v>
      </c>
      <c r="AC40" s="254">
        <f t="shared" ref="AC40:AD40" si="30">SUM(AC30:AC39)</f>
        <v>0</v>
      </c>
      <c r="AD40" s="258">
        <f t="shared" si="30"/>
        <v>0</v>
      </c>
    </row>
    <row r="41" spans="1:30" ht="34.5" customHeight="1">
      <c r="A41" s="709" t="s">
        <v>12</v>
      </c>
      <c r="B41" s="724" t="s">
        <v>133</v>
      </c>
      <c r="C41" s="724"/>
      <c r="D41" s="25" t="s">
        <v>3</v>
      </c>
      <c r="F41" s="87">
        <v>63.3</v>
      </c>
      <c r="H41" s="53">
        <f>입력변수!$M$31</f>
        <v>0</v>
      </c>
      <c r="J41" s="44">
        <v>1</v>
      </c>
      <c r="K41" s="45"/>
      <c r="L41" s="45"/>
      <c r="M41" s="45"/>
      <c r="N41" s="45"/>
      <c r="O41" s="38">
        <f t="shared" si="0"/>
        <v>1</v>
      </c>
      <c r="Q41" s="346"/>
      <c r="S41" s="77"/>
      <c r="T41" s="77"/>
      <c r="U41" s="77"/>
      <c r="V41" s="358">
        <v>1</v>
      </c>
      <c r="W41" s="73"/>
      <c r="X41" s="367">
        <f>H41*O41*V41</f>
        <v>0</v>
      </c>
      <c r="Y41" s="73"/>
      <c r="Z41" s="373">
        <f t="shared" si="5"/>
        <v>0</v>
      </c>
      <c r="AA41" s="373">
        <f>Z41/$Z$67</f>
        <v>0</v>
      </c>
      <c r="AC41" s="65">
        <f t="shared" ref="AC41" si="31">Z41*$Z$70</f>
        <v>0</v>
      </c>
      <c r="AD41" s="69">
        <f>AC41/$AC$67</f>
        <v>0</v>
      </c>
    </row>
    <row r="42" spans="1:30" ht="34.5" customHeight="1">
      <c r="A42" s="710"/>
      <c r="B42" s="724" t="s">
        <v>18</v>
      </c>
      <c r="C42" s="724"/>
      <c r="D42" s="27" t="s">
        <v>3</v>
      </c>
      <c r="F42" s="87">
        <v>48.5</v>
      </c>
      <c r="H42" s="53">
        <f>입력변수!$M$31</f>
        <v>0</v>
      </c>
      <c r="J42" s="44">
        <v>1</v>
      </c>
      <c r="K42" s="45"/>
      <c r="L42" s="45"/>
      <c r="M42" s="45"/>
      <c r="N42" s="45"/>
      <c r="O42" s="38">
        <f t="shared" si="0"/>
        <v>1</v>
      </c>
      <c r="Q42" s="346"/>
      <c r="S42" s="77"/>
      <c r="T42" s="77"/>
      <c r="U42" s="77"/>
      <c r="V42" s="358">
        <v>1</v>
      </c>
      <c r="W42" s="73"/>
      <c r="X42" s="367">
        <f>H42*O42*V42</f>
        <v>0</v>
      </c>
      <c r="Y42" s="73"/>
      <c r="Z42" s="373">
        <f t="shared" si="5"/>
        <v>0</v>
      </c>
      <c r="AA42" s="373">
        <f>Z42/$Z$67</f>
        <v>0</v>
      </c>
      <c r="AC42" s="65">
        <f>Z42*$Z$70</f>
        <v>0</v>
      </c>
      <c r="AD42" s="69">
        <f>AC42/$AC$67</f>
        <v>0</v>
      </c>
    </row>
    <row r="43" spans="1:30" ht="34.5" customHeight="1">
      <c r="A43" s="710"/>
      <c r="B43" s="724" t="s">
        <v>19</v>
      </c>
      <c r="C43" s="724"/>
      <c r="D43" s="26" t="s">
        <v>90</v>
      </c>
      <c r="F43" s="87">
        <v>1.5</v>
      </c>
      <c r="H43" s="53">
        <f>입력변수!$M$31</f>
        <v>0</v>
      </c>
      <c r="J43" s="45"/>
      <c r="K43" s="45"/>
      <c r="L43" s="50">
        <f>입력변수!$N$42</f>
        <v>48</v>
      </c>
      <c r="M43" s="45"/>
      <c r="N43" s="45"/>
      <c r="O43" s="38">
        <f t="shared" si="0"/>
        <v>48</v>
      </c>
      <c r="Q43" s="346"/>
      <c r="S43" s="77"/>
      <c r="T43" s="77"/>
      <c r="U43" s="77"/>
      <c r="V43" s="358">
        <v>1</v>
      </c>
      <c r="W43" s="73"/>
      <c r="X43" s="367">
        <f>H43*O43*V43</f>
        <v>0</v>
      </c>
      <c r="Y43" s="73"/>
      <c r="Z43" s="373">
        <f t="shared" si="5"/>
        <v>0</v>
      </c>
      <c r="AA43" s="373">
        <f>Z43/$Z$67</f>
        <v>0</v>
      </c>
      <c r="AC43" s="65">
        <f>Z43*$Z$70</f>
        <v>0</v>
      </c>
      <c r="AD43" s="69">
        <f>AC43/$AC$67</f>
        <v>0</v>
      </c>
    </row>
    <row r="44" spans="1:30" ht="39.950000000000003" customHeight="1">
      <c r="A44" s="711"/>
      <c r="B44" s="731"/>
      <c r="C44" s="732"/>
      <c r="D44" s="259"/>
      <c r="F44" s="260">
        <f>SUM(F41:F43)</f>
        <v>113.3</v>
      </c>
      <c r="H44" s="261"/>
      <c r="J44" s="262"/>
      <c r="K44" s="262"/>
      <c r="L44" s="262"/>
      <c r="M44" s="262"/>
      <c r="N44" s="262"/>
      <c r="O44" s="262"/>
      <c r="Q44" s="352"/>
      <c r="S44" s="263"/>
      <c r="T44" s="263"/>
      <c r="U44" s="263"/>
      <c r="V44" s="363"/>
      <c r="W44" s="73"/>
      <c r="X44" s="363"/>
      <c r="Y44" s="73"/>
      <c r="Z44" s="378">
        <f t="shared" ref="Z44:AA44" si="32">SUM(Z41:Z43)</f>
        <v>0</v>
      </c>
      <c r="AA44" s="378">
        <f t="shared" si="32"/>
        <v>0</v>
      </c>
      <c r="AC44" s="260">
        <f t="shared" ref="AC44:AD44" si="33">SUM(AC41:AC43)</f>
        <v>0</v>
      </c>
      <c r="AD44" s="264">
        <f t="shared" si="33"/>
        <v>0</v>
      </c>
    </row>
    <row r="45" spans="1:30" ht="26.25" customHeight="1">
      <c r="A45" s="691" t="s">
        <v>13</v>
      </c>
      <c r="B45" s="724" t="s">
        <v>20</v>
      </c>
      <c r="C45" s="724"/>
      <c r="D45" s="25" t="s">
        <v>3</v>
      </c>
      <c r="F45" s="87">
        <v>107.7</v>
      </c>
      <c r="H45" s="52">
        <f>입력변수!$M$32</f>
        <v>1</v>
      </c>
      <c r="J45" s="44">
        <v>1</v>
      </c>
      <c r="K45" s="45"/>
      <c r="L45" s="45"/>
      <c r="M45" s="45"/>
      <c r="N45" s="45"/>
      <c r="O45" s="38">
        <f t="shared" si="0"/>
        <v>1</v>
      </c>
      <c r="Q45" s="346"/>
      <c r="S45" s="75"/>
      <c r="T45" s="75"/>
      <c r="U45" s="75"/>
      <c r="V45" s="358">
        <v>1</v>
      </c>
      <c r="W45" s="73"/>
      <c r="X45" s="367">
        <f t="shared" ref="X45:X60" si="34">H45*O45*V45</f>
        <v>1</v>
      </c>
      <c r="Y45" s="73"/>
      <c r="Z45" s="373">
        <f t="shared" si="5"/>
        <v>107.7</v>
      </c>
      <c r="AA45" s="373">
        <f t="shared" ref="AA45:AA60" si="35">Z45/$Z$67</f>
        <v>3.7100830204278484E-2</v>
      </c>
      <c r="AC45" s="65">
        <f t="shared" ref="AC45" si="36">Z45*$Z$70</f>
        <v>26383484.400000002</v>
      </c>
      <c r="AD45" s="69">
        <f t="shared" ref="AD45:AD60" si="37">AC45/$AC$67</f>
        <v>3.7100830204278477E-2</v>
      </c>
    </row>
    <row r="46" spans="1:30" ht="26.25" customHeight="1">
      <c r="A46" s="692"/>
      <c r="B46" s="724" t="s">
        <v>134</v>
      </c>
      <c r="C46" s="724"/>
      <c r="D46" s="27" t="s">
        <v>91</v>
      </c>
      <c r="F46" s="87">
        <v>2.2000000000000002</v>
      </c>
      <c r="H46" s="52">
        <f>입력변수!$M$32</f>
        <v>1</v>
      </c>
      <c r="J46" s="45"/>
      <c r="K46" s="88">
        <f>입력변수!$N$43</f>
        <v>1056</v>
      </c>
      <c r="L46" s="45"/>
      <c r="M46" s="45"/>
      <c r="N46" s="45"/>
      <c r="O46" s="38">
        <f t="shared" si="0"/>
        <v>1056</v>
      </c>
      <c r="Q46" s="353">
        <f>입력변수!O66</f>
        <v>0.45946583303556648</v>
      </c>
      <c r="S46" s="74">
        <f>입력변수!$N$60</f>
        <v>0.8</v>
      </c>
      <c r="T46" s="74">
        <f>입력변수!$N$61</f>
        <v>1</v>
      </c>
      <c r="U46" s="75"/>
      <c r="V46" s="358">
        <f>Q46*S46*T46</f>
        <v>0.36757266642845321</v>
      </c>
      <c r="W46" s="73"/>
      <c r="X46" s="367">
        <f t="shared" si="34"/>
        <v>388.15673574844658</v>
      </c>
      <c r="Y46" s="73"/>
      <c r="Z46" s="373">
        <f>ROUND(F46*$X46,1)</f>
        <v>853.9</v>
      </c>
      <c r="AA46" s="373">
        <f t="shared" si="35"/>
        <v>0.29415412174032868</v>
      </c>
      <c r="AC46" s="65">
        <f t="shared" ref="AC46:AC60" si="38">Z46*$Z$70</f>
        <v>209181590.79999998</v>
      </c>
      <c r="AD46" s="69">
        <f t="shared" si="37"/>
        <v>0.29415412174032857</v>
      </c>
    </row>
    <row r="47" spans="1:30" ht="26.25" customHeight="1">
      <c r="A47" s="692"/>
      <c r="B47" s="724" t="s">
        <v>21</v>
      </c>
      <c r="C47" s="724"/>
      <c r="D47" s="27" t="s">
        <v>90</v>
      </c>
      <c r="F47" s="87">
        <v>1.8</v>
      </c>
      <c r="H47" s="52">
        <f>입력변수!$M$32</f>
        <v>1</v>
      </c>
      <c r="J47" s="45"/>
      <c r="K47" s="45"/>
      <c r="L47" s="50">
        <f>입력변수!$N$42</f>
        <v>48</v>
      </c>
      <c r="M47" s="45"/>
      <c r="N47" s="45"/>
      <c r="O47" s="38">
        <f t="shared" si="0"/>
        <v>48</v>
      </c>
      <c r="Q47" s="353">
        <f>입력변수!O66</f>
        <v>0.45946583303556648</v>
      </c>
      <c r="S47" s="75"/>
      <c r="T47" s="75"/>
      <c r="U47" s="75"/>
      <c r="V47" s="358">
        <f>Q47</f>
        <v>0.45946583303556648</v>
      </c>
      <c r="W47" s="73"/>
      <c r="X47" s="367">
        <f t="shared" si="34"/>
        <v>22.05435998570719</v>
      </c>
      <c r="Y47" s="73"/>
      <c r="Z47" s="373">
        <f t="shared" si="5"/>
        <v>39.700000000000003</v>
      </c>
      <c r="AA47" s="373">
        <f t="shared" si="35"/>
        <v>1.3675979193220575E-2</v>
      </c>
      <c r="AC47" s="65">
        <f t="shared" si="38"/>
        <v>9725388.4000000004</v>
      </c>
      <c r="AD47" s="69">
        <f t="shared" si="37"/>
        <v>1.3675979193220571E-2</v>
      </c>
    </row>
    <row r="48" spans="1:30" ht="26.25" customHeight="1">
      <c r="A48" s="692"/>
      <c r="B48" s="724" t="s">
        <v>22</v>
      </c>
      <c r="C48" s="724"/>
      <c r="D48" s="27" t="s">
        <v>90</v>
      </c>
      <c r="F48" s="87">
        <v>11</v>
      </c>
      <c r="H48" s="52">
        <f>입력변수!$M$32</f>
        <v>1</v>
      </c>
      <c r="J48" s="45"/>
      <c r="K48" s="45"/>
      <c r="L48" s="50">
        <f>입력변수!$N$42</f>
        <v>48</v>
      </c>
      <c r="M48" s="45"/>
      <c r="N48" s="45"/>
      <c r="O48" s="38">
        <f t="shared" si="0"/>
        <v>48</v>
      </c>
      <c r="Q48" s="353">
        <f>입력변수!O66</f>
        <v>0.45946583303556648</v>
      </c>
      <c r="S48" s="75"/>
      <c r="T48" s="74">
        <f>입력변수!$N$61</f>
        <v>1</v>
      </c>
      <c r="U48" s="75"/>
      <c r="V48" s="358">
        <f>Q48*T48</f>
        <v>0.45946583303556648</v>
      </c>
      <c r="W48" s="73"/>
      <c r="X48" s="367">
        <f t="shared" si="34"/>
        <v>22.05435998570719</v>
      </c>
      <c r="Y48" s="73"/>
      <c r="Z48" s="373">
        <f t="shared" si="5"/>
        <v>242.6</v>
      </c>
      <c r="AA48" s="373">
        <f t="shared" si="35"/>
        <v>8.3571600812980137E-2</v>
      </c>
      <c r="AC48" s="65">
        <f t="shared" si="38"/>
        <v>59430207.199999996</v>
      </c>
      <c r="AD48" s="69">
        <f t="shared" si="37"/>
        <v>8.357160081298011E-2</v>
      </c>
    </row>
    <row r="49" spans="1:30" ht="26.25" customHeight="1">
      <c r="A49" s="692"/>
      <c r="B49" s="724" t="s">
        <v>23</v>
      </c>
      <c r="C49" s="724"/>
      <c r="D49" s="27" t="s">
        <v>90</v>
      </c>
      <c r="F49" s="87">
        <v>6.4</v>
      </c>
      <c r="H49" s="52">
        <f>입력변수!$M$32</f>
        <v>1</v>
      </c>
      <c r="J49" s="45"/>
      <c r="K49" s="45"/>
      <c r="L49" s="50">
        <f>입력변수!$N$42</f>
        <v>48</v>
      </c>
      <c r="M49" s="45"/>
      <c r="N49" s="45"/>
      <c r="O49" s="38">
        <f t="shared" si="0"/>
        <v>48</v>
      </c>
      <c r="Q49" s="353">
        <f>입력변수!O66</f>
        <v>0.45946583303556648</v>
      </c>
      <c r="S49" s="74">
        <f>입력변수!$N$60</f>
        <v>0.8</v>
      </c>
      <c r="T49" s="74">
        <f>입력변수!$N$61</f>
        <v>1</v>
      </c>
      <c r="U49" s="74">
        <f>입력변수!$N$62</f>
        <v>1</v>
      </c>
      <c r="V49" s="358">
        <f>Q49*S49*T49*U49</f>
        <v>0.36757266642845321</v>
      </c>
      <c r="W49" s="73"/>
      <c r="X49" s="367">
        <f t="shared" si="34"/>
        <v>17.643487988565752</v>
      </c>
      <c r="Y49" s="73"/>
      <c r="Z49" s="373">
        <f t="shared" si="5"/>
        <v>112.9</v>
      </c>
      <c r="AA49" s="373">
        <f t="shared" si="35"/>
        <v>3.8892142340418212E-2</v>
      </c>
      <c r="AC49" s="65">
        <f t="shared" si="38"/>
        <v>27657338.800000001</v>
      </c>
      <c r="AD49" s="69">
        <f t="shared" si="37"/>
        <v>3.8892142340418198E-2</v>
      </c>
    </row>
    <row r="50" spans="1:30" ht="26.25" customHeight="1">
      <c r="A50" s="692"/>
      <c r="B50" s="724" t="s">
        <v>24</v>
      </c>
      <c r="C50" s="724"/>
      <c r="D50" s="27" t="s">
        <v>90</v>
      </c>
      <c r="F50" s="87">
        <v>5</v>
      </c>
      <c r="H50" s="52">
        <f>입력변수!$M$32</f>
        <v>1</v>
      </c>
      <c r="J50" s="45"/>
      <c r="K50" s="45"/>
      <c r="L50" s="50">
        <f>입력변수!$N$42</f>
        <v>48</v>
      </c>
      <c r="M50" s="45"/>
      <c r="N50" s="45"/>
      <c r="O50" s="38">
        <f t="shared" ref="O50:O64" si="39">SUM(J50:N50)</f>
        <v>48</v>
      </c>
      <c r="Q50" s="353">
        <f>입력변수!O66</f>
        <v>0.45946583303556648</v>
      </c>
      <c r="S50" s="75"/>
      <c r="T50" s="74">
        <f>입력변수!$N$61</f>
        <v>1</v>
      </c>
      <c r="U50" s="75"/>
      <c r="V50" s="358">
        <f>Q50*T50</f>
        <v>0.45946583303556648</v>
      </c>
      <c r="W50" s="73"/>
      <c r="X50" s="367">
        <f t="shared" si="34"/>
        <v>22.05435998570719</v>
      </c>
      <c r="Y50" s="73"/>
      <c r="Z50" s="373">
        <f t="shared" si="5"/>
        <v>110.3</v>
      </c>
      <c r="AA50" s="373">
        <f t="shared" si="35"/>
        <v>3.7996486272348348E-2</v>
      </c>
      <c r="AC50" s="65">
        <f t="shared" si="38"/>
        <v>27020411.599999998</v>
      </c>
      <c r="AD50" s="69">
        <f t="shared" si="37"/>
        <v>3.7996486272348334E-2</v>
      </c>
    </row>
    <row r="51" spans="1:30" ht="26.25" customHeight="1">
      <c r="A51" s="692"/>
      <c r="B51" s="724" t="s">
        <v>25</v>
      </c>
      <c r="C51" s="724"/>
      <c r="D51" s="27" t="s">
        <v>90</v>
      </c>
      <c r="F51" s="87">
        <v>8.1999999999999993</v>
      </c>
      <c r="H51" s="52">
        <f>입력변수!$M$32</f>
        <v>1</v>
      </c>
      <c r="J51" s="45"/>
      <c r="K51" s="45"/>
      <c r="L51" s="50">
        <f>입력변수!$N$42</f>
        <v>48</v>
      </c>
      <c r="M51" s="45"/>
      <c r="N51" s="45"/>
      <c r="O51" s="38">
        <f t="shared" si="39"/>
        <v>48</v>
      </c>
      <c r="Q51" s="353">
        <f>입력변수!O66</f>
        <v>0.45946583303556648</v>
      </c>
      <c r="S51" s="75"/>
      <c r="T51" s="75"/>
      <c r="U51" s="74">
        <f>입력변수!$N$62</f>
        <v>1</v>
      </c>
      <c r="V51" s="358">
        <f>Q51*U51</f>
        <v>0.45946583303556648</v>
      </c>
      <c r="W51" s="73"/>
      <c r="X51" s="367">
        <f t="shared" si="34"/>
        <v>22.05435998570719</v>
      </c>
      <c r="Y51" s="73"/>
      <c r="Z51" s="373">
        <f t="shared" si="5"/>
        <v>180.8</v>
      </c>
      <c r="AA51" s="373">
        <f t="shared" si="35"/>
        <v>6.2282545041165739E-2</v>
      </c>
      <c r="AC51" s="65">
        <f t="shared" si="38"/>
        <v>44290937.600000001</v>
      </c>
      <c r="AD51" s="69">
        <f t="shared" si="37"/>
        <v>6.2282545041165725E-2</v>
      </c>
    </row>
    <row r="52" spans="1:30" ht="26.25" customHeight="1">
      <c r="A52" s="692"/>
      <c r="B52" s="724" t="s">
        <v>26</v>
      </c>
      <c r="C52" s="724"/>
      <c r="D52" s="27" t="s">
        <v>90</v>
      </c>
      <c r="F52" s="87">
        <v>10.5</v>
      </c>
      <c r="H52" s="52">
        <f>입력변수!$M$32</f>
        <v>1</v>
      </c>
      <c r="J52" s="45"/>
      <c r="K52" s="45"/>
      <c r="L52" s="50">
        <f>입력변수!$N$42</f>
        <v>48</v>
      </c>
      <c r="M52" s="45"/>
      <c r="N52" s="45"/>
      <c r="O52" s="38">
        <f t="shared" si="39"/>
        <v>48</v>
      </c>
      <c r="Q52" s="353">
        <f>입력변수!O66</f>
        <v>0.45946583303556648</v>
      </c>
      <c r="S52" s="75"/>
      <c r="T52" s="78"/>
      <c r="U52" s="74">
        <f>입력변수!$N$62</f>
        <v>1</v>
      </c>
      <c r="V52" s="358">
        <f>Q52*U52</f>
        <v>0.45946583303556648</v>
      </c>
      <c r="W52" s="73"/>
      <c r="X52" s="367">
        <f t="shared" si="34"/>
        <v>22.05435998570719</v>
      </c>
      <c r="Y52" s="73"/>
      <c r="Z52" s="373">
        <f t="shared" si="5"/>
        <v>231.6</v>
      </c>
      <c r="AA52" s="373">
        <f t="shared" si="35"/>
        <v>7.978228667883841E-2</v>
      </c>
      <c r="AC52" s="65">
        <f t="shared" si="38"/>
        <v>56735515.199999996</v>
      </c>
      <c r="AD52" s="69">
        <f t="shared" si="37"/>
        <v>7.9782286678838382E-2</v>
      </c>
    </row>
    <row r="53" spans="1:30" ht="26.25" customHeight="1">
      <c r="A53" s="692"/>
      <c r="B53" s="724" t="s">
        <v>27</v>
      </c>
      <c r="C53" s="724"/>
      <c r="D53" s="27" t="s">
        <v>90</v>
      </c>
      <c r="F53" s="87">
        <v>2.6</v>
      </c>
      <c r="H53" s="52">
        <f>입력변수!$M$32</f>
        <v>1</v>
      </c>
      <c r="J53" s="45"/>
      <c r="K53" s="45"/>
      <c r="L53" s="50">
        <f>입력변수!$N$42</f>
        <v>48</v>
      </c>
      <c r="M53" s="45"/>
      <c r="N53" s="45"/>
      <c r="O53" s="38">
        <f t="shared" si="39"/>
        <v>48</v>
      </c>
      <c r="Q53" s="353">
        <f>입력변수!O66</f>
        <v>0.45946583303556648</v>
      </c>
      <c r="S53" s="75"/>
      <c r="T53" s="75"/>
      <c r="U53" s="74">
        <f>입력변수!$N$62</f>
        <v>1</v>
      </c>
      <c r="V53" s="358">
        <f>Q53*U53</f>
        <v>0.45946583303556648</v>
      </c>
      <c r="W53" s="73"/>
      <c r="X53" s="367">
        <f t="shared" si="34"/>
        <v>22.05435998570719</v>
      </c>
      <c r="Y53" s="73"/>
      <c r="Z53" s="373">
        <f t="shared" si="5"/>
        <v>57.3</v>
      </c>
      <c r="AA53" s="373">
        <f t="shared" si="35"/>
        <v>1.9738881807847327E-2</v>
      </c>
      <c r="AC53" s="65">
        <f t="shared" si="38"/>
        <v>14036895.6</v>
      </c>
      <c r="AD53" s="69">
        <f t="shared" si="37"/>
        <v>1.9738881807847324E-2</v>
      </c>
    </row>
    <row r="54" spans="1:30" ht="26.25" customHeight="1">
      <c r="A54" s="692"/>
      <c r="B54" s="724" t="s">
        <v>28</v>
      </c>
      <c r="C54" s="724"/>
      <c r="D54" s="27" t="s">
        <v>90</v>
      </c>
      <c r="F54" s="87">
        <v>13.4</v>
      </c>
      <c r="H54" s="52">
        <f>입력변수!$M$32</f>
        <v>1</v>
      </c>
      <c r="J54" s="45"/>
      <c r="K54" s="45"/>
      <c r="L54" s="50">
        <f>입력변수!$N$42</f>
        <v>48</v>
      </c>
      <c r="M54" s="45"/>
      <c r="N54" s="45"/>
      <c r="O54" s="38">
        <f t="shared" si="39"/>
        <v>48</v>
      </c>
      <c r="Q54" s="353">
        <f>입력변수!O66</f>
        <v>0.45946583303556648</v>
      </c>
      <c r="S54" s="75"/>
      <c r="T54" s="75"/>
      <c r="U54" s="75"/>
      <c r="V54" s="358">
        <f>Q54</f>
        <v>0.45946583303556648</v>
      </c>
      <c r="W54" s="73"/>
      <c r="X54" s="367">
        <f t="shared" si="34"/>
        <v>22.05435998570719</v>
      </c>
      <c r="Y54" s="73"/>
      <c r="Z54" s="373">
        <f t="shared" si="5"/>
        <v>295.5</v>
      </c>
      <c r="AA54" s="373">
        <f t="shared" si="35"/>
        <v>0.10179475696717077</v>
      </c>
      <c r="AC54" s="65">
        <f t="shared" si="38"/>
        <v>72389226</v>
      </c>
      <c r="AD54" s="69">
        <f t="shared" si="37"/>
        <v>0.10179475696717075</v>
      </c>
    </row>
    <row r="55" spans="1:30" ht="26.25" customHeight="1">
      <c r="A55" s="692"/>
      <c r="B55" s="724" t="s">
        <v>135</v>
      </c>
      <c r="C55" s="724"/>
      <c r="D55" s="27" t="s">
        <v>43</v>
      </c>
      <c r="F55" s="87">
        <v>5.2</v>
      </c>
      <c r="H55" s="52">
        <f>입력변수!$M$32</f>
        <v>1</v>
      </c>
      <c r="J55" s="45"/>
      <c r="K55" s="45"/>
      <c r="L55" s="45"/>
      <c r="M55" s="45"/>
      <c r="N55" s="46">
        <f>입력변수!$N$57</f>
        <v>16</v>
      </c>
      <c r="O55" s="38">
        <f t="shared" si="39"/>
        <v>16</v>
      </c>
      <c r="Q55" s="346"/>
      <c r="S55" s="75"/>
      <c r="T55" s="75"/>
      <c r="U55" s="75"/>
      <c r="V55" s="358">
        <v>1</v>
      </c>
      <c r="W55" s="73"/>
      <c r="X55" s="367">
        <f t="shared" si="34"/>
        <v>16</v>
      </c>
      <c r="Y55" s="73"/>
      <c r="Z55" s="373">
        <f t="shared" si="5"/>
        <v>83.2</v>
      </c>
      <c r="AA55" s="373">
        <f t="shared" si="35"/>
        <v>2.866099417823556E-2</v>
      </c>
      <c r="AC55" s="65">
        <f t="shared" si="38"/>
        <v>20381670.400000002</v>
      </c>
      <c r="AD55" s="69">
        <f t="shared" si="37"/>
        <v>2.8660994178235557E-2</v>
      </c>
    </row>
    <row r="56" spans="1:30" ht="26.25" customHeight="1">
      <c r="A56" s="692"/>
      <c r="B56" s="724" t="s">
        <v>136</v>
      </c>
      <c r="C56" s="724"/>
      <c r="D56" s="27" t="s">
        <v>137</v>
      </c>
      <c r="F56" s="87">
        <v>6</v>
      </c>
      <c r="H56" s="52">
        <f>입력변수!$M$32</f>
        <v>1</v>
      </c>
      <c r="J56" s="44">
        <v>1</v>
      </c>
      <c r="K56" s="45"/>
      <c r="L56" s="45"/>
      <c r="M56" s="45"/>
      <c r="N56" s="45"/>
      <c r="O56" s="38">
        <f t="shared" si="39"/>
        <v>1</v>
      </c>
      <c r="Q56" s="346"/>
      <c r="S56" s="75"/>
      <c r="T56" s="75"/>
      <c r="U56" s="75"/>
      <c r="V56" s="358">
        <v>1</v>
      </c>
      <c r="W56" s="73"/>
      <c r="X56" s="367">
        <f t="shared" si="34"/>
        <v>1</v>
      </c>
      <c r="Y56" s="73"/>
      <c r="Z56" s="373">
        <f t="shared" si="5"/>
        <v>6</v>
      </c>
      <c r="AA56" s="373">
        <f t="shared" si="35"/>
        <v>2.0668986186227569E-3</v>
      </c>
      <c r="AC56" s="65">
        <f t="shared" si="38"/>
        <v>1469832</v>
      </c>
      <c r="AD56" s="69">
        <f t="shared" si="37"/>
        <v>2.0668986186227565E-3</v>
      </c>
    </row>
    <row r="57" spans="1:30" ht="26.25" customHeight="1">
      <c r="A57" s="692"/>
      <c r="B57" s="724" t="s">
        <v>29</v>
      </c>
      <c r="C57" s="724"/>
      <c r="D57" s="27" t="s">
        <v>90</v>
      </c>
      <c r="F57" s="87">
        <v>1.5</v>
      </c>
      <c r="H57" s="52">
        <f>입력변수!$M$32</f>
        <v>1</v>
      </c>
      <c r="J57" s="45"/>
      <c r="K57" s="45"/>
      <c r="L57" s="50">
        <f>입력변수!$N$42</f>
        <v>48</v>
      </c>
      <c r="M57" s="45"/>
      <c r="N57" s="45"/>
      <c r="O57" s="38">
        <f t="shared" si="39"/>
        <v>48</v>
      </c>
      <c r="Q57" s="346"/>
      <c r="S57" s="75"/>
      <c r="T57" s="75"/>
      <c r="U57" s="75"/>
      <c r="V57" s="358">
        <v>1</v>
      </c>
      <c r="W57" s="73"/>
      <c r="X57" s="367">
        <f t="shared" si="34"/>
        <v>48</v>
      </c>
      <c r="Y57" s="73"/>
      <c r="Z57" s="373">
        <f t="shared" si="5"/>
        <v>72</v>
      </c>
      <c r="AA57" s="373">
        <f t="shared" si="35"/>
        <v>2.4802783423473081E-2</v>
      </c>
      <c r="AC57" s="65">
        <f t="shared" si="38"/>
        <v>17637984</v>
      </c>
      <c r="AD57" s="69">
        <f t="shared" si="37"/>
        <v>2.4802783423473074E-2</v>
      </c>
    </row>
    <row r="58" spans="1:30" ht="26.25" customHeight="1">
      <c r="A58" s="692"/>
      <c r="B58" s="724" t="s">
        <v>334</v>
      </c>
      <c r="C58" s="724"/>
      <c r="D58" s="27" t="s">
        <v>92</v>
      </c>
      <c r="F58" s="87">
        <v>6.9</v>
      </c>
      <c r="H58" s="52">
        <f>입력변수!$M$32</f>
        <v>1</v>
      </c>
      <c r="J58" s="45"/>
      <c r="K58" s="45"/>
      <c r="L58" s="45"/>
      <c r="M58" s="51">
        <f>입력변수!N41</f>
        <v>4</v>
      </c>
      <c r="N58" s="45"/>
      <c r="O58" s="38">
        <f t="shared" si="39"/>
        <v>4</v>
      </c>
      <c r="Q58" s="353">
        <f>입력변수!O66</f>
        <v>0.45946583303556648</v>
      </c>
      <c r="S58" s="75"/>
      <c r="T58" s="75"/>
      <c r="U58" s="75"/>
      <c r="V58" s="358">
        <f>Q58</f>
        <v>0.45946583303556648</v>
      </c>
      <c r="W58" s="73"/>
      <c r="X58" s="367">
        <f t="shared" si="34"/>
        <v>1.8378633321422659</v>
      </c>
      <c r="Y58" s="73"/>
      <c r="Z58" s="373">
        <f t="shared" si="5"/>
        <v>12.7</v>
      </c>
      <c r="AA58" s="373">
        <f t="shared" si="35"/>
        <v>4.3749354094181686E-3</v>
      </c>
      <c r="AC58" s="65">
        <f t="shared" si="38"/>
        <v>3111144.4</v>
      </c>
      <c r="AD58" s="69">
        <f t="shared" si="37"/>
        <v>4.3749354094181677E-3</v>
      </c>
    </row>
    <row r="59" spans="1:30" ht="26.25" customHeight="1">
      <c r="A59" s="692"/>
      <c r="B59" s="724" t="s">
        <v>30</v>
      </c>
      <c r="C59" s="724"/>
      <c r="D59" s="27" t="s">
        <v>43</v>
      </c>
      <c r="F59" s="87">
        <v>4.5999999999999996</v>
      </c>
      <c r="H59" s="86">
        <f>입력변수!$M$32</f>
        <v>1</v>
      </c>
      <c r="J59" s="45"/>
      <c r="K59" s="45"/>
      <c r="L59" s="45"/>
      <c r="M59" s="45"/>
      <c r="N59" s="46">
        <f>입력변수!$N$58</f>
        <v>4</v>
      </c>
      <c r="O59" s="38">
        <f t="shared" ref="O59" si="40">SUM(J59:N59)</f>
        <v>4</v>
      </c>
      <c r="Q59" s="346"/>
      <c r="S59" s="75"/>
      <c r="T59" s="75"/>
      <c r="U59" s="75"/>
      <c r="V59" s="358">
        <v>1</v>
      </c>
      <c r="W59" s="73"/>
      <c r="X59" s="367">
        <f t="shared" si="34"/>
        <v>4</v>
      </c>
      <c r="Y59" s="73"/>
      <c r="Z59" s="373">
        <f t="shared" si="5"/>
        <v>18.399999999999999</v>
      </c>
      <c r="AA59" s="373">
        <f t="shared" si="35"/>
        <v>6.3384890971097873E-3</v>
      </c>
      <c r="AC59" s="65">
        <f t="shared" si="38"/>
        <v>4507484.8</v>
      </c>
      <c r="AD59" s="69">
        <f t="shared" si="37"/>
        <v>6.3384890971097856E-3</v>
      </c>
    </row>
    <row r="60" spans="1:30" ht="26.25" customHeight="1">
      <c r="A60" s="692"/>
      <c r="B60" s="724" t="s">
        <v>31</v>
      </c>
      <c r="C60" s="724"/>
      <c r="D60" s="23" t="s">
        <v>337</v>
      </c>
      <c r="F60" s="87">
        <v>0.8</v>
      </c>
      <c r="H60" s="52">
        <f>입력변수!$M$32</f>
        <v>1</v>
      </c>
      <c r="J60" s="45"/>
      <c r="K60" s="88">
        <f>입력변수!$N$45</f>
        <v>1078</v>
      </c>
      <c r="L60" s="45"/>
      <c r="M60" s="45"/>
      <c r="N60" s="45"/>
      <c r="O60" s="38">
        <f t="shared" si="39"/>
        <v>1078</v>
      </c>
      <c r="Q60" s="353">
        <f>입력변수!O66</f>
        <v>0.45946583303556648</v>
      </c>
      <c r="S60" s="75"/>
      <c r="T60" s="75"/>
      <c r="U60" s="75"/>
      <c r="V60" s="358">
        <f>Q60</f>
        <v>0.45946583303556648</v>
      </c>
      <c r="W60" s="73"/>
      <c r="X60" s="367">
        <f t="shared" si="34"/>
        <v>495.30416801234065</v>
      </c>
      <c r="Y60" s="73"/>
      <c r="Z60" s="373">
        <f t="shared" si="5"/>
        <v>396.2</v>
      </c>
      <c r="AA60" s="373">
        <f t="shared" si="35"/>
        <v>0.1364842054497227</v>
      </c>
      <c r="AC60" s="65">
        <f t="shared" si="38"/>
        <v>97057906.399999991</v>
      </c>
      <c r="AD60" s="69">
        <f t="shared" si="37"/>
        <v>0.13648420544972267</v>
      </c>
    </row>
    <row r="61" spans="1:30" ht="39.950000000000003" customHeight="1">
      <c r="A61" s="693"/>
      <c r="B61" s="729"/>
      <c r="C61" s="730"/>
      <c r="D61" s="265"/>
      <c r="F61" s="266">
        <f>SUM(F45:F60)</f>
        <v>193.79999999999998</v>
      </c>
      <c r="H61" s="267"/>
      <c r="J61" s="268"/>
      <c r="K61" s="268"/>
      <c r="L61" s="268"/>
      <c r="M61" s="268"/>
      <c r="N61" s="268"/>
      <c r="O61" s="268"/>
      <c r="Q61" s="354"/>
      <c r="S61" s="269"/>
      <c r="T61" s="269"/>
      <c r="U61" s="269"/>
      <c r="V61" s="364"/>
      <c r="W61" s="73"/>
      <c r="X61" s="364"/>
      <c r="Y61" s="73"/>
      <c r="Z61" s="379">
        <f t="shared" ref="Z61:AA61" si="41">SUM(Z45:Z60)</f>
        <v>2820.7999999999997</v>
      </c>
      <c r="AA61" s="379">
        <f t="shared" si="41"/>
        <v>0.97171793723517863</v>
      </c>
      <c r="AC61" s="266">
        <f t="shared" ref="AC61:AD61" si="42">SUM(AC45:AC60)</f>
        <v>691017017.60000002</v>
      </c>
      <c r="AD61" s="270">
        <f t="shared" si="42"/>
        <v>0.9717179372351783</v>
      </c>
    </row>
    <row r="62" spans="1:30" ht="26.25" customHeight="1">
      <c r="A62" s="694" t="s">
        <v>140</v>
      </c>
      <c r="B62" s="737" t="s">
        <v>32</v>
      </c>
      <c r="C62" s="737"/>
      <c r="D62" s="28" t="s">
        <v>3</v>
      </c>
      <c r="F62" s="87">
        <v>23.3</v>
      </c>
      <c r="H62" s="53">
        <f>입력변수!$M$33</f>
        <v>0</v>
      </c>
      <c r="J62" s="45"/>
      <c r="K62" s="45"/>
      <c r="L62" s="50">
        <f>입력변수!$N$59</f>
        <v>2</v>
      </c>
      <c r="M62" s="45"/>
      <c r="N62" s="45"/>
      <c r="O62" s="38">
        <f t="shared" si="39"/>
        <v>2</v>
      </c>
      <c r="Q62" s="353">
        <f>입력변수!O66</f>
        <v>0.45946583303556648</v>
      </c>
      <c r="S62" s="75"/>
      <c r="T62" s="75"/>
      <c r="U62" s="75"/>
      <c r="V62" s="358">
        <f>Q62</f>
        <v>0.45946583303556648</v>
      </c>
      <c r="W62" s="73"/>
      <c r="X62" s="367">
        <f>H62*O62*V62</f>
        <v>0</v>
      </c>
      <c r="Y62" s="73"/>
      <c r="Z62" s="373">
        <f t="shared" si="5"/>
        <v>0</v>
      </c>
      <c r="AA62" s="373">
        <f>Z62/$Z$67</f>
        <v>0</v>
      </c>
      <c r="AC62" s="65">
        <f>Z62*$Z$70</f>
        <v>0</v>
      </c>
      <c r="AD62" s="69">
        <f>AC62/$AC$67</f>
        <v>0</v>
      </c>
    </row>
    <row r="63" spans="1:30" ht="26.25" customHeight="1">
      <c r="A63" s="695"/>
      <c r="B63" s="724" t="s">
        <v>138</v>
      </c>
      <c r="C63" s="724"/>
      <c r="D63" s="23" t="s">
        <v>3</v>
      </c>
      <c r="F63" s="87">
        <v>25.9</v>
      </c>
      <c r="H63" s="53">
        <f>입력변수!$M$33</f>
        <v>0</v>
      </c>
      <c r="J63" s="44">
        <v>1</v>
      </c>
      <c r="K63" s="45"/>
      <c r="L63" s="45"/>
      <c r="M63" s="45"/>
      <c r="N63" s="45"/>
      <c r="O63" s="38">
        <f t="shared" si="39"/>
        <v>1</v>
      </c>
      <c r="Q63" s="346"/>
      <c r="S63" s="75"/>
      <c r="T63" s="75"/>
      <c r="U63" s="75"/>
      <c r="V63" s="358">
        <v>1</v>
      </c>
      <c r="W63" s="73"/>
      <c r="X63" s="367">
        <f>H63*O63*V63</f>
        <v>0</v>
      </c>
      <c r="Y63" s="73"/>
      <c r="Z63" s="373">
        <f t="shared" si="5"/>
        <v>0</v>
      </c>
      <c r="AA63" s="373">
        <f>Z63/$Z$67</f>
        <v>0</v>
      </c>
      <c r="AC63" s="65">
        <f>Z63*$Z$70</f>
        <v>0</v>
      </c>
      <c r="AD63" s="69">
        <f>AC63/$AC$67</f>
        <v>0</v>
      </c>
    </row>
    <row r="64" spans="1:30" ht="26.25" customHeight="1">
      <c r="A64" s="695"/>
      <c r="B64" s="724" t="s">
        <v>33</v>
      </c>
      <c r="C64" s="724"/>
      <c r="D64" s="25" t="s">
        <v>3</v>
      </c>
      <c r="F64" s="87">
        <v>20.8</v>
      </c>
      <c r="H64" s="53">
        <f>입력변수!$M$34</f>
        <v>0</v>
      </c>
      <c r="J64" s="44">
        <v>1</v>
      </c>
      <c r="K64" s="45"/>
      <c r="L64" s="45"/>
      <c r="M64" s="45"/>
      <c r="N64" s="45"/>
      <c r="O64" s="38">
        <f t="shared" si="39"/>
        <v>1</v>
      </c>
      <c r="Q64" s="346"/>
      <c r="S64" s="75"/>
      <c r="T64" s="75"/>
      <c r="U64" s="75"/>
      <c r="V64" s="358">
        <v>1</v>
      </c>
      <c r="W64" s="73"/>
      <c r="X64" s="367">
        <f>H64*O64*V64</f>
        <v>0</v>
      </c>
      <c r="Y64" s="73"/>
      <c r="Z64" s="373">
        <f t="shared" si="5"/>
        <v>0</v>
      </c>
      <c r="AA64" s="373">
        <f>Z64/$Z$67</f>
        <v>0</v>
      </c>
      <c r="AC64" s="65">
        <f>Z64*$Z$70</f>
        <v>0</v>
      </c>
      <c r="AD64" s="69">
        <f>AC64/$AC$67</f>
        <v>0</v>
      </c>
    </row>
    <row r="65" spans="1:30" ht="26.25" customHeight="1">
      <c r="A65" s="695"/>
      <c r="B65" s="737" t="s">
        <v>34</v>
      </c>
      <c r="C65" s="737"/>
      <c r="D65" s="32" t="s">
        <v>3</v>
      </c>
      <c r="F65" s="87">
        <v>27.4</v>
      </c>
      <c r="H65" s="53">
        <f>입력변수!$M$33</f>
        <v>0</v>
      </c>
      <c r="J65" s="44">
        <v>1</v>
      </c>
      <c r="K65" s="45"/>
      <c r="L65" s="45"/>
      <c r="M65" s="45"/>
      <c r="N65" s="45"/>
      <c r="O65" s="38">
        <f t="shared" ref="O65" si="43">SUM(J65:N65)</f>
        <v>1</v>
      </c>
      <c r="Q65" s="346"/>
      <c r="S65" s="75"/>
      <c r="T65" s="75"/>
      <c r="U65" s="75"/>
      <c r="V65" s="358">
        <v>1</v>
      </c>
      <c r="W65" s="73"/>
      <c r="X65" s="367">
        <f>H65*O65*V65</f>
        <v>0</v>
      </c>
      <c r="Y65" s="73"/>
      <c r="Z65" s="373">
        <f t="shared" si="5"/>
        <v>0</v>
      </c>
      <c r="AA65" s="373">
        <f>Z65/$Z$67</f>
        <v>0</v>
      </c>
      <c r="AC65" s="65">
        <f>Z65*$Z$70</f>
        <v>0</v>
      </c>
      <c r="AD65" s="69">
        <f>AC65/$AC$67</f>
        <v>0</v>
      </c>
    </row>
    <row r="66" spans="1:30" ht="39.950000000000003" customHeight="1" thickBot="1">
      <c r="A66" s="696"/>
      <c r="B66" s="727"/>
      <c r="C66" s="728"/>
      <c r="D66" s="271"/>
      <c r="F66" s="251">
        <f>SUM(F62:F65)</f>
        <v>97.4</v>
      </c>
      <c r="H66" s="272"/>
      <c r="J66" s="273"/>
      <c r="K66" s="273"/>
      <c r="L66" s="273"/>
      <c r="M66" s="273"/>
      <c r="N66" s="273"/>
      <c r="O66" s="274"/>
      <c r="Q66" s="355"/>
      <c r="S66" s="275"/>
      <c r="T66" s="275"/>
      <c r="U66" s="275"/>
      <c r="V66" s="365"/>
      <c r="W66" s="73"/>
      <c r="X66" s="365"/>
      <c r="Y66" s="73"/>
      <c r="Z66" s="380">
        <f>SUM(Z62:Z65)</f>
        <v>0</v>
      </c>
      <c r="AA66" s="380">
        <f>SUM(AA62:AA65)</f>
        <v>0</v>
      </c>
      <c r="AC66" s="251">
        <f>SUM(AC62:AC65)</f>
        <v>0</v>
      </c>
      <c r="AD66" s="276">
        <f>SUM(AD62:AD65)</f>
        <v>0</v>
      </c>
    </row>
    <row r="67" spans="1:30" ht="39.950000000000003" customHeight="1">
      <c r="A67" s="11"/>
      <c r="B67" s="12"/>
      <c r="C67" s="12"/>
      <c r="D67" s="14"/>
      <c r="F67" s="68">
        <f>F13+F20+F29+F40+F44+F61+F66</f>
        <v>1120.7</v>
      </c>
      <c r="J67" s="36"/>
      <c r="K67" s="36"/>
      <c r="L67" s="36"/>
      <c r="M67" s="36"/>
      <c r="N67" s="36"/>
      <c r="O67" s="37"/>
      <c r="S67" s="79"/>
      <c r="T67" s="79"/>
      <c r="U67" s="79"/>
      <c r="V67" s="366"/>
      <c r="W67" s="73"/>
      <c r="X67" s="368" t="s">
        <v>298</v>
      </c>
      <c r="Y67" s="277" t="s">
        <v>300</v>
      </c>
      <c r="Z67" s="381">
        <f>Z13+Z20+Z29+Z40+Z44+Z61+Z66</f>
        <v>2902.8999999999996</v>
      </c>
      <c r="AA67" s="382">
        <f>AA13+AA20+AA29+AA40+AA44+AA61+AA66</f>
        <v>1</v>
      </c>
      <c r="AC67" s="82">
        <f>AC13+AC20+AC29+AC40+AC44+AC61+AC66</f>
        <v>711129218.80000007</v>
      </c>
      <c r="AD67" s="70">
        <f>AD13+AD20+AD29+AD40+AD44+AD61+AD66</f>
        <v>0.99999999999999967</v>
      </c>
    </row>
    <row r="68" spans="1:30">
      <c r="B68" s="10"/>
      <c r="X68" s="369" t="s">
        <v>299</v>
      </c>
      <c r="Y68" s="278" t="s">
        <v>300</v>
      </c>
      <c r="Z68" s="375">
        <f>ROUND(Z67/22,2)*0.992</f>
        <v>130.89439999999999</v>
      </c>
    </row>
    <row r="69" spans="1:30">
      <c r="A69" s="13"/>
      <c r="C69" s="14"/>
      <c r="D69" s="14"/>
      <c r="S69" s="29"/>
      <c r="T69" s="29"/>
      <c r="U69" s="29"/>
      <c r="Z69" s="384" t="s">
        <v>14</v>
      </c>
    </row>
    <row r="70" spans="1:30">
      <c r="A70" s="15"/>
      <c r="C70" s="16"/>
      <c r="D70" s="16"/>
      <c r="S70" s="30"/>
      <c r="T70" s="30"/>
      <c r="U70" s="30"/>
      <c r="Z70" s="385">
        <f>입력변수!D10</f>
        <v>244972</v>
      </c>
    </row>
    <row r="71" spans="1:30">
      <c r="A71" s="13"/>
      <c r="C71" s="14"/>
      <c r="D71" s="14"/>
      <c r="S71" s="29"/>
      <c r="T71" s="29"/>
      <c r="U71" s="29"/>
      <c r="Z71" s="385">
        <f t="shared" ref="Z71" si="44">Z67*Z70</f>
        <v>711129218.79999995</v>
      </c>
    </row>
  </sheetData>
  <mergeCells count="78">
    <mergeCell ref="D11:D12"/>
    <mergeCell ref="B59:C59"/>
    <mergeCell ref="B60:C60"/>
    <mergeCell ref="B62:C62"/>
    <mergeCell ref="B63:C63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45:C45"/>
    <mergeCell ref="B46:C46"/>
    <mergeCell ref="B47:C47"/>
    <mergeCell ref="B48:C48"/>
    <mergeCell ref="B65:C65"/>
    <mergeCell ref="B64:C64"/>
    <mergeCell ref="B27:C27"/>
    <mergeCell ref="B28:C28"/>
    <mergeCell ref="B30:C30"/>
    <mergeCell ref="B31:C31"/>
    <mergeCell ref="B32:C32"/>
    <mergeCell ref="B10:C10"/>
    <mergeCell ref="B11:B12"/>
    <mergeCell ref="B14:C14"/>
    <mergeCell ref="B15:C15"/>
    <mergeCell ref="B16:C16"/>
    <mergeCell ref="B13:C13"/>
    <mergeCell ref="B5:C5"/>
    <mergeCell ref="B6:C6"/>
    <mergeCell ref="B7:C7"/>
    <mergeCell ref="B8:C8"/>
    <mergeCell ref="B9:C9"/>
    <mergeCell ref="B66:C66"/>
    <mergeCell ref="B61:C61"/>
    <mergeCell ref="B44:C44"/>
    <mergeCell ref="B40:C40"/>
    <mergeCell ref="B29:C29"/>
    <mergeCell ref="B33:C33"/>
    <mergeCell ref="B34:C34"/>
    <mergeCell ref="B35:C35"/>
    <mergeCell ref="B36:C36"/>
    <mergeCell ref="B37:C37"/>
    <mergeCell ref="B38:C38"/>
    <mergeCell ref="B39:C39"/>
    <mergeCell ref="B41:C41"/>
    <mergeCell ref="B42:C42"/>
    <mergeCell ref="B53:C53"/>
    <mergeCell ref="B43:C43"/>
    <mergeCell ref="B20:C20"/>
    <mergeCell ref="B17:C17"/>
    <mergeCell ref="B18:C18"/>
    <mergeCell ref="B19:C19"/>
    <mergeCell ref="B21:C21"/>
    <mergeCell ref="B22:C22"/>
    <mergeCell ref="B23:C23"/>
    <mergeCell ref="B24:C24"/>
    <mergeCell ref="B25:C25"/>
    <mergeCell ref="B26:C26"/>
    <mergeCell ref="Z3:AA3"/>
    <mergeCell ref="AC3:AD3"/>
    <mergeCell ref="A3:D3"/>
    <mergeCell ref="S3:V3"/>
    <mergeCell ref="X3:X4"/>
    <mergeCell ref="J3:O3"/>
    <mergeCell ref="H3:H4"/>
    <mergeCell ref="Q3:Q4"/>
    <mergeCell ref="B4:C4"/>
    <mergeCell ref="A45:A61"/>
    <mergeCell ref="A62:A66"/>
    <mergeCell ref="A5:A13"/>
    <mergeCell ref="A14:A20"/>
    <mergeCell ref="A21:A29"/>
    <mergeCell ref="A30:A40"/>
    <mergeCell ref="A41:A44"/>
  </mergeCells>
  <phoneticPr fontId="3" type="noConversion"/>
  <pageMargins left="0.23622047244094491" right="0.23622047244094491" top="0.31496062992125984" bottom="0.27559055118110237" header="0.31496062992125984" footer="0.31496062992125984"/>
  <pageSetup paperSize="9" scale="2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M16"/>
  <sheetViews>
    <sheetView showGridLines="0" view="pageBreakPreview" zoomScaleNormal="90" zoomScaleSheetLayoutView="100" workbookViewId="0">
      <selection activeCell="V24" sqref="V24"/>
    </sheetView>
  </sheetViews>
  <sheetFormatPr defaultColWidth="3.25" defaultRowHeight="19.5" customHeight="1"/>
  <cols>
    <col min="1" max="3" width="3.25" style="284" customWidth="1"/>
    <col min="4" max="4" width="3.75" style="284" customWidth="1"/>
    <col min="5" max="8" width="3.25" style="284" customWidth="1"/>
    <col min="9" max="9" width="3.75" style="284" customWidth="1"/>
    <col min="10" max="15" width="3.25" style="284" customWidth="1"/>
    <col min="16" max="16" width="4.75" style="284" customWidth="1"/>
    <col min="17" max="36" width="3.25" style="284" customWidth="1"/>
    <col min="37" max="37" width="4.25" style="284" customWidth="1"/>
    <col min="38" max="38" width="3.25" style="284"/>
    <col min="39" max="39" width="17.375" style="284" bestFit="1" customWidth="1"/>
    <col min="40" max="256" width="3.25" style="284"/>
    <col min="257" max="259" width="3.25" style="284" customWidth="1"/>
    <col min="260" max="260" width="3.75" style="284" customWidth="1"/>
    <col min="261" max="264" width="3.25" style="284" customWidth="1"/>
    <col min="265" max="265" width="3.75" style="284" customWidth="1"/>
    <col min="266" max="271" width="3.25" style="284" customWidth="1"/>
    <col min="272" max="272" width="4.75" style="284" customWidth="1"/>
    <col min="273" max="292" width="3.25" style="284" customWidth="1"/>
    <col min="293" max="293" width="4.25" style="284" customWidth="1"/>
    <col min="294" max="294" width="3.25" style="284"/>
    <col min="295" max="295" width="17.375" style="284" bestFit="1" customWidth="1"/>
    <col min="296" max="512" width="3.25" style="284"/>
    <col min="513" max="515" width="3.25" style="284" customWidth="1"/>
    <col min="516" max="516" width="3.75" style="284" customWidth="1"/>
    <col min="517" max="520" width="3.25" style="284" customWidth="1"/>
    <col min="521" max="521" width="3.75" style="284" customWidth="1"/>
    <col min="522" max="527" width="3.25" style="284" customWidth="1"/>
    <col min="528" max="528" width="4.75" style="284" customWidth="1"/>
    <col min="529" max="548" width="3.25" style="284" customWidth="1"/>
    <col min="549" max="549" width="4.25" style="284" customWidth="1"/>
    <col min="550" max="550" width="3.25" style="284"/>
    <col min="551" max="551" width="17.375" style="284" bestFit="1" customWidth="1"/>
    <col min="552" max="768" width="3.25" style="284"/>
    <col min="769" max="771" width="3.25" style="284" customWidth="1"/>
    <col min="772" max="772" width="3.75" style="284" customWidth="1"/>
    <col min="773" max="776" width="3.25" style="284" customWidth="1"/>
    <col min="777" max="777" width="3.75" style="284" customWidth="1"/>
    <col min="778" max="783" width="3.25" style="284" customWidth="1"/>
    <col min="784" max="784" width="4.75" style="284" customWidth="1"/>
    <col min="785" max="804" width="3.25" style="284" customWidth="1"/>
    <col min="805" max="805" width="4.25" style="284" customWidth="1"/>
    <col min="806" max="806" width="3.25" style="284"/>
    <col min="807" max="807" width="17.375" style="284" bestFit="1" customWidth="1"/>
    <col min="808" max="1024" width="3.25" style="284"/>
    <col min="1025" max="1027" width="3.25" style="284" customWidth="1"/>
    <col min="1028" max="1028" width="3.75" style="284" customWidth="1"/>
    <col min="1029" max="1032" width="3.25" style="284" customWidth="1"/>
    <col min="1033" max="1033" width="3.75" style="284" customWidth="1"/>
    <col min="1034" max="1039" width="3.25" style="284" customWidth="1"/>
    <col min="1040" max="1040" width="4.75" style="284" customWidth="1"/>
    <col min="1041" max="1060" width="3.25" style="284" customWidth="1"/>
    <col min="1061" max="1061" width="4.25" style="284" customWidth="1"/>
    <col min="1062" max="1062" width="3.25" style="284"/>
    <col min="1063" max="1063" width="17.375" style="284" bestFit="1" customWidth="1"/>
    <col min="1064" max="1280" width="3.25" style="284"/>
    <col min="1281" max="1283" width="3.25" style="284" customWidth="1"/>
    <col min="1284" max="1284" width="3.75" style="284" customWidth="1"/>
    <col min="1285" max="1288" width="3.25" style="284" customWidth="1"/>
    <col min="1289" max="1289" width="3.75" style="284" customWidth="1"/>
    <col min="1290" max="1295" width="3.25" style="284" customWidth="1"/>
    <col min="1296" max="1296" width="4.75" style="284" customWidth="1"/>
    <col min="1297" max="1316" width="3.25" style="284" customWidth="1"/>
    <col min="1317" max="1317" width="4.25" style="284" customWidth="1"/>
    <col min="1318" max="1318" width="3.25" style="284"/>
    <col min="1319" max="1319" width="17.375" style="284" bestFit="1" customWidth="1"/>
    <col min="1320" max="1536" width="3.25" style="284"/>
    <col min="1537" max="1539" width="3.25" style="284" customWidth="1"/>
    <col min="1540" max="1540" width="3.75" style="284" customWidth="1"/>
    <col min="1541" max="1544" width="3.25" style="284" customWidth="1"/>
    <col min="1545" max="1545" width="3.75" style="284" customWidth="1"/>
    <col min="1546" max="1551" width="3.25" style="284" customWidth="1"/>
    <col min="1552" max="1552" width="4.75" style="284" customWidth="1"/>
    <col min="1553" max="1572" width="3.25" style="284" customWidth="1"/>
    <col min="1573" max="1573" width="4.25" style="284" customWidth="1"/>
    <col min="1574" max="1574" width="3.25" style="284"/>
    <col min="1575" max="1575" width="17.375" style="284" bestFit="1" customWidth="1"/>
    <col min="1576" max="1792" width="3.25" style="284"/>
    <col min="1793" max="1795" width="3.25" style="284" customWidth="1"/>
    <col min="1796" max="1796" width="3.75" style="284" customWidth="1"/>
    <col min="1797" max="1800" width="3.25" style="284" customWidth="1"/>
    <col min="1801" max="1801" width="3.75" style="284" customWidth="1"/>
    <col min="1802" max="1807" width="3.25" style="284" customWidth="1"/>
    <col min="1808" max="1808" width="4.75" style="284" customWidth="1"/>
    <col min="1809" max="1828" width="3.25" style="284" customWidth="1"/>
    <col min="1829" max="1829" width="4.25" style="284" customWidth="1"/>
    <col min="1830" max="1830" width="3.25" style="284"/>
    <col min="1831" max="1831" width="17.375" style="284" bestFit="1" customWidth="1"/>
    <col min="1832" max="2048" width="3.25" style="284"/>
    <col min="2049" max="2051" width="3.25" style="284" customWidth="1"/>
    <col min="2052" max="2052" width="3.75" style="284" customWidth="1"/>
    <col min="2053" max="2056" width="3.25" style="284" customWidth="1"/>
    <col min="2057" max="2057" width="3.75" style="284" customWidth="1"/>
    <col min="2058" max="2063" width="3.25" style="284" customWidth="1"/>
    <col min="2064" max="2064" width="4.75" style="284" customWidth="1"/>
    <col min="2065" max="2084" width="3.25" style="284" customWidth="1"/>
    <col min="2085" max="2085" width="4.25" style="284" customWidth="1"/>
    <col min="2086" max="2086" width="3.25" style="284"/>
    <col min="2087" max="2087" width="17.375" style="284" bestFit="1" customWidth="1"/>
    <col min="2088" max="2304" width="3.25" style="284"/>
    <col min="2305" max="2307" width="3.25" style="284" customWidth="1"/>
    <col min="2308" max="2308" width="3.75" style="284" customWidth="1"/>
    <col min="2309" max="2312" width="3.25" style="284" customWidth="1"/>
    <col min="2313" max="2313" width="3.75" style="284" customWidth="1"/>
    <col min="2314" max="2319" width="3.25" style="284" customWidth="1"/>
    <col min="2320" max="2320" width="4.75" style="284" customWidth="1"/>
    <col min="2321" max="2340" width="3.25" style="284" customWidth="1"/>
    <col min="2341" max="2341" width="4.25" style="284" customWidth="1"/>
    <col min="2342" max="2342" width="3.25" style="284"/>
    <col min="2343" max="2343" width="17.375" style="284" bestFit="1" customWidth="1"/>
    <col min="2344" max="2560" width="3.25" style="284"/>
    <col min="2561" max="2563" width="3.25" style="284" customWidth="1"/>
    <col min="2564" max="2564" width="3.75" style="284" customWidth="1"/>
    <col min="2565" max="2568" width="3.25" style="284" customWidth="1"/>
    <col min="2569" max="2569" width="3.75" style="284" customWidth="1"/>
    <col min="2570" max="2575" width="3.25" style="284" customWidth="1"/>
    <col min="2576" max="2576" width="4.75" style="284" customWidth="1"/>
    <col min="2577" max="2596" width="3.25" style="284" customWidth="1"/>
    <col min="2597" max="2597" width="4.25" style="284" customWidth="1"/>
    <col min="2598" max="2598" width="3.25" style="284"/>
    <col min="2599" max="2599" width="17.375" style="284" bestFit="1" customWidth="1"/>
    <col min="2600" max="2816" width="3.25" style="284"/>
    <col min="2817" max="2819" width="3.25" style="284" customWidth="1"/>
    <col min="2820" max="2820" width="3.75" style="284" customWidth="1"/>
    <col min="2821" max="2824" width="3.25" style="284" customWidth="1"/>
    <col min="2825" max="2825" width="3.75" style="284" customWidth="1"/>
    <col min="2826" max="2831" width="3.25" style="284" customWidth="1"/>
    <col min="2832" max="2832" width="4.75" style="284" customWidth="1"/>
    <col min="2833" max="2852" width="3.25" style="284" customWidth="1"/>
    <col min="2853" max="2853" width="4.25" style="284" customWidth="1"/>
    <col min="2854" max="2854" width="3.25" style="284"/>
    <col min="2855" max="2855" width="17.375" style="284" bestFit="1" customWidth="1"/>
    <col min="2856" max="3072" width="3.25" style="284"/>
    <col min="3073" max="3075" width="3.25" style="284" customWidth="1"/>
    <col min="3076" max="3076" width="3.75" style="284" customWidth="1"/>
    <col min="3077" max="3080" width="3.25" style="284" customWidth="1"/>
    <col min="3081" max="3081" width="3.75" style="284" customWidth="1"/>
    <col min="3082" max="3087" width="3.25" style="284" customWidth="1"/>
    <col min="3088" max="3088" width="4.75" style="284" customWidth="1"/>
    <col min="3089" max="3108" width="3.25" style="284" customWidth="1"/>
    <col min="3109" max="3109" width="4.25" style="284" customWidth="1"/>
    <col min="3110" max="3110" width="3.25" style="284"/>
    <col min="3111" max="3111" width="17.375" style="284" bestFit="1" customWidth="1"/>
    <col min="3112" max="3328" width="3.25" style="284"/>
    <col min="3329" max="3331" width="3.25" style="284" customWidth="1"/>
    <col min="3332" max="3332" width="3.75" style="284" customWidth="1"/>
    <col min="3333" max="3336" width="3.25" style="284" customWidth="1"/>
    <col min="3337" max="3337" width="3.75" style="284" customWidth="1"/>
    <col min="3338" max="3343" width="3.25" style="284" customWidth="1"/>
    <col min="3344" max="3344" width="4.75" style="284" customWidth="1"/>
    <col min="3345" max="3364" width="3.25" style="284" customWidth="1"/>
    <col min="3365" max="3365" width="4.25" style="284" customWidth="1"/>
    <col min="3366" max="3366" width="3.25" style="284"/>
    <col min="3367" max="3367" width="17.375" style="284" bestFit="1" customWidth="1"/>
    <col min="3368" max="3584" width="3.25" style="284"/>
    <col min="3585" max="3587" width="3.25" style="284" customWidth="1"/>
    <col min="3588" max="3588" width="3.75" style="284" customWidth="1"/>
    <col min="3589" max="3592" width="3.25" style="284" customWidth="1"/>
    <col min="3593" max="3593" width="3.75" style="284" customWidth="1"/>
    <col min="3594" max="3599" width="3.25" style="284" customWidth="1"/>
    <col min="3600" max="3600" width="4.75" style="284" customWidth="1"/>
    <col min="3601" max="3620" width="3.25" style="284" customWidth="1"/>
    <col min="3621" max="3621" width="4.25" style="284" customWidth="1"/>
    <col min="3622" max="3622" width="3.25" style="284"/>
    <col min="3623" max="3623" width="17.375" style="284" bestFit="1" customWidth="1"/>
    <col min="3624" max="3840" width="3.25" style="284"/>
    <col min="3841" max="3843" width="3.25" style="284" customWidth="1"/>
    <col min="3844" max="3844" width="3.75" style="284" customWidth="1"/>
    <col min="3845" max="3848" width="3.25" style="284" customWidth="1"/>
    <col min="3849" max="3849" width="3.75" style="284" customWidth="1"/>
    <col min="3850" max="3855" width="3.25" style="284" customWidth="1"/>
    <col min="3856" max="3856" width="4.75" style="284" customWidth="1"/>
    <col min="3857" max="3876" width="3.25" style="284" customWidth="1"/>
    <col min="3877" max="3877" width="4.25" style="284" customWidth="1"/>
    <col min="3878" max="3878" width="3.25" style="284"/>
    <col min="3879" max="3879" width="17.375" style="284" bestFit="1" customWidth="1"/>
    <col min="3880" max="4096" width="3.25" style="284"/>
    <col min="4097" max="4099" width="3.25" style="284" customWidth="1"/>
    <col min="4100" max="4100" width="3.75" style="284" customWidth="1"/>
    <col min="4101" max="4104" width="3.25" style="284" customWidth="1"/>
    <col min="4105" max="4105" width="3.75" style="284" customWidth="1"/>
    <col min="4106" max="4111" width="3.25" style="284" customWidth="1"/>
    <col min="4112" max="4112" width="4.75" style="284" customWidth="1"/>
    <col min="4113" max="4132" width="3.25" style="284" customWidth="1"/>
    <col min="4133" max="4133" width="4.25" style="284" customWidth="1"/>
    <col min="4134" max="4134" width="3.25" style="284"/>
    <col min="4135" max="4135" width="17.375" style="284" bestFit="1" customWidth="1"/>
    <col min="4136" max="4352" width="3.25" style="284"/>
    <col min="4353" max="4355" width="3.25" style="284" customWidth="1"/>
    <col min="4356" max="4356" width="3.75" style="284" customWidth="1"/>
    <col min="4357" max="4360" width="3.25" style="284" customWidth="1"/>
    <col min="4361" max="4361" width="3.75" style="284" customWidth="1"/>
    <col min="4362" max="4367" width="3.25" style="284" customWidth="1"/>
    <col min="4368" max="4368" width="4.75" style="284" customWidth="1"/>
    <col min="4369" max="4388" width="3.25" style="284" customWidth="1"/>
    <col min="4389" max="4389" width="4.25" style="284" customWidth="1"/>
    <col min="4390" max="4390" width="3.25" style="284"/>
    <col min="4391" max="4391" width="17.375" style="284" bestFit="1" customWidth="1"/>
    <col min="4392" max="4608" width="3.25" style="284"/>
    <col min="4609" max="4611" width="3.25" style="284" customWidth="1"/>
    <col min="4612" max="4612" width="3.75" style="284" customWidth="1"/>
    <col min="4613" max="4616" width="3.25" style="284" customWidth="1"/>
    <col min="4617" max="4617" width="3.75" style="284" customWidth="1"/>
    <col min="4618" max="4623" width="3.25" style="284" customWidth="1"/>
    <col min="4624" max="4624" width="4.75" style="284" customWidth="1"/>
    <col min="4625" max="4644" width="3.25" style="284" customWidth="1"/>
    <col min="4645" max="4645" width="4.25" style="284" customWidth="1"/>
    <col min="4646" max="4646" width="3.25" style="284"/>
    <col min="4647" max="4647" width="17.375" style="284" bestFit="1" customWidth="1"/>
    <col min="4648" max="4864" width="3.25" style="284"/>
    <col min="4865" max="4867" width="3.25" style="284" customWidth="1"/>
    <col min="4868" max="4868" width="3.75" style="284" customWidth="1"/>
    <col min="4869" max="4872" width="3.25" style="284" customWidth="1"/>
    <col min="4873" max="4873" width="3.75" style="284" customWidth="1"/>
    <col min="4874" max="4879" width="3.25" style="284" customWidth="1"/>
    <col min="4880" max="4880" width="4.75" style="284" customWidth="1"/>
    <col min="4881" max="4900" width="3.25" style="284" customWidth="1"/>
    <col min="4901" max="4901" width="4.25" style="284" customWidth="1"/>
    <col min="4902" max="4902" width="3.25" style="284"/>
    <col min="4903" max="4903" width="17.375" style="284" bestFit="1" customWidth="1"/>
    <col min="4904" max="5120" width="3.25" style="284"/>
    <col min="5121" max="5123" width="3.25" style="284" customWidth="1"/>
    <col min="5124" max="5124" width="3.75" style="284" customWidth="1"/>
    <col min="5125" max="5128" width="3.25" style="284" customWidth="1"/>
    <col min="5129" max="5129" width="3.75" style="284" customWidth="1"/>
    <col min="5130" max="5135" width="3.25" style="284" customWidth="1"/>
    <col min="5136" max="5136" width="4.75" style="284" customWidth="1"/>
    <col min="5137" max="5156" width="3.25" style="284" customWidth="1"/>
    <col min="5157" max="5157" width="4.25" style="284" customWidth="1"/>
    <col min="5158" max="5158" width="3.25" style="284"/>
    <col min="5159" max="5159" width="17.375" style="284" bestFit="1" customWidth="1"/>
    <col min="5160" max="5376" width="3.25" style="284"/>
    <col min="5377" max="5379" width="3.25" style="284" customWidth="1"/>
    <col min="5380" max="5380" width="3.75" style="284" customWidth="1"/>
    <col min="5381" max="5384" width="3.25" style="284" customWidth="1"/>
    <col min="5385" max="5385" width="3.75" style="284" customWidth="1"/>
    <col min="5386" max="5391" width="3.25" style="284" customWidth="1"/>
    <col min="5392" max="5392" width="4.75" style="284" customWidth="1"/>
    <col min="5393" max="5412" width="3.25" style="284" customWidth="1"/>
    <col min="5413" max="5413" width="4.25" style="284" customWidth="1"/>
    <col min="5414" max="5414" width="3.25" style="284"/>
    <col min="5415" max="5415" width="17.375" style="284" bestFit="1" customWidth="1"/>
    <col min="5416" max="5632" width="3.25" style="284"/>
    <col min="5633" max="5635" width="3.25" style="284" customWidth="1"/>
    <col min="5636" max="5636" width="3.75" style="284" customWidth="1"/>
    <col min="5637" max="5640" width="3.25" style="284" customWidth="1"/>
    <col min="5641" max="5641" width="3.75" style="284" customWidth="1"/>
    <col min="5642" max="5647" width="3.25" style="284" customWidth="1"/>
    <col min="5648" max="5648" width="4.75" style="284" customWidth="1"/>
    <col min="5649" max="5668" width="3.25" style="284" customWidth="1"/>
    <col min="5669" max="5669" width="4.25" style="284" customWidth="1"/>
    <col min="5670" max="5670" width="3.25" style="284"/>
    <col min="5671" max="5671" width="17.375" style="284" bestFit="1" customWidth="1"/>
    <col min="5672" max="5888" width="3.25" style="284"/>
    <col min="5889" max="5891" width="3.25" style="284" customWidth="1"/>
    <col min="5892" max="5892" width="3.75" style="284" customWidth="1"/>
    <col min="5893" max="5896" width="3.25" style="284" customWidth="1"/>
    <col min="5897" max="5897" width="3.75" style="284" customWidth="1"/>
    <col min="5898" max="5903" width="3.25" style="284" customWidth="1"/>
    <col min="5904" max="5904" width="4.75" style="284" customWidth="1"/>
    <col min="5905" max="5924" width="3.25" style="284" customWidth="1"/>
    <col min="5925" max="5925" width="4.25" style="284" customWidth="1"/>
    <col min="5926" max="5926" width="3.25" style="284"/>
    <col min="5927" max="5927" width="17.375" style="284" bestFit="1" customWidth="1"/>
    <col min="5928" max="6144" width="3.25" style="284"/>
    <col min="6145" max="6147" width="3.25" style="284" customWidth="1"/>
    <col min="6148" max="6148" width="3.75" style="284" customWidth="1"/>
    <col min="6149" max="6152" width="3.25" style="284" customWidth="1"/>
    <col min="6153" max="6153" width="3.75" style="284" customWidth="1"/>
    <col min="6154" max="6159" width="3.25" style="284" customWidth="1"/>
    <col min="6160" max="6160" width="4.75" style="284" customWidth="1"/>
    <col min="6161" max="6180" width="3.25" style="284" customWidth="1"/>
    <col min="6181" max="6181" width="4.25" style="284" customWidth="1"/>
    <col min="6182" max="6182" width="3.25" style="284"/>
    <col min="6183" max="6183" width="17.375" style="284" bestFit="1" customWidth="1"/>
    <col min="6184" max="6400" width="3.25" style="284"/>
    <col min="6401" max="6403" width="3.25" style="284" customWidth="1"/>
    <col min="6404" max="6404" width="3.75" style="284" customWidth="1"/>
    <col min="6405" max="6408" width="3.25" style="284" customWidth="1"/>
    <col min="6409" max="6409" width="3.75" style="284" customWidth="1"/>
    <col min="6410" max="6415" width="3.25" style="284" customWidth="1"/>
    <col min="6416" max="6416" width="4.75" style="284" customWidth="1"/>
    <col min="6417" max="6436" width="3.25" style="284" customWidth="1"/>
    <col min="6437" max="6437" width="4.25" style="284" customWidth="1"/>
    <col min="6438" max="6438" width="3.25" style="284"/>
    <col min="6439" max="6439" width="17.375" style="284" bestFit="1" customWidth="1"/>
    <col min="6440" max="6656" width="3.25" style="284"/>
    <col min="6657" max="6659" width="3.25" style="284" customWidth="1"/>
    <col min="6660" max="6660" width="3.75" style="284" customWidth="1"/>
    <col min="6661" max="6664" width="3.25" style="284" customWidth="1"/>
    <col min="6665" max="6665" width="3.75" style="284" customWidth="1"/>
    <col min="6666" max="6671" width="3.25" style="284" customWidth="1"/>
    <col min="6672" max="6672" width="4.75" style="284" customWidth="1"/>
    <col min="6673" max="6692" width="3.25" style="284" customWidth="1"/>
    <col min="6693" max="6693" width="4.25" style="284" customWidth="1"/>
    <col min="6694" max="6694" width="3.25" style="284"/>
    <col min="6695" max="6695" width="17.375" style="284" bestFit="1" customWidth="1"/>
    <col min="6696" max="6912" width="3.25" style="284"/>
    <col min="6913" max="6915" width="3.25" style="284" customWidth="1"/>
    <col min="6916" max="6916" width="3.75" style="284" customWidth="1"/>
    <col min="6917" max="6920" width="3.25" style="284" customWidth="1"/>
    <col min="6921" max="6921" width="3.75" style="284" customWidth="1"/>
    <col min="6922" max="6927" width="3.25" style="284" customWidth="1"/>
    <col min="6928" max="6928" width="4.75" style="284" customWidth="1"/>
    <col min="6929" max="6948" width="3.25" style="284" customWidth="1"/>
    <col min="6949" max="6949" width="4.25" style="284" customWidth="1"/>
    <col min="6950" max="6950" width="3.25" style="284"/>
    <col min="6951" max="6951" width="17.375" style="284" bestFit="1" customWidth="1"/>
    <col min="6952" max="7168" width="3.25" style="284"/>
    <col min="7169" max="7171" width="3.25" style="284" customWidth="1"/>
    <col min="7172" max="7172" width="3.75" style="284" customWidth="1"/>
    <col min="7173" max="7176" width="3.25" style="284" customWidth="1"/>
    <col min="7177" max="7177" width="3.75" style="284" customWidth="1"/>
    <col min="7178" max="7183" width="3.25" style="284" customWidth="1"/>
    <col min="7184" max="7184" width="4.75" style="284" customWidth="1"/>
    <col min="7185" max="7204" width="3.25" style="284" customWidth="1"/>
    <col min="7205" max="7205" width="4.25" style="284" customWidth="1"/>
    <col min="7206" max="7206" width="3.25" style="284"/>
    <col min="7207" max="7207" width="17.375" style="284" bestFit="1" customWidth="1"/>
    <col min="7208" max="7424" width="3.25" style="284"/>
    <col min="7425" max="7427" width="3.25" style="284" customWidth="1"/>
    <col min="7428" max="7428" width="3.75" style="284" customWidth="1"/>
    <col min="7429" max="7432" width="3.25" style="284" customWidth="1"/>
    <col min="7433" max="7433" width="3.75" style="284" customWidth="1"/>
    <col min="7434" max="7439" width="3.25" style="284" customWidth="1"/>
    <col min="7440" max="7440" width="4.75" style="284" customWidth="1"/>
    <col min="7441" max="7460" width="3.25" style="284" customWidth="1"/>
    <col min="7461" max="7461" width="4.25" style="284" customWidth="1"/>
    <col min="7462" max="7462" width="3.25" style="284"/>
    <col min="7463" max="7463" width="17.375" style="284" bestFit="1" customWidth="1"/>
    <col min="7464" max="7680" width="3.25" style="284"/>
    <col min="7681" max="7683" width="3.25" style="284" customWidth="1"/>
    <col min="7684" max="7684" width="3.75" style="284" customWidth="1"/>
    <col min="7685" max="7688" width="3.25" style="284" customWidth="1"/>
    <col min="7689" max="7689" width="3.75" style="284" customWidth="1"/>
    <col min="7690" max="7695" width="3.25" style="284" customWidth="1"/>
    <col min="7696" max="7696" width="4.75" style="284" customWidth="1"/>
    <col min="7697" max="7716" width="3.25" style="284" customWidth="1"/>
    <col min="7717" max="7717" width="4.25" style="284" customWidth="1"/>
    <col min="7718" max="7718" width="3.25" style="284"/>
    <col min="7719" max="7719" width="17.375" style="284" bestFit="1" customWidth="1"/>
    <col min="7720" max="7936" width="3.25" style="284"/>
    <col min="7937" max="7939" width="3.25" style="284" customWidth="1"/>
    <col min="7940" max="7940" width="3.75" style="284" customWidth="1"/>
    <col min="7941" max="7944" width="3.25" style="284" customWidth="1"/>
    <col min="7945" max="7945" width="3.75" style="284" customWidth="1"/>
    <col min="7946" max="7951" width="3.25" style="284" customWidth="1"/>
    <col min="7952" max="7952" width="4.75" style="284" customWidth="1"/>
    <col min="7953" max="7972" width="3.25" style="284" customWidth="1"/>
    <col min="7973" max="7973" width="4.25" style="284" customWidth="1"/>
    <col min="7974" max="7974" width="3.25" style="284"/>
    <col min="7975" max="7975" width="17.375" style="284" bestFit="1" customWidth="1"/>
    <col min="7976" max="8192" width="3.25" style="284"/>
    <col min="8193" max="8195" width="3.25" style="284" customWidth="1"/>
    <col min="8196" max="8196" width="3.75" style="284" customWidth="1"/>
    <col min="8197" max="8200" width="3.25" style="284" customWidth="1"/>
    <col min="8201" max="8201" width="3.75" style="284" customWidth="1"/>
    <col min="8202" max="8207" width="3.25" style="284" customWidth="1"/>
    <col min="8208" max="8208" width="4.75" style="284" customWidth="1"/>
    <col min="8209" max="8228" width="3.25" style="284" customWidth="1"/>
    <col min="8229" max="8229" width="4.25" style="284" customWidth="1"/>
    <col min="8230" max="8230" width="3.25" style="284"/>
    <col min="8231" max="8231" width="17.375" style="284" bestFit="1" customWidth="1"/>
    <col min="8232" max="8448" width="3.25" style="284"/>
    <col min="8449" max="8451" width="3.25" style="284" customWidth="1"/>
    <col min="8452" max="8452" width="3.75" style="284" customWidth="1"/>
    <col min="8453" max="8456" width="3.25" style="284" customWidth="1"/>
    <col min="8457" max="8457" width="3.75" style="284" customWidth="1"/>
    <col min="8458" max="8463" width="3.25" style="284" customWidth="1"/>
    <col min="8464" max="8464" width="4.75" style="284" customWidth="1"/>
    <col min="8465" max="8484" width="3.25" style="284" customWidth="1"/>
    <col min="8485" max="8485" width="4.25" style="284" customWidth="1"/>
    <col min="8486" max="8486" width="3.25" style="284"/>
    <col min="8487" max="8487" width="17.375" style="284" bestFit="1" customWidth="1"/>
    <col min="8488" max="8704" width="3.25" style="284"/>
    <col min="8705" max="8707" width="3.25" style="284" customWidth="1"/>
    <col min="8708" max="8708" width="3.75" style="284" customWidth="1"/>
    <col min="8709" max="8712" width="3.25" style="284" customWidth="1"/>
    <col min="8713" max="8713" width="3.75" style="284" customWidth="1"/>
    <col min="8714" max="8719" width="3.25" style="284" customWidth="1"/>
    <col min="8720" max="8720" width="4.75" style="284" customWidth="1"/>
    <col min="8721" max="8740" width="3.25" style="284" customWidth="1"/>
    <col min="8741" max="8741" width="4.25" style="284" customWidth="1"/>
    <col min="8742" max="8742" width="3.25" style="284"/>
    <col min="8743" max="8743" width="17.375" style="284" bestFit="1" customWidth="1"/>
    <col min="8744" max="8960" width="3.25" style="284"/>
    <col min="8961" max="8963" width="3.25" style="284" customWidth="1"/>
    <col min="8964" max="8964" width="3.75" style="284" customWidth="1"/>
    <col min="8965" max="8968" width="3.25" style="284" customWidth="1"/>
    <col min="8969" max="8969" width="3.75" style="284" customWidth="1"/>
    <col min="8970" max="8975" width="3.25" style="284" customWidth="1"/>
    <col min="8976" max="8976" width="4.75" style="284" customWidth="1"/>
    <col min="8977" max="8996" width="3.25" style="284" customWidth="1"/>
    <col min="8997" max="8997" width="4.25" style="284" customWidth="1"/>
    <col min="8998" max="8998" width="3.25" style="284"/>
    <col min="8999" max="8999" width="17.375" style="284" bestFit="1" customWidth="1"/>
    <col min="9000" max="9216" width="3.25" style="284"/>
    <col min="9217" max="9219" width="3.25" style="284" customWidth="1"/>
    <col min="9220" max="9220" width="3.75" style="284" customWidth="1"/>
    <col min="9221" max="9224" width="3.25" style="284" customWidth="1"/>
    <col min="9225" max="9225" width="3.75" style="284" customWidth="1"/>
    <col min="9226" max="9231" width="3.25" style="284" customWidth="1"/>
    <col min="9232" max="9232" width="4.75" style="284" customWidth="1"/>
    <col min="9233" max="9252" width="3.25" style="284" customWidth="1"/>
    <col min="9253" max="9253" width="4.25" style="284" customWidth="1"/>
    <col min="9254" max="9254" width="3.25" style="284"/>
    <col min="9255" max="9255" width="17.375" style="284" bestFit="1" customWidth="1"/>
    <col min="9256" max="9472" width="3.25" style="284"/>
    <col min="9473" max="9475" width="3.25" style="284" customWidth="1"/>
    <col min="9476" max="9476" width="3.75" style="284" customWidth="1"/>
    <col min="9477" max="9480" width="3.25" style="284" customWidth="1"/>
    <col min="9481" max="9481" width="3.75" style="284" customWidth="1"/>
    <col min="9482" max="9487" width="3.25" style="284" customWidth="1"/>
    <col min="9488" max="9488" width="4.75" style="284" customWidth="1"/>
    <col min="9489" max="9508" width="3.25" style="284" customWidth="1"/>
    <col min="9509" max="9509" width="4.25" style="284" customWidth="1"/>
    <col min="9510" max="9510" width="3.25" style="284"/>
    <col min="9511" max="9511" width="17.375" style="284" bestFit="1" customWidth="1"/>
    <col min="9512" max="9728" width="3.25" style="284"/>
    <col min="9729" max="9731" width="3.25" style="284" customWidth="1"/>
    <col min="9732" max="9732" width="3.75" style="284" customWidth="1"/>
    <col min="9733" max="9736" width="3.25" style="284" customWidth="1"/>
    <col min="9737" max="9737" width="3.75" style="284" customWidth="1"/>
    <col min="9738" max="9743" width="3.25" style="284" customWidth="1"/>
    <col min="9744" max="9744" width="4.75" style="284" customWidth="1"/>
    <col min="9745" max="9764" width="3.25" style="284" customWidth="1"/>
    <col min="9765" max="9765" width="4.25" style="284" customWidth="1"/>
    <col min="9766" max="9766" width="3.25" style="284"/>
    <col min="9767" max="9767" width="17.375" style="284" bestFit="1" customWidth="1"/>
    <col min="9768" max="9984" width="3.25" style="284"/>
    <col min="9985" max="9987" width="3.25" style="284" customWidth="1"/>
    <col min="9988" max="9988" width="3.75" style="284" customWidth="1"/>
    <col min="9989" max="9992" width="3.25" style="284" customWidth="1"/>
    <col min="9993" max="9993" width="3.75" style="284" customWidth="1"/>
    <col min="9994" max="9999" width="3.25" style="284" customWidth="1"/>
    <col min="10000" max="10000" width="4.75" style="284" customWidth="1"/>
    <col min="10001" max="10020" width="3.25" style="284" customWidth="1"/>
    <col min="10021" max="10021" width="4.25" style="284" customWidth="1"/>
    <col min="10022" max="10022" width="3.25" style="284"/>
    <col min="10023" max="10023" width="17.375" style="284" bestFit="1" customWidth="1"/>
    <col min="10024" max="10240" width="3.25" style="284"/>
    <col min="10241" max="10243" width="3.25" style="284" customWidth="1"/>
    <col min="10244" max="10244" width="3.75" style="284" customWidth="1"/>
    <col min="10245" max="10248" width="3.25" style="284" customWidth="1"/>
    <col min="10249" max="10249" width="3.75" style="284" customWidth="1"/>
    <col min="10250" max="10255" width="3.25" style="284" customWidth="1"/>
    <col min="10256" max="10256" width="4.75" style="284" customWidth="1"/>
    <col min="10257" max="10276" width="3.25" style="284" customWidth="1"/>
    <col min="10277" max="10277" width="4.25" style="284" customWidth="1"/>
    <col min="10278" max="10278" width="3.25" style="284"/>
    <col min="10279" max="10279" width="17.375" style="284" bestFit="1" customWidth="1"/>
    <col min="10280" max="10496" width="3.25" style="284"/>
    <col min="10497" max="10499" width="3.25" style="284" customWidth="1"/>
    <col min="10500" max="10500" width="3.75" style="284" customWidth="1"/>
    <col min="10501" max="10504" width="3.25" style="284" customWidth="1"/>
    <col min="10505" max="10505" width="3.75" style="284" customWidth="1"/>
    <col min="10506" max="10511" width="3.25" style="284" customWidth="1"/>
    <col min="10512" max="10512" width="4.75" style="284" customWidth="1"/>
    <col min="10513" max="10532" width="3.25" style="284" customWidth="1"/>
    <col min="10533" max="10533" width="4.25" style="284" customWidth="1"/>
    <col min="10534" max="10534" width="3.25" style="284"/>
    <col min="10535" max="10535" width="17.375" style="284" bestFit="1" customWidth="1"/>
    <col min="10536" max="10752" width="3.25" style="284"/>
    <col min="10753" max="10755" width="3.25" style="284" customWidth="1"/>
    <col min="10756" max="10756" width="3.75" style="284" customWidth="1"/>
    <col min="10757" max="10760" width="3.25" style="284" customWidth="1"/>
    <col min="10761" max="10761" width="3.75" style="284" customWidth="1"/>
    <col min="10762" max="10767" width="3.25" style="284" customWidth="1"/>
    <col min="10768" max="10768" width="4.75" style="284" customWidth="1"/>
    <col min="10769" max="10788" width="3.25" style="284" customWidth="1"/>
    <col min="10789" max="10789" width="4.25" style="284" customWidth="1"/>
    <col min="10790" max="10790" width="3.25" style="284"/>
    <col min="10791" max="10791" width="17.375" style="284" bestFit="1" customWidth="1"/>
    <col min="10792" max="11008" width="3.25" style="284"/>
    <col min="11009" max="11011" width="3.25" style="284" customWidth="1"/>
    <col min="11012" max="11012" width="3.75" style="284" customWidth="1"/>
    <col min="11013" max="11016" width="3.25" style="284" customWidth="1"/>
    <col min="11017" max="11017" width="3.75" style="284" customWidth="1"/>
    <col min="11018" max="11023" width="3.25" style="284" customWidth="1"/>
    <col min="11024" max="11024" width="4.75" style="284" customWidth="1"/>
    <col min="11025" max="11044" width="3.25" style="284" customWidth="1"/>
    <col min="11045" max="11045" width="4.25" style="284" customWidth="1"/>
    <col min="11046" max="11046" width="3.25" style="284"/>
    <col min="11047" max="11047" width="17.375" style="284" bestFit="1" customWidth="1"/>
    <col min="11048" max="11264" width="3.25" style="284"/>
    <col min="11265" max="11267" width="3.25" style="284" customWidth="1"/>
    <col min="11268" max="11268" width="3.75" style="284" customWidth="1"/>
    <col min="11269" max="11272" width="3.25" style="284" customWidth="1"/>
    <col min="11273" max="11273" width="3.75" style="284" customWidth="1"/>
    <col min="11274" max="11279" width="3.25" style="284" customWidth="1"/>
    <col min="11280" max="11280" width="4.75" style="284" customWidth="1"/>
    <col min="11281" max="11300" width="3.25" style="284" customWidth="1"/>
    <col min="11301" max="11301" width="4.25" style="284" customWidth="1"/>
    <col min="11302" max="11302" width="3.25" style="284"/>
    <col min="11303" max="11303" width="17.375" style="284" bestFit="1" customWidth="1"/>
    <col min="11304" max="11520" width="3.25" style="284"/>
    <col min="11521" max="11523" width="3.25" style="284" customWidth="1"/>
    <col min="11524" max="11524" width="3.75" style="284" customWidth="1"/>
    <col min="11525" max="11528" width="3.25" style="284" customWidth="1"/>
    <col min="11529" max="11529" width="3.75" style="284" customWidth="1"/>
    <col min="11530" max="11535" width="3.25" style="284" customWidth="1"/>
    <col min="11536" max="11536" width="4.75" style="284" customWidth="1"/>
    <col min="11537" max="11556" width="3.25" style="284" customWidth="1"/>
    <col min="11557" max="11557" width="4.25" style="284" customWidth="1"/>
    <col min="11558" max="11558" width="3.25" style="284"/>
    <col min="11559" max="11559" width="17.375" style="284" bestFit="1" customWidth="1"/>
    <col min="11560" max="11776" width="3.25" style="284"/>
    <col min="11777" max="11779" width="3.25" style="284" customWidth="1"/>
    <col min="11780" max="11780" width="3.75" style="284" customWidth="1"/>
    <col min="11781" max="11784" width="3.25" style="284" customWidth="1"/>
    <col min="11785" max="11785" width="3.75" style="284" customWidth="1"/>
    <col min="11786" max="11791" width="3.25" style="284" customWidth="1"/>
    <col min="11792" max="11792" width="4.75" style="284" customWidth="1"/>
    <col min="11793" max="11812" width="3.25" style="284" customWidth="1"/>
    <col min="11813" max="11813" width="4.25" style="284" customWidth="1"/>
    <col min="11814" max="11814" width="3.25" style="284"/>
    <col min="11815" max="11815" width="17.375" style="284" bestFit="1" customWidth="1"/>
    <col min="11816" max="12032" width="3.25" style="284"/>
    <col min="12033" max="12035" width="3.25" style="284" customWidth="1"/>
    <col min="12036" max="12036" width="3.75" style="284" customWidth="1"/>
    <col min="12037" max="12040" width="3.25" style="284" customWidth="1"/>
    <col min="12041" max="12041" width="3.75" style="284" customWidth="1"/>
    <col min="12042" max="12047" width="3.25" style="284" customWidth="1"/>
    <col min="12048" max="12048" width="4.75" style="284" customWidth="1"/>
    <col min="12049" max="12068" width="3.25" style="284" customWidth="1"/>
    <col min="12069" max="12069" width="4.25" style="284" customWidth="1"/>
    <col min="12070" max="12070" width="3.25" style="284"/>
    <col min="12071" max="12071" width="17.375" style="284" bestFit="1" customWidth="1"/>
    <col min="12072" max="12288" width="3.25" style="284"/>
    <col min="12289" max="12291" width="3.25" style="284" customWidth="1"/>
    <col min="12292" max="12292" width="3.75" style="284" customWidth="1"/>
    <col min="12293" max="12296" width="3.25" style="284" customWidth="1"/>
    <col min="12297" max="12297" width="3.75" style="284" customWidth="1"/>
    <col min="12298" max="12303" width="3.25" style="284" customWidth="1"/>
    <col min="12304" max="12304" width="4.75" style="284" customWidth="1"/>
    <col min="12305" max="12324" width="3.25" style="284" customWidth="1"/>
    <col min="12325" max="12325" width="4.25" style="284" customWidth="1"/>
    <col min="12326" max="12326" width="3.25" style="284"/>
    <col min="12327" max="12327" width="17.375" style="284" bestFit="1" customWidth="1"/>
    <col min="12328" max="12544" width="3.25" style="284"/>
    <col min="12545" max="12547" width="3.25" style="284" customWidth="1"/>
    <col min="12548" max="12548" width="3.75" style="284" customWidth="1"/>
    <col min="12549" max="12552" width="3.25" style="284" customWidth="1"/>
    <col min="12553" max="12553" width="3.75" style="284" customWidth="1"/>
    <col min="12554" max="12559" width="3.25" style="284" customWidth="1"/>
    <col min="12560" max="12560" width="4.75" style="284" customWidth="1"/>
    <col min="12561" max="12580" width="3.25" style="284" customWidth="1"/>
    <col min="12581" max="12581" width="4.25" style="284" customWidth="1"/>
    <col min="12582" max="12582" width="3.25" style="284"/>
    <col min="12583" max="12583" width="17.375" style="284" bestFit="1" customWidth="1"/>
    <col min="12584" max="12800" width="3.25" style="284"/>
    <col min="12801" max="12803" width="3.25" style="284" customWidth="1"/>
    <col min="12804" max="12804" width="3.75" style="284" customWidth="1"/>
    <col min="12805" max="12808" width="3.25" style="284" customWidth="1"/>
    <col min="12809" max="12809" width="3.75" style="284" customWidth="1"/>
    <col min="12810" max="12815" width="3.25" style="284" customWidth="1"/>
    <col min="12816" max="12816" width="4.75" style="284" customWidth="1"/>
    <col min="12817" max="12836" width="3.25" style="284" customWidth="1"/>
    <col min="12837" max="12837" width="4.25" style="284" customWidth="1"/>
    <col min="12838" max="12838" width="3.25" style="284"/>
    <col min="12839" max="12839" width="17.375" style="284" bestFit="1" customWidth="1"/>
    <col min="12840" max="13056" width="3.25" style="284"/>
    <col min="13057" max="13059" width="3.25" style="284" customWidth="1"/>
    <col min="13060" max="13060" width="3.75" style="284" customWidth="1"/>
    <col min="13061" max="13064" width="3.25" style="284" customWidth="1"/>
    <col min="13065" max="13065" width="3.75" style="284" customWidth="1"/>
    <col min="13066" max="13071" width="3.25" style="284" customWidth="1"/>
    <col min="13072" max="13072" width="4.75" style="284" customWidth="1"/>
    <col min="13073" max="13092" width="3.25" style="284" customWidth="1"/>
    <col min="13093" max="13093" width="4.25" style="284" customWidth="1"/>
    <col min="13094" max="13094" width="3.25" style="284"/>
    <col min="13095" max="13095" width="17.375" style="284" bestFit="1" customWidth="1"/>
    <col min="13096" max="13312" width="3.25" style="284"/>
    <col min="13313" max="13315" width="3.25" style="284" customWidth="1"/>
    <col min="13316" max="13316" width="3.75" style="284" customWidth="1"/>
    <col min="13317" max="13320" width="3.25" style="284" customWidth="1"/>
    <col min="13321" max="13321" width="3.75" style="284" customWidth="1"/>
    <col min="13322" max="13327" width="3.25" style="284" customWidth="1"/>
    <col min="13328" max="13328" width="4.75" style="284" customWidth="1"/>
    <col min="13329" max="13348" width="3.25" style="284" customWidth="1"/>
    <col min="13349" max="13349" width="4.25" style="284" customWidth="1"/>
    <col min="13350" max="13350" width="3.25" style="284"/>
    <col min="13351" max="13351" width="17.375" style="284" bestFit="1" customWidth="1"/>
    <col min="13352" max="13568" width="3.25" style="284"/>
    <col min="13569" max="13571" width="3.25" style="284" customWidth="1"/>
    <col min="13572" max="13572" width="3.75" style="284" customWidth="1"/>
    <col min="13573" max="13576" width="3.25" style="284" customWidth="1"/>
    <col min="13577" max="13577" width="3.75" style="284" customWidth="1"/>
    <col min="13578" max="13583" width="3.25" style="284" customWidth="1"/>
    <col min="13584" max="13584" width="4.75" style="284" customWidth="1"/>
    <col min="13585" max="13604" width="3.25" style="284" customWidth="1"/>
    <col min="13605" max="13605" width="4.25" style="284" customWidth="1"/>
    <col min="13606" max="13606" width="3.25" style="284"/>
    <col min="13607" max="13607" width="17.375" style="284" bestFit="1" customWidth="1"/>
    <col min="13608" max="13824" width="3.25" style="284"/>
    <col min="13825" max="13827" width="3.25" style="284" customWidth="1"/>
    <col min="13828" max="13828" width="3.75" style="284" customWidth="1"/>
    <col min="13829" max="13832" width="3.25" style="284" customWidth="1"/>
    <col min="13833" max="13833" width="3.75" style="284" customWidth="1"/>
    <col min="13834" max="13839" width="3.25" style="284" customWidth="1"/>
    <col min="13840" max="13840" width="4.75" style="284" customWidth="1"/>
    <col min="13841" max="13860" width="3.25" style="284" customWidth="1"/>
    <col min="13861" max="13861" width="4.25" style="284" customWidth="1"/>
    <col min="13862" max="13862" width="3.25" style="284"/>
    <col min="13863" max="13863" width="17.375" style="284" bestFit="1" customWidth="1"/>
    <col min="13864" max="14080" width="3.25" style="284"/>
    <col min="14081" max="14083" width="3.25" style="284" customWidth="1"/>
    <col min="14084" max="14084" width="3.75" style="284" customWidth="1"/>
    <col min="14085" max="14088" width="3.25" style="284" customWidth="1"/>
    <col min="14089" max="14089" width="3.75" style="284" customWidth="1"/>
    <col min="14090" max="14095" width="3.25" style="284" customWidth="1"/>
    <col min="14096" max="14096" width="4.75" style="284" customWidth="1"/>
    <col min="14097" max="14116" width="3.25" style="284" customWidth="1"/>
    <col min="14117" max="14117" width="4.25" style="284" customWidth="1"/>
    <col min="14118" max="14118" width="3.25" style="284"/>
    <col min="14119" max="14119" width="17.375" style="284" bestFit="1" customWidth="1"/>
    <col min="14120" max="14336" width="3.25" style="284"/>
    <col min="14337" max="14339" width="3.25" style="284" customWidth="1"/>
    <col min="14340" max="14340" width="3.75" style="284" customWidth="1"/>
    <col min="14341" max="14344" width="3.25" style="284" customWidth="1"/>
    <col min="14345" max="14345" width="3.75" style="284" customWidth="1"/>
    <col min="14346" max="14351" width="3.25" style="284" customWidth="1"/>
    <col min="14352" max="14352" width="4.75" style="284" customWidth="1"/>
    <col min="14353" max="14372" width="3.25" style="284" customWidth="1"/>
    <col min="14373" max="14373" width="4.25" style="284" customWidth="1"/>
    <col min="14374" max="14374" width="3.25" style="284"/>
    <col min="14375" max="14375" width="17.375" style="284" bestFit="1" customWidth="1"/>
    <col min="14376" max="14592" width="3.25" style="284"/>
    <col min="14593" max="14595" width="3.25" style="284" customWidth="1"/>
    <col min="14596" max="14596" width="3.75" style="284" customWidth="1"/>
    <col min="14597" max="14600" width="3.25" style="284" customWidth="1"/>
    <col min="14601" max="14601" width="3.75" style="284" customWidth="1"/>
    <col min="14602" max="14607" width="3.25" style="284" customWidth="1"/>
    <col min="14608" max="14608" width="4.75" style="284" customWidth="1"/>
    <col min="14609" max="14628" width="3.25" style="284" customWidth="1"/>
    <col min="14629" max="14629" width="4.25" style="284" customWidth="1"/>
    <col min="14630" max="14630" width="3.25" style="284"/>
    <col min="14631" max="14631" width="17.375" style="284" bestFit="1" customWidth="1"/>
    <col min="14632" max="14848" width="3.25" style="284"/>
    <col min="14849" max="14851" width="3.25" style="284" customWidth="1"/>
    <col min="14852" max="14852" width="3.75" style="284" customWidth="1"/>
    <col min="14853" max="14856" width="3.25" style="284" customWidth="1"/>
    <col min="14857" max="14857" width="3.75" style="284" customWidth="1"/>
    <col min="14858" max="14863" width="3.25" style="284" customWidth="1"/>
    <col min="14864" max="14864" width="4.75" style="284" customWidth="1"/>
    <col min="14865" max="14884" width="3.25" style="284" customWidth="1"/>
    <col min="14885" max="14885" width="4.25" style="284" customWidth="1"/>
    <col min="14886" max="14886" width="3.25" style="284"/>
    <col min="14887" max="14887" width="17.375" style="284" bestFit="1" customWidth="1"/>
    <col min="14888" max="15104" width="3.25" style="284"/>
    <col min="15105" max="15107" width="3.25" style="284" customWidth="1"/>
    <col min="15108" max="15108" width="3.75" style="284" customWidth="1"/>
    <col min="15109" max="15112" width="3.25" style="284" customWidth="1"/>
    <col min="15113" max="15113" width="3.75" style="284" customWidth="1"/>
    <col min="15114" max="15119" width="3.25" style="284" customWidth="1"/>
    <col min="15120" max="15120" width="4.75" style="284" customWidth="1"/>
    <col min="15121" max="15140" width="3.25" style="284" customWidth="1"/>
    <col min="15141" max="15141" width="4.25" style="284" customWidth="1"/>
    <col min="15142" max="15142" width="3.25" style="284"/>
    <col min="15143" max="15143" width="17.375" style="284" bestFit="1" customWidth="1"/>
    <col min="15144" max="15360" width="3.25" style="284"/>
    <col min="15361" max="15363" width="3.25" style="284" customWidth="1"/>
    <col min="15364" max="15364" width="3.75" style="284" customWidth="1"/>
    <col min="15365" max="15368" width="3.25" style="284" customWidth="1"/>
    <col min="15369" max="15369" width="3.75" style="284" customWidth="1"/>
    <col min="15370" max="15375" width="3.25" style="284" customWidth="1"/>
    <col min="15376" max="15376" width="4.75" style="284" customWidth="1"/>
    <col min="15377" max="15396" width="3.25" style="284" customWidth="1"/>
    <col min="15397" max="15397" width="4.25" style="284" customWidth="1"/>
    <col min="15398" max="15398" width="3.25" style="284"/>
    <col min="15399" max="15399" width="17.375" style="284" bestFit="1" customWidth="1"/>
    <col min="15400" max="15616" width="3.25" style="284"/>
    <col min="15617" max="15619" width="3.25" style="284" customWidth="1"/>
    <col min="15620" max="15620" width="3.75" style="284" customWidth="1"/>
    <col min="15621" max="15624" width="3.25" style="284" customWidth="1"/>
    <col min="15625" max="15625" width="3.75" style="284" customWidth="1"/>
    <col min="15626" max="15631" width="3.25" style="284" customWidth="1"/>
    <col min="15632" max="15632" width="4.75" style="284" customWidth="1"/>
    <col min="15633" max="15652" width="3.25" style="284" customWidth="1"/>
    <col min="15653" max="15653" width="4.25" style="284" customWidth="1"/>
    <col min="15654" max="15654" width="3.25" style="284"/>
    <col min="15655" max="15655" width="17.375" style="284" bestFit="1" customWidth="1"/>
    <col min="15656" max="15872" width="3.25" style="284"/>
    <col min="15873" max="15875" width="3.25" style="284" customWidth="1"/>
    <col min="15876" max="15876" width="3.75" style="284" customWidth="1"/>
    <col min="15877" max="15880" width="3.25" style="284" customWidth="1"/>
    <col min="15881" max="15881" width="3.75" style="284" customWidth="1"/>
    <col min="15882" max="15887" width="3.25" style="284" customWidth="1"/>
    <col min="15888" max="15888" width="4.75" style="284" customWidth="1"/>
    <col min="15889" max="15908" width="3.25" style="284" customWidth="1"/>
    <col min="15909" max="15909" width="4.25" style="284" customWidth="1"/>
    <col min="15910" max="15910" width="3.25" style="284"/>
    <col min="15911" max="15911" width="17.375" style="284" bestFit="1" customWidth="1"/>
    <col min="15912" max="16128" width="3.25" style="284"/>
    <col min="16129" max="16131" width="3.25" style="284" customWidth="1"/>
    <col min="16132" max="16132" width="3.75" style="284" customWidth="1"/>
    <col min="16133" max="16136" width="3.25" style="284" customWidth="1"/>
    <col min="16137" max="16137" width="3.75" style="284" customWidth="1"/>
    <col min="16138" max="16143" width="3.25" style="284" customWidth="1"/>
    <col min="16144" max="16144" width="4.75" style="284" customWidth="1"/>
    <col min="16145" max="16164" width="3.25" style="284" customWidth="1"/>
    <col min="16165" max="16165" width="4.25" style="284" customWidth="1"/>
    <col min="16166" max="16166" width="3.25" style="284"/>
    <col min="16167" max="16167" width="17.375" style="284" bestFit="1" customWidth="1"/>
    <col min="16168" max="16384" width="3.25" style="284"/>
  </cols>
  <sheetData>
    <row r="1" spans="1:39" ht="19.5" customHeight="1">
      <c r="A1" s="287" t="s">
        <v>366</v>
      </c>
    </row>
    <row r="2" spans="1:39" ht="19.5" customHeight="1">
      <c r="B2" s="162" t="s">
        <v>318</v>
      </c>
    </row>
    <row r="3" spans="1:39" ht="19.5" customHeight="1">
      <c r="B3" s="761" t="s">
        <v>319</v>
      </c>
      <c r="C3" s="762"/>
      <c r="D3" s="762"/>
      <c r="E3" s="762"/>
      <c r="F3" s="762"/>
      <c r="G3" s="762"/>
      <c r="H3" s="762"/>
      <c r="I3" s="748" t="s">
        <v>294</v>
      </c>
      <c r="J3" s="763"/>
      <c r="K3" s="763"/>
      <c r="L3" s="763"/>
      <c r="M3" s="284">
        <v>1</v>
      </c>
      <c r="N3" s="284" t="s">
        <v>314</v>
      </c>
      <c r="O3" s="284" t="s">
        <v>311</v>
      </c>
      <c r="P3" s="764">
        <f>입력변수!N44</f>
        <v>49</v>
      </c>
      <c r="Q3" s="764"/>
      <c r="R3" s="627" t="s">
        <v>312</v>
      </c>
      <c r="S3" s="627"/>
      <c r="T3" s="284" t="s">
        <v>311</v>
      </c>
      <c r="U3" s="765">
        <v>1</v>
      </c>
      <c r="V3" s="765"/>
      <c r="W3" s="765"/>
      <c r="X3" s="284" t="s">
        <v>307</v>
      </c>
      <c r="Y3" s="766">
        <f t="shared" ref="Y3:Y6" si="0">ROUNDDOWN((P3*U3),2)</f>
        <v>49</v>
      </c>
      <c r="Z3" s="766"/>
      <c r="AA3" s="766"/>
      <c r="AB3" s="627" t="s">
        <v>183</v>
      </c>
      <c r="AC3" s="627"/>
    </row>
    <row r="4" spans="1:39" s="168" customFormat="1" ht="19.5" customHeight="1">
      <c r="B4" s="747" t="s">
        <v>364</v>
      </c>
      <c r="C4" s="747"/>
      <c r="D4" s="747"/>
      <c r="E4" s="747"/>
      <c r="F4" s="747"/>
      <c r="G4" s="747"/>
      <c r="H4" s="747"/>
      <c r="I4" s="748" t="s">
        <v>415</v>
      </c>
      <c r="J4" s="748"/>
      <c r="K4" s="748"/>
      <c r="L4" s="748"/>
      <c r="M4" s="168">
        <v>1</v>
      </c>
      <c r="N4" s="168" t="s">
        <v>314</v>
      </c>
      <c r="O4" s="168" t="s">
        <v>311</v>
      </c>
      <c r="P4" s="749">
        <v>19</v>
      </c>
      <c r="Q4" s="749"/>
      <c r="R4" s="746" t="s">
        <v>312</v>
      </c>
      <c r="S4" s="746"/>
      <c r="T4" s="168" t="s">
        <v>311</v>
      </c>
      <c r="U4" s="750">
        <v>1</v>
      </c>
      <c r="V4" s="750"/>
      <c r="W4" s="750"/>
      <c r="X4" s="168" t="s">
        <v>307</v>
      </c>
      <c r="Y4" s="745">
        <f t="shared" si="0"/>
        <v>19</v>
      </c>
      <c r="Z4" s="745"/>
      <c r="AA4" s="745"/>
      <c r="AB4" s="746" t="s">
        <v>183</v>
      </c>
      <c r="AC4" s="746"/>
    </row>
    <row r="5" spans="1:39" s="338" customFormat="1" ht="19.5" customHeight="1">
      <c r="B5" s="747" t="s">
        <v>364</v>
      </c>
      <c r="C5" s="747"/>
      <c r="D5" s="747"/>
      <c r="E5" s="747"/>
      <c r="F5" s="747"/>
      <c r="G5" s="747"/>
      <c r="H5" s="747"/>
      <c r="I5" s="748" t="s">
        <v>295</v>
      </c>
      <c r="J5" s="748"/>
      <c r="K5" s="748"/>
      <c r="L5" s="748"/>
      <c r="M5" s="338">
        <v>1</v>
      </c>
      <c r="N5" s="338" t="s">
        <v>314</v>
      </c>
      <c r="O5" s="338" t="s">
        <v>311</v>
      </c>
      <c r="P5" s="749">
        <v>49</v>
      </c>
      <c r="Q5" s="749"/>
      <c r="R5" s="746" t="s">
        <v>312</v>
      </c>
      <c r="S5" s="746"/>
      <c r="T5" s="338" t="s">
        <v>311</v>
      </c>
      <c r="U5" s="750">
        <v>0.80200000000000005</v>
      </c>
      <c r="V5" s="750"/>
      <c r="W5" s="750"/>
      <c r="X5" s="338" t="s">
        <v>307</v>
      </c>
      <c r="Y5" s="745">
        <f t="shared" si="0"/>
        <v>39.29</v>
      </c>
      <c r="Z5" s="745"/>
      <c r="AA5" s="745"/>
      <c r="AB5" s="746" t="s">
        <v>183</v>
      </c>
      <c r="AC5" s="746"/>
    </row>
    <row r="6" spans="1:39" s="297" customFormat="1" ht="19.5" customHeight="1">
      <c r="B6" s="769" t="s">
        <v>376</v>
      </c>
      <c r="C6" s="769"/>
      <c r="D6" s="769"/>
      <c r="E6" s="769"/>
      <c r="F6" s="769"/>
      <c r="G6" s="769"/>
      <c r="H6" s="769"/>
      <c r="I6" s="770" t="s">
        <v>295</v>
      </c>
      <c r="J6" s="770"/>
      <c r="K6" s="770"/>
      <c r="L6" s="770"/>
      <c r="M6" s="299">
        <v>1</v>
      </c>
      <c r="N6" s="299" t="s">
        <v>314</v>
      </c>
      <c r="O6" s="299" t="s">
        <v>225</v>
      </c>
      <c r="P6" s="771">
        <v>6</v>
      </c>
      <c r="Q6" s="771"/>
      <c r="R6" s="768" t="s">
        <v>312</v>
      </c>
      <c r="S6" s="768"/>
      <c r="T6" s="299" t="s">
        <v>225</v>
      </c>
      <c r="U6" s="772">
        <v>0.80200000000000005</v>
      </c>
      <c r="V6" s="772"/>
      <c r="W6" s="772"/>
      <c r="X6" s="299" t="s">
        <v>206</v>
      </c>
      <c r="Y6" s="767">
        <f t="shared" si="0"/>
        <v>4.8099999999999996</v>
      </c>
      <c r="Z6" s="767"/>
      <c r="AA6" s="767"/>
      <c r="AB6" s="768" t="s">
        <v>183</v>
      </c>
      <c r="AC6" s="768"/>
    </row>
    <row r="7" spans="1:39" ht="19.5" customHeight="1">
      <c r="I7" s="288" t="s">
        <v>315</v>
      </c>
      <c r="U7" s="746" t="s">
        <v>316</v>
      </c>
      <c r="V7" s="746"/>
      <c r="W7" s="746"/>
      <c r="X7" s="168" t="s">
        <v>307</v>
      </c>
      <c r="Y7" s="759">
        <f>SUM(Y3:AA6)</f>
        <v>112.1</v>
      </c>
      <c r="Z7" s="759"/>
      <c r="AA7" s="759"/>
      <c r="AB7" s="746" t="s">
        <v>183</v>
      </c>
      <c r="AC7" s="746"/>
      <c r="AM7" s="289"/>
    </row>
    <row r="8" spans="1:39" ht="19.5" customHeight="1">
      <c r="U8" s="746" t="s">
        <v>317</v>
      </c>
      <c r="V8" s="746"/>
      <c r="W8" s="746"/>
      <c r="X8" s="168" t="s">
        <v>307</v>
      </c>
      <c r="Y8" s="760">
        <f>내역서!F20</f>
        <v>104.72</v>
      </c>
      <c r="Z8" s="760"/>
      <c r="AA8" s="760"/>
      <c r="AB8" s="746" t="s">
        <v>183</v>
      </c>
      <c r="AC8" s="746"/>
      <c r="AM8" s="289"/>
    </row>
    <row r="9" spans="1:39" ht="19.5" customHeight="1">
      <c r="B9" s="162" t="s">
        <v>320</v>
      </c>
      <c r="AA9" s="284" t="s">
        <v>315</v>
      </c>
    </row>
    <row r="10" spans="1:39" ht="19.5" customHeight="1">
      <c r="B10" s="323" t="s">
        <v>367</v>
      </c>
      <c r="M10" s="757">
        <f>+Y8</f>
        <v>104.72</v>
      </c>
      <c r="N10" s="627"/>
      <c r="O10" s="627"/>
      <c r="P10" s="627" t="s">
        <v>183</v>
      </c>
      <c r="Q10" s="627"/>
    </row>
    <row r="11" spans="1:39" ht="19.5" customHeight="1">
      <c r="B11" s="323" t="s">
        <v>368</v>
      </c>
    </row>
    <row r="12" spans="1:39" ht="19.5" customHeight="1">
      <c r="C12" s="162" t="s">
        <v>456</v>
      </c>
    </row>
    <row r="13" spans="1:39" ht="19.5" customHeight="1">
      <c r="C13" s="387" t="s">
        <v>389</v>
      </c>
    </row>
    <row r="14" spans="1:39" ht="19.5" customHeight="1">
      <c r="D14" s="757">
        <f>+M10</f>
        <v>104.72</v>
      </c>
      <c r="E14" s="757"/>
      <c r="F14" s="757"/>
      <c r="G14" s="284" t="s">
        <v>311</v>
      </c>
      <c r="H14" s="284" t="s">
        <v>309</v>
      </c>
      <c r="I14" s="758">
        <v>20</v>
      </c>
      <c r="J14" s="758"/>
      <c r="K14" s="290" t="s">
        <v>313</v>
      </c>
      <c r="L14" s="758">
        <f>100-I14</f>
        <v>80</v>
      </c>
      <c r="M14" s="758"/>
      <c r="N14" s="284" t="s">
        <v>310</v>
      </c>
      <c r="O14" s="754" t="s">
        <v>315</v>
      </c>
      <c r="P14" s="754"/>
      <c r="Q14" s="754"/>
      <c r="R14" s="627" t="s">
        <v>315</v>
      </c>
      <c r="S14" s="627"/>
      <c r="T14" s="753" t="s">
        <v>315</v>
      </c>
      <c r="U14" s="753"/>
      <c r="V14" s="284" t="s">
        <v>315</v>
      </c>
      <c r="W14" s="753" t="s">
        <v>315</v>
      </c>
      <c r="X14" s="753"/>
      <c r="Y14" s="284" t="s">
        <v>315</v>
      </c>
      <c r="Z14" s="754" t="s">
        <v>315</v>
      </c>
      <c r="AA14" s="754"/>
      <c r="AB14" s="754"/>
      <c r="AC14" s="284" t="s">
        <v>315</v>
      </c>
      <c r="AD14" s="284" t="s">
        <v>307</v>
      </c>
      <c r="AE14" s="755">
        <f>+ROUND(D14*(I14/L14),2)</f>
        <v>26.18</v>
      </c>
      <c r="AF14" s="756"/>
      <c r="AG14" s="756"/>
      <c r="AH14" s="627" t="s">
        <v>183</v>
      </c>
      <c r="AI14" s="627"/>
    </row>
    <row r="15" spans="1:39" ht="19.5" customHeight="1">
      <c r="B15" s="193" t="s">
        <v>321</v>
      </c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</row>
    <row r="16" spans="1:39" ht="19.5" customHeight="1">
      <c r="B16" s="163"/>
      <c r="C16" s="751">
        <f>+M10</f>
        <v>104.72</v>
      </c>
      <c r="D16" s="604"/>
      <c r="E16" s="604"/>
      <c r="F16" s="604" t="s">
        <v>183</v>
      </c>
      <c r="G16" s="604"/>
      <c r="H16" s="163" t="s">
        <v>308</v>
      </c>
      <c r="I16" s="752">
        <f>+AE14</f>
        <v>26.18</v>
      </c>
      <c r="J16" s="752"/>
      <c r="K16" s="752"/>
      <c r="L16" s="604" t="s">
        <v>183</v>
      </c>
      <c r="M16" s="604"/>
      <c r="N16" s="163" t="s">
        <v>307</v>
      </c>
      <c r="O16" s="751">
        <f>+C16+I16</f>
        <v>130.9</v>
      </c>
      <c r="P16" s="604"/>
      <c r="Q16" s="604"/>
      <c r="R16" s="604" t="s">
        <v>183</v>
      </c>
      <c r="S16" s="604"/>
    </row>
  </sheetData>
  <mergeCells count="52">
    <mergeCell ref="Y6:AA6"/>
    <mergeCell ref="AB6:AC6"/>
    <mergeCell ref="B6:H6"/>
    <mergeCell ref="I6:L6"/>
    <mergeCell ref="P6:Q6"/>
    <mergeCell ref="R6:S6"/>
    <mergeCell ref="U6:W6"/>
    <mergeCell ref="AB3:AC3"/>
    <mergeCell ref="B4:H4"/>
    <mergeCell ref="I4:L4"/>
    <mergeCell ref="P4:Q4"/>
    <mergeCell ref="R4:S4"/>
    <mergeCell ref="U4:W4"/>
    <mergeCell ref="Y4:AA4"/>
    <mergeCell ref="AB4:AC4"/>
    <mergeCell ref="B3:H3"/>
    <mergeCell ref="I3:L3"/>
    <mergeCell ref="P3:Q3"/>
    <mergeCell ref="R3:S3"/>
    <mergeCell ref="U3:W3"/>
    <mergeCell ref="Y3:AA3"/>
    <mergeCell ref="U7:W7"/>
    <mergeCell ref="Y7:AA7"/>
    <mergeCell ref="AB7:AC7"/>
    <mergeCell ref="U8:W8"/>
    <mergeCell ref="Y8:AA8"/>
    <mergeCell ref="AB8:AC8"/>
    <mergeCell ref="AE14:AG14"/>
    <mergeCell ref="AH14:AI14"/>
    <mergeCell ref="M10:O10"/>
    <mergeCell ref="P10:Q10"/>
    <mergeCell ref="D14:F14"/>
    <mergeCell ref="I14:J14"/>
    <mergeCell ref="L14:M14"/>
    <mergeCell ref="O14:Q14"/>
    <mergeCell ref="R16:S16"/>
    <mergeCell ref="R14:S14"/>
    <mergeCell ref="T14:U14"/>
    <mergeCell ref="W14:X14"/>
    <mergeCell ref="Z14:AB14"/>
    <mergeCell ref="C16:E16"/>
    <mergeCell ref="F16:G16"/>
    <mergeCell ref="I16:K16"/>
    <mergeCell ref="L16:M16"/>
    <mergeCell ref="O16:Q16"/>
    <mergeCell ref="Y5:AA5"/>
    <mergeCell ref="AB5:AC5"/>
    <mergeCell ref="B5:H5"/>
    <mergeCell ref="I5:L5"/>
    <mergeCell ref="P5:Q5"/>
    <mergeCell ref="R5:S5"/>
    <mergeCell ref="U5:W5"/>
  </mergeCells>
  <phoneticPr fontId="3" type="noConversion"/>
  <pageMargins left="1.1811023622047245" right="0.6692913385826772" top="0.70866141732283472" bottom="0.70866141732283472" header="0.51181102362204722" footer="0.51181102362204722"/>
  <pageSetup paperSize="9" scale="9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J26"/>
  <sheetViews>
    <sheetView showGridLines="0" tabSelected="1" view="pageBreakPreview" zoomScale="85" zoomScaleNormal="100" zoomScaleSheetLayoutView="85" workbookViewId="0">
      <selection activeCell="D5" sqref="D5:D6"/>
    </sheetView>
  </sheetViews>
  <sheetFormatPr defaultRowHeight="13.5"/>
  <cols>
    <col min="1" max="1" width="4.75" style="194" customWidth="1"/>
    <col min="2" max="2" width="3.5" style="194" customWidth="1"/>
    <col min="3" max="3" width="8.625" style="195" customWidth="1"/>
    <col min="4" max="4" width="8.875" style="195" customWidth="1"/>
    <col min="5" max="5" width="4.75" style="195" bestFit="1" customWidth="1"/>
    <col min="6" max="6" width="15.125" style="196" customWidth="1"/>
    <col min="7" max="55" width="1.75" style="196" customWidth="1"/>
    <col min="56" max="56" width="6.5" style="194" customWidth="1"/>
    <col min="57" max="57" width="7.25" style="194" customWidth="1"/>
    <col min="58" max="58" width="9.125" style="194" customWidth="1"/>
    <col min="59" max="59" width="3.125" style="194" customWidth="1"/>
    <col min="60" max="268" width="9" style="194"/>
    <col min="269" max="269" width="4.75" style="194" customWidth="1"/>
    <col min="270" max="270" width="3.5" style="194" customWidth="1"/>
    <col min="271" max="271" width="8.625" style="194" customWidth="1"/>
    <col min="272" max="272" width="8.875" style="194" customWidth="1"/>
    <col min="273" max="273" width="4.75" style="194" bestFit="1" customWidth="1"/>
    <col min="274" max="274" width="15.125" style="194" customWidth="1"/>
    <col min="275" max="311" width="1.75" style="194" customWidth="1"/>
    <col min="312" max="312" width="6.5" style="194" customWidth="1"/>
    <col min="313" max="313" width="7.25" style="194" customWidth="1"/>
    <col min="314" max="314" width="9.125" style="194" customWidth="1"/>
    <col min="315" max="315" width="3.125" style="194" customWidth="1"/>
    <col min="316" max="524" width="9" style="194"/>
    <col min="525" max="525" width="4.75" style="194" customWidth="1"/>
    <col min="526" max="526" width="3.5" style="194" customWidth="1"/>
    <col min="527" max="527" width="8.625" style="194" customWidth="1"/>
    <col min="528" max="528" width="8.875" style="194" customWidth="1"/>
    <col min="529" max="529" width="4.75" style="194" bestFit="1" customWidth="1"/>
    <col min="530" max="530" width="15.125" style="194" customWidth="1"/>
    <col min="531" max="567" width="1.75" style="194" customWidth="1"/>
    <col min="568" max="568" width="6.5" style="194" customWidth="1"/>
    <col min="569" max="569" width="7.25" style="194" customWidth="1"/>
    <col min="570" max="570" width="9.125" style="194" customWidth="1"/>
    <col min="571" max="571" width="3.125" style="194" customWidth="1"/>
    <col min="572" max="780" width="9" style="194"/>
    <col min="781" max="781" width="4.75" style="194" customWidth="1"/>
    <col min="782" max="782" width="3.5" style="194" customWidth="1"/>
    <col min="783" max="783" width="8.625" style="194" customWidth="1"/>
    <col min="784" max="784" width="8.875" style="194" customWidth="1"/>
    <col min="785" max="785" width="4.75" style="194" bestFit="1" customWidth="1"/>
    <col min="786" max="786" width="15.125" style="194" customWidth="1"/>
    <col min="787" max="823" width="1.75" style="194" customWidth="1"/>
    <col min="824" max="824" width="6.5" style="194" customWidth="1"/>
    <col min="825" max="825" width="7.25" style="194" customWidth="1"/>
    <col min="826" max="826" width="9.125" style="194" customWidth="1"/>
    <col min="827" max="827" width="3.125" style="194" customWidth="1"/>
    <col min="828" max="1036" width="9" style="194"/>
    <col min="1037" max="1037" width="4.75" style="194" customWidth="1"/>
    <col min="1038" max="1038" width="3.5" style="194" customWidth="1"/>
    <col min="1039" max="1039" width="8.625" style="194" customWidth="1"/>
    <col min="1040" max="1040" width="8.875" style="194" customWidth="1"/>
    <col min="1041" max="1041" width="4.75" style="194" bestFit="1" customWidth="1"/>
    <col min="1042" max="1042" width="15.125" style="194" customWidth="1"/>
    <col min="1043" max="1079" width="1.75" style="194" customWidth="1"/>
    <col min="1080" max="1080" width="6.5" style="194" customWidth="1"/>
    <col min="1081" max="1081" width="7.25" style="194" customWidth="1"/>
    <col min="1082" max="1082" width="9.125" style="194" customWidth="1"/>
    <col min="1083" max="1083" width="3.125" style="194" customWidth="1"/>
    <col min="1084" max="1292" width="9" style="194"/>
    <col min="1293" max="1293" width="4.75" style="194" customWidth="1"/>
    <col min="1294" max="1294" width="3.5" style="194" customWidth="1"/>
    <col min="1295" max="1295" width="8.625" style="194" customWidth="1"/>
    <col min="1296" max="1296" width="8.875" style="194" customWidth="1"/>
    <col min="1297" max="1297" width="4.75" style="194" bestFit="1" customWidth="1"/>
    <col min="1298" max="1298" width="15.125" style="194" customWidth="1"/>
    <col min="1299" max="1335" width="1.75" style="194" customWidth="1"/>
    <col min="1336" max="1336" width="6.5" style="194" customWidth="1"/>
    <col min="1337" max="1337" width="7.25" style="194" customWidth="1"/>
    <col min="1338" max="1338" width="9.125" style="194" customWidth="1"/>
    <col min="1339" max="1339" width="3.125" style="194" customWidth="1"/>
    <col min="1340" max="1548" width="9" style="194"/>
    <col min="1549" max="1549" width="4.75" style="194" customWidth="1"/>
    <col min="1550" max="1550" width="3.5" style="194" customWidth="1"/>
    <col min="1551" max="1551" width="8.625" style="194" customWidth="1"/>
    <col min="1552" max="1552" width="8.875" style="194" customWidth="1"/>
    <col min="1553" max="1553" width="4.75" style="194" bestFit="1" customWidth="1"/>
    <col min="1554" max="1554" width="15.125" style="194" customWidth="1"/>
    <col min="1555" max="1591" width="1.75" style="194" customWidth="1"/>
    <col min="1592" max="1592" width="6.5" style="194" customWidth="1"/>
    <col min="1593" max="1593" width="7.25" style="194" customWidth="1"/>
    <col min="1594" max="1594" width="9.125" style="194" customWidth="1"/>
    <col min="1595" max="1595" width="3.125" style="194" customWidth="1"/>
    <col min="1596" max="1804" width="9" style="194"/>
    <col min="1805" max="1805" width="4.75" style="194" customWidth="1"/>
    <col min="1806" max="1806" width="3.5" style="194" customWidth="1"/>
    <col min="1807" max="1807" width="8.625" style="194" customWidth="1"/>
    <col min="1808" max="1808" width="8.875" style="194" customWidth="1"/>
    <col min="1809" max="1809" width="4.75" style="194" bestFit="1" customWidth="1"/>
    <col min="1810" max="1810" width="15.125" style="194" customWidth="1"/>
    <col min="1811" max="1847" width="1.75" style="194" customWidth="1"/>
    <col min="1848" max="1848" width="6.5" style="194" customWidth="1"/>
    <col min="1849" max="1849" width="7.25" style="194" customWidth="1"/>
    <col min="1850" max="1850" width="9.125" style="194" customWidth="1"/>
    <col min="1851" max="1851" width="3.125" style="194" customWidth="1"/>
    <col min="1852" max="2060" width="9" style="194"/>
    <col min="2061" max="2061" width="4.75" style="194" customWidth="1"/>
    <col min="2062" max="2062" width="3.5" style="194" customWidth="1"/>
    <col min="2063" max="2063" width="8.625" style="194" customWidth="1"/>
    <col min="2064" max="2064" width="8.875" style="194" customWidth="1"/>
    <col min="2065" max="2065" width="4.75" style="194" bestFit="1" customWidth="1"/>
    <col min="2066" max="2066" width="15.125" style="194" customWidth="1"/>
    <col min="2067" max="2103" width="1.75" style="194" customWidth="1"/>
    <col min="2104" max="2104" width="6.5" style="194" customWidth="1"/>
    <col min="2105" max="2105" width="7.25" style="194" customWidth="1"/>
    <col min="2106" max="2106" width="9.125" style="194" customWidth="1"/>
    <col min="2107" max="2107" width="3.125" style="194" customWidth="1"/>
    <col min="2108" max="2316" width="9" style="194"/>
    <col min="2317" max="2317" width="4.75" style="194" customWidth="1"/>
    <col min="2318" max="2318" width="3.5" style="194" customWidth="1"/>
    <col min="2319" max="2319" width="8.625" style="194" customWidth="1"/>
    <col min="2320" max="2320" width="8.875" style="194" customWidth="1"/>
    <col min="2321" max="2321" width="4.75" style="194" bestFit="1" customWidth="1"/>
    <col min="2322" max="2322" width="15.125" style="194" customWidth="1"/>
    <col min="2323" max="2359" width="1.75" style="194" customWidth="1"/>
    <col min="2360" max="2360" width="6.5" style="194" customWidth="1"/>
    <col min="2361" max="2361" width="7.25" style="194" customWidth="1"/>
    <col min="2362" max="2362" width="9.125" style="194" customWidth="1"/>
    <col min="2363" max="2363" width="3.125" style="194" customWidth="1"/>
    <col min="2364" max="2572" width="9" style="194"/>
    <col min="2573" max="2573" width="4.75" style="194" customWidth="1"/>
    <col min="2574" max="2574" width="3.5" style="194" customWidth="1"/>
    <col min="2575" max="2575" width="8.625" style="194" customWidth="1"/>
    <col min="2576" max="2576" width="8.875" style="194" customWidth="1"/>
    <col min="2577" max="2577" width="4.75" style="194" bestFit="1" customWidth="1"/>
    <col min="2578" max="2578" width="15.125" style="194" customWidth="1"/>
    <col min="2579" max="2615" width="1.75" style="194" customWidth="1"/>
    <col min="2616" max="2616" width="6.5" style="194" customWidth="1"/>
    <col min="2617" max="2617" width="7.25" style="194" customWidth="1"/>
    <col min="2618" max="2618" width="9.125" style="194" customWidth="1"/>
    <col min="2619" max="2619" width="3.125" style="194" customWidth="1"/>
    <col min="2620" max="2828" width="9" style="194"/>
    <col min="2829" max="2829" width="4.75" style="194" customWidth="1"/>
    <col min="2830" max="2830" width="3.5" style="194" customWidth="1"/>
    <col min="2831" max="2831" width="8.625" style="194" customWidth="1"/>
    <col min="2832" max="2832" width="8.875" style="194" customWidth="1"/>
    <col min="2833" max="2833" width="4.75" style="194" bestFit="1" customWidth="1"/>
    <col min="2834" max="2834" width="15.125" style="194" customWidth="1"/>
    <col min="2835" max="2871" width="1.75" style="194" customWidth="1"/>
    <col min="2872" max="2872" width="6.5" style="194" customWidth="1"/>
    <col min="2873" max="2873" width="7.25" style="194" customWidth="1"/>
    <col min="2874" max="2874" width="9.125" style="194" customWidth="1"/>
    <col min="2875" max="2875" width="3.125" style="194" customWidth="1"/>
    <col min="2876" max="3084" width="9" style="194"/>
    <col min="3085" max="3085" width="4.75" style="194" customWidth="1"/>
    <col min="3086" max="3086" width="3.5" style="194" customWidth="1"/>
    <col min="3087" max="3087" width="8.625" style="194" customWidth="1"/>
    <col min="3088" max="3088" width="8.875" style="194" customWidth="1"/>
    <col min="3089" max="3089" width="4.75" style="194" bestFit="1" customWidth="1"/>
    <col min="3090" max="3090" width="15.125" style="194" customWidth="1"/>
    <col min="3091" max="3127" width="1.75" style="194" customWidth="1"/>
    <col min="3128" max="3128" width="6.5" style="194" customWidth="1"/>
    <col min="3129" max="3129" width="7.25" style="194" customWidth="1"/>
    <col min="3130" max="3130" width="9.125" style="194" customWidth="1"/>
    <col min="3131" max="3131" width="3.125" style="194" customWidth="1"/>
    <col min="3132" max="3340" width="9" style="194"/>
    <col min="3341" max="3341" width="4.75" style="194" customWidth="1"/>
    <col min="3342" max="3342" width="3.5" style="194" customWidth="1"/>
    <col min="3343" max="3343" width="8.625" style="194" customWidth="1"/>
    <col min="3344" max="3344" width="8.875" style="194" customWidth="1"/>
    <col min="3345" max="3345" width="4.75" style="194" bestFit="1" customWidth="1"/>
    <col min="3346" max="3346" width="15.125" style="194" customWidth="1"/>
    <col min="3347" max="3383" width="1.75" style="194" customWidth="1"/>
    <col min="3384" max="3384" width="6.5" style="194" customWidth="1"/>
    <col min="3385" max="3385" width="7.25" style="194" customWidth="1"/>
    <col min="3386" max="3386" width="9.125" style="194" customWidth="1"/>
    <col min="3387" max="3387" width="3.125" style="194" customWidth="1"/>
    <col min="3388" max="3596" width="9" style="194"/>
    <col min="3597" max="3597" width="4.75" style="194" customWidth="1"/>
    <col min="3598" max="3598" width="3.5" style="194" customWidth="1"/>
    <col min="3599" max="3599" width="8.625" style="194" customWidth="1"/>
    <col min="3600" max="3600" width="8.875" style="194" customWidth="1"/>
    <col min="3601" max="3601" width="4.75" style="194" bestFit="1" customWidth="1"/>
    <col min="3602" max="3602" width="15.125" style="194" customWidth="1"/>
    <col min="3603" max="3639" width="1.75" style="194" customWidth="1"/>
    <col min="3640" max="3640" width="6.5" style="194" customWidth="1"/>
    <col min="3641" max="3641" width="7.25" style="194" customWidth="1"/>
    <col min="3642" max="3642" width="9.125" style="194" customWidth="1"/>
    <col min="3643" max="3643" width="3.125" style="194" customWidth="1"/>
    <col min="3644" max="3852" width="9" style="194"/>
    <col min="3853" max="3853" width="4.75" style="194" customWidth="1"/>
    <col min="3854" max="3854" width="3.5" style="194" customWidth="1"/>
    <col min="3855" max="3855" width="8.625" style="194" customWidth="1"/>
    <col min="3856" max="3856" width="8.875" style="194" customWidth="1"/>
    <col min="3857" max="3857" width="4.75" style="194" bestFit="1" customWidth="1"/>
    <col min="3858" max="3858" width="15.125" style="194" customWidth="1"/>
    <col min="3859" max="3895" width="1.75" style="194" customWidth="1"/>
    <col min="3896" max="3896" width="6.5" style="194" customWidth="1"/>
    <col min="3897" max="3897" width="7.25" style="194" customWidth="1"/>
    <col min="3898" max="3898" width="9.125" style="194" customWidth="1"/>
    <col min="3899" max="3899" width="3.125" style="194" customWidth="1"/>
    <col min="3900" max="4108" width="9" style="194"/>
    <col min="4109" max="4109" width="4.75" style="194" customWidth="1"/>
    <col min="4110" max="4110" width="3.5" style="194" customWidth="1"/>
    <col min="4111" max="4111" width="8.625" style="194" customWidth="1"/>
    <col min="4112" max="4112" width="8.875" style="194" customWidth="1"/>
    <col min="4113" max="4113" width="4.75" style="194" bestFit="1" customWidth="1"/>
    <col min="4114" max="4114" width="15.125" style="194" customWidth="1"/>
    <col min="4115" max="4151" width="1.75" style="194" customWidth="1"/>
    <col min="4152" max="4152" width="6.5" style="194" customWidth="1"/>
    <col min="4153" max="4153" width="7.25" style="194" customWidth="1"/>
    <col min="4154" max="4154" width="9.125" style="194" customWidth="1"/>
    <col min="4155" max="4155" width="3.125" style="194" customWidth="1"/>
    <col min="4156" max="4364" width="9" style="194"/>
    <col min="4365" max="4365" width="4.75" style="194" customWidth="1"/>
    <col min="4366" max="4366" width="3.5" style="194" customWidth="1"/>
    <col min="4367" max="4367" width="8.625" style="194" customWidth="1"/>
    <col min="4368" max="4368" width="8.875" style="194" customWidth="1"/>
    <col min="4369" max="4369" width="4.75" style="194" bestFit="1" customWidth="1"/>
    <col min="4370" max="4370" width="15.125" style="194" customWidth="1"/>
    <col min="4371" max="4407" width="1.75" style="194" customWidth="1"/>
    <col min="4408" max="4408" width="6.5" style="194" customWidth="1"/>
    <col min="4409" max="4409" width="7.25" style="194" customWidth="1"/>
    <col min="4410" max="4410" width="9.125" style="194" customWidth="1"/>
    <col min="4411" max="4411" width="3.125" style="194" customWidth="1"/>
    <col min="4412" max="4620" width="9" style="194"/>
    <col min="4621" max="4621" width="4.75" style="194" customWidth="1"/>
    <col min="4622" max="4622" width="3.5" style="194" customWidth="1"/>
    <col min="4623" max="4623" width="8.625" style="194" customWidth="1"/>
    <col min="4624" max="4624" width="8.875" style="194" customWidth="1"/>
    <col min="4625" max="4625" width="4.75" style="194" bestFit="1" customWidth="1"/>
    <col min="4626" max="4626" width="15.125" style="194" customWidth="1"/>
    <col min="4627" max="4663" width="1.75" style="194" customWidth="1"/>
    <col min="4664" max="4664" width="6.5" style="194" customWidth="1"/>
    <col min="4665" max="4665" width="7.25" style="194" customWidth="1"/>
    <col min="4666" max="4666" width="9.125" style="194" customWidth="1"/>
    <col min="4667" max="4667" width="3.125" style="194" customWidth="1"/>
    <col min="4668" max="4876" width="9" style="194"/>
    <col min="4877" max="4877" width="4.75" style="194" customWidth="1"/>
    <col min="4878" max="4878" width="3.5" style="194" customWidth="1"/>
    <col min="4879" max="4879" width="8.625" style="194" customWidth="1"/>
    <col min="4880" max="4880" width="8.875" style="194" customWidth="1"/>
    <col min="4881" max="4881" width="4.75" style="194" bestFit="1" customWidth="1"/>
    <col min="4882" max="4882" width="15.125" style="194" customWidth="1"/>
    <col min="4883" max="4919" width="1.75" style="194" customWidth="1"/>
    <col min="4920" max="4920" width="6.5" style="194" customWidth="1"/>
    <col min="4921" max="4921" width="7.25" style="194" customWidth="1"/>
    <col min="4922" max="4922" width="9.125" style="194" customWidth="1"/>
    <col min="4923" max="4923" width="3.125" style="194" customWidth="1"/>
    <col min="4924" max="5132" width="9" style="194"/>
    <col min="5133" max="5133" width="4.75" style="194" customWidth="1"/>
    <col min="5134" max="5134" width="3.5" style="194" customWidth="1"/>
    <col min="5135" max="5135" width="8.625" style="194" customWidth="1"/>
    <col min="5136" max="5136" width="8.875" style="194" customWidth="1"/>
    <col min="5137" max="5137" width="4.75" style="194" bestFit="1" customWidth="1"/>
    <col min="5138" max="5138" width="15.125" style="194" customWidth="1"/>
    <col min="5139" max="5175" width="1.75" style="194" customWidth="1"/>
    <col min="5176" max="5176" width="6.5" style="194" customWidth="1"/>
    <col min="5177" max="5177" width="7.25" style="194" customWidth="1"/>
    <col min="5178" max="5178" width="9.125" style="194" customWidth="1"/>
    <col min="5179" max="5179" width="3.125" style="194" customWidth="1"/>
    <col min="5180" max="5388" width="9" style="194"/>
    <col min="5389" max="5389" width="4.75" style="194" customWidth="1"/>
    <col min="5390" max="5390" width="3.5" style="194" customWidth="1"/>
    <col min="5391" max="5391" width="8.625" style="194" customWidth="1"/>
    <col min="5392" max="5392" width="8.875" style="194" customWidth="1"/>
    <col min="5393" max="5393" width="4.75" style="194" bestFit="1" customWidth="1"/>
    <col min="5394" max="5394" width="15.125" style="194" customWidth="1"/>
    <col min="5395" max="5431" width="1.75" style="194" customWidth="1"/>
    <col min="5432" max="5432" width="6.5" style="194" customWidth="1"/>
    <col min="5433" max="5433" width="7.25" style="194" customWidth="1"/>
    <col min="5434" max="5434" width="9.125" style="194" customWidth="1"/>
    <col min="5435" max="5435" width="3.125" style="194" customWidth="1"/>
    <col min="5436" max="5644" width="9" style="194"/>
    <col min="5645" max="5645" width="4.75" style="194" customWidth="1"/>
    <col min="5646" max="5646" width="3.5" style="194" customWidth="1"/>
    <col min="5647" max="5647" width="8.625" style="194" customWidth="1"/>
    <col min="5648" max="5648" width="8.875" style="194" customWidth="1"/>
    <col min="5649" max="5649" width="4.75" style="194" bestFit="1" customWidth="1"/>
    <col min="5650" max="5650" width="15.125" style="194" customWidth="1"/>
    <col min="5651" max="5687" width="1.75" style="194" customWidth="1"/>
    <col min="5688" max="5688" width="6.5" style="194" customWidth="1"/>
    <col min="5689" max="5689" width="7.25" style="194" customWidth="1"/>
    <col min="5690" max="5690" width="9.125" style="194" customWidth="1"/>
    <col min="5691" max="5691" width="3.125" style="194" customWidth="1"/>
    <col min="5692" max="5900" width="9" style="194"/>
    <col min="5901" max="5901" width="4.75" style="194" customWidth="1"/>
    <col min="5902" max="5902" width="3.5" style="194" customWidth="1"/>
    <col min="5903" max="5903" width="8.625" style="194" customWidth="1"/>
    <col min="5904" max="5904" width="8.875" style="194" customWidth="1"/>
    <col min="5905" max="5905" width="4.75" style="194" bestFit="1" customWidth="1"/>
    <col min="5906" max="5906" width="15.125" style="194" customWidth="1"/>
    <col min="5907" max="5943" width="1.75" style="194" customWidth="1"/>
    <col min="5944" max="5944" width="6.5" style="194" customWidth="1"/>
    <col min="5945" max="5945" width="7.25" style="194" customWidth="1"/>
    <col min="5946" max="5946" width="9.125" style="194" customWidth="1"/>
    <col min="5947" max="5947" width="3.125" style="194" customWidth="1"/>
    <col min="5948" max="6156" width="9" style="194"/>
    <col min="6157" max="6157" width="4.75" style="194" customWidth="1"/>
    <col min="6158" max="6158" width="3.5" style="194" customWidth="1"/>
    <col min="6159" max="6159" width="8.625" style="194" customWidth="1"/>
    <col min="6160" max="6160" width="8.875" style="194" customWidth="1"/>
    <col min="6161" max="6161" width="4.75" style="194" bestFit="1" customWidth="1"/>
    <col min="6162" max="6162" width="15.125" style="194" customWidth="1"/>
    <col min="6163" max="6199" width="1.75" style="194" customWidth="1"/>
    <col min="6200" max="6200" width="6.5" style="194" customWidth="1"/>
    <col min="6201" max="6201" width="7.25" style="194" customWidth="1"/>
    <col min="6202" max="6202" width="9.125" style="194" customWidth="1"/>
    <col min="6203" max="6203" width="3.125" style="194" customWidth="1"/>
    <col min="6204" max="6412" width="9" style="194"/>
    <col min="6413" max="6413" width="4.75" style="194" customWidth="1"/>
    <col min="6414" max="6414" width="3.5" style="194" customWidth="1"/>
    <col min="6415" max="6415" width="8.625" style="194" customWidth="1"/>
    <col min="6416" max="6416" width="8.875" style="194" customWidth="1"/>
    <col min="6417" max="6417" width="4.75" style="194" bestFit="1" customWidth="1"/>
    <col min="6418" max="6418" width="15.125" style="194" customWidth="1"/>
    <col min="6419" max="6455" width="1.75" style="194" customWidth="1"/>
    <col min="6456" max="6456" width="6.5" style="194" customWidth="1"/>
    <col min="6457" max="6457" width="7.25" style="194" customWidth="1"/>
    <col min="6458" max="6458" width="9.125" style="194" customWidth="1"/>
    <col min="6459" max="6459" width="3.125" style="194" customWidth="1"/>
    <col min="6460" max="6668" width="9" style="194"/>
    <col min="6669" max="6669" width="4.75" style="194" customWidth="1"/>
    <col min="6670" max="6670" width="3.5" style="194" customWidth="1"/>
    <col min="6671" max="6671" width="8.625" style="194" customWidth="1"/>
    <col min="6672" max="6672" width="8.875" style="194" customWidth="1"/>
    <col min="6673" max="6673" width="4.75" style="194" bestFit="1" customWidth="1"/>
    <col min="6674" max="6674" width="15.125" style="194" customWidth="1"/>
    <col min="6675" max="6711" width="1.75" style="194" customWidth="1"/>
    <col min="6712" max="6712" width="6.5" style="194" customWidth="1"/>
    <col min="6713" max="6713" width="7.25" style="194" customWidth="1"/>
    <col min="6714" max="6714" width="9.125" style="194" customWidth="1"/>
    <col min="6715" max="6715" width="3.125" style="194" customWidth="1"/>
    <col min="6716" max="6924" width="9" style="194"/>
    <col min="6925" max="6925" width="4.75" style="194" customWidth="1"/>
    <col min="6926" max="6926" width="3.5" style="194" customWidth="1"/>
    <col min="6927" max="6927" width="8.625" style="194" customWidth="1"/>
    <col min="6928" max="6928" width="8.875" style="194" customWidth="1"/>
    <col min="6929" max="6929" width="4.75" style="194" bestFit="1" customWidth="1"/>
    <col min="6930" max="6930" width="15.125" style="194" customWidth="1"/>
    <col min="6931" max="6967" width="1.75" style="194" customWidth="1"/>
    <col min="6968" max="6968" width="6.5" style="194" customWidth="1"/>
    <col min="6969" max="6969" width="7.25" style="194" customWidth="1"/>
    <col min="6970" max="6970" width="9.125" style="194" customWidth="1"/>
    <col min="6971" max="6971" width="3.125" style="194" customWidth="1"/>
    <col min="6972" max="7180" width="9" style="194"/>
    <col min="7181" max="7181" width="4.75" style="194" customWidth="1"/>
    <col min="7182" max="7182" width="3.5" style="194" customWidth="1"/>
    <col min="7183" max="7183" width="8.625" style="194" customWidth="1"/>
    <col min="7184" max="7184" width="8.875" style="194" customWidth="1"/>
    <col min="7185" max="7185" width="4.75" style="194" bestFit="1" customWidth="1"/>
    <col min="7186" max="7186" width="15.125" style="194" customWidth="1"/>
    <col min="7187" max="7223" width="1.75" style="194" customWidth="1"/>
    <col min="7224" max="7224" width="6.5" style="194" customWidth="1"/>
    <col min="7225" max="7225" width="7.25" style="194" customWidth="1"/>
    <col min="7226" max="7226" width="9.125" style="194" customWidth="1"/>
    <col min="7227" max="7227" width="3.125" style="194" customWidth="1"/>
    <col min="7228" max="7436" width="9" style="194"/>
    <col min="7437" max="7437" width="4.75" style="194" customWidth="1"/>
    <col min="7438" max="7438" width="3.5" style="194" customWidth="1"/>
    <col min="7439" max="7439" width="8.625" style="194" customWidth="1"/>
    <col min="7440" max="7440" width="8.875" style="194" customWidth="1"/>
    <col min="7441" max="7441" width="4.75" style="194" bestFit="1" customWidth="1"/>
    <col min="7442" max="7442" width="15.125" style="194" customWidth="1"/>
    <col min="7443" max="7479" width="1.75" style="194" customWidth="1"/>
    <col min="7480" max="7480" width="6.5" style="194" customWidth="1"/>
    <col min="7481" max="7481" width="7.25" style="194" customWidth="1"/>
    <col min="7482" max="7482" width="9.125" style="194" customWidth="1"/>
    <col min="7483" max="7483" width="3.125" style="194" customWidth="1"/>
    <col min="7484" max="7692" width="9" style="194"/>
    <col min="7693" max="7693" width="4.75" style="194" customWidth="1"/>
    <col min="7694" max="7694" width="3.5" style="194" customWidth="1"/>
    <col min="7695" max="7695" width="8.625" style="194" customWidth="1"/>
    <col min="7696" max="7696" width="8.875" style="194" customWidth="1"/>
    <col min="7697" max="7697" width="4.75" style="194" bestFit="1" customWidth="1"/>
    <col min="7698" max="7698" width="15.125" style="194" customWidth="1"/>
    <col min="7699" max="7735" width="1.75" style="194" customWidth="1"/>
    <col min="7736" max="7736" width="6.5" style="194" customWidth="1"/>
    <col min="7737" max="7737" width="7.25" style="194" customWidth="1"/>
    <col min="7738" max="7738" width="9.125" style="194" customWidth="1"/>
    <col min="7739" max="7739" width="3.125" style="194" customWidth="1"/>
    <col min="7740" max="7948" width="9" style="194"/>
    <col min="7949" max="7949" width="4.75" style="194" customWidth="1"/>
    <col min="7950" max="7950" width="3.5" style="194" customWidth="1"/>
    <col min="7951" max="7951" width="8.625" style="194" customWidth="1"/>
    <col min="7952" max="7952" width="8.875" style="194" customWidth="1"/>
    <col min="7953" max="7953" width="4.75" style="194" bestFit="1" customWidth="1"/>
    <col min="7954" max="7954" width="15.125" style="194" customWidth="1"/>
    <col min="7955" max="7991" width="1.75" style="194" customWidth="1"/>
    <col min="7992" max="7992" width="6.5" style="194" customWidth="1"/>
    <col min="7993" max="7993" width="7.25" style="194" customWidth="1"/>
    <col min="7994" max="7994" width="9.125" style="194" customWidth="1"/>
    <col min="7995" max="7995" width="3.125" style="194" customWidth="1"/>
    <col min="7996" max="8204" width="9" style="194"/>
    <col min="8205" max="8205" width="4.75" style="194" customWidth="1"/>
    <col min="8206" max="8206" width="3.5" style="194" customWidth="1"/>
    <col min="8207" max="8207" width="8.625" style="194" customWidth="1"/>
    <col min="8208" max="8208" width="8.875" style="194" customWidth="1"/>
    <col min="8209" max="8209" width="4.75" style="194" bestFit="1" customWidth="1"/>
    <col min="8210" max="8210" width="15.125" style="194" customWidth="1"/>
    <col min="8211" max="8247" width="1.75" style="194" customWidth="1"/>
    <col min="8248" max="8248" width="6.5" style="194" customWidth="1"/>
    <col min="8249" max="8249" width="7.25" style="194" customWidth="1"/>
    <col min="8250" max="8250" width="9.125" style="194" customWidth="1"/>
    <col min="8251" max="8251" width="3.125" style="194" customWidth="1"/>
    <col min="8252" max="8460" width="9" style="194"/>
    <col min="8461" max="8461" width="4.75" style="194" customWidth="1"/>
    <col min="8462" max="8462" width="3.5" style="194" customWidth="1"/>
    <col min="8463" max="8463" width="8.625" style="194" customWidth="1"/>
    <col min="8464" max="8464" width="8.875" style="194" customWidth="1"/>
    <col min="8465" max="8465" width="4.75" style="194" bestFit="1" customWidth="1"/>
    <col min="8466" max="8466" width="15.125" style="194" customWidth="1"/>
    <col min="8467" max="8503" width="1.75" style="194" customWidth="1"/>
    <col min="8504" max="8504" width="6.5" style="194" customWidth="1"/>
    <col min="8505" max="8505" width="7.25" style="194" customWidth="1"/>
    <col min="8506" max="8506" width="9.125" style="194" customWidth="1"/>
    <col min="8507" max="8507" width="3.125" style="194" customWidth="1"/>
    <col min="8508" max="8716" width="9" style="194"/>
    <col min="8717" max="8717" width="4.75" style="194" customWidth="1"/>
    <col min="8718" max="8718" width="3.5" style="194" customWidth="1"/>
    <col min="8719" max="8719" width="8.625" style="194" customWidth="1"/>
    <col min="8720" max="8720" width="8.875" style="194" customWidth="1"/>
    <col min="8721" max="8721" width="4.75" style="194" bestFit="1" customWidth="1"/>
    <col min="8722" max="8722" width="15.125" style="194" customWidth="1"/>
    <col min="8723" max="8759" width="1.75" style="194" customWidth="1"/>
    <col min="8760" max="8760" width="6.5" style="194" customWidth="1"/>
    <col min="8761" max="8761" width="7.25" style="194" customWidth="1"/>
    <col min="8762" max="8762" width="9.125" style="194" customWidth="1"/>
    <col min="8763" max="8763" width="3.125" style="194" customWidth="1"/>
    <col min="8764" max="8972" width="9" style="194"/>
    <col min="8973" max="8973" width="4.75" style="194" customWidth="1"/>
    <col min="8974" max="8974" width="3.5" style="194" customWidth="1"/>
    <col min="8975" max="8975" width="8.625" style="194" customWidth="1"/>
    <col min="8976" max="8976" width="8.875" style="194" customWidth="1"/>
    <col min="8977" max="8977" width="4.75" style="194" bestFit="1" customWidth="1"/>
    <col min="8978" max="8978" width="15.125" style="194" customWidth="1"/>
    <col min="8979" max="9015" width="1.75" style="194" customWidth="1"/>
    <col min="9016" max="9016" width="6.5" style="194" customWidth="1"/>
    <col min="9017" max="9017" width="7.25" style="194" customWidth="1"/>
    <col min="9018" max="9018" width="9.125" style="194" customWidth="1"/>
    <col min="9019" max="9019" width="3.125" style="194" customWidth="1"/>
    <col min="9020" max="9228" width="9" style="194"/>
    <col min="9229" max="9229" width="4.75" style="194" customWidth="1"/>
    <col min="9230" max="9230" width="3.5" style="194" customWidth="1"/>
    <col min="9231" max="9231" width="8.625" style="194" customWidth="1"/>
    <col min="9232" max="9232" width="8.875" style="194" customWidth="1"/>
    <col min="9233" max="9233" width="4.75" style="194" bestFit="1" customWidth="1"/>
    <col min="9234" max="9234" width="15.125" style="194" customWidth="1"/>
    <col min="9235" max="9271" width="1.75" style="194" customWidth="1"/>
    <col min="9272" max="9272" width="6.5" style="194" customWidth="1"/>
    <col min="9273" max="9273" width="7.25" style="194" customWidth="1"/>
    <col min="9274" max="9274" width="9.125" style="194" customWidth="1"/>
    <col min="9275" max="9275" width="3.125" style="194" customWidth="1"/>
    <col min="9276" max="9484" width="9" style="194"/>
    <col min="9485" max="9485" width="4.75" style="194" customWidth="1"/>
    <col min="9486" max="9486" width="3.5" style="194" customWidth="1"/>
    <col min="9487" max="9487" width="8.625" style="194" customWidth="1"/>
    <col min="9488" max="9488" width="8.875" style="194" customWidth="1"/>
    <col min="9489" max="9489" width="4.75" style="194" bestFit="1" customWidth="1"/>
    <col min="9490" max="9490" width="15.125" style="194" customWidth="1"/>
    <col min="9491" max="9527" width="1.75" style="194" customWidth="1"/>
    <col min="9528" max="9528" width="6.5" style="194" customWidth="1"/>
    <col min="9529" max="9529" width="7.25" style="194" customWidth="1"/>
    <col min="9530" max="9530" width="9.125" style="194" customWidth="1"/>
    <col min="9531" max="9531" width="3.125" style="194" customWidth="1"/>
    <col min="9532" max="9740" width="9" style="194"/>
    <col min="9741" max="9741" width="4.75" style="194" customWidth="1"/>
    <col min="9742" max="9742" width="3.5" style="194" customWidth="1"/>
    <col min="9743" max="9743" width="8.625" style="194" customWidth="1"/>
    <col min="9744" max="9744" width="8.875" style="194" customWidth="1"/>
    <col min="9745" max="9745" width="4.75" style="194" bestFit="1" customWidth="1"/>
    <col min="9746" max="9746" width="15.125" style="194" customWidth="1"/>
    <col min="9747" max="9783" width="1.75" style="194" customWidth="1"/>
    <col min="9784" max="9784" width="6.5" style="194" customWidth="1"/>
    <col min="9785" max="9785" width="7.25" style="194" customWidth="1"/>
    <col min="9786" max="9786" width="9.125" style="194" customWidth="1"/>
    <col min="9787" max="9787" width="3.125" style="194" customWidth="1"/>
    <col min="9788" max="9996" width="9" style="194"/>
    <col min="9997" max="9997" width="4.75" style="194" customWidth="1"/>
    <col min="9998" max="9998" width="3.5" style="194" customWidth="1"/>
    <col min="9999" max="9999" width="8.625" style="194" customWidth="1"/>
    <col min="10000" max="10000" width="8.875" style="194" customWidth="1"/>
    <col min="10001" max="10001" width="4.75" style="194" bestFit="1" customWidth="1"/>
    <col min="10002" max="10002" width="15.125" style="194" customWidth="1"/>
    <col min="10003" max="10039" width="1.75" style="194" customWidth="1"/>
    <col min="10040" max="10040" width="6.5" style="194" customWidth="1"/>
    <col min="10041" max="10041" width="7.25" style="194" customWidth="1"/>
    <col min="10042" max="10042" width="9.125" style="194" customWidth="1"/>
    <col min="10043" max="10043" width="3.125" style="194" customWidth="1"/>
    <col min="10044" max="10252" width="9" style="194"/>
    <col min="10253" max="10253" width="4.75" style="194" customWidth="1"/>
    <col min="10254" max="10254" width="3.5" style="194" customWidth="1"/>
    <col min="10255" max="10255" width="8.625" style="194" customWidth="1"/>
    <col min="10256" max="10256" width="8.875" style="194" customWidth="1"/>
    <col min="10257" max="10257" width="4.75" style="194" bestFit="1" customWidth="1"/>
    <col min="10258" max="10258" width="15.125" style="194" customWidth="1"/>
    <col min="10259" max="10295" width="1.75" style="194" customWidth="1"/>
    <col min="10296" max="10296" width="6.5" style="194" customWidth="1"/>
    <col min="10297" max="10297" width="7.25" style="194" customWidth="1"/>
    <col min="10298" max="10298" width="9.125" style="194" customWidth="1"/>
    <col min="10299" max="10299" width="3.125" style="194" customWidth="1"/>
    <col min="10300" max="10508" width="9" style="194"/>
    <col min="10509" max="10509" width="4.75" style="194" customWidth="1"/>
    <col min="10510" max="10510" width="3.5" style="194" customWidth="1"/>
    <col min="10511" max="10511" width="8.625" style="194" customWidth="1"/>
    <col min="10512" max="10512" width="8.875" style="194" customWidth="1"/>
    <col min="10513" max="10513" width="4.75" style="194" bestFit="1" customWidth="1"/>
    <col min="10514" max="10514" width="15.125" style="194" customWidth="1"/>
    <col min="10515" max="10551" width="1.75" style="194" customWidth="1"/>
    <col min="10552" max="10552" width="6.5" style="194" customWidth="1"/>
    <col min="10553" max="10553" width="7.25" style="194" customWidth="1"/>
    <col min="10554" max="10554" width="9.125" style="194" customWidth="1"/>
    <col min="10555" max="10555" width="3.125" style="194" customWidth="1"/>
    <col min="10556" max="10764" width="9" style="194"/>
    <col min="10765" max="10765" width="4.75" style="194" customWidth="1"/>
    <col min="10766" max="10766" width="3.5" style="194" customWidth="1"/>
    <col min="10767" max="10767" width="8.625" style="194" customWidth="1"/>
    <col min="10768" max="10768" width="8.875" style="194" customWidth="1"/>
    <col min="10769" max="10769" width="4.75" style="194" bestFit="1" customWidth="1"/>
    <col min="10770" max="10770" width="15.125" style="194" customWidth="1"/>
    <col min="10771" max="10807" width="1.75" style="194" customWidth="1"/>
    <col min="10808" max="10808" width="6.5" style="194" customWidth="1"/>
    <col min="10809" max="10809" width="7.25" style="194" customWidth="1"/>
    <col min="10810" max="10810" width="9.125" style="194" customWidth="1"/>
    <col min="10811" max="10811" width="3.125" style="194" customWidth="1"/>
    <col min="10812" max="11020" width="9" style="194"/>
    <col min="11021" max="11021" width="4.75" style="194" customWidth="1"/>
    <col min="11022" max="11022" width="3.5" style="194" customWidth="1"/>
    <col min="11023" max="11023" width="8.625" style="194" customWidth="1"/>
    <col min="11024" max="11024" width="8.875" style="194" customWidth="1"/>
    <col min="11025" max="11025" width="4.75" style="194" bestFit="1" customWidth="1"/>
    <col min="11026" max="11026" width="15.125" style="194" customWidth="1"/>
    <col min="11027" max="11063" width="1.75" style="194" customWidth="1"/>
    <col min="11064" max="11064" width="6.5" style="194" customWidth="1"/>
    <col min="11065" max="11065" width="7.25" style="194" customWidth="1"/>
    <col min="11066" max="11066" width="9.125" style="194" customWidth="1"/>
    <col min="11067" max="11067" width="3.125" style="194" customWidth="1"/>
    <col min="11068" max="11276" width="9" style="194"/>
    <col min="11277" max="11277" width="4.75" style="194" customWidth="1"/>
    <col min="11278" max="11278" width="3.5" style="194" customWidth="1"/>
    <col min="11279" max="11279" width="8.625" style="194" customWidth="1"/>
    <col min="11280" max="11280" width="8.875" style="194" customWidth="1"/>
    <col min="11281" max="11281" width="4.75" style="194" bestFit="1" customWidth="1"/>
    <col min="11282" max="11282" width="15.125" style="194" customWidth="1"/>
    <col min="11283" max="11319" width="1.75" style="194" customWidth="1"/>
    <col min="11320" max="11320" width="6.5" style="194" customWidth="1"/>
    <col min="11321" max="11321" width="7.25" style="194" customWidth="1"/>
    <col min="11322" max="11322" width="9.125" style="194" customWidth="1"/>
    <col min="11323" max="11323" width="3.125" style="194" customWidth="1"/>
    <col min="11324" max="11532" width="9" style="194"/>
    <col min="11533" max="11533" width="4.75" style="194" customWidth="1"/>
    <col min="11534" max="11534" width="3.5" style="194" customWidth="1"/>
    <col min="11535" max="11535" width="8.625" style="194" customWidth="1"/>
    <col min="11536" max="11536" width="8.875" style="194" customWidth="1"/>
    <col min="11537" max="11537" width="4.75" style="194" bestFit="1" customWidth="1"/>
    <col min="11538" max="11538" width="15.125" style="194" customWidth="1"/>
    <col min="11539" max="11575" width="1.75" style="194" customWidth="1"/>
    <col min="11576" max="11576" width="6.5" style="194" customWidth="1"/>
    <col min="11577" max="11577" width="7.25" style="194" customWidth="1"/>
    <col min="11578" max="11578" width="9.125" style="194" customWidth="1"/>
    <col min="11579" max="11579" width="3.125" style="194" customWidth="1"/>
    <col min="11580" max="11788" width="9" style="194"/>
    <col min="11789" max="11789" width="4.75" style="194" customWidth="1"/>
    <col min="11790" max="11790" width="3.5" style="194" customWidth="1"/>
    <col min="11791" max="11791" width="8.625" style="194" customWidth="1"/>
    <col min="11792" max="11792" width="8.875" style="194" customWidth="1"/>
    <col min="11793" max="11793" width="4.75" style="194" bestFit="1" customWidth="1"/>
    <col min="11794" max="11794" width="15.125" style="194" customWidth="1"/>
    <col min="11795" max="11831" width="1.75" style="194" customWidth="1"/>
    <col min="11832" max="11832" width="6.5" style="194" customWidth="1"/>
    <col min="11833" max="11833" width="7.25" style="194" customWidth="1"/>
    <col min="11834" max="11834" width="9.125" style="194" customWidth="1"/>
    <col min="11835" max="11835" width="3.125" style="194" customWidth="1"/>
    <col min="11836" max="12044" width="9" style="194"/>
    <col min="12045" max="12045" width="4.75" style="194" customWidth="1"/>
    <col min="12046" max="12046" width="3.5" style="194" customWidth="1"/>
    <col min="12047" max="12047" width="8.625" style="194" customWidth="1"/>
    <col min="12048" max="12048" width="8.875" style="194" customWidth="1"/>
    <col min="12049" max="12049" width="4.75" style="194" bestFit="1" customWidth="1"/>
    <col min="12050" max="12050" width="15.125" style="194" customWidth="1"/>
    <col min="12051" max="12087" width="1.75" style="194" customWidth="1"/>
    <col min="12088" max="12088" width="6.5" style="194" customWidth="1"/>
    <col min="12089" max="12089" width="7.25" style="194" customWidth="1"/>
    <col min="12090" max="12090" width="9.125" style="194" customWidth="1"/>
    <col min="12091" max="12091" width="3.125" style="194" customWidth="1"/>
    <col min="12092" max="12300" width="9" style="194"/>
    <col min="12301" max="12301" width="4.75" style="194" customWidth="1"/>
    <col min="12302" max="12302" width="3.5" style="194" customWidth="1"/>
    <col min="12303" max="12303" width="8.625" style="194" customWidth="1"/>
    <col min="12304" max="12304" width="8.875" style="194" customWidth="1"/>
    <col min="12305" max="12305" width="4.75" style="194" bestFit="1" customWidth="1"/>
    <col min="12306" max="12306" width="15.125" style="194" customWidth="1"/>
    <col min="12307" max="12343" width="1.75" style="194" customWidth="1"/>
    <col min="12344" max="12344" width="6.5" style="194" customWidth="1"/>
    <col min="12345" max="12345" width="7.25" style="194" customWidth="1"/>
    <col min="12346" max="12346" width="9.125" style="194" customWidth="1"/>
    <col min="12347" max="12347" width="3.125" style="194" customWidth="1"/>
    <col min="12348" max="12556" width="9" style="194"/>
    <col min="12557" max="12557" width="4.75" style="194" customWidth="1"/>
    <col min="12558" max="12558" width="3.5" style="194" customWidth="1"/>
    <col min="12559" max="12559" width="8.625" style="194" customWidth="1"/>
    <col min="12560" max="12560" width="8.875" style="194" customWidth="1"/>
    <col min="12561" max="12561" width="4.75" style="194" bestFit="1" customWidth="1"/>
    <col min="12562" max="12562" width="15.125" style="194" customWidth="1"/>
    <col min="12563" max="12599" width="1.75" style="194" customWidth="1"/>
    <col min="12600" max="12600" width="6.5" style="194" customWidth="1"/>
    <col min="12601" max="12601" width="7.25" style="194" customWidth="1"/>
    <col min="12602" max="12602" width="9.125" style="194" customWidth="1"/>
    <col min="12603" max="12603" width="3.125" style="194" customWidth="1"/>
    <col min="12604" max="12812" width="9" style="194"/>
    <col min="12813" max="12813" width="4.75" style="194" customWidth="1"/>
    <col min="12814" max="12814" width="3.5" style="194" customWidth="1"/>
    <col min="12815" max="12815" width="8.625" style="194" customWidth="1"/>
    <col min="12816" max="12816" width="8.875" style="194" customWidth="1"/>
    <col min="12817" max="12817" width="4.75" style="194" bestFit="1" customWidth="1"/>
    <col min="12818" max="12818" width="15.125" style="194" customWidth="1"/>
    <col min="12819" max="12855" width="1.75" style="194" customWidth="1"/>
    <col min="12856" max="12856" width="6.5" style="194" customWidth="1"/>
    <col min="12857" max="12857" width="7.25" style="194" customWidth="1"/>
    <col min="12858" max="12858" width="9.125" style="194" customWidth="1"/>
    <col min="12859" max="12859" width="3.125" style="194" customWidth="1"/>
    <col min="12860" max="13068" width="9" style="194"/>
    <col min="13069" max="13069" width="4.75" style="194" customWidth="1"/>
    <col min="13070" max="13070" width="3.5" style="194" customWidth="1"/>
    <col min="13071" max="13071" width="8.625" style="194" customWidth="1"/>
    <col min="13072" max="13072" width="8.875" style="194" customWidth="1"/>
    <col min="13073" max="13073" width="4.75" style="194" bestFit="1" customWidth="1"/>
    <col min="13074" max="13074" width="15.125" style="194" customWidth="1"/>
    <col min="13075" max="13111" width="1.75" style="194" customWidth="1"/>
    <col min="13112" max="13112" width="6.5" style="194" customWidth="1"/>
    <col min="13113" max="13113" width="7.25" style="194" customWidth="1"/>
    <col min="13114" max="13114" width="9.125" style="194" customWidth="1"/>
    <col min="13115" max="13115" width="3.125" style="194" customWidth="1"/>
    <col min="13116" max="13324" width="9" style="194"/>
    <col min="13325" max="13325" width="4.75" style="194" customWidth="1"/>
    <col min="13326" max="13326" width="3.5" style="194" customWidth="1"/>
    <col min="13327" max="13327" width="8.625" style="194" customWidth="1"/>
    <col min="13328" max="13328" width="8.875" style="194" customWidth="1"/>
    <col min="13329" max="13329" width="4.75" style="194" bestFit="1" customWidth="1"/>
    <col min="13330" max="13330" width="15.125" style="194" customWidth="1"/>
    <col min="13331" max="13367" width="1.75" style="194" customWidth="1"/>
    <col min="13368" max="13368" width="6.5" style="194" customWidth="1"/>
    <col min="13369" max="13369" width="7.25" style="194" customWidth="1"/>
    <col min="13370" max="13370" width="9.125" style="194" customWidth="1"/>
    <col min="13371" max="13371" width="3.125" style="194" customWidth="1"/>
    <col min="13372" max="13580" width="9" style="194"/>
    <col min="13581" max="13581" width="4.75" style="194" customWidth="1"/>
    <col min="13582" max="13582" width="3.5" style="194" customWidth="1"/>
    <col min="13583" max="13583" width="8.625" style="194" customWidth="1"/>
    <col min="13584" max="13584" width="8.875" style="194" customWidth="1"/>
    <col min="13585" max="13585" width="4.75" style="194" bestFit="1" customWidth="1"/>
    <col min="13586" max="13586" width="15.125" style="194" customWidth="1"/>
    <col min="13587" max="13623" width="1.75" style="194" customWidth="1"/>
    <col min="13624" max="13624" width="6.5" style="194" customWidth="1"/>
    <col min="13625" max="13625" width="7.25" style="194" customWidth="1"/>
    <col min="13626" max="13626" width="9.125" style="194" customWidth="1"/>
    <col min="13627" max="13627" width="3.125" style="194" customWidth="1"/>
    <col min="13628" max="13836" width="9" style="194"/>
    <col min="13837" max="13837" width="4.75" style="194" customWidth="1"/>
    <col min="13838" max="13838" width="3.5" style="194" customWidth="1"/>
    <col min="13839" max="13839" width="8.625" style="194" customWidth="1"/>
    <col min="13840" max="13840" width="8.875" style="194" customWidth="1"/>
    <col min="13841" max="13841" width="4.75" style="194" bestFit="1" customWidth="1"/>
    <col min="13842" max="13842" width="15.125" style="194" customWidth="1"/>
    <col min="13843" max="13879" width="1.75" style="194" customWidth="1"/>
    <col min="13880" max="13880" width="6.5" style="194" customWidth="1"/>
    <col min="13881" max="13881" width="7.25" style="194" customWidth="1"/>
    <col min="13882" max="13882" width="9.125" style="194" customWidth="1"/>
    <col min="13883" max="13883" width="3.125" style="194" customWidth="1"/>
    <col min="13884" max="14092" width="9" style="194"/>
    <col min="14093" max="14093" width="4.75" style="194" customWidth="1"/>
    <col min="14094" max="14094" width="3.5" style="194" customWidth="1"/>
    <col min="14095" max="14095" width="8.625" style="194" customWidth="1"/>
    <col min="14096" max="14096" width="8.875" style="194" customWidth="1"/>
    <col min="14097" max="14097" width="4.75" style="194" bestFit="1" customWidth="1"/>
    <col min="14098" max="14098" width="15.125" style="194" customWidth="1"/>
    <col min="14099" max="14135" width="1.75" style="194" customWidth="1"/>
    <col min="14136" max="14136" width="6.5" style="194" customWidth="1"/>
    <col min="14137" max="14137" width="7.25" style="194" customWidth="1"/>
    <col min="14138" max="14138" width="9.125" style="194" customWidth="1"/>
    <col min="14139" max="14139" width="3.125" style="194" customWidth="1"/>
    <col min="14140" max="14348" width="9" style="194"/>
    <col min="14349" max="14349" width="4.75" style="194" customWidth="1"/>
    <col min="14350" max="14350" width="3.5" style="194" customWidth="1"/>
    <col min="14351" max="14351" width="8.625" style="194" customWidth="1"/>
    <col min="14352" max="14352" width="8.875" style="194" customWidth="1"/>
    <col min="14353" max="14353" width="4.75" style="194" bestFit="1" customWidth="1"/>
    <col min="14354" max="14354" width="15.125" style="194" customWidth="1"/>
    <col min="14355" max="14391" width="1.75" style="194" customWidth="1"/>
    <col min="14392" max="14392" width="6.5" style="194" customWidth="1"/>
    <col min="14393" max="14393" width="7.25" style="194" customWidth="1"/>
    <col min="14394" max="14394" width="9.125" style="194" customWidth="1"/>
    <col min="14395" max="14395" width="3.125" style="194" customWidth="1"/>
    <col min="14396" max="14604" width="9" style="194"/>
    <col min="14605" max="14605" width="4.75" style="194" customWidth="1"/>
    <col min="14606" max="14606" width="3.5" style="194" customWidth="1"/>
    <col min="14607" max="14607" width="8.625" style="194" customWidth="1"/>
    <col min="14608" max="14608" width="8.875" style="194" customWidth="1"/>
    <col min="14609" max="14609" width="4.75" style="194" bestFit="1" customWidth="1"/>
    <col min="14610" max="14610" width="15.125" style="194" customWidth="1"/>
    <col min="14611" max="14647" width="1.75" style="194" customWidth="1"/>
    <col min="14648" max="14648" width="6.5" style="194" customWidth="1"/>
    <col min="14649" max="14649" width="7.25" style="194" customWidth="1"/>
    <col min="14650" max="14650" width="9.125" style="194" customWidth="1"/>
    <col min="14651" max="14651" width="3.125" style="194" customWidth="1"/>
    <col min="14652" max="14860" width="9" style="194"/>
    <col min="14861" max="14861" width="4.75" style="194" customWidth="1"/>
    <col min="14862" max="14862" width="3.5" style="194" customWidth="1"/>
    <col min="14863" max="14863" width="8.625" style="194" customWidth="1"/>
    <col min="14864" max="14864" width="8.875" style="194" customWidth="1"/>
    <col min="14865" max="14865" width="4.75" style="194" bestFit="1" customWidth="1"/>
    <col min="14866" max="14866" width="15.125" style="194" customWidth="1"/>
    <col min="14867" max="14903" width="1.75" style="194" customWidth="1"/>
    <col min="14904" max="14904" width="6.5" style="194" customWidth="1"/>
    <col min="14905" max="14905" width="7.25" style="194" customWidth="1"/>
    <col min="14906" max="14906" width="9.125" style="194" customWidth="1"/>
    <col min="14907" max="14907" width="3.125" style="194" customWidth="1"/>
    <col min="14908" max="15116" width="9" style="194"/>
    <col min="15117" max="15117" width="4.75" style="194" customWidth="1"/>
    <col min="15118" max="15118" width="3.5" style="194" customWidth="1"/>
    <col min="15119" max="15119" width="8.625" style="194" customWidth="1"/>
    <col min="15120" max="15120" width="8.875" style="194" customWidth="1"/>
    <col min="15121" max="15121" width="4.75" style="194" bestFit="1" customWidth="1"/>
    <col min="15122" max="15122" width="15.125" style="194" customWidth="1"/>
    <col min="15123" max="15159" width="1.75" style="194" customWidth="1"/>
    <col min="15160" max="15160" width="6.5" style="194" customWidth="1"/>
    <col min="15161" max="15161" width="7.25" style="194" customWidth="1"/>
    <col min="15162" max="15162" width="9.125" style="194" customWidth="1"/>
    <col min="15163" max="15163" width="3.125" style="194" customWidth="1"/>
    <col min="15164" max="15372" width="9" style="194"/>
    <col min="15373" max="15373" width="4.75" style="194" customWidth="1"/>
    <col min="15374" max="15374" width="3.5" style="194" customWidth="1"/>
    <col min="15375" max="15375" width="8.625" style="194" customWidth="1"/>
    <col min="15376" max="15376" width="8.875" style="194" customWidth="1"/>
    <col min="15377" max="15377" width="4.75" style="194" bestFit="1" customWidth="1"/>
    <col min="15378" max="15378" width="15.125" style="194" customWidth="1"/>
    <col min="15379" max="15415" width="1.75" style="194" customWidth="1"/>
    <col min="15416" max="15416" width="6.5" style="194" customWidth="1"/>
    <col min="15417" max="15417" width="7.25" style="194" customWidth="1"/>
    <col min="15418" max="15418" width="9.125" style="194" customWidth="1"/>
    <col min="15419" max="15419" width="3.125" style="194" customWidth="1"/>
    <col min="15420" max="15628" width="9" style="194"/>
    <col min="15629" max="15629" width="4.75" style="194" customWidth="1"/>
    <col min="15630" max="15630" width="3.5" style="194" customWidth="1"/>
    <col min="15631" max="15631" width="8.625" style="194" customWidth="1"/>
    <col min="15632" max="15632" width="8.875" style="194" customWidth="1"/>
    <col min="15633" max="15633" width="4.75" style="194" bestFit="1" customWidth="1"/>
    <col min="15634" max="15634" width="15.125" style="194" customWidth="1"/>
    <col min="15635" max="15671" width="1.75" style="194" customWidth="1"/>
    <col min="15672" max="15672" width="6.5" style="194" customWidth="1"/>
    <col min="15673" max="15673" width="7.25" style="194" customWidth="1"/>
    <col min="15674" max="15674" width="9.125" style="194" customWidth="1"/>
    <col min="15675" max="15675" width="3.125" style="194" customWidth="1"/>
    <col min="15676" max="15884" width="9" style="194"/>
    <col min="15885" max="15885" width="4.75" style="194" customWidth="1"/>
    <col min="15886" max="15886" width="3.5" style="194" customWidth="1"/>
    <col min="15887" max="15887" width="8.625" style="194" customWidth="1"/>
    <col min="15888" max="15888" width="8.875" style="194" customWidth="1"/>
    <col min="15889" max="15889" width="4.75" style="194" bestFit="1" customWidth="1"/>
    <col min="15890" max="15890" width="15.125" style="194" customWidth="1"/>
    <col min="15891" max="15927" width="1.75" style="194" customWidth="1"/>
    <col min="15928" max="15928" width="6.5" style="194" customWidth="1"/>
    <col min="15929" max="15929" width="7.25" style="194" customWidth="1"/>
    <col min="15930" max="15930" width="9.125" style="194" customWidth="1"/>
    <col min="15931" max="15931" width="3.125" style="194" customWidth="1"/>
    <col min="15932" max="16140" width="9" style="194"/>
    <col min="16141" max="16141" width="4.75" style="194" customWidth="1"/>
    <col min="16142" max="16142" width="3.5" style="194" customWidth="1"/>
    <col min="16143" max="16143" width="8.625" style="194" customWidth="1"/>
    <col min="16144" max="16144" width="8.875" style="194" customWidth="1"/>
    <col min="16145" max="16145" width="4.75" style="194" bestFit="1" customWidth="1"/>
    <col min="16146" max="16146" width="15.125" style="194" customWidth="1"/>
    <col min="16147" max="16183" width="1.75" style="194" customWidth="1"/>
    <col min="16184" max="16184" width="6.5" style="194" customWidth="1"/>
    <col min="16185" max="16185" width="7.25" style="194" customWidth="1"/>
    <col min="16186" max="16186" width="9.125" style="194" customWidth="1"/>
    <col min="16187" max="16187" width="3.125" style="194" customWidth="1"/>
    <col min="16188" max="16384" width="9" style="194"/>
  </cols>
  <sheetData>
    <row r="1" spans="1:62" ht="24.75" customHeight="1"/>
    <row r="2" spans="1:62" s="198" customFormat="1" ht="26.25" customHeight="1">
      <c r="A2" s="197" t="s">
        <v>340</v>
      </c>
      <c r="C2" s="199"/>
      <c r="D2" s="199"/>
      <c r="E2" s="199"/>
    </row>
    <row r="3" spans="1:62" ht="24" customHeight="1">
      <c r="A3" s="773" t="s">
        <v>232</v>
      </c>
      <c r="B3" s="774"/>
      <c r="C3" s="774"/>
      <c r="D3" s="774" t="s">
        <v>233</v>
      </c>
      <c r="E3" s="774" t="s">
        <v>234</v>
      </c>
      <c r="F3" s="774" t="s">
        <v>235</v>
      </c>
      <c r="G3" s="774" t="s">
        <v>236</v>
      </c>
      <c r="H3" s="774"/>
      <c r="I3" s="774"/>
      <c r="J3" s="774"/>
      <c r="K3" s="774"/>
      <c r="L3" s="774"/>
      <c r="M3" s="774"/>
      <c r="N3" s="774"/>
      <c r="O3" s="774"/>
      <c r="P3" s="774"/>
      <c r="Q3" s="774"/>
      <c r="R3" s="774"/>
      <c r="S3" s="774"/>
      <c r="T3" s="774"/>
      <c r="U3" s="774"/>
      <c r="V3" s="774"/>
      <c r="W3" s="774"/>
      <c r="X3" s="774"/>
      <c r="Y3" s="774"/>
      <c r="Z3" s="774"/>
      <c r="AA3" s="774"/>
      <c r="AB3" s="774"/>
      <c r="AC3" s="774"/>
      <c r="AD3" s="774"/>
      <c r="AE3" s="774"/>
      <c r="AF3" s="774"/>
      <c r="AG3" s="774"/>
      <c r="AH3" s="774"/>
      <c r="AI3" s="774"/>
      <c r="AJ3" s="774"/>
      <c r="AK3" s="774"/>
      <c r="AL3" s="774"/>
      <c r="AM3" s="774"/>
      <c r="AN3" s="774"/>
      <c r="AO3" s="774"/>
      <c r="AP3" s="774"/>
      <c r="AQ3" s="774"/>
      <c r="AR3" s="774"/>
      <c r="AS3" s="774"/>
      <c r="AT3" s="774"/>
      <c r="AU3" s="774"/>
      <c r="AV3" s="774"/>
      <c r="AW3" s="774"/>
      <c r="AX3" s="774"/>
      <c r="AY3" s="774"/>
      <c r="AZ3" s="774"/>
      <c r="BA3" s="774"/>
      <c r="BB3" s="774"/>
      <c r="BC3" s="774"/>
      <c r="BD3" s="783" t="s">
        <v>237</v>
      </c>
      <c r="BE3" s="781" t="s">
        <v>475</v>
      </c>
      <c r="BF3" s="782"/>
    </row>
    <row r="4" spans="1:62" s="195" customFormat="1" ht="24" customHeight="1" thickBot="1">
      <c r="A4" s="775"/>
      <c r="B4" s="776"/>
      <c r="C4" s="776"/>
      <c r="D4" s="776"/>
      <c r="E4" s="776"/>
      <c r="F4" s="777"/>
      <c r="G4" s="778">
        <v>5</v>
      </c>
      <c r="H4" s="779"/>
      <c r="I4" s="779"/>
      <c r="J4" s="779"/>
      <c r="K4" s="780"/>
      <c r="L4" s="778">
        <v>10</v>
      </c>
      <c r="M4" s="779"/>
      <c r="N4" s="779"/>
      <c r="O4" s="779"/>
      <c r="P4" s="780"/>
      <c r="Q4" s="778">
        <v>15</v>
      </c>
      <c r="R4" s="779"/>
      <c r="S4" s="779"/>
      <c r="T4" s="779"/>
      <c r="U4" s="780"/>
      <c r="V4" s="778">
        <v>20</v>
      </c>
      <c r="W4" s="779"/>
      <c r="X4" s="779"/>
      <c r="Y4" s="779"/>
      <c r="Z4" s="780"/>
      <c r="AA4" s="778">
        <v>25</v>
      </c>
      <c r="AB4" s="779"/>
      <c r="AC4" s="779"/>
      <c r="AD4" s="779"/>
      <c r="AE4" s="780"/>
      <c r="AF4" s="778">
        <v>30</v>
      </c>
      <c r="AG4" s="779"/>
      <c r="AH4" s="779"/>
      <c r="AI4" s="779"/>
      <c r="AJ4" s="780"/>
      <c r="AK4" s="778">
        <v>35</v>
      </c>
      <c r="AL4" s="779"/>
      <c r="AM4" s="779"/>
      <c r="AN4" s="779"/>
      <c r="AO4" s="780"/>
      <c r="AP4" s="778">
        <v>40</v>
      </c>
      <c r="AQ4" s="779"/>
      <c r="AR4" s="779"/>
      <c r="AS4" s="779"/>
      <c r="AT4" s="780"/>
      <c r="AU4" s="778">
        <v>45</v>
      </c>
      <c r="AV4" s="779"/>
      <c r="AW4" s="779"/>
      <c r="AX4" s="779"/>
      <c r="AY4" s="780"/>
      <c r="AZ4" s="778">
        <v>49</v>
      </c>
      <c r="BA4" s="779"/>
      <c r="BB4" s="779"/>
      <c r="BC4" s="780"/>
      <c r="BD4" s="784"/>
      <c r="BE4" s="200" t="s">
        <v>238</v>
      </c>
      <c r="BF4" s="201" t="s">
        <v>239</v>
      </c>
    </row>
    <row r="5" spans="1:62" s="203" customFormat="1" ht="21" customHeight="1" thickTop="1">
      <c r="A5" s="798" t="s">
        <v>289</v>
      </c>
      <c r="B5" s="800" t="s">
        <v>293</v>
      </c>
      <c r="C5" s="787"/>
      <c r="D5" s="785" t="s">
        <v>294</v>
      </c>
      <c r="E5" s="787">
        <v>1</v>
      </c>
      <c r="F5" s="789" t="s">
        <v>297</v>
      </c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  <c r="AB5" s="202"/>
      <c r="AC5" s="202"/>
      <c r="AD5" s="202"/>
      <c r="AE5" s="202"/>
      <c r="AF5" s="391"/>
      <c r="AG5" s="391"/>
      <c r="AH5" s="391"/>
      <c r="AI5" s="391"/>
      <c r="AJ5" s="391"/>
      <c r="AK5" s="391"/>
      <c r="AL5" s="391"/>
      <c r="AM5" s="391"/>
      <c r="AN5" s="391"/>
      <c r="AO5" s="391"/>
      <c r="AP5" s="202"/>
      <c r="AQ5" s="202"/>
      <c r="AR5" s="202"/>
      <c r="AS5" s="202"/>
      <c r="AT5" s="202"/>
      <c r="AU5" s="300"/>
      <c r="AV5" s="300"/>
      <c r="AW5" s="300"/>
      <c r="AX5" s="300"/>
      <c r="AY5" s="300"/>
      <c r="AZ5" s="391"/>
      <c r="BA5" s="391"/>
      <c r="BB5" s="202"/>
      <c r="BC5" s="202"/>
      <c r="BD5" s="819">
        <f>'기술자수 배치계획'!P3</f>
        <v>49</v>
      </c>
      <c r="BE5" s="801">
        <f>'기술자수 배치계획'!U3</f>
        <v>1</v>
      </c>
      <c r="BF5" s="803">
        <f>ROUNDDOWN(BD5*BE5,2)</f>
        <v>49</v>
      </c>
      <c r="BI5" s="204"/>
    </row>
    <row r="6" spans="1:62" s="206" customFormat="1" ht="21" customHeight="1">
      <c r="A6" s="799"/>
      <c r="B6" s="788"/>
      <c r="C6" s="788"/>
      <c r="D6" s="786"/>
      <c r="E6" s="788"/>
      <c r="F6" s="790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5"/>
      <c r="Z6" s="205"/>
      <c r="AA6" s="205"/>
      <c r="AB6" s="205"/>
      <c r="AC6" s="205"/>
      <c r="AD6" s="205"/>
      <c r="AE6" s="205"/>
      <c r="AF6" s="205"/>
      <c r="AG6" s="205"/>
      <c r="AH6" s="205"/>
      <c r="AI6" s="205"/>
      <c r="AJ6" s="205"/>
      <c r="AK6" s="205"/>
      <c r="AL6" s="205"/>
      <c r="AM6" s="205"/>
      <c r="AN6" s="205"/>
      <c r="AO6" s="205"/>
      <c r="AP6" s="205"/>
      <c r="AQ6" s="205"/>
      <c r="AR6" s="205"/>
      <c r="AS6" s="205"/>
      <c r="AT6" s="205"/>
      <c r="AU6" s="205"/>
      <c r="AV6" s="205"/>
      <c r="AW6" s="205"/>
      <c r="AX6" s="205"/>
      <c r="AY6" s="205"/>
      <c r="AZ6" s="205"/>
      <c r="BA6" s="205"/>
      <c r="BB6" s="205"/>
      <c r="BC6" s="205"/>
      <c r="BD6" s="820"/>
      <c r="BE6" s="802"/>
      <c r="BF6" s="804"/>
    </row>
    <row r="7" spans="1:62" s="206" customFormat="1" ht="21" customHeight="1">
      <c r="A7" s="799"/>
      <c r="B7" s="791" t="s">
        <v>365</v>
      </c>
      <c r="C7" s="792"/>
      <c r="D7" s="795" t="s">
        <v>294</v>
      </c>
      <c r="E7" s="785">
        <v>1</v>
      </c>
      <c r="F7" s="796" t="s">
        <v>240</v>
      </c>
      <c r="G7" s="298"/>
      <c r="H7" s="298"/>
      <c r="I7" s="298"/>
      <c r="J7" s="298"/>
      <c r="K7" s="298"/>
      <c r="L7" s="298"/>
      <c r="M7" s="298"/>
      <c r="N7" s="298"/>
      <c r="O7" s="298"/>
      <c r="P7" s="298"/>
      <c r="Q7" s="298"/>
      <c r="R7" s="298"/>
      <c r="S7" s="298"/>
      <c r="T7" s="298"/>
      <c r="U7" s="298"/>
      <c r="V7" s="298"/>
      <c r="W7" s="298"/>
      <c r="X7" s="298"/>
      <c r="Y7" s="298"/>
      <c r="Z7" s="298"/>
      <c r="AA7" s="298"/>
      <c r="AB7" s="298"/>
      <c r="AC7" s="298"/>
      <c r="AD7" s="298"/>
      <c r="AE7" s="298"/>
      <c r="AF7" s="390"/>
      <c r="AG7" s="390"/>
      <c r="AH7" s="390"/>
      <c r="AI7" s="390"/>
      <c r="AJ7" s="390"/>
      <c r="AK7" s="390"/>
      <c r="AL7" s="390"/>
      <c r="AM7" s="390"/>
      <c r="AN7" s="390"/>
      <c r="AO7" s="390"/>
      <c r="AP7" s="298"/>
      <c r="AQ7" s="298"/>
      <c r="AR7" s="298"/>
      <c r="AS7" s="298"/>
      <c r="AT7" s="298"/>
      <c r="AU7" s="301"/>
      <c r="AV7" s="301"/>
      <c r="AW7" s="301"/>
      <c r="AX7" s="301"/>
      <c r="AY7" s="301"/>
      <c r="AZ7" s="390"/>
      <c r="BA7" s="390"/>
      <c r="BB7" s="298"/>
      <c r="BC7" s="298"/>
      <c r="BD7" s="828">
        <f>'기술자수 배치계획'!P4</f>
        <v>19</v>
      </c>
      <c r="BE7" s="816">
        <f>'기술자수 배치계획'!U4</f>
        <v>1</v>
      </c>
      <c r="BF7" s="834">
        <f>ROUNDDOWN(BD7*BE7,2)</f>
        <v>19</v>
      </c>
    </row>
    <row r="8" spans="1:62" s="206" customFormat="1" ht="21" customHeight="1">
      <c r="A8" s="799"/>
      <c r="B8" s="793"/>
      <c r="C8" s="794"/>
      <c r="D8" s="786"/>
      <c r="E8" s="786"/>
      <c r="F8" s="797"/>
      <c r="G8" s="205"/>
      <c r="H8" s="205"/>
      <c r="I8" s="205"/>
      <c r="J8" s="205"/>
      <c r="K8" s="205"/>
      <c r="L8" s="205"/>
      <c r="M8" s="205"/>
      <c r="N8" s="205"/>
      <c r="O8" s="205"/>
      <c r="P8" s="205"/>
      <c r="Q8" s="205"/>
      <c r="R8" s="205"/>
      <c r="S8" s="205"/>
      <c r="T8" s="205"/>
      <c r="U8" s="205"/>
      <c r="V8" s="205"/>
      <c r="W8" s="205"/>
      <c r="X8" s="205"/>
      <c r="Y8" s="205"/>
      <c r="Z8" s="205"/>
      <c r="AA8" s="205"/>
      <c r="AB8" s="205"/>
      <c r="AC8" s="205"/>
      <c r="AD8" s="205"/>
      <c r="AE8" s="205"/>
      <c r="AF8" s="205"/>
      <c r="AG8" s="205"/>
      <c r="AH8" s="205"/>
      <c r="AI8" s="205"/>
      <c r="AJ8" s="205"/>
      <c r="AK8" s="205"/>
      <c r="AL8" s="205"/>
      <c r="AM8" s="205"/>
      <c r="AN8" s="205"/>
      <c r="AO8" s="205"/>
      <c r="AP8" s="205"/>
      <c r="AQ8" s="205"/>
      <c r="AR8" s="205"/>
      <c r="AS8" s="205"/>
      <c r="AT8" s="205"/>
      <c r="AU8" s="205"/>
      <c r="AV8" s="205"/>
      <c r="AW8" s="205"/>
      <c r="AX8" s="205"/>
      <c r="AY8" s="205"/>
      <c r="AZ8" s="205"/>
      <c r="BA8" s="205"/>
      <c r="BB8" s="205"/>
      <c r="BC8" s="205"/>
      <c r="BD8" s="820"/>
      <c r="BE8" s="802"/>
      <c r="BF8" s="804"/>
      <c r="BJ8" s="207"/>
    </row>
    <row r="9" spans="1:62" s="206" customFormat="1" ht="21" customHeight="1">
      <c r="A9" s="799"/>
      <c r="B9" s="791" t="s">
        <v>365</v>
      </c>
      <c r="C9" s="792"/>
      <c r="D9" s="795" t="s">
        <v>295</v>
      </c>
      <c r="E9" s="785">
        <v>1</v>
      </c>
      <c r="F9" s="796" t="s">
        <v>240</v>
      </c>
      <c r="G9" s="340"/>
      <c r="H9" s="340"/>
      <c r="I9" s="340"/>
      <c r="J9" s="340"/>
      <c r="K9" s="340"/>
      <c r="L9" s="340"/>
      <c r="M9" s="340"/>
      <c r="N9" s="340"/>
      <c r="O9" s="340"/>
      <c r="P9" s="340"/>
      <c r="Q9" s="340"/>
      <c r="R9" s="340"/>
      <c r="S9" s="340"/>
      <c r="T9" s="340"/>
      <c r="U9" s="340"/>
      <c r="V9" s="340"/>
      <c r="W9" s="340"/>
      <c r="X9" s="340"/>
      <c r="Y9" s="340"/>
      <c r="Z9" s="340"/>
      <c r="AA9" s="340"/>
      <c r="AB9" s="340"/>
      <c r="AC9" s="340"/>
      <c r="AD9" s="340"/>
      <c r="AE9" s="340"/>
      <c r="AF9" s="390"/>
      <c r="AG9" s="390"/>
      <c r="AH9" s="390"/>
      <c r="AI9" s="390"/>
      <c r="AJ9" s="390"/>
      <c r="AK9" s="390"/>
      <c r="AL9" s="390"/>
      <c r="AM9" s="390"/>
      <c r="AN9" s="390"/>
      <c r="AO9" s="390"/>
      <c r="AP9" s="340"/>
      <c r="AQ9" s="340"/>
      <c r="AR9" s="340"/>
      <c r="AS9" s="340"/>
      <c r="AT9" s="340"/>
      <c r="AU9" s="340"/>
      <c r="AV9" s="340"/>
      <c r="AW9" s="340"/>
      <c r="AX9" s="340"/>
      <c r="AY9" s="340"/>
      <c r="AZ9" s="390"/>
      <c r="BA9" s="390"/>
      <c r="BB9" s="340"/>
      <c r="BC9" s="340"/>
      <c r="BD9" s="828">
        <f>'기술자수 배치계획'!P5</f>
        <v>49</v>
      </c>
      <c r="BE9" s="816">
        <f>'기술자수 배치계획'!U5</f>
        <v>0.80200000000000005</v>
      </c>
      <c r="BF9" s="834">
        <f>ROUNDDOWN(BD9*BE9,2)</f>
        <v>39.29</v>
      </c>
    </row>
    <row r="10" spans="1:62" s="206" customFormat="1" ht="21" customHeight="1">
      <c r="A10" s="799"/>
      <c r="B10" s="793"/>
      <c r="C10" s="794"/>
      <c r="D10" s="786"/>
      <c r="E10" s="786"/>
      <c r="F10" s="797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05"/>
      <c r="AC10" s="205"/>
      <c r="AD10" s="205"/>
      <c r="AE10" s="205"/>
      <c r="AF10" s="205"/>
      <c r="AG10" s="205"/>
      <c r="AH10" s="205"/>
      <c r="AI10" s="205"/>
      <c r="AJ10" s="205"/>
      <c r="AK10" s="205"/>
      <c r="AL10" s="205"/>
      <c r="AM10" s="205"/>
      <c r="AN10" s="205"/>
      <c r="AO10" s="205"/>
      <c r="AP10" s="205"/>
      <c r="AQ10" s="205"/>
      <c r="AR10" s="205"/>
      <c r="AS10" s="205"/>
      <c r="AT10" s="205"/>
      <c r="AU10" s="205"/>
      <c r="AV10" s="205"/>
      <c r="AW10" s="205"/>
      <c r="AX10" s="205"/>
      <c r="AY10" s="205"/>
      <c r="AZ10" s="205"/>
      <c r="BA10" s="205"/>
      <c r="BB10" s="205"/>
      <c r="BC10" s="205"/>
      <c r="BD10" s="820"/>
      <c r="BE10" s="802"/>
      <c r="BF10" s="804"/>
      <c r="BJ10" s="207"/>
    </row>
    <row r="11" spans="1:62" s="466" customFormat="1" ht="21" customHeight="1">
      <c r="A11" s="799"/>
      <c r="B11" s="805" t="s">
        <v>377</v>
      </c>
      <c r="C11" s="806"/>
      <c r="D11" s="809" t="s">
        <v>295</v>
      </c>
      <c r="E11" s="811">
        <v>1</v>
      </c>
      <c r="F11" s="812" t="s">
        <v>378</v>
      </c>
      <c r="G11" s="465"/>
      <c r="H11" s="465"/>
      <c r="I11" s="465"/>
      <c r="J11" s="465"/>
      <c r="K11" s="465"/>
      <c r="L11" s="465"/>
      <c r="M11" s="465"/>
      <c r="N11" s="465"/>
      <c r="O11" s="465"/>
      <c r="P11" s="465"/>
      <c r="Q11" s="465"/>
      <c r="R11" s="465"/>
      <c r="S11" s="465"/>
      <c r="T11" s="465"/>
      <c r="U11" s="465"/>
      <c r="V11" s="465"/>
      <c r="W11" s="465"/>
      <c r="X11" s="465"/>
      <c r="Y11" s="465"/>
      <c r="Z11" s="465"/>
      <c r="AA11" s="465"/>
      <c r="AB11" s="465"/>
      <c r="AC11" s="465"/>
      <c r="AD11" s="465"/>
      <c r="AE11" s="465"/>
      <c r="AF11" s="465"/>
      <c r="AG11" s="465"/>
      <c r="AH11" s="465"/>
      <c r="AI11" s="465"/>
      <c r="AJ11" s="465"/>
      <c r="AK11" s="465"/>
      <c r="AL11" s="465"/>
      <c r="AM11" s="465"/>
      <c r="AN11" s="465"/>
      <c r="AO11" s="465"/>
      <c r="AP11" s="465"/>
      <c r="AQ11" s="465"/>
      <c r="AR11" s="465"/>
      <c r="AS11" s="465"/>
      <c r="AT11" s="465"/>
      <c r="AU11" s="465"/>
      <c r="AV11" s="465"/>
      <c r="AW11" s="465"/>
      <c r="AX11" s="465"/>
      <c r="AY11" s="465"/>
      <c r="AZ11" s="465"/>
      <c r="BA11" s="465"/>
      <c r="BB11" s="465"/>
      <c r="BC11" s="465"/>
      <c r="BD11" s="814">
        <f>'기술자수 배치계획'!P6</f>
        <v>6</v>
      </c>
      <c r="BE11" s="816">
        <f>'기술자수 배치계획'!U6</f>
        <v>0.80200000000000005</v>
      </c>
      <c r="BF11" s="817">
        <f>ROUNDDOWN(BD11*BE11,2)</f>
        <v>4.8099999999999996</v>
      </c>
    </row>
    <row r="12" spans="1:62" s="466" customFormat="1" ht="21" customHeight="1">
      <c r="A12" s="799"/>
      <c r="B12" s="807"/>
      <c r="C12" s="808"/>
      <c r="D12" s="810"/>
      <c r="E12" s="810"/>
      <c r="F12" s="813"/>
      <c r="G12" s="467"/>
      <c r="H12" s="467"/>
      <c r="I12" s="467"/>
      <c r="J12" s="467"/>
      <c r="K12" s="467"/>
      <c r="L12" s="467"/>
      <c r="M12" s="467"/>
      <c r="N12" s="467"/>
      <c r="O12" s="467"/>
      <c r="P12" s="467"/>
      <c r="Q12" s="467"/>
      <c r="R12" s="467"/>
      <c r="S12" s="467"/>
      <c r="T12" s="467"/>
      <c r="U12" s="467"/>
      <c r="V12" s="467"/>
      <c r="W12" s="467"/>
      <c r="X12" s="467"/>
      <c r="Y12" s="467"/>
      <c r="Z12" s="467"/>
      <c r="AA12" s="467"/>
      <c r="AB12" s="467"/>
      <c r="AC12" s="467"/>
      <c r="AD12" s="467"/>
      <c r="AE12" s="467"/>
      <c r="AF12" s="467"/>
      <c r="AG12" s="467"/>
      <c r="AH12" s="467"/>
      <c r="AI12" s="467"/>
      <c r="AJ12" s="467"/>
      <c r="AK12" s="467"/>
      <c r="AL12" s="467"/>
      <c r="AM12" s="467"/>
      <c r="AN12" s="467"/>
      <c r="AO12" s="467"/>
      <c r="AP12" s="467"/>
      <c r="AQ12" s="467"/>
      <c r="AR12" s="467"/>
      <c r="AS12" s="467"/>
      <c r="AT12" s="467"/>
      <c r="AU12" s="467"/>
      <c r="AV12" s="467"/>
      <c r="AW12" s="467"/>
      <c r="AX12" s="467"/>
      <c r="AY12" s="467"/>
      <c r="AZ12" s="467"/>
      <c r="BA12" s="467"/>
      <c r="BB12" s="467"/>
      <c r="BC12" s="467"/>
      <c r="BD12" s="815"/>
      <c r="BE12" s="802"/>
      <c r="BF12" s="818"/>
      <c r="BJ12" s="468"/>
    </row>
    <row r="13" spans="1:62" s="203" customFormat="1" ht="21" customHeight="1">
      <c r="A13" s="799"/>
      <c r="B13" s="788" t="s">
        <v>241</v>
      </c>
      <c r="C13" s="788"/>
      <c r="D13" s="788"/>
      <c r="E13" s="788">
        <f>SUM(E5:E12)</f>
        <v>4</v>
      </c>
      <c r="F13" s="788" t="s">
        <v>291</v>
      </c>
      <c r="G13" s="208"/>
      <c r="H13" s="208"/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  <c r="Y13" s="208"/>
      <c r="Z13" s="208"/>
      <c r="AA13" s="208"/>
      <c r="AB13" s="208"/>
      <c r="AC13" s="208"/>
      <c r="AD13" s="208"/>
      <c r="AE13" s="208"/>
      <c r="AF13" s="389"/>
      <c r="AG13" s="389"/>
      <c r="AH13" s="389"/>
      <c r="AI13" s="389"/>
      <c r="AJ13" s="389"/>
      <c r="AK13" s="389"/>
      <c r="AL13" s="389"/>
      <c r="AM13" s="389"/>
      <c r="AN13" s="389"/>
      <c r="AO13" s="389"/>
      <c r="AP13" s="208"/>
      <c r="AQ13" s="208"/>
      <c r="AR13" s="208"/>
      <c r="AS13" s="208"/>
      <c r="AT13" s="208"/>
      <c r="AU13" s="302"/>
      <c r="AV13" s="302"/>
      <c r="AW13" s="302"/>
      <c r="AX13" s="302"/>
      <c r="AY13" s="302"/>
      <c r="AZ13" s="389"/>
      <c r="BA13" s="389"/>
      <c r="BB13" s="208"/>
      <c r="BC13" s="208"/>
      <c r="BD13" s="828">
        <f>SUM(BD5:BD12)</f>
        <v>123</v>
      </c>
      <c r="BE13" s="209"/>
      <c r="BF13" s="210">
        <f>SUM(BF5:BF12)</f>
        <v>112.1</v>
      </c>
    </row>
    <row r="14" spans="1:62" s="206" customFormat="1" ht="21" customHeight="1">
      <c r="A14" s="799"/>
      <c r="B14" s="788"/>
      <c r="C14" s="788"/>
      <c r="D14" s="788"/>
      <c r="E14" s="788"/>
      <c r="F14" s="788"/>
      <c r="G14" s="205"/>
      <c r="H14" s="205"/>
      <c r="I14" s="205"/>
      <c r="J14" s="205"/>
      <c r="K14" s="205"/>
      <c r="L14" s="205"/>
      <c r="M14" s="205"/>
      <c r="N14" s="205"/>
      <c r="O14" s="205"/>
      <c r="P14" s="205"/>
      <c r="Q14" s="205"/>
      <c r="R14" s="205"/>
      <c r="S14" s="205"/>
      <c r="T14" s="205"/>
      <c r="U14" s="205"/>
      <c r="V14" s="205"/>
      <c r="W14" s="205"/>
      <c r="X14" s="205"/>
      <c r="Y14" s="205"/>
      <c r="Z14" s="205"/>
      <c r="AA14" s="205"/>
      <c r="AB14" s="205"/>
      <c r="AC14" s="205"/>
      <c r="AD14" s="205"/>
      <c r="AE14" s="205"/>
      <c r="AF14" s="205"/>
      <c r="AG14" s="205"/>
      <c r="AH14" s="205"/>
      <c r="AI14" s="205"/>
      <c r="AJ14" s="205"/>
      <c r="AK14" s="205"/>
      <c r="AL14" s="205"/>
      <c r="AM14" s="205"/>
      <c r="AN14" s="205"/>
      <c r="AO14" s="205"/>
      <c r="AP14" s="205"/>
      <c r="AQ14" s="205"/>
      <c r="AR14" s="205"/>
      <c r="AS14" s="205"/>
      <c r="AT14" s="205"/>
      <c r="AU14" s="205"/>
      <c r="AV14" s="205"/>
      <c r="AW14" s="205"/>
      <c r="AX14" s="205"/>
      <c r="AY14" s="205"/>
      <c r="AZ14" s="205"/>
      <c r="BA14" s="205"/>
      <c r="BB14" s="205"/>
      <c r="BC14" s="205"/>
      <c r="BD14" s="820"/>
      <c r="BE14" s="211" t="s">
        <v>242</v>
      </c>
      <c r="BF14" s="212">
        <f>'기술자수 배치계획'!Y8</f>
        <v>104.72</v>
      </c>
    </row>
    <row r="15" spans="1:62" s="203" customFormat="1" ht="21" customHeight="1">
      <c r="A15" s="823" t="s">
        <v>292</v>
      </c>
      <c r="B15" s="824"/>
      <c r="C15" s="824"/>
      <c r="D15" s="824" t="s">
        <v>296</v>
      </c>
      <c r="E15" s="788">
        <v>3</v>
      </c>
      <c r="F15" s="788" t="s">
        <v>243</v>
      </c>
      <c r="G15" s="208"/>
      <c r="H15" s="208"/>
      <c r="I15" s="208"/>
      <c r="J15" s="208"/>
      <c r="K15" s="208"/>
      <c r="L15" s="208"/>
      <c r="M15" s="208"/>
      <c r="N15" s="208"/>
      <c r="O15" s="208"/>
      <c r="P15" s="208"/>
      <c r="Q15" s="208"/>
      <c r="R15" s="208"/>
      <c r="S15" s="208"/>
      <c r="T15" s="208"/>
      <c r="U15" s="208"/>
      <c r="V15" s="208"/>
      <c r="W15" s="208"/>
      <c r="X15" s="208"/>
      <c r="Y15" s="208"/>
      <c r="Z15" s="208"/>
      <c r="AA15" s="208"/>
      <c r="AB15" s="208"/>
      <c r="AC15" s="208"/>
      <c r="AD15" s="208"/>
      <c r="AE15" s="208"/>
      <c r="AF15" s="389"/>
      <c r="AG15" s="389"/>
      <c r="AH15" s="389"/>
      <c r="AI15" s="389"/>
      <c r="AJ15" s="389"/>
      <c r="AK15" s="389"/>
      <c r="AL15" s="389"/>
      <c r="AM15" s="389"/>
      <c r="AN15" s="389"/>
      <c r="AO15" s="389"/>
      <c r="AP15" s="208"/>
      <c r="AQ15" s="208"/>
      <c r="AR15" s="208"/>
      <c r="AS15" s="208"/>
      <c r="AT15" s="208"/>
      <c r="AU15" s="302"/>
      <c r="AV15" s="302"/>
      <c r="AW15" s="302"/>
      <c r="AX15" s="302"/>
      <c r="AY15" s="302"/>
      <c r="AZ15" s="389"/>
      <c r="BA15" s="389"/>
      <c r="BB15" s="208"/>
      <c r="BC15" s="208"/>
      <c r="BD15" s="828">
        <f>+BD5</f>
        <v>49</v>
      </c>
      <c r="BE15" s="830"/>
      <c r="BF15" s="821">
        <f>'기술자수 배치계획'!AE14</f>
        <v>26.18</v>
      </c>
      <c r="BG15" s="213"/>
      <c r="BH15" s="203" t="s">
        <v>165</v>
      </c>
      <c r="BJ15" s="214"/>
    </row>
    <row r="16" spans="1:62" s="206" customFormat="1" ht="21" customHeight="1">
      <c r="A16" s="823"/>
      <c r="B16" s="824"/>
      <c r="C16" s="824"/>
      <c r="D16" s="824"/>
      <c r="E16" s="788"/>
      <c r="F16" s="788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5"/>
      <c r="Z16" s="205"/>
      <c r="AA16" s="205"/>
      <c r="AB16" s="205"/>
      <c r="AC16" s="205"/>
      <c r="AD16" s="205"/>
      <c r="AE16" s="205"/>
      <c r="AF16" s="205"/>
      <c r="AG16" s="205"/>
      <c r="AH16" s="205"/>
      <c r="AI16" s="205"/>
      <c r="AJ16" s="205"/>
      <c r="AK16" s="205"/>
      <c r="AL16" s="205"/>
      <c r="AM16" s="205"/>
      <c r="AN16" s="205"/>
      <c r="AO16" s="205"/>
      <c r="AP16" s="205"/>
      <c r="AQ16" s="205"/>
      <c r="AR16" s="205"/>
      <c r="AS16" s="205"/>
      <c r="AT16" s="205"/>
      <c r="AU16" s="205"/>
      <c r="AV16" s="205"/>
      <c r="AW16" s="205"/>
      <c r="AX16" s="205"/>
      <c r="AY16" s="205"/>
      <c r="AZ16" s="205"/>
      <c r="BA16" s="205"/>
      <c r="BB16" s="205"/>
      <c r="BC16" s="205"/>
      <c r="BD16" s="820"/>
      <c r="BE16" s="833"/>
      <c r="BF16" s="822"/>
      <c r="BG16" s="194"/>
    </row>
    <row r="17" spans="1:58" s="203" customFormat="1" ht="21" customHeight="1">
      <c r="A17" s="823" t="s">
        <v>244</v>
      </c>
      <c r="B17" s="824"/>
      <c r="C17" s="824"/>
      <c r="D17" s="824"/>
      <c r="E17" s="788">
        <f>E13+E15</f>
        <v>7</v>
      </c>
      <c r="F17" s="788" t="s">
        <v>290</v>
      </c>
      <c r="G17" s="208"/>
      <c r="H17" s="208"/>
      <c r="I17" s="208"/>
      <c r="J17" s="208"/>
      <c r="K17" s="208"/>
      <c r="L17" s="208"/>
      <c r="M17" s="208"/>
      <c r="N17" s="208"/>
      <c r="O17" s="208"/>
      <c r="P17" s="208"/>
      <c r="Q17" s="208"/>
      <c r="R17" s="208"/>
      <c r="S17" s="208"/>
      <c r="T17" s="208"/>
      <c r="U17" s="208"/>
      <c r="V17" s="208"/>
      <c r="W17" s="208"/>
      <c r="X17" s="208"/>
      <c r="Y17" s="208"/>
      <c r="Z17" s="208"/>
      <c r="AA17" s="208"/>
      <c r="AB17" s="208"/>
      <c r="AC17" s="208"/>
      <c r="AD17" s="208"/>
      <c r="AE17" s="208"/>
      <c r="AF17" s="389"/>
      <c r="AG17" s="389"/>
      <c r="AH17" s="389"/>
      <c r="AI17" s="389"/>
      <c r="AJ17" s="389"/>
      <c r="AK17" s="389"/>
      <c r="AL17" s="389"/>
      <c r="AM17" s="389"/>
      <c r="AN17" s="389"/>
      <c r="AO17" s="389"/>
      <c r="AP17" s="208"/>
      <c r="AQ17" s="208"/>
      <c r="AR17" s="208"/>
      <c r="AS17" s="208"/>
      <c r="AT17" s="208"/>
      <c r="AU17" s="302"/>
      <c r="AV17" s="302"/>
      <c r="AW17" s="302"/>
      <c r="AX17" s="302"/>
      <c r="AY17" s="302"/>
      <c r="AZ17" s="389"/>
      <c r="BA17" s="389"/>
      <c r="BB17" s="208"/>
      <c r="BC17" s="208"/>
      <c r="BD17" s="828">
        <f>BD5</f>
        <v>49</v>
      </c>
      <c r="BE17" s="830" t="s">
        <v>165</v>
      </c>
      <c r="BF17" s="821">
        <f>+BF15+BF14</f>
        <v>130.9</v>
      </c>
    </row>
    <row r="18" spans="1:58" s="206" customFormat="1" ht="21" customHeight="1">
      <c r="A18" s="825"/>
      <c r="B18" s="826"/>
      <c r="C18" s="826"/>
      <c r="D18" s="826"/>
      <c r="E18" s="827"/>
      <c r="F18" s="827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  <c r="R18" s="215"/>
      <c r="S18" s="215"/>
      <c r="T18" s="215"/>
      <c r="U18" s="215"/>
      <c r="V18" s="215"/>
      <c r="W18" s="215"/>
      <c r="X18" s="215"/>
      <c r="Y18" s="215"/>
      <c r="Z18" s="215"/>
      <c r="AA18" s="215"/>
      <c r="AB18" s="215"/>
      <c r="AC18" s="215"/>
      <c r="AD18" s="215"/>
      <c r="AE18" s="215"/>
      <c r="AF18" s="215"/>
      <c r="AG18" s="21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  <c r="AU18" s="215"/>
      <c r="AV18" s="215"/>
      <c r="AW18" s="215"/>
      <c r="AX18" s="215"/>
      <c r="AY18" s="215"/>
      <c r="AZ18" s="215"/>
      <c r="BA18" s="215"/>
      <c r="BB18" s="215"/>
      <c r="BC18" s="215"/>
      <c r="BD18" s="829"/>
      <c r="BE18" s="831"/>
      <c r="BF18" s="832"/>
    </row>
    <row r="19" spans="1:58">
      <c r="G19" s="194"/>
      <c r="H19" s="194"/>
      <c r="I19" s="194"/>
      <c r="J19" s="194"/>
      <c r="K19" s="194"/>
      <c r="L19" s="194"/>
      <c r="M19" s="194"/>
      <c r="N19" s="194"/>
      <c r="O19" s="194"/>
      <c r="P19" s="194"/>
      <c r="Q19" s="194"/>
      <c r="R19" s="194"/>
      <c r="S19" s="194"/>
      <c r="T19" s="194"/>
      <c r="U19" s="194"/>
      <c r="V19" s="194"/>
      <c r="W19" s="194"/>
      <c r="X19" s="194"/>
      <c r="Y19" s="194"/>
      <c r="Z19" s="194"/>
      <c r="AA19" s="194"/>
      <c r="AB19" s="194"/>
      <c r="AC19" s="194"/>
      <c r="AD19" s="194"/>
      <c r="AE19" s="194"/>
      <c r="AF19" s="194"/>
      <c r="AG19" s="194"/>
      <c r="AH19" s="194"/>
      <c r="AI19" s="194"/>
      <c r="AJ19" s="194"/>
      <c r="AK19" s="194"/>
      <c r="AL19" s="194"/>
      <c r="AM19" s="194"/>
      <c r="AN19" s="194"/>
      <c r="AO19" s="194"/>
      <c r="AP19" s="194"/>
      <c r="AQ19" s="194"/>
      <c r="AR19" s="194"/>
      <c r="AS19" s="194"/>
      <c r="AT19" s="194"/>
      <c r="AU19" s="194"/>
      <c r="AV19" s="194"/>
      <c r="AW19" s="194"/>
      <c r="AX19" s="194"/>
      <c r="AY19" s="194"/>
      <c r="AZ19" s="194"/>
      <c r="BA19" s="194"/>
      <c r="BB19" s="194"/>
      <c r="BC19" s="194"/>
    </row>
    <row r="20" spans="1:58">
      <c r="A20" s="194" t="s">
        <v>245</v>
      </c>
      <c r="B20" s="194" t="s">
        <v>246</v>
      </c>
      <c r="F20" s="194"/>
      <c r="G20" s="194"/>
      <c r="H20" s="194"/>
      <c r="I20" s="194"/>
      <c r="J20" s="194"/>
      <c r="K20" s="194"/>
      <c r="L20" s="194"/>
      <c r="M20" s="194"/>
      <c r="N20" s="194"/>
      <c r="O20" s="194"/>
      <c r="P20" s="194"/>
      <c r="Q20" s="194"/>
      <c r="R20" s="194"/>
      <c r="S20" s="194"/>
      <c r="T20" s="194"/>
      <c r="U20" s="194"/>
      <c r="V20" s="194"/>
      <c r="W20" s="194"/>
      <c r="X20" s="194"/>
      <c r="Y20" s="194"/>
      <c r="Z20" s="194"/>
      <c r="AA20" s="194"/>
      <c r="AB20" s="194"/>
      <c r="AC20" s="194"/>
      <c r="AD20" s="194"/>
      <c r="AE20" s="194"/>
      <c r="AF20" s="194"/>
      <c r="AG20" s="194"/>
      <c r="AH20" s="194"/>
      <c r="AI20" s="194"/>
      <c r="AJ20" s="194"/>
      <c r="AK20" s="194"/>
      <c r="AL20" s="194"/>
      <c r="AM20" s="194"/>
      <c r="AN20" s="194"/>
      <c r="AO20" s="194"/>
      <c r="AP20" s="194"/>
      <c r="AQ20" s="194"/>
      <c r="AR20" s="194"/>
      <c r="AS20" s="194"/>
      <c r="AT20" s="194"/>
      <c r="AU20" s="194"/>
      <c r="AV20" s="194"/>
      <c r="AW20" s="194"/>
      <c r="AX20" s="194"/>
      <c r="AY20" s="194"/>
      <c r="AZ20" s="194"/>
      <c r="BA20" s="194"/>
      <c r="BB20" s="194"/>
      <c r="BC20" s="194"/>
    </row>
    <row r="21" spans="1:58" s="216" customFormat="1">
      <c r="B21" s="194" t="s">
        <v>369</v>
      </c>
      <c r="C21" s="217"/>
      <c r="D21" s="217"/>
      <c r="E21" s="217"/>
    </row>
    <row r="22" spans="1:58" s="216" customFormat="1">
      <c r="C22" s="217"/>
      <c r="D22" s="217"/>
      <c r="E22" s="217"/>
      <c r="F22" s="218"/>
      <c r="G22" s="218"/>
      <c r="H22" s="218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18"/>
      <c r="X22" s="218"/>
      <c r="Y22" s="218"/>
      <c r="Z22" s="218"/>
      <c r="AA22" s="218"/>
      <c r="AB22" s="218"/>
      <c r="AC22" s="218"/>
      <c r="AD22" s="218"/>
      <c r="AE22" s="218"/>
      <c r="AF22" s="218"/>
      <c r="AG22" s="218"/>
      <c r="AH22" s="218"/>
      <c r="AI22" s="218"/>
      <c r="AJ22" s="218"/>
      <c r="AK22" s="218"/>
      <c r="AL22" s="218"/>
      <c r="AM22" s="218"/>
      <c r="AN22" s="218"/>
      <c r="AO22" s="218"/>
      <c r="AP22" s="218"/>
      <c r="AQ22" s="218"/>
      <c r="AR22" s="218"/>
      <c r="AS22" s="218"/>
      <c r="AT22" s="218"/>
      <c r="AU22" s="218"/>
      <c r="AV22" s="218"/>
      <c r="AW22" s="218"/>
      <c r="AX22" s="218"/>
      <c r="AY22" s="218"/>
      <c r="AZ22" s="218"/>
      <c r="BA22" s="218"/>
      <c r="BB22" s="218"/>
      <c r="BC22" s="218"/>
    </row>
    <row r="26" spans="1:58">
      <c r="F26" s="196" t="s">
        <v>165</v>
      </c>
    </row>
  </sheetData>
  <mergeCells count="63">
    <mergeCell ref="BF7:BF8"/>
    <mergeCell ref="BD9:BD10"/>
    <mergeCell ref="BE9:BE10"/>
    <mergeCell ref="BF9:BF10"/>
    <mergeCell ref="BD13:BD14"/>
    <mergeCell ref="BD7:BD8"/>
    <mergeCell ref="BE7:BE8"/>
    <mergeCell ref="BF15:BF16"/>
    <mergeCell ref="A17:D18"/>
    <mergeCell ref="E17:E18"/>
    <mergeCell ref="F17:F18"/>
    <mergeCell ref="BD17:BD18"/>
    <mergeCell ref="BE17:BE18"/>
    <mergeCell ref="BF17:BF18"/>
    <mergeCell ref="A15:C16"/>
    <mergeCell ref="D15:D16"/>
    <mergeCell ref="E15:E16"/>
    <mergeCell ref="F15:F16"/>
    <mergeCell ref="BD15:BD16"/>
    <mergeCell ref="BE15:BE16"/>
    <mergeCell ref="A5:A14"/>
    <mergeCell ref="B5:C6"/>
    <mergeCell ref="BE5:BE6"/>
    <mergeCell ref="BF5:BF6"/>
    <mergeCell ref="B11:C12"/>
    <mergeCell ref="D11:D12"/>
    <mergeCell ref="E11:E12"/>
    <mergeCell ref="F11:F12"/>
    <mergeCell ref="BD11:BD12"/>
    <mergeCell ref="BE11:BE12"/>
    <mergeCell ref="BF11:BF12"/>
    <mergeCell ref="BD5:BD6"/>
    <mergeCell ref="B7:C8"/>
    <mergeCell ref="D7:D8"/>
    <mergeCell ref="E7:E8"/>
    <mergeCell ref="F7:F8"/>
    <mergeCell ref="D5:D6"/>
    <mergeCell ref="E5:E6"/>
    <mergeCell ref="F5:F6"/>
    <mergeCell ref="B13:D14"/>
    <mergeCell ref="E13:E14"/>
    <mergeCell ref="F13:F14"/>
    <mergeCell ref="B9:C10"/>
    <mergeCell ref="D9:D10"/>
    <mergeCell ref="E9:E10"/>
    <mergeCell ref="F9:F10"/>
    <mergeCell ref="BE3:BF3"/>
    <mergeCell ref="G4:K4"/>
    <mergeCell ref="L4:P4"/>
    <mergeCell ref="Q4:U4"/>
    <mergeCell ref="V4:Z4"/>
    <mergeCell ref="AA4:AE4"/>
    <mergeCell ref="AP4:AT4"/>
    <mergeCell ref="BD3:BD4"/>
    <mergeCell ref="AF4:AJ4"/>
    <mergeCell ref="AK4:AO4"/>
    <mergeCell ref="AZ4:BC4"/>
    <mergeCell ref="A3:C4"/>
    <mergeCell ref="D3:D4"/>
    <mergeCell ref="E3:E4"/>
    <mergeCell ref="F3:F4"/>
    <mergeCell ref="G3:BC3"/>
    <mergeCell ref="AU4:AY4"/>
  </mergeCells>
  <phoneticPr fontId="3" type="noConversion"/>
  <pageMargins left="0.71" right="0.23622047244094491" top="0.74803149606299213" bottom="0.6692913385826772" header="0.51181102362204722" footer="0.51181102362204722"/>
  <pageSetup paperSize="9" scale="81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30"/>
  <sheetViews>
    <sheetView view="pageBreakPreview" zoomScale="115" zoomScaleNormal="100" zoomScaleSheetLayoutView="115" workbookViewId="0">
      <selection activeCell="H33" sqref="H33"/>
    </sheetView>
  </sheetViews>
  <sheetFormatPr defaultRowHeight="13.5"/>
  <cols>
    <col min="1" max="1" width="20.625" style="222" customWidth="1"/>
    <col min="2" max="11" width="9" style="222"/>
    <col min="12" max="12" width="8.25" style="222" customWidth="1"/>
    <col min="13" max="256" width="9" style="222"/>
    <col min="257" max="257" width="20.625" style="222" customWidth="1"/>
    <col min="258" max="267" width="9" style="222"/>
    <col min="268" max="268" width="8.25" style="222" customWidth="1"/>
    <col min="269" max="512" width="9" style="222"/>
    <col min="513" max="513" width="20.625" style="222" customWidth="1"/>
    <col min="514" max="523" width="9" style="222"/>
    <col min="524" max="524" width="8.25" style="222" customWidth="1"/>
    <col min="525" max="768" width="9" style="222"/>
    <col min="769" max="769" width="20.625" style="222" customWidth="1"/>
    <col min="770" max="779" width="9" style="222"/>
    <col min="780" max="780" width="8.25" style="222" customWidth="1"/>
    <col min="781" max="1024" width="9" style="222"/>
    <col min="1025" max="1025" width="20.625" style="222" customWidth="1"/>
    <col min="1026" max="1035" width="9" style="222"/>
    <col min="1036" max="1036" width="8.25" style="222" customWidth="1"/>
    <col min="1037" max="1280" width="9" style="222"/>
    <col min="1281" max="1281" width="20.625" style="222" customWidth="1"/>
    <col min="1282" max="1291" width="9" style="222"/>
    <col min="1292" max="1292" width="8.25" style="222" customWidth="1"/>
    <col min="1293" max="1536" width="9" style="222"/>
    <col min="1537" max="1537" width="20.625" style="222" customWidth="1"/>
    <col min="1538" max="1547" width="9" style="222"/>
    <col min="1548" max="1548" width="8.25" style="222" customWidth="1"/>
    <col min="1549" max="1792" width="9" style="222"/>
    <col min="1793" max="1793" width="20.625" style="222" customWidth="1"/>
    <col min="1794" max="1803" width="9" style="222"/>
    <col min="1804" max="1804" width="8.25" style="222" customWidth="1"/>
    <col min="1805" max="2048" width="9" style="222"/>
    <col min="2049" max="2049" width="20.625" style="222" customWidth="1"/>
    <col min="2050" max="2059" width="9" style="222"/>
    <col min="2060" max="2060" width="8.25" style="222" customWidth="1"/>
    <col min="2061" max="2304" width="9" style="222"/>
    <col min="2305" max="2305" width="20.625" style="222" customWidth="1"/>
    <col min="2306" max="2315" width="9" style="222"/>
    <col min="2316" max="2316" width="8.25" style="222" customWidth="1"/>
    <col min="2317" max="2560" width="9" style="222"/>
    <col min="2561" max="2561" width="20.625" style="222" customWidth="1"/>
    <col min="2562" max="2571" width="9" style="222"/>
    <col min="2572" max="2572" width="8.25" style="222" customWidth="1"/>
    <col min="2573" max="2816" width="9" style="222"/>
    <col min="2817" max="2817" width="20.625" style="222" customWidth="1"/>
    <col min="2818" max="2827" width="9" style="222"/>
    <col min="2828" max="2828" width="8.25" style="222" customWidth="1"/>
    <col min="2829" max="3072" width="9" style="222"/>
    <col min="3073" max="3073" width="20.625" style="222" customWidth="1"/>
    <col min="3074" max="3083" width="9" style="222"/>
    <col min="3084" max="3084" width="8.25" style="222" customWidth="1"/>
    <col min="3085" max="3328" width="9" style="222"/>
    <col min="3329" max="3329" width="20.625" style="222" customWidth="1"/>
    <col min="3330" max="3339" width="9" style="222"/>
    <col min="3340" max="3340" width="8.25" style="222" customWidth="1"/>
    <col min="3341" max="3584" width="9" style="222"/>
    <col min="3585" max="3585" width="20.625" style="222" customWidth="1"/>
    <col min="3586" max="3595" width="9" style="222"/>
    <col min="3596" max="3596" width="8.25" style="222" customWidth="1"/>
    <col min="3597" max="3840" width="9" style="222"/>
    <col min="3841" max="3841" width="20.625" style="222" customWidth="1"/>
    <col min="3842" max="3851" width="9" style="222"/>
    <col min="3852" max="3852" width="8.25" style="222" customWidth="1"/>
    <col min="3853" max="4096" width="9" style="222"/>
    <col min="4097" max="4097" width="20.625" style="222" customWidth="1"/>
    <col min="4098" max="4107" width="9" style="222"/>
    <col min="4108" max="4108" width="8.25" style="222" customWidth="1"/>
    <col min="4109" max="4352" width="9" style="222"/>
    <col min="4353" max="4353" width="20.625" style="222" customWidth="1"/>
    <col min="4354" max="4363" width="9" style="222"/>
    <col min="4364" max="4364" width="8.25" style="222" customWidth="1"/>
    <col min="4365" max="4608" width="9" style="222"/>
    <col min="4609" max="4609" width="20.625" style="222" customWidth="1"/>
    <col min="4610" max="4619" width="9" style="222"/>
    <col min="4620" max="4620" width="8.25" style="222" customWidth="1"/>
    <col min="4621" max="4864" width="9" style="222"/>
    <col min="4865" max="4865" width="20.625" style="222" customWidth="1"/>
    <col min="4866" max="4875" width="9" style="222"/>
    <col min="4876" max="4876" width="8.25" style="222" customWidth="1"/>
    <col min="4877" max="5120" width="9" style="222"/>
    <col min="5121" max="5121" width="20.625" style="222" customWidth="1"/>
    <col min="5122" max="5131" width="9" style="222"/>
    <col min="5132" max="5132" width="8.25" style="222" customWidth="1"/>
    <col min="5133" max="5376" width="9" style="222"/>
    <col min="5377" max="5377" width="20.625" style="222" customWidth="1"/>
    <col min="5378" max="5387" width="9" style="222"/>
    <col min="5388" max="5388" width="8.25" style="222" customWidth="1"/>
    <col min="5389" max="5632" width="9" style="222"/>
    <col min="5633" max="5633" width="20.625" style="222" customWidth="1"/>
    <col min="5634" max="5643" width="9" style="222"/>
    <col min="5644" max="5644" width="8.25" style="222" customWidth="1"/>
    <col min="5645" max="5888" width="9" style="222"/>
    <col min="5889" max="5889" width="20.625" style="222" customWidth="1"/>
    <col min="5890" max="5899" width="9" style="222"/>
    <col min="5900" max="5900" width="8.25" style="222" customWidth="1"/>
    <col min="5901" max="6144" width="9" style="222"/>
    <col min="6145" max="6145" width="20.625" style="222" customWidth="1"/>
    <col min="6146" max="6155" width="9" style="222"/>
    <col min="6156" max="6156" width="8.25" style="222" customWidth="1"/>
    <col min="6157" max="6400" width="9" style="222"/>
    <col min="6401" max="6401" width="20.625" style="222" customWidth="1"/>
    <col min="6402" max="6411" width="9" style="222"/>
    <col min="6412" max="6412" width="8.25" style="222" customWidth="1"/>
    <col min="6413" max="6656" width="9" style="222"/>
    <col min="6657" max="6657" width="20.625" style="222" customWidth="1"/>
    <col min="6658" max="6667" width="9" style="222"/>
    <col min="6668" max="6668" width="8.25" style="222" customWidth="1"/>
    <col min="6669" max="6912" width="9" style="222"/>
    <col min="6913" max="6913" width="20.625" style="222" customWidth="1"/>
    <col min="6914" max="6923" width="9" style="222"/>
    <col min="6924" max="6924" width="8.25" style="222" customWidth="1"/>
    <col min="6925" max="7168" width="9" style="222"/>
    <col min="7169" max="7169" width="20.625" style="222" customWidth="1"/>
    <col min="7170" max="7179" width="9" style="222"/>
    <col min="7180" max="7180" width="8.25" style="222" customWidth="1"/>
    <col min="7181" max="7424" width="9" style="222"/>
    <col min="7425" max="7425" width="20.625" style="222" customWidth="1"/>
    <col min="7426" max="7435" width="9" style="222"/>
    <col min="7436" max="7436" width="8.25" style="222" customWidth="1"/>
    <col min="7437" max="7680" width="9" style="222"/>
    <col min="7681" max="7681" width="20.625" style="222" customWidth="1"/>
    <col min="7682" max="7691" width="9" style="222"/>
    <col min="7692" max="7692" width="8.25" style="222" customWidth="1"/>
    <col min="7693" max="7936" width="9" style="222"/>
    <col min="7937" max="7937" width="20.625" style="222" customWidth="1"/>
    <col min="7938" max="7947" width="9" style="222"/>
    <col min="7948" max="7948" width="8.25" style="222" customWidth="1"/>
    <col min="7949" max="8192" width="9" style="222"/>
    <col min="8193" max="8193" width="20.625" style="222" customWidth="1"/>
    <col min="8194" max="8203" width="9" style="222"/>
    <col min="8204" max="8204" width="8.25" style="222" customWidth="1"/>
    <col min="8205" max="8448" width="9" style="222"/>
    <col min="8449" max="8449" width="20.625" style="222" customWidth="1"/>
    <col min="8450" max="8459" width="9" style="222"/>
    <col min="8460" max="8460" width="8.25" style="222" customWidth="1"/>
    <col min="8461" max="8704" width="9" style="222"/>
    <col min="8705" max="8705" width="20.625" style="222" customWidth="1"/>
    <col min="8706" max="8715" width="9" style="222"/>
    <col min="8716" max="8716" width="8.25" style="222" customWidth="1"/>
    <col min="8717" max="8960" width="9" style="222"/>
    <col min="8961" max="8961" width="20.625" style="222" customWidth="1"/>
    <col min="8962" max="8971" width="9" style="222"/>
    <col min="8972" max="8972" width="8.25" style="222" customWidth="1"/>
    <col min="8973" max="9216" width="9" style="222"/>
    <col min="9217" max="9217" width="20.625" style="222" customWidth="1"/>
    <col min="9218" max="9227" width="9" style="222"/>
    <col min="9228" max="9228" width="8.25" style="222" customWidth="1"/>
    <col min="9229" max="9472" width="9" style="222"/>
    <col min="9473" max="9473" width="20.625" style="222" customWidth="1"/>
    <col min="9474" max="9483" width="9" style="222"/>
    <col min="9484" max="9484" width="8.25" style="222" customWidth="1"/>
    <col min="9485" max="9728" width="9" style="222"/>
    <col min="9729" max="9729" width="20.625" style="222" customWidth="1"/>
    <col min="9730" max="9739" width="9" style="222"/>
    <col min="9740" max="9740" width="8.25" style="222" customWidth="1"/>
    <col min="9741" max="9984" width="9" style="222"/>
    <col min="9985" max="9985" width="20.625" style="222" customWidth="1"/>
    <col min="9986" max="9995" width="9" style="222"/>
    <col min="9996" max="9996" width="8.25" style="222" customWidth="1"/>
    <col min="9997" max="10240" width="9" style="222"/>
    <col min="10241" max="10241" width="20.625" style="222" customWidth="1"/>
    <col min="10242" max="10251" width="9" style="222"/>
    <col min="10252" max="10252" width="8.25" style="222" customWidth="1"/>
    <col min="10253" max="10496" width="9" style="222"/>
    <col min="10497" max="10497" width="20.625" style="222" customWidth="1"/>
    <col min="10498" max="10507" width="9" style="222"/>
    <col min="10508" max="10508" width="8.25" style="222" customWidth="1"/>
    <col min="10509" max="10752" width="9" style="222"/>
    <col min="10753" max="10753" width="20.625" style="222" customWidth="1"/>
    <col min="10754" max="10763" width="9" style="222"/>
    <col min="10764" max="10764" width="8.25" style="222" customWidth="1"/>
    <col min="10765" max="11008" width="9" style="222"/>
    <col min="11009" max="11009" width="20.625" style="222" customWidth="1"/>
    <col min="11010" max="11019" width="9" style="222"/>
    <col min="11020" max="11020" width="8.25" style="222" customWidth="1"/>
    <col min="11021" max="11264" width="9" style="222"/>
    <col min="11265" max="11265" width="20.625" style="222" customWidth="1"/>
    <col min="11266" max="11275" width="9" style="222"/>
    <col min="11276" max="11276" width="8.25" style="222" customWidth="1"/>
    <col min="11277" max="11520" width="9" style="222"/>
    <col min="11521" max="11521" width="20.625" style="222" customWidth="1"/>
    <col min="11522" max="11531" width="9" style="222"/>
    <col min="11532" max="11532" width="8.25" style="222" customWidth="1"/>
    <col min="11533" max="11776" width="9" style="222"/>
    <col min="11777" max="11777" width="20.625" style="222" customWidth="1"/>
    <col min="11778" max="11787" width="9" style="222"/>
    <col min="11788" max="11788" width="8.25" style="222" customWidth="1"/>
    <col min="11789" max="12032" width="9" style="222"/>
    <col min="12033" max="12033" width="20.625" style="222" customWidth="1"/>
    <col min="12034" max="12043" width="9" style="222"/>
    <col min="12044" max="12044" width="8.25" style="222" customWidth="1"/>
    <col min="12045" max="12288" width="9" style="222"/>
    <col min="12289" max="12289" width="20.625" style="222" customWidth="1"/>
    <col min="12290" max="12299" width="9" style="222"/>
    <col min="12300" max="12300" width="8.25" style="222" customWidth="1"/>
    <col min="12301" max="12544" width="9" style="222"/>
    <col min="12545" max="12545" width="20.625" style="222" customWidth="1"/>
    <col min="12546" max="12555" width="9" style="222"/>
    <col min="12556" max="12556" width="8.25" style="222" customWidth="1"/>
    <col min="12557" max="12800" width="9" style="222"/>
    <col min="12801" max="12801" width="20.625" style="222" customWidth="1"/>
    <col min="12802" max="12811" width="9" style="222"/>
    <col min="12812" max="12812" width="8.25" style="222" customWidth="1"/>
    <col min="12813" max="13056" width="9" style="222"/>
    <col min="13057" max="13057" width="20.625" style="222" customWidth="1"/>
    <col min="13058" max="13067" width="9" style="222"/>
    <col min="13068" max="13068" width="8.25" style="222" customWidth="1"/>
    <col min="13069" max="13312" width="9" style="222"/>
    <col min="13313" max="13313" width="20.625" style="222" customWidth="1"/>
    <col min="13314" max="13323" width="9" style="222"/>
    <col min="13324" max="13324" width="8.25" style="222" customWidth="1"/>
    <col min="13325" max="13568" width="9" style="222"/>
    <col min="13569" max="13569" width="20.625" style="222" customWidth="1"/>
    <col min="13570" max="13579" width="9" style="222"/>
    <col min="13580" max="13580" width="8.25" style="222" customWidth="1"/>
    <col min="13581" max="13824" width="9" style="222"/>
    <col min="13825" max="13825" width="20.625" style="222" customWidth="1"/>
    <col min="13826" max="13835" width="9" style="222"/>
    <col min="13836" max="13836" width="8.25" style="222" customWidth="1"/>
    <col min="13837" max="14080" width="9" style="222"/>
    <col min="14081" max="14081" width="20.625" style="222" customWidth="1"/>
    <col min="14082" max="14091" width="9" style="222"/>
    <col min="14092" max="14092" width="8.25" style="222" customWidth="1"/>
    <col min="14093" max="14336" width="9" style="222"/>
    <col min="14337" max="14337" width="20.625" style="222" customWidth="1"/>
    <col min="14338" max="14347" width="9" style="222"/>
    <col min="14348" max="14348" width="8.25" style="222" customWidth="1"/>
    <col min="14349" max="14592" width="9" style="222"/>
    <col min="14593" max="14593" width="20.625" style="222" customWidth="1"/>
    <col min="14594" max="14603" width="9" style="222"/>
    <col min="14604" max="14604" width="8.25" style="222" customWidth="1"/>
    <col min="14605" max="14848" width="9" style="222"/>
    <col min="14849" max="14849" width="20.625" style="222" customWidth="1"/>
    <col min="14850" max="14859" width="9" style="222"/>
    <col min="14860" max="14860" width="8.25" style="222" customWidth="1"/>
    <col min="14861" max="15104" width="9" style="222"/>
    <col min="15105" max="15105" width="20.625" style="222" customWidth="1"/>
    <col min="15106" max="15115" width="9" style="222"/>
    <col min="15116" max="15116" width="8.25" style="222" customWidth="1"/>
    <col min="15117" max="15360" width="9" style="222"/>
    <col min="15361" max="15361" width="20.625" style="222" customWidth="1"/>
    <col min="15362" max="15371" width="9" style="222"/>
    <col min="15372" max="15372" width="8.25" style="222" customWidth="1"/>
    <col min="15373" max="15616" width="9" style="222"/>
    <col min="15617" max="15617" width="20.625" style="222" customWidth="1"/>
    <col min="15618" max="15627" width="9" style="222"/>
    <col min="15628" max="15628" width="8.25" style="222" customWidth="1"/>
    <col min="15629" max="15872" width="9" style="222"/>
    <col min="15873" max="15873" width="20.625" style="222" customWidth="1"/>
    <col min="15874" max="15883" width="9" style="222"/>
    <col min="15884" max="15884" width="8.25" style="222" customWidth="1"/>
    <col min="15885" max="16128" width="9" style="222"/>
    <col min="16129" max="16129" width="20.625" style="222" customWidth="1"/>
    <col min="16130" max="16139" width="9" style="222"/>
    <col min="16140" max="16140" width="8.25" style="222" customWidth="1"/>
    <col min="16141" max="16384" width="9" style="222"/>
  </cols>
  <sheetData>
    <row r="1" spans="1:15" ht="18.75">
      <c r="A1" s="219" t="s">
        <v>286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1"/>
      <c r="N1" s="221"/>
      <c r="O1" s="221"/>
    </row>
    <row r="2" spans="1:15" s="223" customFormat="1" ht="12.75">
      <c r="A2" s="223" t="s">
        <v>247</v>
      </c>
    </row>
    <row r="3" spans="1:15" s="223" customFormat="1" ht="12">
      <c r="A3" s="223" t="s">
        <v>248</v>
      </c>
    </row>
    <row r="4" spans="1:15" s="223" customFormat="1" ht="14.25" thickBot="1">
      <c r="A4" s="224" t="s">
        <v>287</v>
      </c>
    </row>
    <row r="5" spans="1:15" s="227" customFormat="1" ht="15" customHeight="1">
      <c r="A5" s="225"/>
      <c r="B5" s="835" t="s">
        <v>249</v>
      </c>
      <c r="C5" s="836"/>
      <c r="D5" s="836"/>
      <c r="E5" s="836"/>
      <c r="F5" s="836"/>
      <c r="G5" s="836"/>
      <c r="H5" s="836"/>
      <c r="I5" s="836"/>
      <c r="J5" s="836"/>
      <c r="K5" s="837"/>
      <c r="L5" s="226" t="s">
        <v>250</v>
      </c>
    </row>
    <row r="6" spans="1:15" s="227" customFormat="1" ht="15" customHeight="1">
      <c r="A6" s="228" t="s">
        <v>251</v>
      </c>
      <c r="B6" s="838" t="s">
        <v>252</v>
      </c>
      <c r="C6" s="839"/>
      <c r="D6" s="838" t="s">
        <v>253</v>
      </c>
      <c r="E6" s="839"/>
      <c r="F6" s="838" t="s">
        <v>254</v>
      </c>
      <c r="G6" s="839"/>
      <c r="H6" s="838" t="s">
        <v>255</v>
      </c>
      <c r="I6" s="839"/>
      <c r="J6" s="838" t="s">
        <v>256</v>
      </c>
      <c r="K6" s="839"/>
      <c r="L6" s="229" t="s">
        <v>257</v>
      </c>
    </row>
    <row r="7" spans="1:15" s="227" customFormat="1" ht="15" customHeight="1">
      <c r="A7" s="230"/>
      <c r="B7" s="231" t="s">
        <v>258</v>
      </c>
      <c r="C7" s="231" t="s">
        <v>259</v>
      </c>
      <c r="D7" s="231" t="s">
        <v>258</v>
      </c>
      <c r="E7" s="231" t="s">
        <v>259</v>
      </c>
      <c r="F7" s="231" t="s">
        <v>258</v>
      </c>
      <c r="G7" s="231" t="s">
        <v>259</v>
      </c>
      <c r="H7" s="231" t="s">
        <v>258</v>
      </c>
      <c r="I7" s="231" t="s">
        <v>259</v>
      </c>
      <c r="J7" s="231" t="s">
        <v>258</v>
      </c>
      <c r="K7" s="231" t="s">
        <v>259</v>
      </c>
      <c r="L7" s="232" t="s">
        <v>260</v>
      </c>
    </row>
    <row r="8" spans="1:15" s="227" customFormat="1" ht="15" customHeight="1">
      <c r="A8" s="233" t="s">
        <v>261</v>
      </c>
      <c r="B8" s="431">
        <v>0.98099999999999998</v>
      </c>
      <c r="C8" s="431">
        <v>0.156</v>
      </c>
      <c r="D8" s="431">
        <v>0.95199999999999996</v>
      </c>
      <c r="E8" s="431">
        <v>0.152</v>
      </c>
      <c r="F8" s="431">
        <v>0.92200000000000004</v>
      </c>
      <c r="G8" s="431">
        <v>0.14699999999999999</v>
      </c>
      <c r="H8" s="431">
        <v>0.89300000000000002</v>
      </c>
      <c r="I8" s="431">
        <v>0.14299999999999999</v>
      </c>
      <c r="J8" s="431">
        <v>0.86299999999999999</v>
      </c>
      <c r="K8" s="431">
        <v>0.13700000000000001</v>
      </c>
      <c r="L8" s="431">
        <v>3</v>
      </c>
    </row>
    <row r="9" spans="1:15" s="227" customFormat="1" ht="15" customHeight="1">
      <c r="A9" s="233" t="s">
        <v>262</v>
      </c>
      <c r="B9" s="430">
        <v>1.1120000000000001</v>
      </c>
      <c r="C9" s="430">
        <v>0.17699999999999999</v>
      </c>
      <c r="D9" s="430">
        <v>1.079</v>
      </c>
      <c r="E9" s="430">
        <v>0.17199999999999999</v>
      </c>
      <c r="F9" s="430">
        <v>1.0449999999999999</v>
      </c>
      <c r="G9" s="430">
        <v>0.16700000000000001</v>
      </c>
      <c r="H9" s="430">
        <v>1.0109999999999999</v>
      </c>
      <c r="I9" s="430">
        <v>0.161</v>
      </c>
      <c r="J9" s="430">
        <v>0.97799999999999998</v>
      </c>
      <c r="K9" s="430">
        <v>0.156</v>
      </c>
      <c r="L9" s="430">
        <v>5</v>
      </c>
    </row>
    <row r="10" spans="1:15" s="227" customFormat="1" ht="15" customHeight="1">
      <c r="A10" s="234" t="s">
        <v>263</v>
      </c>
      <c r="B10" s="430">
        <v>1.2270000000000001</v>
      </c>
      <c r="C10" s="430">
        <v>0.19600000000000001</v>
      </c>
      <c r="D10" s="430">
        <v>1.1910000000000001</v>
      </c>
      <c r="E10" s="430">
        <v>0.19</v>
      </c>
      <c r="F10" s="430">
        <v>1.1539999999999999</v>
      </c>
      <c r="G10" s="430">
        <v>0.184</v>
      </c>
      <c r="H10" s="430">
        <v>1.117</v>
      </c>
      <c r="I10" s="430">
        <v>0.17799999999999999</v>
      </c>
      <c r="J10" s="430">
        <v>1.08</v>
      </c>
      <c r="K10" s="430">
        <v>0.17299999999999999</v>
      </c>
      <c r="L10" s="430">
        <v>5</v>
      </c>
    </row>
    <row r="11" spans="1:15" s="227" customFormat="1" ht="15" customHeight="1">
      <c r="A11" s="235" t="s">
        <v>264</v>
      </c>
      <c r="B11" s="432">
        <v>0.88300000000000001</v>
      </c>
      <c r="C11" s="432">
        <v>0.14099999999999999</v>
      </c>
      <c r="D11" s="432">
        <v>0.85699999999999998</v>
      </c>
      <c r="E11" s="432">
        <v>0.13700000000000001</v>
      </c>
      <c r="F11" s="432">
        <v>0.83</v>
      </c>
      <c r="G11" s="432">
        <v>0.13200000000000001</v>
      </c>
      <c r="H11" s="432">
        <v>0.80300000000000005</v>
      </c>
      <c r="I11" s="432">
        <v>0.128</v>
      </c>
      <c r="J11" s="432">
        <v>0.77600000000000002</v>
      </c>
      <c r="K11" s="432">
        <v>0.124</v>
      </c>
      <c r="L11" s="432">
        <v>3</v>
      </c>
    </row>
    <row r="12" spans="1:15" s="227" customFormat="1" ht="15" customHeight="1">
      <c r="A12" s="233" t="s">
        <v>265</v>
      </c>
      <c r="B12" s="430">
        <v>0.88300000000000001</v>
      </c>
      <c r="C12" s="430">
        <v>0.14099999999999999</v>
      </c>
      <c r="D12" s="430">
        <v>0.85699999999999998</v>
      </c>
      <c r="E12" s="430">
        <v>0.13700000000000001</v>
      </c>
      <c r="F12" s="430">
        <v>0.83</v>
      </c>
      <c r="G12" s="430">
        <v>0.13200000000000001</v>
      </c>
      <c r="H12" s="430">
        <v>0.80300000000000005</v>
      </c>
      <c r="I12" s="430">
        <v>0.128</v>
      </c>
      <c r="J12" s="430">
        <v>0.77600000000000002</v>
      </c>
      <c r="K12" s="430">
        <v>0.124</v>
      </c>
      <c r="L12" s="430">
        <v>3</v>
      </c>
    </row>
    <row r="13" spans="1:15" s="227" customFormat="1" ht="15" customHeight="1">
      <c r="A13" s="233" t="s">
        <v>266</v>
      </c>
      <c r="B13" s="430">
        <v>1.0009999999999999</v>
      </c>
      <c r="C13" s="430">
        <v>0.16</v>
      </c>
      <c r="D13" s="430">
        <v>0.97099999999999997</v>
      </c>
      <c r="E13" s="430">
        <v>0.155</v>
      </c>
      <c r="F13" s="430">
        <v>0.94</v>
      </c>
      <c r="G13" s="430">
        <v>0.15</v>
      </c>
      <c r="H13" s="430">
        <v>0.91100000000000003</v>
      </c>
      <c r="I13" s="430">
        <v>0.14599999999999999</v>
      </c>
      <c r="J13" s="430">
        <v>0.88100000000000001</v>
      </c>
      <c r="K13" s="430">
        <v>0.14000000000000001</v>
      </c>
      <c r="L13" s="430">
        <v>5</v>
      </c>
    </row>
    <row r="14" spans="1:15" s="227" customFormat="1" ht="15" customHeight="1">
      <c r="A14" s="233" t="s">
        <v>267</v>
      </c>
      <c r="B14" s="430">
        <v>1.0009999999999999</v>
      </c>
      <c r="C14" s="430">
        <v>0.16</v>
      </c>
      <c r="D14" s="430">
        <v>0.97099999999999997</v>
      </c>
      <c r="E14" s="430">
        <v>0.155</v>
      </c>
      <c r="F14" s="430">
        <v>0.94</v>
      </c>
      <c r="G14" s="430">
        <v>0.15</v>
      </c>
      <c r="H14" s="430">
        <v>0.91100000000000003</v>
      </c>
      <c r="I14" s="430">
        <v>0.14599999999999999</v>
      </c>
      <c r="J14" s="430">
        <v>0.88100000000000001</v>
      </c>
      <c r="K14" s="430">
        <v>0.14000000000000001</v>
      </c>
      <c r="L14" s="430">
        <v>5</v>
      </c>
    </row>
    <row r="15" spans="1:15" s="227" customFormat="1" ht="15" customHeight="1">
      <c r="A15" s="233" t="s">
        <v>268</v>
      </c>
      <c r="B15" s="430">
        <v>0.78500000000000003</v>
      </c>
      <c r="C15" s="430">
        <v>0.125</v>
      </c>
      <c r="D15" s="430">
        <v>0.76100000000000001</v>
      </c>
      <c r="E15" s="430">
        <v>0.122</v>
      </c>
      <c r="F15" s="430">
        <v>0.73699999999999999</v>
      </c>
      <c r="G15" s="430">
        <v>0.11799999999999999</v>
      </c>
      <c r="H15" s="430">
        <v>0.71399999999999997</v>
      </c>
      <c r="I15" s="430">
        <v>0.114</v>
      </c>
      <c r="J15" s="430">
        <v>0.69099999999999995</v>
      </c>
      <c r="K15" s="430">
        <v>0.11</v>
      </c>
      <c r="L15" s="430">
        <v>3</v>
      </c>
    </row>
    <row r="16" spans="1:15" s="227" customFormat="1" ht="15" customHeight="1">
      <c r="A16" s="233" t="s">
        <v>269</v>
      </c>
      <c r="B16" s="430">
        <v>1.2270000000000001</v>
      </c>
      <c r="C16" s="430">
        <v>0.19600000000000001</v>
      </c>
      <c r="D16" s="430">
        <v>1.1910000000000001</v>
      </c>
      <c r="E16" s="430">
        <v>0.19</v>
      </c>
      <c r="F16" s="430">
        <v>1.1539999999999999</v>
      </c>
      <c r="G16" s="430">
        <v>0.184</v>
      </c>
      <c r="H16" s="430">
        <v>1.117</v>
      </c>
      <c r="I16" s="430">
        <v>0.17799999999999999</v>
      </c>
      <c r="J16" s="430">
        <v>1.08</v>
      </c>
      <c r="K16" s="430">
        <v>0.17299999999999999</v>
      </c>
      <c r="L16" s="430">
        <v>4</v>
      </c>
    </row>
    <row r="17" spans="1:12" s="525" customFormat="1" ht="15" customHeight="1">
      <c r="A17" s="235" t="s">
        <v>270</v>
      </c>
      <c r="B17" s="432">
        <v>1.2270000000000001</v>
      </c>
      <c r="C17" s="432">
        <v>0.19600000000000001</v>
      </c>
      <c r="D17" s="432">
        <v>1.1910000000000001</v>
      </c>
      <c r="E17" s="432">
        <v>0.19</v>
      </c>
      <c r="F17" s="432">
        <v>1.1539999999999999</v>
      </c>
      <c r="G17" s="432">
        <v>0.184</v>
      </c>
      <c r="H17" s="432">
        <v>1.117</v>
      </c>
      <c r="I17" s="432">
        <v>0.17799999999999999</v>
      </c>
      <c r="J17" s="432">
        <v>1.08</v>
      </c>
      <c r="K17" s="432">
        <v>0.17299999999999999</v>
      </c>
      <c r="L17" s="432">
        <v>4</v>
      </c>
    </row>
    <row r="18" spans="1:12" s="227" customFormat="1" ht="15" customHeight="1">
      <c r="A18" s="233" t="s">
        <v>271</v>
      </c>
      <c r="B18" s="430">
        <v>1.046</v>
      </c>
      <c r="C18" s="430">
        <v>0.16700000000000001</v>
      </c>
      <c r="D18" s="430">
        <v>1.0149999999999999</v>
      </c>
      <c r="E18" s="430">
        <v>0.16200000000000001</v>
      </c>
      <c r="F18" s="430">
        <v>0.98299999999999998</v>
      </c>
      <c r="G18" s="430">
        <v>0.157</v>
      </c>
      <c r="H18" s="430">
        <v>0.95199999999999996</v>
      </c>
      <c r="I18" s="430">
        <v>0.152</v>
      </c>
      <c r="J18" s="430">
        <v>0.92</v>
      </c>
      <c r="K18" s="430">
        <v>0.14699999999999999</v>
      </c>
      <c r="L18" s="430">
        <v>3</v>
      </c>
    </row>
    <row r="19" spans="1:12" s="227" customFormat="1" ht="15" customHeight="1">
      <c r="A19" s="233" t="s">
        <v>272</v>
      </c>
      <c r="B19" s="430">
        <v>1.36</v>
      </c>
      <c r="C19" s="430">
        <v>0.217</v>
      </c>
      <c r="D19" s="430">
        <v>1.319</v>
      </c>
      <c r="E19" s="430">
        <v>0.21</v>
      </c>
      <c r="F19" s="430">
        <v>1.2789999999999999</v>
      </c>
      <c r="G19" s="430">
        <v>0.20399999999999999</v>
      </c>
      <c r="H19" s="430">
        <v>1.238</v>
      </c>
      <c r="I19" s="430">
        <v>0.19700000000000001</v>
      </c>
      <c r="J19" s="430">
        <v>1.1970000000000001</v>
      </c>
      <c r="K19" s="430">
        <v>0.191</v>
      </c>
      <c r="L19" s="430">
        <v>2</v>
      </c>
    </row>
    <row r="20" spans="1:12" s="227" customFormat="1" ht="15" customHeight="1">
      <c r="A20" s="234" t="s">
        <v>273</v>
      </c>
      <c r="B20" s="430">
        <v>1.07</v>
      </c>
      <c r="C20" s="430">
        <v>0.17100000000000001</v>
      </c>
      <c r="D20" s="430">
        <v>1.038</v>
      </c>
      <c r="E20" s="430">
        <v>0.16600000000000001</v>
      </c>
      <c r="F20" s="430">
        <v>1.006</v>
      </c>
      <c r="G20" s="430">
        <v>0.161</v>
      </c>
      <c r="H20" s="430">
        <v>0.97399999999999998</v>
      </c>
      <c r="I20" s="430">
        <v>0.155</v>
      </c>
      <c r="J20" s="430">
        <v>0.94199999999999995</v>
      </c>
      <c r="K20" s="430">
        <v>0.15</v>
      </c>
      <c r="L20" s="430">
        <v>2</v>
      </c>
    </row>
    <row r="21" spans="1:12" s="227" customFormat="1" ht="15" customHeight="1">
      <c r="A21" s="234" t="s">
        <v>274</v>
      </c>
      <c r="B21" s="430">
        <v>1.07</v>
      </c>
      <c r="C21" s="430">
        <v>0.17100000000000001</v>
      </c>
      <c r="D21" s="430">
        <v>1.038</v>
      </c>
      <c r="E21" s="430">
        <v>0.16600000000000001</v>
      </c>
      <c r="F21" s="430">
        <v>1.006</v>
      </c>
      <c r="G21" s="430">
        <v>0.161</v>
      </c>
      <c r="H21" s="430">
        <v>0.97399999999999998</v>
      </c>
      <c r="I21" s="430">
        <v>0.155</v>
      </c>
      <c r="J21" s="430">
        <v>0.94199999999999995</v>
      </c>
      <c r="K21" s="430">
        <v>0.15</v>
      </c>
      <c r="L21" s="430">
        <v>2</v>
      </c>
    </row>
    <row r="22" spans="1:12" s="227" customFormat="1" ht="15" customHeight="1">
      <c r="A22" s="234" t="s">
        <v>275</v>
      </c>
      <c r="B22" s="430">
        <v>1.1479999999999999</v>
      </c>
      <c r="C22" s="430">
        <v>0.183</v>
      </c>
      <c r="D22" s="430">
        <v>1.113</v>
      </c>
      <c r="E22" s="430">
        <v>0.17799999999999999</v>
      </c>
      <c r="F22" s="430">
        <v>1.079</v>
      </c>
      <c r="G22" s="430">
        <v>0.17199999999999999</v>
      </c>
      <c r="H22" s="430">
        <v>1.044</v>
      </c>
      <c r="I22" s="430">
        <v>0.16700000000000001</v>
      </c>
      <c r="J22" s="430">
        <v>1.01</v>
      </c>
      <c r="K22" s="430">
        <v>0.161</v>
      </c>
      <c r="L22" s="430">
        <v>3</v>
      </c>
    </row>
    <row r="23" spans="1:12" s="227" customFormat="1" ht="15" customHeight="1">
      <c r="A23" s="234" t="s">
        <v>276</v>
      </c>
      <c r="B23" s="430">
        <v>1.07</v>
      </c>
      <c r="C23" s="430">
        <v>0.17100000000000001</v>
      </c>
      <c r="D23" s="430">
        <v>1.038</v>
      </c>
      <c r="E23" s="430">
        <v>0.16600000000000001</v>
      </c>
      <c r="F23" s="430">
        <v>1.006</v>
      </c>
      <c r="G23" s="430">
        <v>0.161</v>
      </c>
      <c r="H23" s="430">
        <v>0.97399999999999998</v>
      </c>
      <c r="I23" s="430">
        <v>0.155</v>
      </c>
      <c r="J23" s="430">
        <v>0.94199999999999995</v>
      </c>
      <c r="K23" s="430">
        <v>0.15</v>
      </c>
      <c r="L23" s="430">
        <v>2</v>
      </c>
    </row>
    <row r="24" spans="1:12" s="227" customFormat="1" ht="15" customHeight="1">
      <c r="A24" s="233" t="s">
        <v>277</v>
      </c>
      <c r="B24" s="430">
        <v>0.58899999999999997</v>
      </c>
      <c r="C24" s="430">
        <v>9.4E-2</v>
      </c>
      <c r="D24" s="430">
        <v>0.57199999999999995</v>
      </c>
      <c r="E24" s="430">
        <v>9.0999999999999998E-2</v>
      </c>
      <c r="F24" s="430">
        <v>0.55400000000000005</v>
      </c>
      <c r="G24" s="430">
        <v>8.8999999999999996E-2</v>
      </c>
      <c r="H24" s="430">
        <v>0.53600000000000003</v>
      </c>
      <c r="I24" s="430">
        <v>8.5999999999999993E-2</v>
      </c>
      <c r="J24" s="430">
        <v>0.51800000000000002</v>
      </c>
      <c r="K24" s="430">
        <v>8.3000000000000004E-2</v>
      </c>
      <c r="L24" s="430">
        <v>3</v>
      </c>
    </row>
    <row r="25" spans="1:12" s="227" customFormat="1" ht="15" customHeight="1">
      <c r="A25" s="233" t="s">
        <v>278</v>
      </c>
      <c r="B25" s="430">
        <v>0.58899999999999997</v>
      </c>
      <c r="C25" s="430">
        <v>9.4E-2</v>
      </c>
      <c r="D25" s="430">
        <v>0.57199999999999995</v>
      </c>
      <c r="E25" s="430">
        <v>9.0999999999999998E-2</v>
      </c>
      <c r="F25" s="430">
        <v>0.55400000000000005</v>
      </c>
      <c r="G25" s="430">
        <v>8.8999999999999996E-2</v>
      </c>
      <c r="H25" s="430">
        <v>0.53600000000000003</v>
      </c>
      <c r="I25" s="430">
        <v>8.5999999999999993E-2</v>
      </c>
      <c r="J25" s="430">
        <v>0.51800000000000002</v>
      </c>
      <c r="K25" s="430">
        <v>8.3000000000000004E-2</v>
      </c>
      <c r="L25" s="430">
        <v>2</v>
      </c>
    </row>
    <row r="26" spans="1:12" s="227" customFormat="1" ht="15" customHeight="1">
      <c r="A26" s="233" t="s">
        <v>279</v>
      </c>
      <c r="B26" s="430">
        <v>0.70699999999999996</v>
      </c>
      <c r="C26" s="430">
        <v>0.113</v>
      </c>
      <c r="D26" s="430">
        <v>0.68600000000000005</v>
      </c>
      <c r="E26" s="430">
        <v>0.11</v>
      </c>
      <c r="F26" s="430">
        <v>0.66400000000000003</v>
      </c>
      <c r="G26" s="430">
        <v>0.106</v>
      </c>
      <c r="H26" s="430">
        <v>0.64200000000000002</v>
      </c>
      <c r="I26" s="430">
        <v>0.10299999999999999</v>
      </c>
      <c r="J26" s="430">
        <v>0.622</v>
      </c>
      <c r="K26" s="430">
        <v>9.9000000000000005E-2</v>
      </c>
      <c r="L26" s="430">
        <v>3</v>
      </c>
    </row>
    <row r="27" spans="1:12" s="227" customFormat="1" ht="15" customHeight="1">
      <c r="A27" s="233" t="s">
        <v>280</v>
      </c>
      <c r="B27" s="430">
        <v>0.73299999999999998</v>
      </c>
      <c r="C27" s="430">
        <v>0.11700000000000001</v>
      </c>
      <c r="D27" s="430">
        <v>0.71099999999999997</v>
      </c>
      <c r="E27" s="430">
        <v>0.113</v>
      </c>
      <c r="F27" s="430">
        <v>0.68899999999999995</v>
      </c>
      <c r="G27" s="430">
        <v>0.11</v>
      </c>
      <c r="H27" s="430">
        <v>0.66700000000000004</v>
      </c>
      <c r="I27" s="430">
        <v>0.107</v>
      </c>
      <c r="J27" s="430">
        <v>0.64400000000000002</v>
      </c>
      <c r="K27" s="430">
        <v>0.10299999999999999</v>
      </c>
      <c r="L27" s="430">
        <v>2</v>
      </c>
    </row>
    <row r="28" spans="1:12" s="227" customFormat="1" ht="15" customHeight="1">
      <c r="A28" s="233" t="s">
        <v>281</v>
      </c>
      <c r="B28" s="430">
        <v>0.73299999999999998</v>
      </c>
      <c r="C28" s="430">
        <v>0.11700000000000001</v>
      </c>
      <c r="D28" s="430">
        <v>0.71099999999999997</v>
      </c>
      <c r="E28" s="430">
        <v>0.113</v>
      </c>
      <c r="F28" s="430">
        <v>0.68899999999999995</v>
      </c>
      <c r="G28" s="430">
        <v>0.11</v>
      </c>
      <c r="H28" s="430">
        <v>0.66700000000000004</v>
      </c>
      <c r="I28" s="430">
        <v>0.107</v>
      </c>
      <c r="J28" s="430">
        <v>0.64400000000000002</v>
      </c>
      <c r="K28" s="430">
        <v>0.10299999999999999</v>
      </c>
      <c r="L28" s="430">
        <v>2</v>
      </c>
    </row>
    <row r="29" spans="1:12" s="227" customFormat="1" ht="15" customHeight="1" thickBot="1">
      <c r="A29" s="236" t="s">
        <v>282</v>
      </c>
      <c r="B29" s="430">
        <v>0.75900000000000001</v>
      </c>
      <c r="C29" s="430">
        <v>0.121</v>
      </c>
      <c r="D29" s="430">
        <v>0.73699999999999999</v>
      </c>
      <c r="E29" s="430">
        <v>0.11700000000000001</v>
      </c>
      <c r="F29" s="430">
        <v>0.71299999999999997</v>
      </c>
      <c r="G29" s="430">
        <v>0.114</v>
      </c>
      <c r="H29" s="430">
        <v>0.69099999999999995</v>
      </c>
      <c r="I29" s="430">
        <v>0.11</v>
      </c>
      <c r="J29" s="430">
        <v>0.66800000000000004</v>
      </c>
      <c r="K29" s="430">
        <v>0.107</v>
      </c>
      <c r="L29" s="430">
        <v>3</v>
      </c>
    </row>
    <row r="30" spans="1:12">
      <c r="A30" s="237" t="s">
        <v>288</v>
      </c>
    </row>
  </sheetData>
  <mergeCells count="6">
    <mergeCell ref="B5:K5"/>
    <mergeCell ref="B6:C6"/>
    <mergeCell ref="D6:E6"/>
    <mergeCell ref="F6:G6"/>
    <mergeCell ref="H6:I6"/>
    <mergeCell ref="J6:K6"/>
  </mergeCells>
  <phoneticPr fontId="3" type="noConversion"/>
  <pageMargins left="0.74803149606299213" right="0.33" top="0.8" bottom="0.6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이름이 지정된 범위</vt:lpstr>
      </vt:variant>
      <vt:variant>
        <vt:i4>8</vt:i4>
      </vt:variant>
    </vt:vector>
  </HeadingPairs>
  <TitlesOfParts>
    <vt:vector size="19" baseType="lpstr">
      <vt:lpstr>겉지 (1)</vt:lpstr>
      <vt:lpstr>결재표지 (1)</vt:lpstr>
      <vt:lpstr>겉지</vt:lpstr>
      <vt:lpstr>결재표지</vt:lpstr>
      <vt:lpstr>내역서</vt:lpstr>
      <vt:lpstr>건설사업관리내역 산출근거</vt:lpstr>
      <vt:lpstr>입력변수</vt:lpstr>
      <vt:lpstr>기술자수 산정</vt:lpstr>
      <vt:lpstr>기술자수 배치계획</vt:lpstr>
      <vt:lpstr>기술자 투입계획서</vt:lpstr>
      <vt:lpstr>공제율</vt:lpstr>
      <vt:lpstr>'건설사업관리내역 산출근거'!Print_Area</vt:lpstr>
      <vt:lpstr>공제율!Print_Area</vt:lpstr>
      <vt:lpstr>'기술자 투입계획서'!Print_Area</vt:lpstr>
      <vt:lpstr>'기술자수 배치계획'!Print_Area</vt:lpstr>
      <vt:lpstr>'기술자수 산정'!Print_Area</vt:lpstr>
      <vt:lpstr>내역서!Print_Area</vt:lpstr>
      <vt:lpstr>입력변수!Print_Area</vt:lpstr>
      <vt:lpstr>내역서!Print_Titles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wind7216</cp:lastModifiedBy>
  <cp:lastPrinted>2015-03-11T08:56:10Z</cp:lastPrinted>
  <dcterms:created xsi:type="dcterms:W3CDTF">2013-02-14T06:43:05Z</dcterms:created>
  <dcterms:modified xsi:type="dcterms:W3CDTF">2015-03-17T04:32:46Z</dcterms:modified>
</cp:coreProperties>
</file>