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15" windowWidth="11445" windowHeight="12780" tabRatio="867" firstSheet="1" activeTab="1"/>
  </bookViews>
  <sheets>
    <sheet name="집계" sheetId="41" state="hidden" r:id="rId1"/>
    <sheet name="수용 또는 사용할 토지조서(구례리)" sheetId="35" r:id="rId2"/>
  </sheets>
  <definedNames>
    <definedName name="_xlnm._FilterDatabase" localSheetId="1" hidden="1">'수용 또는 사용할 토지조서(구례리)'!$A$4:$S$192</definedName>
    <definedName name="_xlnm.Print_Area" localSheetId="1">'수용 또는 사용할 토지조서(구례리)'!$A$1:$Q$170</definedName>
    <definedName name="_xlnm.Print_Area" localSheetId="0">집계!$A$1:$Y$24</definedName>
    <definedName name="_xlnm.Print_Titles" localSheetId="1">'수용 또는 사용할 토지조서(구례리)'!$3:$4</definedName>
  </definedNames>
  <calcPr calcId="125725"/>
</workbook>
</file>

<file path=xl/calcChain.xml><?xml version="1.0" encoding="utf-8"?>
<calcChain xmlns="http://schemas.openxmlformats.org/spreadsheetml/2006/main">
  <c r="G11" i="41"/>
  <c r="E11"/>
  <c r="R150" i="35"/>
  <c r="E8" i="41"/>
  <c r="E7"/>
  <c r="E6"/>
  <c r="J170" i="35"/>
  <c r="R170"/>
  <c r="R169"/>
  <c r="R168"/>
  <c r="R167"/>
  <c r="R166"/>
  <c r="K168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6"/>
  <c r="K107"/>
  <c r="K108"/>
  <c r="K109"/>
  <c r="K110"/>
  <c r="K111"/>
  <c r="K112"/>
  <c r="K113"/>
  <c r="K114"/>
  <c r="K115"/>
  <c r="K116"/>
  <c r="K117"/>
  <c r="K118"/>
  <c r="K119"/>
  <c r="K120"/>
  <c r="K121"/>
  <c r="K122"/>
  <c r="K123"/>
  <c r="K124"/>
  <c r="K125"/>
  <c r="K126"/>
  <c r="K127"/>
  <c r="K128"/>
  <c r="K129"/>
  <c r="K130"/>
  <c r="K131"/>
  <c r="K132"/>
  <c r="K133"/>
  <c r="K134"/>
  <c r="K135"/>
  <c r="K136"/>
  <c r="K137"/>
  <c r="K138"/>
  <c r="K139"/>
  <c r="K140"/>
  <c r="K141"/>
  <c r="K142"/>
  <c r="K143"/>
  <c r="K144"/>
  <c r="K145"/>
  <c r="K146"/>
  <c r="K147"/>
  <c r="K148"/>
  <c r="K149"/>
  <c r="K150"/>
  <c r="K151"/>
  <c r="K152"/>
  <c r="K153"/>
  <c r="K154"/>
  <c r="K155"/>
  <c r="K156"/>
  <c r="K157"/>
  <c r="K158"/>
  <c r="K159"/>
  <c r="K160"/>
  <c r="K161"/>
  <c r="K162"/>
  <c r="K163"/>
  <c r="K164"/>
  <c r="K165"/>
  <c r="K166"/>
  <c r="K167"/>
  <c r="K169"/>
  <c r="K5"/>
  <c r="I170"/>
  <c r="R164"/>
  <c r="R163"/>
  <c r="R162"/>
  <c r="R161"/>
  <c r="R160"/>
  <c r="R159"/>
  <c r="R158"/>
  <c r="R157"/>
  <c r="R156"/>
  <c r="R155"/>
  <c r="R154"/>
  <c r="R153"/>
  <c r="R152"/>
  <c r="R151"/>
  <c r="R149"/>
  <c r="R148"/>
  <c r="R147"/>
  <c r="R146"/>
  <c r="R145"/>
  <c r="R144"/>
  <c r="R143"/>
  <c r="R142"/>
  <c r="R141"/>
  <c r="R140"/>
  <c r="R139"/>
  <c r="R138"/>
  <c r="R137"/>
  <c r="R136"/>
  <c r="R135"/>
  <c r="R134"/>
  <c r="R133"/>
  <c r="R132"/>
  <c r="R131"/>
  <c r="R130"/>
  <c r="R129"/>
  <c r="R128"/>
  <c r="R127"/>
  <c r="R126"/>
  <c r="R125"/>
  <c r="R124"/>
  <c r="R123"/>
  <c r="R122"/>
  <c r="R121"/>
  <c r="R120"/>
  <c r="R119"/>
  <c r="R118"/>
  <c r="R117"/>
  <c r="R116"/>
  <c r="R115"/>
  <c r="R114"/>
  <c r="R113"/>
  <c r="R112"/>
  <c r="R111"/>
  <c r="R110"/>
  <c r="R109"/>
  <c r="R108"/>
  <c r="R107"/>
  <c r="R106"/>
  <c r="R105"/>
  <c r="R104"/>
  <c r="R103"/>
  <c r="R102"/>
  <c r="R101"/>
  <c r="R100"/>
  <c r="R99"/>
  <c r="R98"/>
  <c r="R97"/>
  <c r="R96"/>
  <c r="R95"/>
  <c r="R94"/>
  <c r="R93"/>
  <c r="R92"/>
  <c r="R91"/>
  <c r="R90"/>
  <c r="R89"/>
  <c r="R88"/>
  <c r="R87"/>
  <c r="R86"/>
  <c r="R85"/>
  <c r="R84"/>
  <c r="R83"/>
  <c r="R82"/>
  <c r="R81"/>
  <c r="R80"/>
  <c r="R79"/>
  <c r="R78"/>
  <c r="R77"/>
  <c r="R76"/>
  <c r="R75"/>
  <c r="R74"/>
  <c r="R73"/>
  <c r="R72"/>
  <c r="R71"/>
  <c r="R70"/>
  <c r="R69"/>
  <c r="R68"/>
  <c r="R67"/>
  <c r="R66"/>
  <c r="R65"/>
  <c r="R64"/>
  <c r="R63"/>
  <c r="R62"/>
  <c r="R61"/>
  <c r="R60"/>
  <c r="R59"/>
  <c r="R58"/>
  <c r="R57"/>
  <c r="R56"/>
  <c r="R55"/>
  <c r="R54"/>
  <c r="R53"/>
  <c r="R52"/>
  <c r="R51"/>
  <c r="R50"/>
  <c r="R49"/>
  <c r="R48"/>
  <c r="R47"/>
  <c r="R46"/>
  <c r="R45"/>
  <c r="R44"/>
  <c r="R43"/>
  <c r="R42"/>
  <c r="R41"/>
  <c r="R40"/>
  <c r="R39"/>
  <c r="R38"/>
  <c r="R37"/>
  <c r="R36"/>
  <c r="R35"/>
  <c r="R34"/>
  <c r="R33"/>
  <c r="R32"/>
  <c r="R31"/>
  <c r="R30"/>
  <c r="R29"/>
  <c r="R28"/>
  <c r="R27"/>
  <c r="R26"/>
  <c r="R25"/>
  <c r="R24"/>
  <c r="R23"/>
  <c r="R22"/>
  <c r="R21"/>
  <c r="R20"/>
  <c r="R19"/>
  <c r="R18"/>
  <c r="R17"/>
  <c r="R16"/>
  <c r="R15"/>
  <c r="R14"/>
  <c r="R13"/>
  <c r="R12"/>
  <c r="R11"/>
  <c r="R10"/>
  <c r="R9"/>
  <c r="R8"/>
  <c r="R7"/>
  <c r="R6"/>
  <c r="S19" i="41" s="1"/>
  <c r="R5" i="35"/>
  <c r="M11" i="41" s="1"/>
  <c r="R171" i="35"/>
  <c r="R172"/>
  <c r="R173"/>
  <c r="R174"/>
  <c r="R175"/>
  <c r="R176"/>
  <c r="R177"/>
  <c r="R178"/>
  <c r="R179"/>
  <c r="R180"/>
  <c r="R181"/>
  <c r="R182"/>
  <c r="R183"/>
  <c r="R184"/>
  <c r="R185"/>
  <c r="R186"/>
  <c r="R187"/>
  <c r="R188"/>
  <c r="R189"/>
  <c r="R190"/>
  <c r="R191"/>
  <c r="R192"/>
  <c r="H170"/>
  <c r="S21" i="41"/>
  <c r="S25"/>
  <c r="H214" i="35"/>
  <c r="I214"/>
  <c r="J214"/>
  <c r="G6" i="41"/>
  <c r="M6"/>
  <c r="S6"/>
  <c r="G7"/>
  <c r="M7"/>
  <c r="S7"/>
  <c r="G8"/>
  <c r="M8"/>
  <c r="S8"/>
  <c r="E9"/>
  <c r="G9"/>
  <c r="M9"/>
  <c r="S9"/>
  <c r="E10"/>
  <c r="G10"/>
  <c r="M10"/>
  <c r="S10"/>
  <c r="S11"/>
  <c r="E12"/>
  <c r="G12"/>
  <c r="K12"/>
  <c r="Q12"/>
  <c r="E13"/>
  <c r="G13"/>
  <c r="K13"/>
  <c r="Q13"/>
  <c r="E14"/>
  <c r="G14"/>
  <c r="K14"/>
  <c r="Q14"/>
  <c r="E15"/>
  <c r="G15"/>
  <c r="K15"/>
  <c r="Q15"/>
  <c r="W15" s="1"/>
  <c r="E16"/>
  <c r="G16"/>
  <c r="M16"/>
  <c r="S16"/>
  <c r="E17"/>
  <c r="G17"/>
  <c r="M17"/>
  <c r="S17"/>
  <c r="E18"/>
  <c r="G18"/>
  <c r="K18"/>
  <c r="Q18"/>
  <c r="E19"/>
  <c r="G19"/>
  <c r="K19"/>
  <c r="Q19"/>
  <c r="E20"/>
  <c r="G20"/>
  <c r="M20"/>
  <c r="E21"/>
  <c r="G21"/>
  <c r="K21"/>
  <c r="Q21"/>
  <c r="E22"/>
  <c r="G22"/>
  <c r="M22"/>
  <c r="E23"/>
  <c r="E25" s="1"/>
  <c r="G23"/>
  <c r="K23"/>
  <c r="Q23"/>
  <c r="B25"/>
  <c r="C25"/>
  <c r="D25"/>
  <c r="F25"/>
  <c r="H25"/>
  <c r="I25"/>
  <c r="J25"/>
  <c r="L25"/>
  <c r="N25"/>
  <c r="O25"/>
  <c r="P25"/>
  <c r="R25"/>
  <c r="T25"/>
  <c r="U25"/>
  <c r="V25"/>
  <c r="X25"/>
  <c r="W19" l="1"/>
  <c r="Y9"/>
  <c r="E5"/>
  <c r="G5"/>
  <c r="W23"/>
  <c r="W13"/>
  <c r="S23"/>
  <c r="S20"/>
  <c r="K6"/>
  <c r="K11"/>
  <c r="Q24"/>
  <c r="M23"/>
  <c r="Q22"/>
  <c r="K22"/>
  <c r="M21"/>
  <c r="Q20"/>
  <c r="K20"/>
  <c r="M19"/>
  <c r="S18"/>
  <c r="M18"/>
  <c r="Q17"/>
  <c r="K17"/>
  <c r="Q16"/>
  <c r="K16"/>
  <c r="S15"/>
  <c r="M15"/>
  <c r="S14"/>
  <c r="M14"/>
  <c r="S13"/>
  <c r="M13"/>
  <c r="S12"/>
  <c r="M12"/>
  <c r="M5" s="1"/>
  <c r="Q11"/>
  <c r="W11" s="1"/>
  <c r="Q10"/>
  <c r="K10"/>
  <c r="Q9"/>
  <c r="K9"/>
  <c r="Q8"/>
  <c r="K8"/>
  <c r="Q7"/>
  <c r="K7"/>
  <c r="Q6"/>
  <c r="Q5" s="1"/>
  <c r="S24"/>
  <c r="S22"/>
  <c r="Y22" s="1"/>
  <c r="K170" i="35"/>
  <c r="W16" i="41"/>
  <c r="Y14"/>
  <c r="Y10"/>
  <c r="Y13"/>
  <c r="Y8"/>
  <c r="Y6"/>
  <c r="Y18"/>
  <c r="Y19"/>
  <c r="Y23"/>
  <c r="Y21"/>
  <c r="W21"/>
  <c r="W12"/>
  <c r="Q25"/>
  <c r="W22"/>
  <c r="Y20"/>
  <c r="W14"/>
  <c r="Y11"/>
  <c r="W20"/>
  <c r="W18"/>
  <c r="Y17"/>
  <c r="Y15"/>
  <c r="Y7"/>
  <c r="G27"/>
  <c r="G25"/>
  <c r="W17" l="1"/>
  <c r="Y12"/>
  <c r="Y5" s="1"/>
  <c r="M25"/>
  <c r="S5"/>
  <c r="K5"/>
  <c r="W7"/>
  <c r="W8"/>
  <c r="W9"/>
  <c r="W10"/>
  <c r="W6"/>
  <c r="K25"/>
  <c r="Y25" l="1"/>
  <c r="W25"/>
  <c r="W5"/>
</calcChain>
</file>

<file path=xl/sharedStrings.xml><?xml version="1.0" encoding="utf-8"?>
<sst xmlns="http://schemas.openxmlformats.org/spreadsheetml/2006/main" count="748" uniqueCount="88">
  <si>
    <t>구   분</t>
  </si>
  <si>
    <t>국     유     지</t>
  </si>
  <si>
    <t>사     유     지</t>
  </si>
  <si>
    <t>/</t>
  </si>
  <si>
    <t>전</t>
  </si>
  <si>
    <t>답</t>
  </si>
  <si>
    <t>대지</t>
  </si>
  <si>
    <t>임야</t>
  </si>
  <si>
    <t>잡종지</t>
  </si>
  <si>
    <t>도로</t>
  </si>
  <si>
    <t>구거</t>
  </si>
  <si>
    <t>제방</t>
  </si>
  <si>
    <t>묘지</t>
  </si>
  <si>
    <t>유수지</t>
  </si>
  <si>
    <t>과수원</t>
  </si>
  <si>
    <t>순                번</t>
  </si>
  <si>
    <t>주             소</t>
  </si>
  <si>
    <t>성 명</t>
  </si>
  <si>
    <t>공     유     지</t>
    <phoneticPr fontId="4" type="noConversion"/>
  </si>
  <si>
    <t>지번</t>
    <phoneticPr fontId="2" type="noConversion"/>
  </si>
  <si>
    <r>
      <t>면       적 (</t>
    </r>
    <r>
      <rPr>
        <sz val="14"/>
        <rFont val="돋움"/>
        <family val="3"/>
        <charset val="129"/>
      </rPr>
      <t>㎡</t>
    </r>
    <r>
      <rPr>
        <sz val="12"/>
        <rFont val="돋움"/>
        <family val="3"/>
        <charset val="129"/>
      </rPr>
      <t>)</t>
    </r>
    <phoneticPr fontId="2" type="noConversion"/>
  </si>
  <si>
    <t>소          유          자</t>
    <phoneticPr fontId="4" type="noConversion"/>
  </si>
  <si>
    <t>관       계       인</t>
    <phoneticPr fontId="4" type="noConversion"/>
  </si>
  <si>
    <t>비 고</t>
    <phoneticPr fontId="4" type="noConversion"/>
  </si>
  <si>
    <t>공 부</t>
    <phoneticPr fontId="2" type="noConversion"/>
  </si>
  <si>
    <t>현 황</t>
    <phoneticPr fontId="2" type="noConversion"/>
  </si>
  <si>
    <t>지 적</t>
    <phoneticPr fontId="2" type="noConversion"/>
  </si>
  <si>
    <t>편 입  용 지  집 계 표</t>
    <phoneticPr fontId="6" type="noConversion"/>
  </si>
  <si>
    <t>답</t>
    <phoneticPr fontId="2" type="noConversion"/>
  </si>
  <si>
    <t>전</t>
    <phoneticPr fontId="2" type="noConversion"/>
  </si>
  <si>
    <t>충청남도</t>
    <phoneticPr fontId="2" type="noConversion"/>
  </si>
  <si>
    <t>공</t>
    <phoneticPr fontId="2" type="noConversion"/>
  </si>
  <si>
    <t>농림부</t>
    <phoneticPr fontId="2" type="noConversion"/>
  </si>
  <si>
    <t>국</t>
    <phoneticPr fontId="2" type="noConversion"/>
  </si>
  <si>
    <t>건설부</t>
    <phoneticPr fontId="2" type="noConversion"/>
  </si>
  <si>
    <t>금산군</t>
    <phoneticPr fontId="2" type="noConversion"/>
  </si>
  <si>
    <t>당초</t>
    <phoneticPr fontId="2" type="noConversion"/>
  </si>
  <si>
    <t>변경</t>
    <phoneticPr fontId="2" type="noConversion"/>
  </si>
  <si>
    <t>분할전</t>
    <phoneticPr fontId="2" type="noConversion"/>
  </si>
  <si>
    <t>당초</t>
    <phoneticPr fontId="4" type="noConversion"/>
  </si>
  <si>
    <t>변경</t>
    <phoneticPr fontId="4" type="noConversion"/>
  </si>
  <si>
    <t>계</t>
    <phoneticPr fontId="4" type="noConversion"/>
  </si>
  <si>
    <t>/</t>
    <phoneticPr fontId="4" type="noConversion"/>
  </si>
  <si>
    <t>분할후</t>
    <phoneticPr fontId="2" type="noConversion"/>
  </si>
  <si>
    <t>임</t>
    <phoneticPr fontId="2" type="noConversion"/>
  </si>
  <si>
    <t>미등기</t>
    <phoneticPr fontId="2" type="noConversion"/>
  </si>
  <si>
    <t>증감</t>
    <phoneticPr fontId="2" type="noConversion"/>
  </si>
  <si>
    <t>도</t>
    <phoneticPr fontId="2" type="noConversion"/>
  </si>
  <si>
    <r>
      <t xml:space="preserve">합 </t>
    </r>
    <r>
      <rPr>
        <sz val="11"/>
        <rFont val="돋움"/>
        <family val="3"/>
        <charset val="129"/>
      </rPr>
      <t xml:space="preserve"> 계</t>
    </r>
    <phoneticPr fontId="2" type="noConversion"/>
  </si>
  <si>
    <t>천</t>
    <phoneticPr fontId="2" type="noConversion"/>
  </si>
  <si>
    <t>구</t>
    <phoneticPr fontId="2" type="noConversion"/>
  </si>
  <si>
    <t>대</t>
    <phoneticPr fontId="2" type="noConversion"/>
  </si>
  <si>
    <t>목</t>
    <phoneticPr fontId="2" type="noConversion"/>
  </si>
  <si>
    <t>과</t>
    <phoneticPr fontId="2" type="noConversion"/>
  </si>
  <si>
    <t>잡</t>
    <phoneticPr fontId="2" type="noConversion"/>
  </si>
  <si>
    <t>묘</t>
    <phoneticPr fontId="2" type="noConversion"/>
  </si>
  <si>
    <t>산18</t>
    <phoneticPr fontId="2" type="noConversion"/>
  </si>
  <si>
    <t>공</t>
    <phoneticPr fontId="2" type="noConversion"/>
  </si>
  <si>
    <t>대전시 중구 태평동 554 쌍용예가아파트107/903</t>
    <phoneticPr fontId="2" type="noConversion"/>
  </si>
  <si>
    <t>안동권씨정안공파종중</t>
    <phoneticPr fontId="2" type="noConversion"/>
  </si>
  <si>
    <t>충청남도</t>
    <phoneticPr fontId="2" type="noConversion"/>
  </si>
  <si>
    <t>소 계</t>
    <phoneticPr fontId="2" type="noConversion"/>
  </si>
  <si>
    <t>복수~대전간 지방도4차로 확·포장공사(변경) - 본선 ( 필지 / m²)</t>
    <phoneticPr fontId="4" type="noConversion"/>
  </si>
  <si>
    <t>충남 대전군 산내면 정생동</t>
    <phoneticPr fontId="2" type="noConversion"/>
  </si>
  <si>
    <t>추가</t>
    <phoneticPr fontId="2" type="noConversion"/>
  </si>
  <si>
    <t>지목</t>
    <phoneticPr fontId="2" type="noConversion"/>
  </si>
  <si>
    <t>권리의 종류</t>
    <phoneticPr fontId="2" type="noConversion"/>
  </si>
  <si>
    <t>임</t>
    <phoneticPr fontId="2" type="noConversion"/>
  </si>
  <si>
    <t>총   계</t>
    <phoneticPr fontId="4" type="noConversion"/>
  </si>
  <si>
    <t>천</t>
    <phoneticPr fontId="4" type="noConversion"/>
  </si>
  <si>
    <t>학교</t>
    <phoneticPr fontId="6" type="noConversion"/>
  </si>
  <si>
    <t>철도</t>
    <phoneticPr fontId="6" type="noConversion"/>
  </si>
  <si>
    <t>수도</t>
    <phoneticPr fontId="6" type="noConversion"/>
  </si>
  <si>
    <t>주차장</t>
    <phoneticPr fontId="6" type="noConversion"/>
  </si>
  <si>
    <t>주유소</t>
    <phoneticPr fontId="6" type="noConversion"/>
  </si>
  <si>
    <t>목장</t>
    <phoneticPr fontId="6" type="noConversion"/>
  </si>
  <si>
    <t>가(미등기)</t>
    <phoneticPr fontId="6" type="noConversion"/>
  </si>
  <si>
    <t>검  산</t>
    <phoneticPr fontId="6" type="noConversion"/>
  </si>
  <si>
    <t>208-7</t>
    <phoneticPr fontId="2" type="noConversion"/>
  </si>
  <si>
    <t>임</t>
    <phoneticPr fontId="2" type="noConversion"/>
  </si>
  <si>
    <t>권대원 외 2</t>
    <phoneticPr fontId="2" type="noConversion"/>
  </si>
  <si>
    <t>말소</t>
    <phoneticPr fontId="2" type="noConversion"/>
  </si>
  <si>
    <t>국</t>
    <phoneticPr fontId="2" type="noConversion"/>
  </si>
  <si>
    <t xml:space="preserve"> 임</t>
    <phoneticPr fontId="2" type="noConversion"/>
  </si>
  <si>
    <t>도</t>
    <phoneticPr fontId="2" type="noConversion"/>
  </si>
  <si>
    <t>미등기</t>
    <phoneticPr fontId="2" type="noConversion"/>
  </si>
  <si>
    <t>사용 또는 수용할 토지세목조서</t>
    <phoneticPr fontId="2" type="noConversion"/>
  </si>
  <si>
    <t xml:space="preserve">  충남 금산군 복수면 구례리</t>
    <phoneticPr fontId="2" type="noConversion"/>
  </si>
</sst>
</file>

<file path=xl/styles.xml><?xml version="1.0" encoding="utf-8"?>
<styleSheet xmlns="http://schemas.openxmlformats.org/spreadsheetml/2006/main">
  <numFmts count="6">
    <numFmt numFmtId="176" formatCode="_ * #,##0_ ;_ * \-#,##0_ ;_ * &quot;-&quot;_ ;_ @_ "/>
    <numFmt numFmtId="177" formatCode="_ * #,##0.00_ ;_ * \-#,##0.00_ ;_ * &quot;-&quot;??_ ;_ @_ "/>
    <numFmt numFmtId="178" formatCode="#,##0_);[Red]\(#,##0\)"/>
    <numFmt numFmtId="179" formatCode="0_);[Red]\(0\)"/>
    <numFmt numFmtId="180" formatCode="#,###"/>
    <numFmt numFmtId="181" formatCode="\-###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8"/>
      <name val="돋움"/>
      <family val="3"/>
      <charset val="129"/>
    </font>
    <font>
      <sz val="12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20"/>
      <name val="돋움체"/>
      <family val="3"/>
      <charset val="129"/>
    </font>
    <font>
      <sz val="10"/>
      <name val="돋움체"/>
      <family val="3"/>
      <charset val="129"/>
    </font>
    <font>
      <sz val="12"/>
      <name val="굵은그래픽체"/>
      <family val="1"/>
      <charset val="129"/>
    </font>
    <font>
      <sz val="11"/>
      <color indexed="10"/>
      <name val="돋움"/>
      <family val="3"/>
      <charset val="129"/>
    </font>
    <font>
      <sz val="14"/>
      <name val="돋움"/>
      <family val="3"/>
      <charset val="129"/>
    </font>
    <font>
      <sz val="11"/>
      <color rgb="FFFF0000"/>
      <name val="돋움"/>
      <family val="3"/>
      <charset val="129"/>
    </font>
    <font>
      <b/>
      <sz val="25"/>
      <name val="돋움"/>
      <family val="3"/>
      <charset val="129"/>
    </font>
    <font>
      <sz val="15"/>
      <name val="돋움"/>
      <family val="3"/>
      <charset val="129"/>
    </font>
    <font>
      <sz val="2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5" fillId="0" borderId="0"/>
    <xf numFmtId="0" fontId="7" fillId="0" borderId="0"/>
    <xf numFmtId="0" fontId="5" fillId="0" borderId="0"/>
  </cellStyleXfs>
  <cellXfs count="117">
    <xf numFmtId="0" fontId="0" fillId="0" borderId="0" xfId="0"/>
    <xf numFmtId="178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80" fontId="7" fillId="0" borderId="0" xfId="4" applyNumberFormat="1" applyAlignment="1">
      <alignment horizontal="center" vertical="center"/>
    </xf>
    <xf numFmtId="180" fontId="5" fillId="0" borderId="0" xfId="5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9" fontId="1" fillId="0" borderId="0" xfId="0" applyNumberFormat="1" applyFont="1" applyBorder="1" applyAlignment="1">
      <alignment horizontal="center" vertical="center" wrapText="1"/>
    </xf>
    <xf numFmtId="178" fontId="1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Continuous" vertical="center" wrapText="1"/>
    </xf>
    <xf numFmtId="179" fontId="1" fillId="0" borderId="1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181" fontId="1" fillId="0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79" fontId="1" fillId="0" borderId="12" xfId="0" applyNumberFormat="1" applyFont="1" applyBorder="1" applyAlignment="1">
      <alignment horizontal="center" vertical="center" wrapText="1"/>
    </xf>
    <xf numFmtId="180" fontId="5" fillId="0" borderId="0" xfId="5" applyNumberFormat="1" applyBorder="1" applyAlignment="1">
      <alignment horizontal="centerContinuous" vertical="center"/>
    </xf>
    <xf numFmtId="180" fontId="7" fillId="0" borderId="0" xfId="4" applyNumberFormat="1" applyBorder="1" applyAlignment="1">
      <alignment horizontal="centerContinuous" vertical="center"/>
    </xf>
    <xf numFmtId="180" fontId="5" fillId="0" borderId="13" xfId="3" applyNumberFormat="1" applyBorder="1" applyAlignment="1">
      <alignment vertical="center"/>
    </xf>
    <xf numFmtId="181" fontId="1" fillId="0" borderId="0" xfId="0" applyNumberFormat="1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178" fontId="1" fillId="0" borderId="3" xfId="0" applyNumberFormat="1" applyFont="1" applyBorder="1" applyAlignment="1">
      <alignment horizontal="center" vertical="center" wrapText="1"/>
    </xf>
    <xf numFmtId="181" fontId="1" fillId="0" borderId="5" xfId="0" applyNumberFormat="1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/>
    </xf>
    <xf numFmtId="179" fontId="1" fillId="0" borderId="3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178" fontId="0" fillId="3" borderId="1" xfId="0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179" fontId="1" fillId="3" borderId="3" xfId="0" applyNumberFormat="1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181" fontId="1" fillId="3" borderId="5" xfId="0" applyNumberFormat="1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center" vertical="center" wrapText="1"/>
    </xf>
    <xf numFmtId="179" fontId="1" fillId="0" borderId="3" xfId="0" applyNumberFormat="1" applyFont="1" applyFill="1" applyBorder="1" applyAlignment="1">
      <alignment horizontal="centerContinuous" vertical="center" wrapText="1"/>
    </xf>
    <xf numFmtId="0" fontId="0" fillId="0" borderId="5" xfId="0" applyFill="1" applyBorder="1" applyAlignment="1">
      <alignment horizontal="centerContinuous" vertical="center" wrapText="1"/>
    </xf>
    <xf numFmtId="181" fontId="1" fillId="0" borderId="5" xfId="0" applyNumberFormat="1" applyFont="1" applyFill="1" applyBorder="1" applyAlignment="1">
      <alignment horizontal="centerContinuous" vertical="center" wrapText="1"/>
    </xf>
    <xf numFmtId="181" fontId="1" fillId="0" borderId="6" xfId="0" applyNumberFormat="1" applyFont="1" applyFill="1" applyBorder="1" applyAlignment="1">
      <alignment horizontal="centerContinuous" vertical="center" wrapText="1"/>
    </xf>
    <xf numFmtId="180" fontId="1" fillId="0" borderId="0" xfId="4" applyNumberFormat="1" applyFont="1" applyAlignment="1">
      <alignment horizontal="center" vertical="center"/>
    </xf>
    <xf numFmtId="180" fontId="10" fillId="0" borderId="31" xfId="3" applyNumberFormat="1" applyFont="1" applyBorder="1" applyAlignment="1" applyProtection="1">
      <alignment horizontal="centerContinuous" vertical="center" wrapText="1"/>
      <protection locked="0"/>
    </xf>
    <xf numFmtId="180" fontId="10" fillId="0" borderId="32" xfId="3" applyNumberFormat="1" applyFont="1" applyBorder="1" applyAlignment="1" applyProtection="1">
      <alignment horizontal="centerContinuous" vertical="center" wrapText="1"/>
      <protection locked="0"/>
    </xf>
    <xf numFmtId="180" fontId="10" fillId="0" borderId="33" xfId="3" applyNumberFormat="1" applyFont="1" applyBorder="1" applyAlignment="1" applyProtection="1">
      <alignment horizontal="centerContinuous" vertical="center" wrapText="1"/>
      <protection locked="0"/>
    </xf>
    <xf numFmtId="180" fontId="10" fillId="0" borderId="34" xfId="3" applyNumberFormat="1" applyFont="1" applyBorder="1" applyAlignment="1" applyProtection="1">
      <alignment horizontal="centerContinuous" vertical="center" wrapText="1"/>
      <protection locked="0"/>
    </xf>
    <xf numFmtId="180" fontId="10" fillId="2" borderId="25" xfId="3" applyNumberFormat="1" applyFont="1" applyFill="1" applyBorder="1" applyAlignment="1">
      <alignment horizontal="center" vertical="center" wrapText="1"/>
    </xf>
    <xf numFmtId="180" fontId="10" fillId="2" borderId="7" xfId="3" applyNumberFormat="1" applyFont="1" applyFill="1" applyBorder="1" applyAlignment="1">
      <alignment horizontal="center" vertical="center" wrapText="1"/>
    </xf>
    <xf numFmtId="180" fontId="10" fillId="2" borderId="26" xfId="3" quotePrefix="1" applyNumberFormat="1" applyFont="1" applyFill="1" applyBorder="1" applyAlignment="1">
      <alignment horizontal="center" vertical="center" wrapText="1"/>
    </xf>
    <xf numFmtId="180" fontId="10" fillId="2" borderId="4" xfId="3" applyNumberFormat="1" applyFont="1" applyFill="1" applyBorder="1" applyAlignment="1">
      <alignment horizontal="center" vertical="center" wrapText="1"/>
    </xf>
    <xf numFmtId="180" fontId="10" fillId="2" borderId="7" xfId="5" applyNumberFormat="1" applyFont="1" applyFill="1" applyBorder="1" applyAlignment="1">
      <alignment horizontal="center" vertical="center"/>
    </xf>
    <xf numFmtId="180" fontId="10" fillId="2" borderId="4" xfId="5" applyNumberFormat="1" applyFont="1" applyFill="1" applyBorder="1" applyAlignment="1">
      <alignment horizontal="center" vertical="center"/>
    </xf>
    <xf numFmtId="180" fontId="10" fillId="2" borderId="7" xfId="4" applyNumberFormat="1" applyFont="1" applyFill="1" applyBorder="1" applyAlignment="1">
      <alignment horizontal="center" vertical="center" wrapText="1"/>
    </xf>
    <xf numFmtId="180" fontId="10" fillId="2" borderId="26" xfId="4" applyNumberFormat="1" applyFont="1" applyFill="1" applyBorder="1" applyAlignment="1">
      <alignment horizontal="center" vertical="center" wrapText="1"/>
    </xf>
    <xf numFmtId="180" fontId="10" fillId="2" borderId="27" xfId="3" applyNumberFormat="1" applyFont="1" applyFill="1" applyBorder="1" applyAlignment="1">
      <alignment horizontal="center" vertical="center" wrapText="1"/>
    </xf>
    <xf numFmtId="180" fontId="10" fillId="0" borderId="14" xfId="5" applyNumberFormat="1" applyFont="1" applyBorder="1" applyAlignment="1">
      <alignment horizontal="center" vertical="center" wrapText="1"/>
    </xf>
    <xf numFmtId="180" fontId="10" fillId="0" borderId="3" xfId="5" applyNumberFormat="1" applyFont="1" applyBorder="1" applyAlignment="1">
      <alignment horizontal="center" vertical="center"/>
    </xf>
    <xf numFmtId="180" fontId="10" fillId="0" borderId="5" xfId="3" quotePrefix="1" applyNumberFormat="1" applyFont="1" applyBorder="1" applyAlignment="1">
      <alignment horizontal="center" vertical="center" wrapText="1"/>
    </xf>
    <xf numFmtId="180" fontId="10" fillId="0" borderId="6" xfId="5" applyNumberFormat="1" applyFont="1" applyBorder="1" applyAlignment="1">
      <alignment horizontal="center" vertical="center"/>
    </xf>
    <xf numFmtId="180" fontId="10" fillId="0" borderId="3" xfId="4" applyNumberFormat="1" applyFont="1" applyBorder="1" applyAlignment="1">
      <alignment horizontal="center" vertical="center" wrapText="1"/>
    </xf>
    <xf numFmtId="180" fontId="10" fillId="0" borderId="5" xfId="4" applyNumberFormat="1" applyFont="1" applyBorder="1" applyAlignment="1">
      <alignment horizontal="center" vertical="center" wrapText="1"/>
    </xf>
    <xf numFmtId="180" fontId="10" fillId="0" borderId="15" xfId="4" applyNumberFormat="1" applyFont="1" applyBorder="1" applyAlignment="1">
      <alignment horizontal="center" vertical="center" wrapText="1"/>
    </xf>
    <xf numFmtId="180" fontId="10" fillId="0" borderId="16" xfId="5" applyNumberFormat="1" applyFont="1" applyBorder="1" applyAlignment="1">
      <alignment horizontal="center" vertical="center" wrapText="1"/>
    </xf>
    <xf numFmtId="180" fontId="10" fillId="0" borderId="17" xfId="5" applyNumberFormat="1" applyFont="1" applyBorder="1" applyAlignment="1">
      <alignment horizontal="center" vertical="center" wrapText="1"/>
    </xf>
    <xf numFmtId="180" fontId="10" fillId="0" borderId="10" xfId="4" applyNumberFormat="1" applyFont="1" applyBorder="1" applyAlignment="1">
      <alignment horizontal="center" vertical="center" wrapText="1"/>
    </xf>
    <xf numFmtId="180" fontId="10" fillId="0" borderId="2" xfId="3" quotePrefix="1" applyNumberFormat="1" applyFont="1" applyBorder="1" applyAlignment="1">
      <alignment horizontal="center" vertical="center" wrapText="1"/>
    </xf>
    <xf numFmtId="180" fontId="10" fillId="0" borderId="2" xfId="4" applyNumberFormat="1" applyFont="1" applyBorder="1" applyAlignment="1">
      <alignment horizontal="center" vertical="center" wrapText="1"/>
    </xf>
    <xf numFmtId="180" fontId="10" fillId="0" borderId="18" xfId="4" applyNumberFormat="1" applyFont="1" applyBorder="1" applyAlignment="1">
      <alignment horizontal="center" vertical="center" wrapText="1"/>
    </xf>
    <xf numFmtId="180" fontId="10" fillId="0" borderId="19" xfId="5" applyNumberFormat="1" applyFont="1" applyBorder="1" applyAlignment="1">
      <alignment horizontal="center" vertical="center" wrapText="1"/>
    </xf>
    <xf numFmtId="180" fontId="10" fillId="0" borderId="20" xfId="5" applyNumberFormat="1" applyFont="1" applyBorder="1" applyAlignment="1">
      <alignment horizontal="center" vertical="center"/>
    </xf>
    <xf numFmtId="180" fontId="10" fillId="0" borderId="21" xfId="3" quotePrefix="1" applyNumberFormat="1" applyFont="1" applyBorder="1" applyAlignment="1">
      <alignment horizontal="center" vertical="center" wrapText="1"/>
    </xf>
    <xf numFmtId="180" fontId="10" fillId="0" borderId="22" xfId="5" applyNumberFormat="1" applyFont="1" applyBorder="1" applyAlignment="1">
      <alignment horizontal="center" vertical="center"/>
    </xf>
    <xf numFmtId="180" fontId="10" fillId="0" borderId="20" xfId="4" applyNumberFormat="1" applyFont="1" applyBorder="1" applyAlignment="1">
      <alignment horizontal="center" vertical="center" wrapText="1"/>
    </xf>
    <xf numFmtId="180" fontId="10" fillId="0" borderId="21" xfId="4" applyNumberFormat="1" applyFont="1" applyBorder="1" applyAlignment="1">
      <alignment horizontal="center" vertical="center" wrapText="1"/>
    </xf>
    <xf numFmtId="180" fontId="10" fillId="0" borderId="23" xfId="4" applyNumberFormat="1" applyFont="1" applyBorder="1" applyAlignment="1">
      <alignment horizontal="center" vertical="center" wrapText="1"/>
    </xf>
    <xf numFmtId="180" fontId="10" fillId="0" borderId="0" xfId="5" applyNumberFormat="1" applyFont="1" applyBorder="1" applyAlignment="1">
      <alignment horizontal="center" vertical="center" wrapText="1"/>
    </xf>
    <xf numFmtId="180" fontId="12" fillId="0" borderId="0" xfId="5" applyNumberFormat="1" applyFont="1" applyBorder="1" applyAlignment="1">
      <alignment horizontal="centerContinuous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" xfId="0" quotePrefix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80" fontId="10" fillId="0" borderId="28" xfId="3" applyNumberFormat="1" applyFont="1" applyBorder="1" applyAlignment="1">
      <alignment horizontal="center" vertical="center" wrapText="1"/>
    </xf>
    <xf numFmtId="180" fontId="10" fillId="0" borderId="29" xfId="3" applyNumberFormat="1" applyFont="1" applyBorder="1" applyAlignment="1">
      <alignment horizontal="center" vertical="center" wrapText="1"/>
    </xf>
    <xf numFmtId="180" fontId="8" fillId="0" borderId="13" xfId="4" applyNumberFormat="1" applyFont="1" applyBorder="1" applyAlignment="1">
      <alignment horizontal="center" vertical="center" wrapText="1"/>
    </xf>
    <xf numFmtId="180" fontId="13" fillId="0" borderId="13" xfId="3" applyNumberFormat="1" applyFont="1" applyBorder="1" applyAlignment="1">
      <alignment horizontal="right" vertical="center"/>
    </xf>
    <xf numFmtId="180" fontId="10" fillId="0" borderId="24" xfId="3" applyNumberFormat="1" applyFont="1" applyBorder="1" applyAlignment="1" applyProtection="1">
      <alignment horizontal="center" vertical="center" wrapText="1"/>
      <protection locked="0"/>
    </xf>
    <xf numFmtId="180" fontId="10" fillId="0" borderId="8" xfId="3" applyNumberFormat="1" applyFont="1" applyBorder="1" applyAlignment="1" applyProtection="1">
      <alignment horizontal="center" vertical="center" wrapText="1"/>
      <protection locked="0"/>
    </xf>
    <xf numFmtId="180" fontId="10" fillId="0" borderId="9" xfId="3" applyNumberFormat="1" applyFont="1" applyBorder="1" applyAlignment="1" applyProtection="1">
      <alignment horizontal="center" vertical="center" wrapText="1"/>
      <protection locked="0"/>
    </xf>
    <xf numFmtId="180" fontId="10" fillId="0" borderId="24" xfId="3" applyNumberFormat="1" applyFont="1" applyBorder="1" applyAlignment="1">
      <alignment horizontal="center" vertical="center" wrapText="1"/>
    </xf>
    <xf numFmtId="180" fontId="10" fillId="0" borderId="8" xfId="3" applyNumberFormat="1" applyFont="1" applyBorder="1" applyAlignment="1">
      <alignment horizontal="center" vertical="center" wrapText="1"/>
    </xf>
    <xf numFmtId="180" fontId="10" fillId="0" borderId="9" xfId="3" applyNumberFormat="1" applyFont="1" applyBorder="1" applyAlignment="1">
      <alignment horizontal="center" vertical="center" wrapText="1"/>
    </xf>
    <xf numFmtId="180" fontId="10" fillId="0" borderId="24" xfId="4" applyNumberFormat="1" applyFont="1" applyBorder="1" applyAlignment="1">
      <alignment horizontal="center" vertical="center" wrapText="1"/>
    </xf>
    <xf numFmtId="180" fontId="10" fillId="0" borderId="8" xfId="4" applyNumberFormat="1" applyFont="1" applyBorder="1" applyAlignment="1">
      <alignment horizontal="center" vertical="center" wrapText="1"/>
    </xf>
    <xf numFmtId="180" fontId="10" fillId="0" borderId="30" xfId="4" applyNumberFormat="1" applyFont="1" applyBorder="1" applyAlignment="1">
      <alignment horizontal="center" vertical="center" wrapText="1"/>
    </xf>
    <xf numFmtId="17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79" fontId="0" fillId="0" borderId="3" xfId="0" applyNumberFormat="1" applyBorder="1" applyAlignment="1">
      <alignment horizontal="center" vertical="center" wrapText="1"/>
    </xf>
    <xf numFmtId="179" fontId="1" fillId="0" borderId="6" xfId="0" applyNumberFormat="1" applyFont="1" applyBorder="1" applyAlignment="1">
      <alignment horizontal="center" vertical="center" wrapText="1"/>
    </xf>
    <xf numFmtId="179" fontId="1" fillId="0" borderId="3" xfId="0" applyNumberFormat="1" applyFont="1" applyBorder="1" applyAlignment="1">
      <alignment horizontal="center" vertical="center" wrapText="1"/>
    </xf>
    <xf numFmtId="179" fontId="1" fillId="0" borderId="5" xfId="0" applyNumberFormat="1" applyFont="1" applyBorder="1" applyAlignment="1">
      <alignment horizontal="center" vertical="center" wrapText="1"/>
    </xf>
    <xf numFmtId="179" fontId="14" fillId="0" borderId="26" xfId="0" applyNumberFormat="1" applyFont="1" applyBorder="1" applyAlignment="1">
      <alignment horizontal="center" vertical="center" wrapText="1"/>
    </xf>
    <xf numFmtId="179" fontId="14" fillId="0" borderId="12" xfId="0" applyNumberFormat="1" applyFont="1" applyBorder="1" applyAlignment="1">
      <alignment horizontal="center" vertical="center" wrapText="1"/>
    </xf>
    <xf numFmtId="179" fontId="14" fillId="0" borderId="0" xfId="0" applyNumberFormat="1" applyFont="1" applyBorder="1" applyAlignment="1">
      <alignment horizontal="center" vertical="center" wrapText="1"/>
    </xf>
    <xf numFmtId="179" fontId="14" fillId="0" borderId="11" xfId="0" applyNumberFormat="1" applyFont="1" applyBorder="1" applyAlignment="1">
      <alignment horizontal="center" vertical="center" wrapText="1"/>
    </xf>
    <xf numFmtId="179" fontId="0" fillId="0" borderId="26" xfId="0" applyNumberFormat="1" applyFont="1" applyBorder="1" applyAlignment="1">
      <alignment horizontal="left" vertical="center" wrapText="1"/>
    </xf>
  </cellXfs>
  <cellStyles count="6">
    <cellStyle name="콤마 [0]_용지조서.xls Chart 106" xfId="1"/>
    <cellStyle name="콤마_용지조서.xls Chart 106" xfId="2"/>
    <cellStyle name="표준" xfId="0" builtinId="0"/>
    <cellStyle name="표준_간지(동--1)_1" xfId="3"/>
    <cellStyle name="표준_신당리집계" xfId="4"/>
    <cellStyle name="표준_천안3용지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FC000"/>
    <pageSetUpPr fitToPage="1"/>
  </sheetPr>
  <dimension ref="A1:Y172"/>
  <sheetViews>
    <sheetView view="pageBreakPreview" zoomScale="70" zoomScaleNormal="100" zoomScaleSheetLayoutView="70" workbookViewId="0">
      <selection activeCell="V11" sqref="V11"/>
    </sheetView>
  </sheetViews>
  <sheetFormatPr defaultColWidth="7.21875" defaultRowHeight="20.100000000000001" customHeight="1"/>
  <cols>
    <col min="1" max="1" width="9.6640625" style="4" customWidth="1"/>
    <col min="2" max="2" width="5.21875" style="4" customWidth="1"/>
    <col min="3" max="3" width="1.109375" style="4" customWidth="1"/>
    <col min="4" max="4" width="9.77734375" style="4" customWidth="1"/>
    <col min="5" max="5" width="5.21875" style="4" customWidth="1"/>
    <col min="6" max="6" width="1.109375" style="4" customWidth="1"/>
    <col min="7" max="7" width="9.77734375" style="4" customWidth="1"/>
    <col min="8" max="8" width="5.21875" style="4" customWidth="1"/>
    <col min="9" max="9" width="1.109375" style="4" customWidth="1"/>
    <col min="10" max="10" width="9.77734375" style="3" customWidth="1"/>
    <col min="11" max="11" width="5.21875" style="4" customWidth="1"/>
    <col min="12" max="12" width="1.109375" style="4" customWidth="1"/>
    <col min="13" max="13" width="9.77734375" style="3" customWidth="1"/>
    <col min="14" max="14" width="5.21875" style="3" customWidth="1"/>
    <col min="15" max="15" width="1.109375" style="3" customWidth="1"/>
    <col min="16" max="16" width="9.77734375" style="3" customWidth="1"/>
    <col min="17" max="17" width="5.21875" style="3" customWidth="1"/>
    <col min="18" max="18" width="1.109375" style="3" customWidth="1"/>
    <col min="19" max="19" width="9.77734375" style="3" customWidth="1"/>
    <col min="20" max="20" width="5.21875" style="3" customWidth="1"/>
    <col min="21" max="21" width="1.109375" style="3" customWidth="1"/>
    <col min="22" max="22" width="9.77734375" style="3" customWidth="1"/>
    <col min="23" max="23" width="5.21875" style="3" customWidth="1"/>
    <col min="24" max="24" width="1.109375" style="3" customWidth="1"/>
    <col min="25" max="25" width="9.77734375" style="3" customWidth="1"/>
    <col min="26" max="16384" width="7.21875" style="3"/>
  </cols>
  <sheetData>
    <row r="1" spans="1:25" ht="47.25" customHeight="1">
      <c r="A1" s="84" t="s">
        <v>27</v>
      </c>
      <c r="B1" s="23"/>
      <c r="C1" s="23"/>
      <c r="D1" s="23"/>
      <c r="E1" s="23"/>
      <c r="F1" s="23"/>
      <c r="G1" s="23"/>
      <c r="H1" s="23"/>
      <c r="I1" s="23"/>
      <c r="J1" s="24"/>
      <c r="K1" s="23"/>
      <c r="L1" s="23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20.100000000000001" customHeight="1" thickBot="1">
      <c r="A2" s="90"/>
      <c r="B2" s="90"/>
      <c r="C2" s="90"/>
      <c r="D2" s="90"/>
      <c r="E2" s="90"/>
      <c r="F2" s="25"/>
      <c r="G2" s="25"/>
      <c r="H2" s="25"/>
      <c r="I2" s="25"/>
      <c r="J2" s="25"/>
      <c r="K2" s="25"/>
      <c r="L2" s="25"/>
      <c r="M2" s="91" t="s">
        <v>62</v>
      </c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</row>
    <row r="3" spans="1:25" ht="57" customHeight="1" thickBot="1">
      <c r="A3" s="88" t="s">
        <v>0</v>
      </c>
      <c r="B3" s="92" t="s">
        <v>68</v>
      </c>
      <c r="C3" s="93"/>
      <c r="D3" s="93"/>
      <c r="E3" s="93"/>
      <c r="F3" s="93"/>
      <c r="G3" s="94"/>
      <c r="H3" s="95" t="s">
        <v>1</v>
      </c>
      <c r="I3" s="96"/>
      <c r="J3" s="96"/>
      <c r="K3" s="96"/>
      <c r="L3" s="96"/>
      <c r="M3" s="97"/>
      <c r="N3" s="95" t="s">
        <v>18</v>
      </c>
      <c r="O3" s="96"/>
      <c r="P3" s="96"/>
      <c r="Q3" s="96"/>
      <c r="R3" s="96"/>
      <c r="S3" s="97"/>
      <c r="T3" s="98" t="s">
        <v>2</v>
      </c>
      <c r="U3" s="99"/>
      <c r="V3" s="99"/>
      <c r="W3" s="99"/>
      <c r="X3" s="99"/>
      <c r="Y3" s="100"/>
    </row>
    <row r="4" spans="1:25" ht="57" customHeight="1" thickTop="1">
      <c r="A4" s="89"/>
      <c r="B4" s="50" t="s">
        <v>39</v>
      </c>
      <c r="C4" s="51"/>
      <c r="D4" s="52"/>
      <c r="E4" s="50" t="s">
        <v>40</v>
      </c>
      <c r="F4" s="51"/>
      <c r="G4" s="52"/>
      <c r="H4" s="50" t="s">
        <v>39</v>
      </c>
      <c r="I4" s="51"/>
      <c r="J4" s="52"/>
      <c r="K4" s="50" t="s">
        <v>40</v>
      </c>
      <c r="L4" s="51"/>
      <c r="M4" s="52"/>
      <c r="N4" s="50" t="s">
        <v>39</v>
      </c>
      <c r="O4" s="51"/>
      <c r="P4" s="52"/>
      <c r="Q4" s="50" t="s">
        <v>40</v>
      </c>
      <c r="R4" s="51"/>
      <c r="S4" s="52"/>
      <c r="T4" s="50" t="s">
        <v>39</v>
      </c>
      <c r="U4" s="51"/>
      <c r="V4" s="51"/>
      <c r="W4" s="50" t="s">
        <v>40</v>
      </c>
      <c r="X4" s="51"/>
      <c r="Y4" s="53"/>
    </row>
    <row r="5" spans="1:25" ht="57" customHeight="1">
      <c r="A5" s="54" t="s">
        <v>41</v>
      </c>
      <c r="B5" s="55">
        <v>169</v>
      </c>
      <c r="C5" s="56" t="s">
        <v>3</v>
      </c>
      <c r="D5" s="57">
        <v>248073</v>
      </c>
      <c r="E5" s="55">
        <f>SUM(E6:E24)</f>
        <v>164</v>
      </c>
      <c r="F5" s="56" t="s">
        <v>3</v>
      </c>
      <c r="G5" s="57">
        <f ca="1">SUM(G6:G24)</f>
        <v>241757</v>
      </c>
      <c r="H5" s="58">
        <v>8</v>
      </c>
      <c r="I5" s="56" t="s">
        <v>3</v>
      </c>
      <c r="J5" s="59">
        <v>3754</v>
      </c>
      <c r="K5" s="55">
        <f>SUM(K6:K24)</f>
        <v>9</v>
      </c>
      <c r="L5" s="56" t="s">
        <v>3</v>
      </c>
      <c r="M5" s="57">
        <f>SUM(M6:M24)</f>
        <v>3921</v>
      </c>
      <c r="N5" s="58">
        <v>139</v>
      </c>
      <c r="O5" s="56" t="s">
        <v>3</v>
      </c>
      <c r="P5" s="59">
        <v>88568</v>
      </c>
      <c r="Q5" s="55">
        <f>SUM(Q6:Q24)</f>
        <v>152</v>
      </c>
      <c r="R5" s="56" t="s">
        <v>3</v>
      </c>
      <c r="S5" s="57">
        <f>SUM(S6:S24)</f>
        <v>163741</v>
      </c>
      <c r="T5" s="60">
        <v>22</v>
      </c>
      <c r="U5" s="56" t="s">
        <v>3</v>
      </c>
      <c r="V5" s="61">
        <v>155751</v>
      </c>
      <c r="W5" s="55">
        <f>SUM(W6:W24)</f>
        <v>3</v>
      </c>
      <c r="X5" s="56" t="s">
        <v>3</v>
      </c>
      <c r="Y5" s="62">
        <f ca="1">SUM(Y6:Y24)</f>
        <v>74095</v>
      </c>
    </row>
    <row r="6" spans="1:25" ht="57" customHeight="1">
      <c r="A6" s="63" t="s">
        <v>4</v>
      </c>
      <c r="B6" s="64">
        <v>47</v>
      </c>
      <c r="C6" s="65" t="s">
        <v>3</v>
      </c>
      <c r="D6" s="66">
        <v>19837</v>
      </c>
      <c r="E6" s="64">
        <f>COUNTIF('수용 또는 사용할 토지조서(구례리)'!$F$5:$F$289,LEFT($A6,1))</f>
        <v>43</v>
      </c>
      <c r="F6" s="65" t="s">
        <v>3</v>
      </c>
      <c r="G6" s="66">
        <f ca="1">SUMIF('수용 또는 사용할 토지조서(구례리)'!$F$5:$F$289,LEFT($A6,1),'수용 또는 사용할 토지조서(구례리)'!$J$5:$J$148)</f>
        <v>19837</v>
      </c>
      <c r="H6" s="64">
        <v>0</v>
      </c>
      <c r="I6" s="65" t="s">
        <v>3</v>
      </c>
      <c r="J6" s="66">
        <v>0</v>
      </c>
      <c r="K6" s="64">
        <f>COUNTIF('수용 또는 사용할 토지조서(구례리)'!$R$5:$R$289,CONCATENATE(LEFT($A6,1),LEFT(H$3,1)))</f>
        <v>0</v>
      </c>
      <c r="L6" s="65" t="s">
        <v>3</v>
      </c>
      <c r="M6" s="66">
        <f>SUMIF('수용 또는 사용할 토지조서(구례리)'!$R$5:$R$289,CONCATENATE(LEFT($A6,1),LEFT(H$3,1)),'수용 또는 사용할 토지조서(구례리)'!$J$5:$J$289)</f>
        <v>0</v>
      </c>
      <c r="N6" s="64">
        <v>35</v>
      </c>
      <c r="O6" s="65" t="s">
        <v>3</v>
      </c>
      <c r="P6" s="66">
        <v>15380</v>
      </c>
      <c r="Q6" s="64">
        <f>COUNTIF('수용 또는 사용할 토지조서(구례리)'!$R$5:$R$289,CONCATENATE(LEFT($A6,1),LEFT(N$3,1)))</f>
        <v>43</v>
      </c>
      <c r="R6" s="65" t="s">
        <v>3</v>
      </c>
      <c r="S6" s="66">
        <f>SUMIF('수용 또는 사용할 토지조서(구례리)'!$R$5:$R$289,CONCATENATE(LEFT($A6,1),LEFT(N$3,1)),'수용 또는 사용할 토지조서(구례리)'!$J$5:$J$289)</f>
        <v>19837</v>
      </c>
      <c r="T6" s="67">
        <v>12</v>
      </c>
      <c r="U6" s="65" t="s">
        <v>3</v>
      </c>
      <c r="V6" s="68">
        <v>4457</v>
      </c>
      <c r="W6" s="67">
        <f t="shared" ref="W6:W23" si="0">E6-K6-Q6</f>
        <v>0</v>
      </c>
      <c r="X6" s="65" t="s">
        <v>3</v>
      </c>
      <c r="Y6" s="69">
        <f t="shared" ref="Y6:Y23" ca="1" si="1">G6-M6-S6</f>
        <v>0</v>
      </c>
    </row>
    <row r="7" spans="1:25" ht="57" customHeight="1">
      <c r="A7" s="70" t="s">
        <v>5</v>
      </c>
      <c r="B7" s="64">
        <v>42</v>
      </c>
      <c r="C7" s="65" t="s">
        <v>3</v>
      </c>
      <c r="D7" s="66">
        <v>32716</v>
      </c>
      <c r="E7" s="64">
        <f>COUNTIF('수용 또는 사용할 토지조서(구례리)'!$F$5:$F$289,LEFT($A7,1))</f>
        <v>42</v>
      </c>
      <c r="F7" s="65" t="s">
        <v>3</v>
      </c>
      <c r="G7" s="66">
        <f ca="1">SUMIF('수용 또는 사용할 토지조서(구례리)'!$F$5:$F$289,LEFT($A7,1),'수용 또는 사용할 토지조서(구례리)'!$J$5:$J$148)</f>
        <v>32716</v>
      </c>
      <c r="H7" s="64">
        <v>1</v>
      </c>
      <c r="I7" s="65" t="s">
        <v>3</v>
      </c>
      <c r="J7" s="66">
        <v>315</v>
      </c>
      <c r="K7" s="64">
        <f>COUNTIF('수용 또는 사용할 토지조서(구례리)'!$R$5:$R$289,CONCATENATE(LEFT($A7,1),LEFT(H$3,1)))</f>
        <v>1</v>
      </c>
      <c r="L7" s="65" t="s">
        <v>42</v>
      </c>
      <c r="M7" s="66">
        <f>SUMIF('수용 또는 사용할 토지조서(구례리)'!$R$5:$R$289,CONCATENATE(LEFT($A7,1),LEFT(H$3,1)),'수용 또는 사용할 토지조서(구례리)'!$J$5:$J$289)</f>
        <v>315</v>
      </c>
      <c r="N7" s="64">
        <v>41</v>
      </c>
      <c r="O7" s="65" t="s">
        <v>3</v>
      </c>
      <c r="P7" s="66">
        <v>32401</v>
      </c>
      <c r="Q7" s="64">
        <f>COUNTIF('수용 또는 사용할 토지조서(구례리)'!$R$5:$R$289,CONCATENATE(LEFT($A7,1),LEFT(N$3,1)))</f>
        <v>41</v>
      </c>
      <c r="R7" s="65" t="s">
        <v>3</v>
      </c>
      <c r="S7" s="66">
        <f>SUMIF('수용 또는 사용할 토지조서(구례리)'!$R$5:$R$289,CONCATENATE(LEFT($A7,1),LEFT(N$3,1)),'수용 또는 사용할 토지조서(구례리)'!$J$5:$J$289)</f>
        <v>32401</v>
      </c>
      <c r="T7" s="67">
        <v>0</v>
      </c>
      <c r="U7" s="65" t="s">
        <v>3</v>
      </c>
      <c r="V7" s="68">
        <v>0</v>
      </c>
      <c r="W7" s="67">
        <f t="shared" si="0"/>
        <v>0</v>
      </c>
      <c r="X7" s="65" t="s">
        <v>3</v>
      </c>
      <c r="Y7" s="69">
        <f ca="1">G7-M7-S7</f>
        <v>0</v>
      </c>
    </row>
    <row r="8" spans="1:25" ht="57" customHeight="1">
      <c r="A8" s="70" t="s">
        <v>6</v>
      </c>
      <c r="B8" s="64">
        <v>6</v>
      </c>
      <c r="C8" s="65" t="s">
        <v>3</v>
      </c>
      <c r="D8" s="66">
        <v>1535</v>
      </c>
      <c r="E8" s="64">
        <f>COUNTIF('수용 또는 사용할 토지조서(구례리)'!$F$5:$F$289,LEFT($A8,1))</f>
        <v>6</v>
      </c>
      <c r="F8" s="65" t="s">
        <v>3</v>
      </c>
      <c r="G8" s="66">
        <f ca="1">SUMIF('수용 또는 사용할 토지조서(구례리)'!$F$5:$F$289,LEFT($A8,1),'수용 또는 사용할 토지조서(구례리)'!$J$5:$J$148)</f>
        <v>1535</v>
      </c>
      <c r="H8" s="64">
        <v>0</v>
      </c>
      <c r="I8" s="65" t="s">
        <v>3</v>
      </c>
      <c r="J8" s="66">
        <v>0</v>
      </c>
      <c r="K8" s="64">
        <f>COUNTIF('수용 또는 사용할 토지조서(구례리)'!$R$5:$R$289,CONCATENATE(LEFT($A8,1),LEFT(H$3,1)))</f>
        <v>0</v>
      </c>
      <c r="L8" s="65" t="s">
        <v>3</v>
      </c>
      <c r="M8" s="66">
        <f>SUMIF('수용 또는 사용할 토지조서(구례리)'!$R$5:$R$289,CONCATENATE(LEFT($A8,1),LEFT(H$3,1)),'수용 또는 사용할 토지조서(구례리)'!$J$5:$J$289)</f>
        <v>0</v>
      </c>
      <c r="N8" s="64">
        <v>6</v>
      </c>
      <c r="O8" s="65" t="s">
        <v>3</v>
      </c>
      <c r="P8" s="66">
        <v>1535</v>
      </c>
      <c r="Q8" s="64">
        <f>COUNTIF('수용 또는 사용할 토지조서(구례리)'!$R$5:$R$289,CONCATENATE(LEFT($A8,1),LEFT(N$3,1)))</f>
        <v>6</v>
      </c>
      <c r="R8" s="65" t="s">
        <v>3</v>
      </c>
      <c r="S8" s="66">
        <f>SUMIF('수용 또는 사용할 토지조서(구례리)'!$R$5:$R$289,CONCATENATE(LEFT($A8,1),LEFT(N$3,1)),'수용 또는 사용할 토지조서(구례리)'!$J$5:$J$289)</f>
        <v>1535</v>
      </c>
      <c r="T8" s="67">
        <v>0</v>
      </c>
      <c r="U8" s="65" t="s">
        <v>3</v>
      </c>
      <c r="V8" s="68">
        <v>0</v>
      </c>
      <c r="W8" s="67">
        <f t="shared" si="0"/>
        <v>0</v>
      </c>
      <c r="X8" s="65" t="s">
        <v>3</v>
      </c>
      <c r="Y8" s="69">
        <f t="shared" ca="1" si="1"/>
        <v>0</v>
      </c>
    </row>
    <row r="9" spans="1:25" ht="57" customHeight="1">
      <c r="A9" s="70" t="s">
        <v>7</v>
      </c>
      <c r="B9" s="64">
        <v>29</v>
      </c>
      <c r="C9" s="65" t="s">
        <v>3</v>
      </c>
      <c r="D9" s="66">
        <v>166762</v>
      </c>
      <c r="E9" s="64">
        <f>COUNTIF('수용 또는 사용할 토지조서(구례리)'!$F$5:$F$289,LEFT($A9,1))</f>
        <v>28</v>
      </c>
      <c r="F9" s="65" t="s">
        <v>3</v>
      </c>
      <c r="G9" s="66">
        <f ca="1">SUMIF('수용 또는 사용할 토지조서(구례리)'!$F$5:$F$289,LEFT($A9,1),'수용 또는 사용할 토지조서(구례리)'!$J$5:$J$148)</f>
        <v>160446</v>
      </c>
      <c r="H9" s="64">
        <v>0</v>
      </c>
      <c r="I9" s="65" t="s">
        <v>3</v>
      </c>
      <c r="J9" s="66">
        <v>0</v>
      </c>
      <c r="K9" s="64">
        <f>COUNTIF('수용 또는 사용할 토지조서(구례리)'!$R$5:$R$289,CONCATENATE(LEFT($A9,1),LEFT(H$3,1)))</f>
        <v>0</v>
      </c>
      <c r="L9" s="65" t="s">
        <v>3</v>
      </c>
      <c r="M9" s="66">
        <f>SUMIF('수용 또는 사용할 토지조서(구례리)'!$R$5:$R$289,CONCATENATE(LEFT($A9,1),LEFT(H$3,1)),'수용 또는 사용할 토지조서(구례리)'!$J$5:$J$289)</f>
        <v>0</v>
      </c>
      <c r="N9" s="64">
        <v>20</v>
      </c>
      <c r="O9" s="65" t="s">
        <v>3</v>
      </c>
      <c r="P9" s="66">
        <v>15635</v>
      </c>
      <c r="Q9" s="64">
        <f>COUNTIF('수용 또는 사용할 토지조서(구례리)'!$R$5:$R$289,CONCATENATE(LEFT($A9,1),LEFT(N$3,1)))</f>
        <v>25</v>
      </c>
      <c r="R9" s="65" t="s">
        <v>3</v>
      </c>
      <c r="S9" s="66">
        <f>SUMIF('수용 또는 사용할 토지조서(구례리)'!$R$5:$R$289,CONCATENATE(LEFT($A9,1),LEFT(N$3,1)),'수용 또는 사용할 토지조서(구례리)'!$J$5:$J$289)</f>
        <v>86351</v>
      </c>
      <c r="T9" s="67">
        <v>9</v>
      </c>
      <c r="U9" s="65" t="s">
        <v>3</v>
      </c>
      <c r="V9" s="68">
        <v>151127</v>
      </c>
      <c r="W9" s="67">
        <f t="shared" si="0"/>
        <v>3</v>
      </c>
      <c r="X9" s="65" t="s">
        <v>3</v>
      </c>
      <c r="Y9" s="69">
        <f t="shared" ca="1" si="1"/>
        <v>74095</v>
      </c>
    </row>
    <row r="10" spans="1:25" ht="57" customHeight="1">
      <c r="A10" s="70" t="s">
        <v>8</v>
      </c>
      <c r="B10" s="64">
        <v>3</v>
      </c>
      <c r="C10" s="65" t="s">
        <v>3</v>
      </c>
      <c r="D10" s="66">
        <v>1042</v>
      </c>
      <c r="E10" s="64">
        <f>COUNTIF('수용 또는 사용할 토지조서(구례리)'!$F$5:$F$289,LEFT($A10,1))</f>
        <v>3</v>
      </c>
      <c r="F10" s="65" t="s">
        <v>3</v>
      </c>
      <c r="G10" s="66">
        <f ca="1">SUMIF('수용 또는 사용할 토지조서(구례리)'!$F$5:$F$289,LEFT($A10,1),'수용 또는 사용할 토지조서(구례리)'!$J$5:$J$148)</f>
        <v>1042</v>
      </c>
      <c r="H10" s="64">
        <v>0</v>
      </c>
      <c r="I10" s="65" t="s">
        <v>3</v>
      </c>
      <c r="J10" s="66">
        <v>0</v>
      </c>
      <c r="K10" s="64">
        <f>COUNTIF('수용 또는 사용할 토지조서(구례리)'!$R$5:$R$289,CONCATENATE(LEFT($A10,1),LEFT(H$3,1)))</f>
        <v>0</v>
      </c>
      <c r="L10" s="65" t="s">
        <v>3</v>
      </c>
      <c r="M10" s="66">
        <f>SUMIF('수용 또는 사용할 토지조서(구례리)'!$R$5:$R$289,CONCATENATE(LEFT($A10,1),LEFT(H$3,1)),'수용 또는 사용할 토지조서(구례리)'!$J$5:$J$289)</f>
        <v>0</v>
      </c>
      <c r="N10" s="64">
        <v>3</v>
      </c>
      <c r="O10" s="65" t="s">
        <v>3</v>
      </c>
      <c r="P10" s="66">
        <v>1042</v>
      </c>
      <c r="Q10" s="64">
        <f>COUNTIF('수용 또는 사용할 토지조서(구례리)'!$R$5:$R$289,CONCATENATE(LEFT($A10,1),LEFT(N$3,1)))</f>
        <v>3</v>
      </c>
      <c r="R10" s="65" t="s">
        <v>3</v>
      </c>
      <c r="S10" s="66">
        <f>SUMIF('수용 또는 사용할 토지조서(구례리)'!$R$5:$R$289,CONCATENATE(LEFT($A10,1),LEFT(N$3,1)),'수용 또는 사용할 토지조서(구례리)'!$J$5:$J$289)</f>
        <v>1042</v>
      </c>
      <c r="T10" s="67">
        <v>0</v>
      </c>
      <c r="U10" s="65" t="s">
        <v>3</v>
      </c>
      <c r="V10" s="68">
        <v>0</v>
      </c>
      <c r="W10" s="67">
        <f t="shared" si="0"/>
        <v>0</v>
      </c>
      <c r="X10" s="65" t="s">
        <v>3</v>
      </c>
      <c r="Y10" s="69">
        <f t="shared" ca="1" si="1"/>
        <v>0</v>
      </c>
    </row>
    <row r="11" spans="1:25" ht="57" customHeight="1">
      <c r="A11" s="70" t="s">
        <v>9</v>
      </c>
      <c r="B11" s="64">
        <v>27</v>
      </c>
      <c r="C11" s="65" t="s">
        <v>3</v>
      </c>
      <c r="D11" s="66">
        <v>12858</v>
      </c>
      <c r="E11" s="64">
        <f>COUNTIF('수용 또는 사용할 토지조서(구례리)'!$F$5:$F$289,LEFT($A11,1))</f>
        <v>28</v>
      </c>
      <c r="F11" s="65" t="s">
        <v>3</v>
      </c>
      <c r="G11" s="66">
        <f ca="1">SUMIF('수용 또는 사용할 토지조서(구례리)'!$F$5:$F$289,LEFT($A11,1),'수용 또는 사용할 토지조서(구례리)'!$J$5:$J$148)</f>
        <v>13025</v>
      </c>
      <c r="H11" s="64">
        <v>4</v>
      </c>
      <c r="I11" s="65" t="s">
        <v>3</v>
      </c>
      <c r="J11" s="66">
        <v>370</v>
      </c>
      <c r="K11" s="64">
        <f>COUNTIF('수용 또는 사용할 토지조서(구례리)'!$R$5:$R$289,CONCATENATE(LEFT($A11,1),LEFT(H$3,1)))</f>
        <v>5</v>
      </c>
      <c r="L11" s="65" t="s">
        <v>3</v>
      </c>
      <c r="M11" s="66">
        <f>SUMIF('수용 또는 사용할 토지조서(구례리)'!$R$5:$R$289,CONCATENATE(LEFT($A11,1),LEFT(H$3,1)),'수용 또는 사용할 토지조서(구례리)'!$J$5:$J$289)</f>
        <v>537</v>
      </c>
      <c r="N11" s="64">
        <v>23</v>
      </c>
      <c r="O11" s="65" t="s">
        <v>3</v>
      </c>
      <c r="P11" s="66">
        <v>12488</v>
      </c>
      <c r="Q11" s="64">
        <f>COUNTIF('수용 또는 사용할 토지조서(구례리)'!$R$5:$R$289,CONCATENATE(LEFT($A11,1),LEFT(N$3,1)))</f>
        <v>23</v>
      </c>
      <c r="R11" s="65" t="s">
        <v>3</v>
      </c>
      <c r="S11" s="66">
        <f>SUMIF('수용 또는 사용할 토지조서(구례리)'!$R$5:$R$289,CONCATENATE(LEFT($A11,1),LEFT(N$3,1)),'수용 또는 사용할 토지조서(구례리)'!$J$5:$J$289)</f>
        <v>12488</v>
      </c>
      <c r="T11" s="67">
        <v>0</v>
      </c>
      <c r="U11" s="65" t="s">
        <v>3</v>
      </c>
      <c r="V11" s="68">
        <v>0</v>
      </c>
      <c r="W11" s="67">
        <f t="shared" si="0"/>
        <v>0</v>
      </c>
      <c r="X11" s="65" t="s">
        <v>3</v>
      </c>
      <c r="Y11" s="69">
        <f t="shared" ca="1" si="1"/>
        <v>0</v>
      </c>
    </row>
    <row r="12" spans="1:25" ht="57" customHeight="1">
      <c r="A12" s="70" t="s">
        <v>10</v>
      </c>
      <c r="B12" s="64">
        <v>2</v>
      </c>
      <c r="C12" s="65" t="s">
        <v>3</v>
      </c>
      <c r="D12" s="66">
        <v>2349</v>
      </c>
      <c r="E12" s="64">
        <f>COUNTIF('수용 또는 사용할 토지조서(구례리)'!$F$5:$F$289,LEFT($A12,1))</f>
        <v>2</v>
      </c>
      <c r="F12" s="65" t="s">
        <v>3</v>
      </c>
      <c r="G12" s="66">
        <f ca="1">SUMIF('수용 또는 사용할 토지조서(구례리)'!$F$5:$F$289,LEFT($A12,1),'수용 또는 사용할 토지조서(구례리)'!$J$5:$J$148)</f>
        <v>2349</v>
      </c>
      <c r="H12" s="64">
        <v>2</v>
      </c>
      <c r="I12" s="65" t="s">
        <v>3</v>
      </c>
      <c r="J12" s="66">
        <v>2349</v>
      </c>
      <c r="K12" s="64">
        <f>COUNTIF('수용 또는 사용할 토지조서(구례리)'!$R$5:$R$289,CONCATENATE(LEFT($A12,1),LEFT(H$3,1)))</f>
        <v>2</v>
      </c>
      <c r="L12" s="65" t="s">
        <v>3</v>
      </c>
      <c r="M12" s="66">
        <f>SUMIF('수용 또는 사용할 토지조서(구례리)'!$R$5:$R$289,CONCATENATE(LEFT($A12,1),LEFT(H$3,1)),'수용 또는 사용할 토지조서(구례리)'!$J$5:$J$289)</f>
        <v>2349</v>
      </c>
      <c r="N12" s="64">
        <v>0</v>
      </c>
      <c r="O12" s="65" t="s">
        <v>3</v>
      </c>
      <c r="P12" s="66">
        <v>0</v>
      </c>
      <c r="Q12" s="64">
        <f>COUNTIF('수용 또는 사용할 토지조서(구례리)'!$R$5:$R$289,CONCATENATE(LEFT($A12,1),LEFT(N$3,1)))</f>
        <v>0</v>
      </c>
      <c r="R12" s="65" t="s">
        <v>3</v>
      </c>
      <c r="S12" s="66">
        <f>SUMIF('수용 또는 사용할 토지조서(구례리)'!$R$5:$R$289,CONCATENATE(LEFT($A12,1),LEFT(N$3,1)),'수용 또는 사용할 토지조서(구례리)'!$J$5:$J$289)</f>
        <v>0</v>
      </c>
      <c r="T12" s="67">
        <v>0</v>
      </c>
      <c r="U12" s="65" t="s">
        <v>3</v>
      </c>
      <c r="V12" s="68">
        <v>0</v>
      </c>
      <c r="W12" s="67">
        <f t="shared" si="0"/>
        <v>0</v>
      </c>
      <c r="X12" s="65" t="s">
        <v>3</v>
      </c>
      <c r="Y12" s="69">
        <f t="shared" ca="1" si="1"/>
        <v>0</v>
      </c>
    </row>
    <row r="13" spans="1:25" ht="57" customHeight="1">
      <c r="A13" s="70" t="s">
        <v>69</v>
      </c>
      <c r="B13" s="64">
        <v>5</v>
      </c>
      <c r="C13" s="65" t="s">
        <v>3</v>
      </c>
      <c r="D13" s="66">
        <v>6219</v>
      </c>
      <c r="E13" s="64">
        <f>COUNTIF('수용 또는 사용할 토지조서(구례리)'!$F$5:$F$289,LEFT($A13,1))</f>
        <v>5</v>
      </c>
      <c r="F13" s="65" t="s">
        <v>3</v>
      </c>
      <c r="G13" s="66">
        <f ca="1">SUMIF('수용 또는 사용할 토지조서(구례리)'!$F$5:$F$289,LEFT($A13,1),'수용 또는 사용할 토지조서(구례리)'!$J$5:$J$148)</f>
        <v>6219</v>
      </c>
      <c r="H13" s="64">
        <v>1</v>
      </c>
      <c r="I13" s="65" t="s">
        <v>3</v>
      </c>
      <c r="J13" s="66">
        <v>720</v>
      </c>
      <c r="K13" s="64">
        <f>COUNTIF('수용 또는 사용할 토지조서(구례리)'!$R$5:$R$289,CONCATENATE(LEFT($A13,1),LEFT(H$3,1)))</f>
        <v>1</v>
      </c>
      <c r="L13" s="65" t="s">
        <v>3</v>
      </c>
      <c r="M13" s="66">
        <f>SUMIF('수용 또는 사용할 토지조서(구례리)'!$R$5:$R$289,CONCATENATE(LEFT($A13,1),LEFT(H$3,1)),'수용 또는 사용할 토지조서(구례리)'!$J$5:$J$289)</f>
        <v>720</v>
      </c>
      <c r="N13" s="64">
        <v>4</v>
      </c>
      <c r="O13" s="65" t="s">
        <v>3</v>
      </c>
      <c r="P13" s="66">
        <v>5499</v>
      </c>
      <c r="Q13" s="64">
        <f>COUNTIF('수용 또는 사용할 토지조서(구례리)'!$R$5:$R$289,CONCATENATE(LEFT($A13,1),LEFT(N$3,1)))</f>
        <v>4</v>
      </c>
      <c r="R13" s="65" t="s">
        <v>3</v>
      </c>
      <c r="S13" s="66">
        <f>SUMIF('수용 또는 사용할 토지조서(구례리)'!$R$5:$R$289,CONCATENATE(LEFT($A13,1),LEFT(N$3,1)),'수용 또는 사용할 토지조서(구례리)'!$J$5:$J$289)</f>
        <v>5499</v>
      </c>
      <c r="T13" s="67">
        <v>0</v>
      </c>
      <c r="U13" s="65" t="s">
        <v>3</v>
      </c>
      <c r="V13" s="68">
        <v>0</v>
      </c>
      <c r="W13" s="67">
        <f t="shared" si="0"/>
        <v>0</v>
      </c>
      <c r="X13" s="65" t="s">
        <v>3</v>
      </c>
      <c r="Y13" s="69">
        <f t="shared" ca="1" si="1"/>
        <v>0</v>
      </c>
    </row>
    <row r="14" spans="1:25" ht="57" customHeight="1">
      <c r="A14" s="70" t="s">
        <v>11</v>
      </c>
      <c r="B14" s="64">
        <v>0</v>
      </c>
      <c r="C14" s="65" t="s">
        <v>3</v>
      </c>
      <c r="D14" s="66">
        <v>0</v>
      </c>
      <c r="E14" s="64">
        <f>COUNTIF('수용 또는 사용할 토지조서(구례리)'!$F$5:$F$289,LEFT($A14,1))</f>
        <v>0</v>
      </c>
      <c r="F14" s="65" t="s">
        <v>3</v>
      </c>
      <c r="G14" s="66">
        <f ca="1">SUMIF('수용 또는 사용할 토지조서(구례리)'!$F$5:$F$289,LEFT($A14,1),'수용 또는 사용할 토지조서(구례리)'!$J$5:$J$148)</f>
        <v>0</v>
      </c>
      <c r="H14" s="64">
        <v>0</v>
      </c>
      <c r="I14" s="65" t="s">
        <v>3</v>
      </c>
      <c r="J14" s="66">
        <v>0</v>
      </c>
      <c r="K14" s="64">
        <f>COUNTIF('수용 또는 사용할 토지조서(구례리)'!$R$5:$R$289,CONCATENATE(LEFT($A14,1),LEFT(H$3,1)))</f>
        <v>0</v>
      </c>
      <c r="L14" s="65" t="s">
        <v>3</v>
      </c>
      <c r="M14" s="66">
        <f>SUMIF('수용 또는 사용할 토지조서(구례리)'!$R$5:$R$289,CONCATENATE(LEFT($A14,1),LEFT(H$3,1)),'수용 또는 사용할 토지조서(구례리)'!$J$5:$J$289)</f>
        <v>0</v>
      </c>
      <c r="N14" s="64">
        <v>0</v>
      </c>
      <c r="O14" s="65" t="s">
        <v>3</v>
      </c>
      <c r="P14" s="66">
        <v>0</v>
      </c>
      <c r="Q14" s="64">
        <f>COUNTIF('수용 또는 사용할 토지조서(구례리)'!$R$5:$R$289,CONCATENATE(LEFT($A14,1),LEFT(N$3,1)))</f>
        <v>0</v>
      </c>
      <c r="R14" s="65" t="s">
        <v>3</v>
      </c>
      <c r="S14" s="66">
        <f>SUMIF('수용 또는 사용할 토지조서(구례리)'!$R$5:$R$289,CONCATENATE(LEFT($A14,1),LEFT(N$3,1)),'수용 또는 사용할 토지조서(구례리)'!$J$5:$J$289)</f>
        <v>0</v>
      </c>
      <c r="T14" s="67">
        <v>0</v>
      </c>
      <c r="U14" s="65" t="s">
        <v>3</v>
      </c>
      <c r="V14" s="68">
        <v>0</v>
      </c>
      <c r="W14" s="67">
        <f t="shared" si="0"/>
        <v>0</v>
      </c>
      <c r="X14" s="65" t="s">
        <v>3</v>
      </c>
      <c r="Y14" s="69">
        <f t="shared" ca="1" si="1"/>
        <v>0</v>
      </c>
    </row>
    <row r="15" spans="1:25" ht="57" customHeight="1">
      <c r="A15" s="70" t="s">
        <v>12</v>
      </c>
      <c r="B15" s="64">
        <v>2</v>
      </c>
      <c r="C15" s="65" t="s">
        <v>3</v>
      </c>
      <c r="D15" s="66">
        <v>328</v>
      </c>
      <c r="E15" s="64">
        <f>COUNTIF('수용 또는 사용할 토지조서(구례리)'!$F$5:$F$289,LEFT($A15,1))</f>
        <v>2</v>
      </c>
      <c r="F15" s="65" t="s">
        <v>3</v>
      </c>
      <c r="G15" s="66">
        <f ca="1">SUMIF('수용 또는 사용할 토지조서(구례리)'!$F$5:$F$289,LEFT($A15,1),'수용 또는 사용할 토지조서(구례리)'!$J$5:$J$148)</f>
        <v>328</v>
      </c>
      <c r="H15" s="64">
        <v>0</v>
      </c>
      <c r="I15" s="65" t="s">
        <v>3</v>
      </c>
      <c r="J15" s="66">
        <v>0</v>
      </c>
      <c r="K15" s="64">
        <f>COUNTIF('수용 또는 사용할 토지조서(구례리)'!$R$5:$R$289,CONCATENATE(LEFT($A15,1),LEFT(H$3,1)))</f>
        <v>0</v>
      </c>
      <c r="L15" s="65" t="s">
        <v>3</v>
      </c>
      <c r="M15" s="66">
        <f>SUMIF('수용 또는 사용할 토지조서(구례리)'!$R$5:$R$289,CONCATENATE(LEFT($A15,1),LEFT(H$3,1)),'수용 또는 사용할 토지조서(구례리)'!$J$5:$J$289)</f>
        <v>0</v>
      </c>
      <c r="N15" s="64">
        <v>2</v>
      </c>
      <c r="O15" s="65" t="s">
        <v>3</v>
      </c>
      <c r="P15" s="66">
        <v>328</v>
      </c>
      <c r="Q15" s="64">
        <f>COUNTIF('수용 또는 사용할 토지조서(구례리)'!$R$5:$R$289,CONCATENATE(LEFT($A15,1),LEFT(N$3,1)))</f>
        <v>2</v>
      </c>
      <c r="R15" s="65" t="s">
        <v>3</v>
      </c>
      <c r="S15" s="66">
        <f>SUMIF('수용 또는 사용할 토지조서(구례리)'!$R$5:$R$289,CONCATENATE(LEFT($A15,1),LEFT(N$3,1)),'수용 또는 사용할 토지조서(구례리)'!$J$5:$J$289)</f>
        <v>328</v>
      </c>
      <c r="T15" s="67">
        <v>0</v>
      </c>
      <c r="U15" s="65" t="s">
        <v>3</v>
      </c>
      <c r="V15" s="68">
        <v>0</v>
      </c>
      <c r="W15" s="67">
        <f t="shared" si="0"/>
        <v>0</v>
      </c>
      <c r="X15" s="65" t="s">
        <v>3</v>
      </c>
      <c r="Y15" s="69">
        <f t="shared" ca="1" si="1"/>
        <v>0</v>
      </c>
    </row>
    <row r="16" spans="1:25" ht="57" customHeight="1">
      <c r="A16" s="70" t="s">
        <v>13</v>
      </c>
      <c r="B16" s="64">
        <v>0</v>
      </c>
      <c r="C16" s="65" t="s">
        <v>3</v>
      </c>
      <c r="D16" s="66">
        <v>0</v>
      </c>
      <c r="E16" s="64">
        <f>COUNTIF('수용 또는 사용할 토지조서(구례리)'!$F$5:$F$289,LEFT($A16,1))</f>
        <v>0</v>
      </c>
      <c r="F16" s="65" t="s">
        <v>3</v>
      </c>
      <c r="G16" s="66">
        <f ca="1">SUMIF('수용 또는 사용할 토지조서(구례리)'!$F$5:$F$289,LEFT($A16,1),'수용 또는 사용할 토지조서(구례리)'!$J$5:$J$148)</f>
        <v>0</v>
      </c>
      <c r="H16" s="64">
        <v>0</v>
      </c>
      <c r="I16" s="65" t="s">
        <v>3</v>
      </c>
      <c r="J16" s="66">
        <v>0</v>
      </c>
      <c r="K16" s="64">
        <f>COUNTIF('수용 또는 사용할 토지조서(구례리)'!$R$5:$R$289,CONCATENATE(LEFT($A16,1),LEFT(H$3,1)))</f>
        <v>0</v>
      </c>
      <c r="L16" s="65" t="s">
        <v>3</v>
      </c>
      <c r="M16" s="66">
        <f>SUMIF('수용 또는 사용할 토지조서(구례리)'!$R$5:$R$289,CONCATENATE(LEFT($A16,1),LEFT(H$3,1)),'수용 또는 사용할 토지조서(구례리)'!$J$5:$J$289)</f>
        <v>0</v>
      </c>
      <c r="N16" s="64">
        <v>0</v>
      </c>
      <c r="O16" s="65" t="s">
        <v>3</v>
      </c>
      <c r="P16" s="66">
        <v>0</v>
      </c>
      <c r="Q16" s="64">
        <f>COUNTIF('수용 또는 사용할 토지조서(구례리)'!$R$5:$R$289,CONCATENATE(LEFT($A16,1),LEFT(N$3,1)))</f>
        <v>0</v>
      </c>
      <c r="R16" s="65" t="s">
        <v>3</v>
      </c>
      <c r="S16" s="66">
        <f>SUMIF('수용 또는 사용할 토지조서(구례리)'!$R$5:$R$289,CONCATENATE(LEFT($A16,1),LEFT(N$3,1)),'수용 또는 사용할 토지조서(구례리)'!$J$5:$J$289)</f>
        <v>0</v>
      </c>
      <c r="T16" s="67">
        <v>0</v>
      </c>
      <c r="U16" s="65" t="s">
        <v>3</v>
      </c>
      <c r="V16" s="68"/>
      <c r="W16" s="67">
        <f t="shared" si="0"/>
        <v>0</v>
      </c>
      <c r="X16" s="65" t="s">
        <v>3</v>
      </c>
      <c r="Y16" s="69"/>
    </row>
    <row r="17" spans="1:25" ht="57" customHeight="1">
      <c r="A17" s="70" t="s">
        <v>14</v>
      </c>
      <c r="B17" s="64">
        <v>4</v>
      </c>
      <c r="C17" s="65" t="s">
        <v>3</v>
      </c>
      <c r="D17" s="66">
        <v>2569</v>
      </c>
      <c r="E17" s="64">
        <f>COUNTIF('수용 또는 사용할 토지조서(구례리)'!$F$5:$F$289,LEFT($A17,1))</f>
        <v>4</v>
      </c>
      <c r="F17" s="65" t="s">
        <v>3</v>
      </c>
      <c r="G17" s="66">
        <f ca="1">SUMIF('수용 또는 사용할 토지조서(구례리)'!$F$5:$F$289,LEFT($A17,1),'수용 또는 사용할 토지조서(구례리)'!$J$5:$J$148)</f>
        <v>2569</v>
      </c>
      <c r="H17" s="64">
        <v>0</v>
      </c>
      <c r="I17" s="65" t="s">
        <v>3</v>
      </c>
      <c r="J17" s="66">
        <v>0</v>
      </c>
      <c r="K17" s="64">
        <f>COUNTIF('수용 또는 사용할 토지조서(구례리)'!$R$5:$R$289,CONCATENATE(LEFT($A17,1),LEFT(H$3,1)))</f>
        <v>0</v>
      </c>
      <c r="L17" s="65" t="s">
        <v>3</v>
      </c>
      <c r="M17" s="66">
        <f>SUMIF('수용 또는 사용할 토지조서(구례리)'!$R$5:$R$289,CONCATENATE(LEFT($A17,1),LEFT(H$3,1)),'수용 또는 사용할 토지조서(구례리)'!$J$5:$J$289)</f>
        <v>0</v>
      </c>
      <c r="N17" s="64">
        <v>4</v>
      </c>
      <c r="O17" s="65" t="s">
        <v>3</v>
      </c>
      <c r="P17" s="66">
        <v>2569</v>
      </c>
      <c r="Q17" s="64">
        <f>COUNTIF('수용 또는 사용할 토지조서(구례리)'!$R$5:$R$289,CONCATENATE(LEFT($A17,1),LEFT(N$3,1)))</f>
        <v>4</v>
      </c>
      <c r="R17" s="65" t="s">
        <v>3</v>
      </c>
      <c r="S17" s="66">
        <f>SUMIF('수용 또는 사용할 토지조서(구례리)'!$R$5:$R$289,CONCATENATE(LEFT($A17,1),LEFT(N$3,1)),'수용 또는 사용할 토지조서(구례리)'!$J$5:$J$289)</f>
        <v>2569</v>
      </c>
      <c r="T17" s="67">
        <v>0</v>
      </c>
      <c r="U17" s="65" t="s">
        <v>3</v>
      </c>
      <c r="V17" s="68">
        <v>0</v>
      </c>
      <c r="W17" s="67">
        <f t="shared" si="0"/>
        <v>0</v>
      </c>
      <c r="X17" s="65" t="s">
        <v>3</v>
      </c>
      <c r="Y17" s="69">
        <f t="shared" ca="1" si="1"/>
        <v>0</v>
      </c>
    </row>
    <row r="18" spans="1:25" ht="57" customHeight="1">
      <c r="A18" s="70" t="s">
        <v>70</v>
      </c>
      <c r="B18" s="64">
        <v>0</v>
      </c>
      <c r="C18" s="65" t="s">
        <v>3</v>
      </c>
      <c r="D18" s="66">
        <v>0</v>
      </c>
      <c r="E18" s="64">
        <f>COUNTIF('수용 또는 사용할 토지조서(구례리)'!$F$5:$F$289,LEFT($A18,1))</f>
        <v>0</v>
      </c>
      <c r="F18" s="65" t="s">
        <v>3</v>
      </c>
      <c r="G18" s="66">
        <f ca="1">SUMIF('수용 또는 사용할 토지조서(구례리)'!$F$5:$F$289,LEFT($A18,1),'수용 또는 사용할 토지조서(구례리)'!$J$5:$J$148)</f>
        <v>0</v>
      </c>
      <c r="H18" s="64">
        <v>0</v>
      </c>
      <c r="I18" s="65" t="s">
        <v>3</v>
      </c>
      <c r="J18" s="66">
        <v>0</v>
      </c>
      <c r="K18" s="64">
        <f>COUNTIF('수용 또는 사용할 토지조서(구례리)'!$R$5:$R$289,CONCATENATE(LEFT($A18,1),LEFT(H$3,1)))</f>
        <v>0</v>
      </c>
      <c r="L18" s="65" t="s">
        <v>3</v>
      </c>
      <c r="M18" s="66">
        <f>SUMIF('수용 또는 사용할 토지조서(구례리)'!$R$5:$R$289,CONCATENATE(LEFT($A18,1),LEFT(H$3,1)),'수용 또는 사용할 토지조서(구례리)'!$J$5:$J$289)</f>
        <v>0</v>
      </c>
      <c r="N18" s="64">
        <v>0</v>
      </c>
      <c r="O18" s="65" t="s">
        <v>3</v>
      </c>
      <c r="P18" s="66">
        <v>0</v>
      </c>
      <c r="Q18" s="64">
        <f>COUNTIF('수용 또는 사용할 토지조서(구례리)'!$R$5:$R$289,CONCATENATE(LEFT($A18,1),LEFT(N$3,1)))</f>
        <v>0</v>
      </c>
      <c r="R18" s="65" t="s">
        <v>3</v>
      </c>
      <c r="S18" s="66">
        <f>SUMIF('수용 또는 사용할 토지조서(구례리)'!$R$5:$R$289,CONCATENATE(LEFT($A18,1),LEFT(N$3,1)),'수용 또는 사용할 토지조서(구례리)'!$J$5:$J$289)</f>
        <v>0</v>
      </c>
      <c r="T18" s="67">
        <v>0</v>
      </c>
      <c r="U18" s="65" t="s">
        <v>3</v>
      </c>
      <c r="V18" s="68">
        <v>0</v>
      </c>
      <c r="W18" s="67">
        <f t="shared" si="0"/>
        <v>0</v>
      </c>
      <c r="X18" s="65" t="s">
        <v>3</v>
      </c>
      <c r="Y18" s="69">
        <f t="shared" ca="1" si="1"/>
        <v>0</v>
      </c>
    </row>
    <row r="19" spans="1:25" ht="57" customHeight="1">
      <c r="A19" s="70" t="s">
        <v>71</v>
      </c>
      <c r="B19" s="64">
        <v>0</v>
      </c>
      <c r="C19" s="65" t="s">
        <v>3</v>
      </c>
      <c r="D19" s="66">
        <v>0</v>
      </c>
      <c r="E19" s="64">
        <f>COUNTIF('수용 또는 사용할 토지조서(구례리)'!$F$5:$F$289,LEFT($A19,1))</f>
        <v>0</v>
      </c>
      <c r="F19" s="65" t="s">
        <v>3</v>
      </c>
      <c r="G19" s="66">
        <f ca="1">SUMIF('수용 또는 사용할 토지조서(구례리)'!$F$5:$F$289,LEFT($A19,1),'수용 또는 사용할 토지조서(구례리)'!$J$5:$J$148)</f>
        <v>0</v>
      </c>
      <c r="H19" s="64">
        <v>0</v>
      </c>
      <c r="I19" s="65" t="s">
        <v>3</v>
      </c>
      <c r="J19" s="66">
        <v>0</v>
      </c>
      <c r="K19" s="64">
        <f>COUNTIF('수용 또는 사용할 토지조서(구례리)'!$R$5:$R$289,CONCATENATE(LEFT($A19,1),LEFT(H$3,1)))</f>
        <v>0</v>
      </c>
      <c r="L19" s="65" t="s">
        <v>3</v>
      </c>
      <c r="M19" s="66">
        <f>SUMIF('수용 또는 사용할 토지조서(구례리)'!$R$5:$R$289,CONCATENATE(LEFT($A19,1),LEFT(H$3,1)),'수용 또는 사용할 토지조서(구례리)'!$J$5:$J$289)</f>
        <v>0</v>
      </c>
      <c r="N19" s="64">
        <v>0</v>
      </c>
      <c r="O19" s="65" t="s">
        <v>3</v>
      </c>
      <c r="P19" s="66">
        <v>0</v>
      </c>
      <c r="Q19" s="64">
        <f>COUNTIF('수용 또는 사용할 토지조서(구례리)'!$R$5:$R$289,CONCATENATE(LEFT($A19,1),LEFT(N$3,1)))</f>
        <v>0</v>
      </c>
      <c r="R19" s="65" t="s">
        <v>3</v>
      </c>
      <c r="S19" s="66">
        <f>SUMIF('수용 또는 사용할 토지조서(구례리)'!$R$5:$R$289,CONCATENATE(LEFT($A19,1),LEFT(N$3,1)),'수용 또는 사용할 토지조서(구례리)'!$J$5:$J$289)</f>
        <v>0</v>
      </c>
      <c r="T19" s="67">
        <v>0</v>
      </c>
      <c r="U19" s="65" t="s">
        <v>3</v>
      </c>
      <c r="V19" s="68">
        <v>0</v>
      </c>
      <c r="W19" s="67">
        <f t="shared" si="0"/>
        <v>0</v>
      </c>
      <c r="X19" s="65" t="s">
        <v>3</v>
      </c>
      <c r="Y19" s="69">
        <f t="shared" ca="1" si="1"/>
        <v>0</v>
      </c>
    </row>
    <row r="20" spans="1:25" ht="57" customHeight="1">
      <c r="A20" s="70" t="s">
        <v>72</v>
      </c>
      <c r="B20" s="64">
        <v>0</v>
      </c>
      <c r="C20" s="65" t="s">
        <v>3</v>
      </c>
      <c r="D20" s="66">
        <v>0</v>
      </c>
      <c r="E20" s="64">
        <f>COUNTIF('수용 또는 사용할 토지조서(구례리)'!$F$5:$F$289,LEFT($A20,1))</f>
        <v>0</v>
      </c>
      <c r="F20" s="65" t="s">
        <v>3</v>
      </c>
      <c r="G20" s="66">
        <f ca="1">SUMIF('수용 또는 사용할 토지조서(구례리)'!$F$5:$F$289,LEFT($A20,1),'수용 또는 사용할 토지조서(구례리)'!$J$5:$J$148)</f>
        <v>0</v>
      </c>
      <c r="H20" s="64">
        <v>0</v>
      </c>
      <c r="I20" s="65" t="s">
        <v>3</v>
      </c>
      <c r="J20" s="66">
        <v>0</v>
      </c>
      <c r="K20" s="64">
        <f>COUNTIF('수용 또는 사용할 토지조서(구례리)'!$R$5:$R$289,CONCATENATE(LEFT($A20,1),LEFT(H$3,1)))</f>
        <v>0</v>
      </c>
      <c r="L20" s="65" t="s">
        <v>3</v>
      </c>
      <c r="M20" s="66">
        <f>SUMIF('수용 또는 사용할 토지조서(구례리)'!$R$5:$R$289,CONCATENATE(LEFT($A20,1),LEFT(H$3,1)),'수용 또는 사용할 토지조서(구례리)'!$J$5:$J$289)</f>
        <v>0</v>
      </c>
      <c r="N20" s="64">
        <v>0</v>
      </c>
      <c r="O20" s="65" t="s">
        <v>3</v>
      </c>
      <c r="P20" s="66">
        <v>0</v>
      </c>
      <c r="Q20" s="64">
        <f>COUNTIF('수용 또는 사용할 토지조서(구례리)'!$R$5:$R$289,CONCATENATE(LEFT($A20,1),LEFT(N$3,1)))</f>
        <v>0</v>
      </c>
      <c r="R20" s="65" t="s">
        <v>3</v>
      </c>
      <c r="S20" s="66">
        <f>SUMIF('수용 또는 사용할 토지조서(구례리)'!$R$5:$R$289,CONCATENATE(LEFT($A20,1),LEFT(N$3,1)),'수용 또는 사용할 토지조서(구례리)'!$J$5:$J$289)</f>
        <v>0</v>
      </c>
      <c r="T20" s="67">
        <v>0</v>
      </c>
      <c r="U20" s="65" t="s">
        <v>3</v>
      </c>
      <c r="V20" s="68">
        <v>0</v>
      </c>
      <c r="W20" s="67">
        <f t="shared" si="0"/>
        <v>0</v>
      </c>
      <c r="X20" s="65" t="s">
        <v>3</v>
      </c>
      <c r="Y20" s="69">
        <f t="shared" ca="1" si="1"/>
        <v>0</v>
      </c>
    </row>
    <row r="21" spans="1:25" ht="57" customHeight="1">
      <c r="A21" s="70" t="s">
        <v>73</v>
      </c>
      <c r="B21" s="64">
        <v>0</v>
      </c>
      <c r="C21" s="65" t="s">
        <v>3</v>
      </c>
      <c r="D21" s="66">
        <v>0</v>
      </c>
      <c r="E21" s="64">
        <f>COUNTIF('수용 또는 사용할 토지조서(구례리)'!$F$5:$F$289,LEFT($A21,1))</f>
        <v>0</v>
      </c>
      <c r="F21" s="65" t="s">
        <v>3</v>
      </c>
      <c r="G21" s="66">
        <f ca="1">SUMIF('수용 또는 사용할 토지조서(구례리)'!$F$5:$F$289,LEFT($A21,1),'수용 또는 사용할 토지조서(구례리)'!$J$5:$J$148)</f>
        <v>0</v>
      </c>
      <c r="H21" s="64">
        <v>0</v>
      </c>
      <c r="I21" s="65" t="s">
        <v>3</v>
      </c>
      <c r="J21" s="66">
        <v>0</v>
      </c>
      <c r="K21" s="64">
        <f>COUNTIF('수용 또는 사용할 토지조서(구례리)'!$R$5:$R$289,CONCATENATE(LEFT($A21,1),LEFT(H$3,1)))</f>
        <v>0</v>
      </c>
      <c r="L21" s="65" t="s">
        <v>3</v>
      </c>
      <c r="M21" s="66">
        <f>SUMIF('수용 또는 사용할 토지조서(구례리)'!$R$5:$R$289,CONCATENATE(LEFT($A21,1),LEFT(H$3,1)),'수용 또는 사용할 토지조서(구례리)'!$J$5:$J$289)</f>
        <v>0</v>
      </c>
      <c r="N21" s="64">
        <v>0</v>
      </c>
      <c r="O21" s="65" t="s">
        <v>3</v>
      </c>
      <c r="P21" s="66">
        <v>0</v>
      </c>
      <c r="Q21" s="64">
        <f>COUNTIF('수용 또는 사용할 토지조서(구례리)'!$R$5:$R$289,CONCATENATE(LEFT($A21,1),LEFT(N$3,1)))</f>
        <v>0</v>
      </c>
      <c r="R21" s="65" t="s">
        <v>3</v>
      </c>
      <c r="S21" s="66">
        <f>SUMIF('수용 또는 사용할 토지조서(구례리)'!$R$5:$R$289,CONCATENATE(LEFT($A21,1),LEFT(N$3,1)),'수용 또는 사용할 토지조서(구례리)'!$J$5:$J$289)</f>
        <v>0</v>
      </c>
      <c r="T21" s="67">
        <v>0</v>
      </c>
      <c r="U21" s="65" t="s">
        <v>3</v>
      </c>
      <c r="V21" s="68">
        <v>0</v>
      </c>
      <c r="W21" s="67">
        <f t="shared" si="0"/>
        <v>0</v>
      </c>
      <c r="X21" s="65" t="s">
        <v>3</v>
      </c>
      <c r="Y21" s="69">
        <f t="shared" ca="1" si="1"/>
        <v>0</v>
      </c>
    </row>
    <row r="22" spans="1:25" ht="57" customHeight="1">
      <c r="A22" s="70" t="s">
        <v>74</v>
      </c>
      <c r="B22" s="64">
        <v>0</v>
      </c>
      <c r="C22" s="65" t="s">
        <v>3</v>
      </c>
      <c r="D22" s="66">
        <v>0</v>
      </c>
      <c r="E22" s="64">
        <f>COUNTIF('수용 또는 사용할 토지조서(구례리)'!$F$5:$F$289,LEFT($A22,1))</f>
        <v>0</v>
      </c>
      <c r="F22" s="65" t="s">
        <v>3</v>
      </c>
      <c r="G22" s="66">
        <f ca="1">SUMIF('수용 또는 사용할 토지조서(구례리)'!$F$5:$F$289,LEFT($A22,1),'수용 또는 사용할 토지조서(구례리)'!$J$5:$J$148)</f>
        <v>0</v>
      </c>
      <c r="H22" s="64">
        <v>0</v>
      </c>
      <c r="I22" s="65" t="s">
        <v>3</v>
      </c>
      <c r="J22" s="66">
        <v>0</v>
      </c>
      <c r="K22" s="64">
        <f>COUNTIF('수용 또는 사용할 토지조서(구례리)'!$R$5:$R$289,CONCATENATE(LEFT($A22,1),LEFT(H$3,1)))</f>
        <v>0</v>
      </c>
      <c r="L22" s="65" t="s">
        <v>3</v>
      </c>
      <c r="M22" s="66">
        <f>SUMIF('수용 또는 사용할 토지조서(구례리)'!$R$5:$R$289,CONCATENATE(LEFT($A22,1),LEFT(H$3,1)),'수용 또는 사용할 토지조서(구례리)'!$J$5:$J$289)</f>
        <v>0</v>
      </c>
      <c r="N22" s="64">
        <v>0</v>
      </c>
      <c r="O22" s="65" t="s">
        <v>3</v>
      </c>
      <c r="P22" s="66">
        <v>0</v>
      </c>
      <c r="Q22" s="64">
        <f>COUNTIF('수용 또는 사용할 토지조서(구례리)'!$R$5:$R$289,CONCATENATE(LEFT($A22,1),LEFT(N$3,1)))</f>
        <v>0</v>
      </c>
      <c r="R22" s="65" t="s">
        <v>3</v>
      </c>
      <c r="S22" s="66">
        <f>SUMIF('수용 또는 사용할 토지조서(구례리)'!$R$5:$R$289,CONCATENATE(LEFT($A22,1),LEFT(N$3,1)),'수용 또는 사용할 토지조서(구례리)'!$J$5:$J$289)</f>
        <v>0</v>
      </c>
      <c r="T22" s="67">
        <v>0</v>
      </c>
      <c r="U22" s="65" t="s">
        <v>3</v>
      </c>
      <c r="V22" s="68">
        <v>0</v>
      </c>
      <c r="W22" s="67">
        <f t="shared" si="0"/>
        <v>0</v>
      </c>
      <c r="X22" s="65" t="s">
        <v>3</v>
      </c>
      <c r="Y22" s="69">
        <f t="shared" ca="1" si="1"/>
        <v>0</v>
      </c>
    </row>
    <row r="23" spans="1:25" ht="57" customHeight="1">
      <c r="A23" s="71" t="s">
        <v>75</v>
      </c>
      <c r="B23" s="64">
        <v>1</v>
      </c>
      <c r="C23" s="65" t="s">
        <v>3</v>
      </c>
      <c r="D23" s="66">
        <v>1691</v>
      </c>
      <c r="E23" s="64">
        <f>COUNTIF('수용 또는 사용할 토지조서(구례리)'!$F$5:$F$289,LEFT($A23,1))</f>
        <v>1</v>
      </c>
      <c r="F23" s="65" t="s">
        <v>3</v>
      </c>
      <c r="G23" s="66">
        <f ca="1">SUMIF('수용 또는 사용할 토지조서(구례리)'!$F$5:$F$289,LEFT($A23,1),'수용 또는 사용할 토지조서(구례리)'!$J$5:$J$148)</f>
        <v>1691</v>
      </c>
      <c r="H23" s="64">
        <v>0</v>
      </c>
      <c r="I23" s="65" t="s">
        <v>3</v>
      </c>
      <c r="J23" s="66">
        <v>0</v>
      </c>
      <c r="K23" s="64">
        <f>COUNTIF('수용 또는 사용할 토지조서(구례리)'!$R$5:$R$289,CONCATENATE(LEFT($A23,1),LEFT(H$3,1)))</f>
        <v>0</v>
      </c>
      <c r="L23" s="65" t="s">
        <v>3</v>
      </c>
      <c r="M23" s="66">
        <f>SUMIF('수용 또는 사용할 토지조서(구례리)'!$R$5:$R$289,CONCATENATE(LEFT($A23,1),LEFT(H$3,1)),'수용 또는 사용할 토지조서(구례리)'!$J$5:$J$289)</f>
        <v>0</v>
      </c>
      <c r="N23" s="64">
        <v>1</v>
      </c>
      <c r="O23" s="65" t="s">
        <v>3</v>
      </c>
      <c r="P23" s="66">
        <v>1691</v>
      </c>
      <c r="Q23" s="64">
        <f>COUNTIF('수용 또는 사용할 토지조서(구례리)'!$R$5:$R$289,CONCATENATE(LEFT($A23,1),LEFT(N$3,1)))</f>
        <v>1</v>
      </c>
      <c r="R23" s="65" t="s">
        <v>3</v>
      </c>
      <c r="S23" s="66">
        <f>SUMIF('수용 또는 사용할 토지조서(구례리)'!$R$5:$R$289,CONCATENATE(LEFT($A23,1),LEFT(N$3,1)),'수용 또는 사용할 토지조서(구례리)'!$J$5:$J$289)</f>
        <v>1691</v>
      </c>
      <c r="T23" s="72">
        <v>0</v>
      </c>
      <c r="U23" s="73" t="s">
        <v>3</v>
      </c>
      <c r="V23" s="74">
        <v>0</v>
      </c>
      <c r="W23" s="72">
        <f t="shared" si="0"/>
        <v>0</v>
      </c>
      <c r="X23" s="73" t="s">
        <v>3</v>
      </c>
      <c r="Y23" s="75">
        <f t="shared" ca="1" si="1"/>
        <v>0</v>
      </c>
    </row>
    <row r="24" spans="1:25" ht="57" customHeight="1" thickBot="1">
      <c r="A24" s="76" t="s">
        <v>76</v>
      </c>
      <c r="B24" s="77">
        <v>1</v>
      </c>
      <c r="C24" s="78" t="s">
        <v>3</v>
      </c>
      <c r="D24" s="79">
        <v>167</v>
      </c>
      <c r="E24" s="77"/>
      <c r="F24" s="78" t="s">
        <v>3</v>
      </c>
      <c r="G24" s="79"/>
      <c r="H24" s="77"/>
      <c r="I24" s="78" t="s">
        <v>3</v>
      </c>
      <c r="J24" s="79"/>
      <c r="K24" s="77"/>
      <c r="L24" s="78" t="s">
        <v>3</v>
      </c>
      <c r="M24" s="79"/>
      <c r="N24" s="77">
        <v>0</v>
      </c>
      <c r="O24" s="78" t="s">
        <v>3</v>
      </c>
      <c r="P24" s="79">
        <v>0</v>
      </c>
      <c r="Q24" s="77">
        <f>COUNTIF('수용 또는 사용할 토지조서(구례리)'!$R$5:$R$289,CONCATENATE(LEFT($A24,1),LEFT(N$3,1)))</f>
        <v>0</v>
      </c>
      <c r="R24" s="78" t="s">
        <v>3</v>
      </c>
      <c r="S24" s="66">
        <f>SUMIF('수용 또는 사용할 토지조서(구례리)'!$R$5:$R$289,CONCATENATE(LEFT($A24,1),LEFT(N$3,1)),'수용 또는 사용할 토지조서(구례리)'!$J$5:$J$289)</f>
        <v>0</v>
      </c>
      <c r="T24" s="80">
        <v>1</v>
      </c>
      <c r="U24" s="78" t="s">
        <v>3</v>
      </c>
      <c r="V24" s="81">
        <v>167</v>
      </c>
      <c r="W24" s="80"/>
      <c r="X24" s="78" t="s">
        <v>3</v>
      </c>
      <c r="Y24" s="82"/>
    </row>
    <row r="25" spans="1:25" ht="66.75" customHeight="1">
      <c r="A25" s="83" t="s">
        <v>77</v>
      </c>
      <c r="B25" s="83">
        <f>SUM(B6:B24)</f>
        <v>169</v>
      </c>
      <c r="C25" s="83">
        <f>SUM(C6:C24)</f>
        <v>0</v>
      </c>
      <c r="D25" s="83">
        <f>SUM(D6:D24)</f>
        <v>248073</v>
      </c>
      <c r="E25" s="83">
        <f t="shared" ref="E25:Y25" si="2">SUM(E6:E24)</f>
        <v>164</v>
      </c>
      <c r="F25" s="83">
        <f t="shared" si="2"/>
        <v>0</v>
      </c>
      <c r="G25" s="83">
        <f t="shared" ca="1" si="2"/>
        <v>241757</v>
      </c>
      <c r="H25" s="83">
        <f>SUM(H6:H24)</f>
        <v>8</v>
      </c>
      <c r="I25" s="83">
        <f>SUM(I6:I24)</f>
        <v>0</v>
      </c>
      <c r="J25" s="83">
        <f>SUM(J6:J24)</f>
        <v>3754</v>
      </c>
      <c r="K25" s="83">
        <f t="shared" si="2"/>
        <v>9</v>
      </c>
      <c r="L25" s="83">
        <f t="shared" si="2"/>
        <v>0</v>
      </c>
      <c r="M25" s="83">
        <f t="shared" si="2"/>
        <v>3921</v>
      </c>
      <c r="N25" s="83">
        <f>SUM(N6:N24)</f>
        <v>139</v>
      </c>
      <c r="O25" s="83">
        <f>SUM(O6:O24)</f>
        <v>0</v>
      </c>
      <c r="P25" s="83">
        <f>SUM(P6:P24)</f>
        <v>88568</v>
      </c>
      <c r="Q25" s="83">
        <f t="shared" si="2"/>
        <v>152</v>
      </c>
      <c r="R25" s="83">
        <f t="shared" si="2"/>
        <v>0</v>
      </c>
      <c r="S25" s="66">
        <f>SUMIF('수용 또는 사용할 토지조서(구례리)'!$R$5:$R$289,CONCATENATE(LEFT($A25,1),LEFT(N$3,1)),'수용 또는 사용할 토지조서(구례리)'!$J$5:$J$289)</f>
        <v>0</v>
      </c>
      <c r="T25" s="83">
        <f>SUM(T6:T24)</f>
        <v>22</v>
      </c>
      <c r="U25" s="83">
        <f>SUM(U6:U24)</f>
        <v>0</v>
      </c>
      <c r="V25" s="83">
        <f>SUM(V6:V24)</f>
        <v>155751</v>
      </c>
      <c r="W25" s="83">
        <f t="shared" si="2"/>
        <v>3</v>
      </c>
      <c r="X25" s="83">
        <f t="shared" si="2"/>
        <v>0</v>
      </c>
      <c r="Y25" s="83">
        <f t="shared" ca="1" si="2"/>
        <v>74095</v>
      </c>
    </row>
    <row r="26" spans="1:25" ht="66.75" customHeight="1"/>
    <row r="27" spans="1:25" ht="66.75" customHeight="1">
      <c r="G27" s="4">
        <f ca="1">+G5-D5</f>
        <v>-6316</v>
      </c>
    </row>
    <row r="28" spans="1:25" ht="66.75" customHeight="1"/>
    <row r="29" spans="1:25" ht="30" customHeight="1"/>
    <row r="30" spans="1:25" ht="30" customHeight="1"/>
    <row r="31" spans="1:25" ht="30" customHeight="1"/>
    <row r="32" spans="1:25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24.95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24.95" customHeight="1"/>
    <row r="60" ht="30" customHeight="1"/>
    <row r="61" ht="30" customHeight="1"/>
    <row r="62" ht="30" customHeight="1"/>
    <row r="63" ht="30" customHeight="1"/>
    <row r="64" ht="30" customHeight="1"/>
    <row r="65" spans="17:17" ht="30" customHeight="1"/>
    <row r="66" spans="17:17" ht="30" customHeight="1"/>
    <row r="67" spans="17:17" ht="30" customHeight="1"/>
    <row r="68" spans="17:17" ht="30" customHeight="1"/>
    <row r="69" spans="17:17" ht="30" customHeight="1"/>
    <row r="70" spans="17:17" ht="30" customHeight="1">
      <c r="Q70" s="49" t="s">
        <v>37</v>
      </c>
    </row>
    <row r="71" spans="17:17" ht="30" customHeight="1"/>
    <row r="72" spans="17:17" ht="30" customHeight="1">
      <c r="Q72" s="49" t="s">
        <v>37</v>
      </c>
    </row>
    <row r="73" spans="17:17" ht="30" customHeight="1"/>
    <row r="74" spans="17:17" ht="30" customHeight="1"/>
    <row r="75" spans="17:17" ht="30" customHeight="1"/>
    <row r="76" spans="17:17" ht="30" customHeight="1"/>
    <row r="77" spans="17:17" ht="30" customHeight="1"/>
    <row r="78" spans="17:17" ht="30" customHeight="1"/>
    <row r="79" spans="17:17" ht="30" customHeight="1"/>
    <row r="110" spans="17:17" ht="20.100000000000001" customHeight="1">
      <c r="Q110" s="49" t="s">
        <v>37</v>
      </c>
    </row>
    <row r="111" spans="17:17" ht="20.100000000000001" customHeight="1">
      <c r="Q111" s="49" t="s">
        <v>37</v>
      </c>
    </row>
    <row r="112" spans="17:17" ht="20.100000000000001" customHeight="1">
      <c r="Q112" s="49" t="s">
        <v>37</v>
      </c>
    </row>
    <row r="116" spans="17:17" ht="20.100000000000001" customHeight="1">
      <c r="Q116" s="49" t="s">
        <v>37</v>
      </c>
    </row>
    <row r="143" spans="17:17" ht="20.100000000000001" customHeight="1">
      <c r="Q143" s="49" t="s">
        <v>37</v>
      </c>
    </row>
    <row r="150" spans="17:17" ht="20.100000000000001" customHeight="1">
      <c r="Q150" s="49"/>
    </row>
    <row r="151" spans="17:17" ht="20.100000000000001" customHeight="1">
      <c r="Q151" s="49" t="s">
        <v>64</v>
      </c>
    </row>
    <row r="152" spans="17:17" ht="20.100000000000001" customHeight="1">
      <c r="Q152" s="49" t="s">
        <v>64</v>
      </c>
    </row>
    <row r="153" spans="17:17" ht="20.100000000000001" customHeight="1">
      <c r="Q153" s="49" t="s">
        <v>64</v>
      </c>
    </row>
    <row r="154" spans="17:17" ht="20.100000000000001" customHeight="1">
      <c r="Q154" s="49" t="s">
        <v>64</v>
      </c>
    </row>
    <row r="155" spans="17:17" ht="20.100000000000001" customHeight="1">
      <c r="Q155" s="49" t="s">
        <v>64</v>
      </c>
    </row>
    <row r="156" spans="17:17" ht="20.100000000000001" customHeight="1">
      <c r="Q156" s="49" t="s">
        <v>64</v>
      </c>
    </row>
    <row r="157" spans="17:17" ht="20.100000000000001" customHeight="1">
      <c r="Q157" s="49" t="s">
        <v>64</v>
      </c>
    </row>
    <row r="158" spans="17:17" ht="20.100000000000001" customHeight="1">
      <c r="Q158" s="49" t="s">
        <v>64</v>
      </c>
    </row>
    <row r="159" spans="17:17" ht="20.100000000000001" customHeight="1">
      <c r="Q159" s="49" t="s">
        <v>64</v>
      </c>
    </row>
    <row r="160" spans="17:17" ht="20.100000000000001" customHeight="1">
      <c r="Q160" s="49" t="s">
        <v>64</v>
      </c>
    </row>
    <row r="161" spans="17:17" ht="20.100000000000001" customHeight="1">
      <c r="Q161" s="49" t="s">
        <v>64</v>
      </c>
    </row>
    <row r="162" spans="17:17" ht="20.100000000000001" customHeight="1">
      <c r="Q162" s="49" t="s">
        <v>64</v>
      </c>
    </row>
    <row r="163" spans="17:17" ht="20.100000000000001" customHeight="1">
      <c r="Q163" s="49" t="s">
        <v>64</v>
      </c>
    </row>
    <row r="164" spans="17:17" ht="20.100000000000001" customHeight="1">
      <c r="Q164" s="49" t="s">
        <v>64</v>
      </c>
    </row>
    <row r="165" spans="17:17" ht="20.100000000000001" customHeight="1">
      <c r="Q165" s="49" t="s">
        <v>64</v>
      </c>
    </row>
    <row r="166" spans="17:17" ht="20.100000000000001" customHeight="1">
      <c r="Q166" s="49" t="s">
        <v>64</v>
      </c>
    </row>
    <row r="167" spans="17:17" ht="20.100000000000001" customHeight="1">
      <c r="Q167" s="49" t="s">
        <v>64</v>
      </c>
    </row>
    <row r="168" spans="17:17" ht="20.100000000000001" customHeight="1">
      <c r="Q168" s="49" t="s">
        <v>64</v>
      </c>
    </row>
    <row r="169" spans="17:17" ht="20.100000000000001" customHeight="1">
      <c r="Q169" s="49" t="s">
        <v>64</v>
      </c>
    </row>
    <row r="170" spans="17:17" ht="20.100000000000001" customHeight="1">
      <c r="Q170" s="49" t="s">
        <v>64</v>
      </c>
    </row>
    <row r="171" spans="17:17" ht="20.100000000000001" customHeight="1">
      <c r="Q171" s="49" t="s">
        <v>64</v>
      </c>
    </row>
    <row r="172" spans="17:17" ht="20.100000000000001" customHeight="1">
      <c r="Q172" s="49" t="s">
        <v>64</v>
      </c>
    </row>
  </sheetData>
  <mergeCells count="7">
    <mergeCell ref="A3:A4"/>
    <mergeCell ref="A2:E2"/>
    <mergeCell ref="M2:Y2"/>
    <mergeCell ref="B3:G3"/>
    <mergeCell ref="H3:M3"/>
    <mergeCell ref="N3:S3"/>
    <mergeCell ref="T3:Y3"/>
  </mergeCells>
  <phoneticPr fontId="4" type="noConversion"/>
  <printOptions horizontalCentered="1"/>
  <pageMargins left="0.98425196850393704" right="0.59055118110236227" top="0.62992125984251968" bottom="0.31496062992125984" header="0.43307086614173229" footer="0.39370078740157483"/>
  <pageSetup paperSize="9" scale="53" fitToHeight="10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34"/>
  </sheetPr>
  <dimension ref="A1:S216"/>
  <sheetViews>
    <sheetView tabSelected="1" view="pageBreakPreview" zoomScale="85" zoomScaleNormal="70" zoomScaleSheetLayoutView="85" workbookViewId="0">
      <pane ySplit="4" topLeftCell="A5" activePane="bottomLeft" state="frozen"/>
      <selection activeCell="G9" sqref="G9"/>
      <selection pane="bottomLeft" activeCell="T7" sqref="T7"/>
    </sheetView>
  </sheetViews>
  <sheetFormatPr defaultRowHeight="29.25" customHeight="1"/>
  <cols>
    <col min="1" max="1" width="5.77734375" style="22" customWidth="1"/>
    <col min="2" max="2" width="6.6640625" style="10" customWidth="1"/>
    <col min="3" max="3" width="4.77734375" style="26" customWidth="1"/>
    <col min="4" max="4" width="7.109375" style="26" customWidth="1"/>
    <col min="5" max="5" width="4.88671875" style="26" customWidth="1"/>
    <col min="6" max="6" width="5.77734375" style="6" customWidth="1"/>
    <col min="7" max="7" width="5.77734375" style="9" hidden="1" customWidth="1"/>
    <col min="8" max="9" width="10.21875" style="11" customWidth="1"/>
    <col min="10" max="10" width="10" style="11" customWidth="1"/>
    <col min="11" max="11" width="10" style="11" hidden="1" customWidth="1"/>
    <col min="12" max="12" width="26.109375" style="9" customWidth="1"/>
    <col min="13" max="13" width="9.88671875" style="9" customWidth="1"/>
    <col min="14" max="14" width="15.109375" style="9" customWidth="1"/>
    <col min="15" max="15" width="8.77734375" style="9" customWidth="1"/>
    <col min="16" max="16" width="9.88671875" style="9" customWidth="1"/>
    <col min="17" max="17" width="6.77734375" style="21" customWidth="1"/>
    <col min="18" max="18" width="0" style="9" hidden="1" customWidth="1"/>
    <col min="19" max="16384" width="8.88671875" style="9"/>
  </cols>
  <sheetData>
    <row r="1" spans="1:19" ht="64.5" customHeight="1">
      <c r="A1" s="113" t="s">
        <v>86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5"/>
    </row>
    <row r="2" spans="1:19" ht="35.25" customHeight="1">
      <c r="A2" s="116" t="s">
        <v>87</v>
      </c>
      <c r="B2" s="116"/>
      <c r="C2" s="116"/>
      <c r="D2" s="116"/>
      <c r="E2" s="116"/>
      <c r="F2" s="116"/>
      <c r="G2" s="116"/>
      <c r="H2" s="116"/>
      <c r="I2" s="112"/>
      <c r="J2" s="112"/>
      <c r="K2" s="112"/>
      <c r="L2" s="112"/>
      <c r="M2" s="112"/>
      <c r="N2" s="112"/>
      <c r="O2" s="112"/>
      <c r="P2" s="112"/>
      <c r="Q2" s="112"/>
    </row>
    <row r="3" spans="1:19" s="2" customFormat="1" ht="33" customHeight="1">
      <c r="A3" s="101" t="s">
        <v>15</v>
      </c>
      <c r="B3" s="110" t="s">
        <v>19</v>
      </c>
      <c r="C3" s="111"/>
      <c r="D3" s="111"/>
      <c r="E3" s="109"/>
      <c r="F3" s="102" t="s">
        <v>65</v>
      </c>
      <c r="G3" s="103"/>
      <c r="H3" s="104" t="s">
        <v>20</v>
      </c>
      <c r="I3" s="104"/>
      <c r="J3" s="105"/>
      <c r="K3" s="29"/>
      <c r="L3" s="106" t="s">
        <v>21</v>
      </c>
      <c r="M3" s="107"/>
      <c r="N3" s="15" t="s">
        <v>22</v>
      </c>
      <c r="O3" s="15"/>
      <c r="P3" s="15"/>
      <c r="Q3" s="102" t="s">
        <v>23</v>
      </c>
    </row>
    <row r="4" spans="1:19" s="6" customFormat="1" ht="28.5" customHeight="1">
      <c r="A4" s="101"/>
      <c r="B4" s="108" t="s">
        <v>38</v>
      </c>
      <c r="C4" s="109"/>
      <c r="D4" s="108" t="s">
        <v>43</v>
      </c>
      <c r="E4" s="109"/>
      <c r="F4" s="12" t="s">
        <v>24</v>
      </c>
      <c r="G4" s="12" t="s">
        <v>25</v>
      </c>
      <c r="H4" s="14" t="s">
        <v>26</v>
      </c>
      <c r="I4" s="14" t="s">
        <v>36</v>
      </c>
      <c r="J4" s="14" t="s">
        <v>37</v>
      </c>
      <c r="K4" s="14" t="s">
        <v>46</v>
      </c>
      <c r="L4" s="87" t="s">
        <v>16</v>
      </c>
      <c r="M4" s="13" t="s">
        <v>17</v>
      </c>
      <c r="N4" s="13" t="s">
        <v>16</v>
      </c>
      <c r="O4" s="13" t="s">
        <v>17</v>
      </c>
      <c r="P4" s="27" t="s">
        <v>66</v>
      </c>
      <c r="Q4" s="103"/>
    </row>
    <row r="5" spans="1:19" s="8" customFormat="1" ht="28.5" customHeight="1">
      <c r="A5" s="16">
        <v>1</v>
      </c>
      <c r="B5" s="17">
        <v>175</v>
      </c>
      <c r="C5" s="18">
        <v>3</v>
      </c>
      <c r="D5" s="17">
        <v>175</v>
      </c>
      <c r="E5" s="18">
        <v>3</v>
      </c>
      <c r="F5" s="20" t="s">
        <v>47</v>
      </c>
      <c r="G5" s="5"/>
      <c r="H5" s="1">
        <v>4061</v>
      </c>
      <c r="I5" s="28">
        <v>296</v>
      </c>
      <c r="J5" s="28">
        <v>296</v>
      </c>
      <c r="K5" s="28">
        <f>J5-I5</f>
        <v>0</v>
      </c>
      <c r="L5" s="20" t="s">
        <v>30</v>
      </c>
      <c r="M5" s="20" t="s">
        <v>31</v>
      </c>
      <c r="N5" s="5"/>
      <c r="O5" s="5"/>
      <c r="P5" s="5"/>
      <c r="Q5" s="5"/>
      <c r="R5" s="8" t="str">
        <f t="shared" ref="R5:R36" si="0">CONCATENATE(LEFT($F5,1),$M5)</f>
        <v>도공</v>
      </c>
    </row>
    <row r="6" spans="1:19" s="8" customFormat="1" ht="28.5" customHeight="1">
      <c r="A6" s="16">
        <v>2</v>
      </c>
      <c r="B6" s="17">
        <v>594</v>
      </c>
      <c r="C6" s="18">
        <v>3</v>
      </c>
      <c r="D6" s="17">
        <v>594</v>
      </c>
      <c r="E6" s="18">
        <v>3</v>
      </c>
      <c r="F6" s="20" t="s">
        <v>50</v>
      </c>
      <c r="G6" s="5"/>
      <c r="H6" s="1">
        <v>733</v>
      </c>
      <c r="I6" s="28">
        <v>151</v>
      </c>
      <c r="J6" s="28">
        <v>151</v>
      </c>
      <c r="K6" s="28">
        <f t="shared" ref="K6:K69" si="1">J6-I6</f>
        <v>0</v>
      </c>
      <c r="L6" s="20" t="s">
        <v>32</v>
      </c>
      <c r="M6" s="20" t="s">
        <v>33</v>
      </c>
      <c r="N6" s="5"/>
      <c r="O6" s="5"/>
      <c r="P6" s="5"/>
      <c r="Q6" s="5"/>
      <c r="R6" s="8" t="str">
        <f t="shared" si="0"/>
        <v>구국</v>
      </c>
    </row>
    <row r="7" spans="1:19" s="8" customFormat="1" ht="28.5" customHeight="1">
      <c r="A7" s="16">
        <v>3</v>
      </c>
      <c r="B7" s="17">
        <v>205</v>
      </c>
      <c r="C7" s="18"/>
      <c r="D7" s="17">
        <v>205</v>
      </c>
      <c r="E7" s="18"/>
      <c r="F7" s="20" t="s">
        <v>47</v>
      </c>
      <c r="G7" s="5"/>
      <c r="H7" s="1">
        <v>12164</v>
      </c>
      <c r="I7" s="28">
        <v>6602</v>
      </c>
      <c r="J7" s="28">
        <v>6602</v>
      </c>
      <c r="K7" s="28">
        <f t="shared" si="1"/>
        <v>0</v>
      </c>
      <c r="L7" s="20" t="s">
        <v>30</v>
      </c>
      <c r="M7" s="20" t="s">
        <v>31</v>
      </c>
      <c r="N7" s="5"/>
      <c r="O7" s="5"/>
      <c r="P7" s="5"/>
      <c r="Q7" s="5"/>
      <c r="R7" s="8" t="str">
        <f t="shared" si="0"/>
        <v>도공</v>
      </c>
    </row>
    <row r="8" spans="1:19" s="35" customFormat="1" ht="28.5" customHeight="1">
      <c r="A8" s="16">
        <v>4</v>
      </c>
      <c r="B8" s="17">
        <v>203</v>
      </c>
      <c r="C8" s="18">
        <v>5</v>
      </c>
      <c r="D8" s="17">
        <v>203</v>
      </c>
      <c r="E8" s="18">
        <v>5</v>
      </c>
      <c r="F8" s="20" t="s">
        <v>29</v>
      </c>
      <c r="G8" s="5"/>
      <c r="H8" s="1">
        <v>36</v>
      </c>
      <c r="I8" s="28">
        <v>36</v>
      </c>
      <c r="J8" s="28">
        <v>36</v>
      </c>
      <c r="K8" s="28">
        <f t="shared" si="1"/>
        <v>0</v>
      </c>
      <c r="L8" s="20" t="s">
        <v>30</v>
      </c>
      <c r="M8" s="20" t="s">
        <v>31</v>
      </c>
      <c r="N8" s="5"/>
      <c r="O8" s="5"/>
      <c r="P8" s="5"/>
      <c r="Q8" s="5"/>
      <c r="R8" s="8" t="str">
        <f t="shared" si="0"/>
        <v>전공</v>
      </c>
    </row>
    <row r="9" spans="1:19" s="8" customFormat="1" ht="28.5" customHeight="1">
      <c r="A9" s="16">
        <v>5</v>
      </c>
      <c r="B9" s="17">
        <v>187</v>
      </c>
      <c r="C9" s="18">
        <v>1</v>
      </c>
      <c r="D9" s="17">
        <v>187</v>
      </c>
      <c r="E9" s="18">
        <v>1</v>
      </c>
      <c r="F9" s="20" t="s">
        <v>44</v>
      </c>
      <c r="G9" s="5"/>
      <c r="H9" s="1">
        <v>3824</v>
      </c>
      <c r="I9" s="28">
        <v>3824</v>
      </c>
      <c r="J9" s="28">
        <v>3824</v>
      </c>
      <c r="K9" s="28">
        <f t="shared" si="1"/>
        <v>0</v>
      </c>
      <c r="L9" s="20" t="s">
        <v>30</v>
      </c>
      <c r="M9" s="20" t="s">
        <v>31</v>
      </c>
      <c r="N9" s="5"/>
      <c r="O9" s="5"/>
      <c r="P9" s="5"/>
      <c r="Q9" s="5"/>
      <c r="R9" s="8" t="str">
        <f t="shared" si="0"/>
        <v>임공</v>
      </c>
    </row>
    <row r="10" spans="1:19" s="35" customFormat="1" ht="28.5" customHeight="1">
      <c r="A10" s="16">
        <v>6</v>
      </c>
      <c r="B10" s="17">
        <v>187</v>
      </c>
      <c r="C10" s="18">
        <v>4</v>
      </c>
      <c r="D10" s="17">
        <v>187</v>
      </c>
      <c r="E10" s="18">
        <v>4</v>
      </c>
      <c r="F10" s="20" t="s">
        <v>44</v>
      </c>
      <c r="G10" s="5"/>
      <c r="H10" s="1">
        <v>160</v>
      </c>
      <c r="I10" s="28">
        <v>160</v>
      </c>
      <c r="J10" s="28">
        <v>160</v>
      </c>
      <c r="K10" s="28">
        <f t="shared" si="1"/>
        <v>0</v>
      </c>
      <c r="L10" s="20" t="s">
        <v>30</v>
      </c>
      <c r="M10" s="20" t="s">
        <v>31</v>
      </c>
      <c r="N10" s="5"/>
      <c r="O10" s="5"/>
      <c r="P10" s="5"/>
      <c r="Q10" s="5"/>
      <c r="R10" s="8" t="str">
        <f t="shared" si="0"/>
        <v>임공</v>
      </c>
    </row>
    <row r="11" spans="1:19" s="8" customFormat="1" ht="28.5" customHeight="1">
      <c r="A11" s="16">
        <v>7</v>
      </c>
      <c r="B11" s="17">
        <v>207</v>
      </c>
      <c r="C11" s="18">
        <v>1</v>
      </c>
      <c r="D11" s="17">
        <v>207</v>
      </c>
      <c r="E11" s="18">
        <v>1</v>
      </c>
      <c r="F11" s="20" t="s">
        <v>29</v>
      </c>
      <c r="G11" s="5"/>
      <c r="H11" s="1">
        <v>28</v>
      </c>
      <c r="I11" s="28">
        <v>28</v>
      </c>
      <c r="J11" s="28">
        <v>28</v>
      </c>
      <c r="K11" s="28">
        <f t="shared" si="1"/>
        <v>0</v>
      </c>
      <c r="L11" s="20" t="s">
        <v>30</v>
      </c>
      <c r="M11" s="20" t="s">
        <v>31</v>
      </c>
      <c r="N11" s="5"/>
      <c r="O11" s="5"/>
      <c r="P11" s="5"/>
      <c r="Q11" s="5"/>
      <c r="R11" s="8" t="str">
        <f t="shared" si="0"/>
        <v>전공</v>
      </c>
    </row>
    <row r="12" spans="1:19" s="35" customFormat="1" ht="28.5" customHeight="1">
      <c r="A12" s="16">
        <v>8</v>
      </c>
      <c r="B12" s="17">
        <v>207</v>
      </c>
      <c r="C12" s="18">
        <v>2</v>
      </c>
      <c r="D12" s="17">
        <v>207</v>
      </c>
      <c r="E12" s="18">
        <v>2</v>
      </c>
      <c r="F12" s="20" t="s">
        <v>29</v>
      </c>
      <c r="G12" s="5"/>
      <c r="H12" s="1">
        <v>86</v>
      </c>
      <c r="I12" s="28">
        <v>86</v>
      </c>
      <c r="J12" s="28">
        <v>86</v>
      </c>
      <c r="K12" s="28">
        <f t="shared" si="1"/>
        <v>0</v>
      </c>
      <c r="L12" s="20" t="s">
        <v>30</v>
      </c>
      <c r="M12" s="20" t="s">
        <v>31</v>
      </c>
      <c r="N12" s="5"/>
      <c r="O12" s="5"/>
      <c r="P12" s="5"/>
      <c r="Q12" s="5"/>
      <c r="R12" s="8" t="str">
        <f t="shared" si="0"/>
        <v>전공</v>
      </c>
      <c r="S12" s="36"/>
    </row>
    <row r="13" spans="1:19" s="35" customFormat="1" ht="28.5" customHeight="1">
      <c r="A13" s="16">
        <v>9</v>
      </c>
      <c r="B13" s="17">
        <v>184</v>
      </c>
      <c r="C13" s="18">
        <v>3</v>
      </c>
      <c r="D13" s="17">
        <v>184</v>
      </c>
      <c r="E13" s="18">
        <v>3</v>
      </c>
      <c r="F13" s="20" t="s">
        <v>29</v>
      </c>
      <c r="G13" s="5"/>
      <c r="H13" s="1">
        <v>17</v>
      </c>
      <c r="I13" s="28">
        <v>17</v>
      </c>
      <c r="J13" s="28">
        <v>17</v>
      </c>
      <c r="K13" s="28">
        <f t="shared" si="1"/>
        <v>0</v>
      </c>
      <c r="L13" s="20" t="s">
        <v>30</v>
      </c>
      <c r="M13" s="20" t="s">
        <v>31</v>
      </c>
      <c r="N13" s="5"/>
      <c r="O13" s="5"/>
      <c r="P13" s="5"/>
      <c r="Q13" s="5"/>
      <c r="R13" s="8" t="str">
        <f t="shared" si="0"/>
        <v>전공</v>
      </c>
    </row>
    <row r="14" spans="1:19" s="35" customFormat="1" ht="28.5" customHeight="1">
      <c r="A14" s="16">
        <v>10</v>
      </c>
      <c r="B14" s="17">
        <v>427</v>
      </c>
      <c r="C14" s="18">
        <v>1</v>
      </c>
      <c r="D14" s="17">
        <v>427</v>
      </c>
      <c r="E14" s="18">
        <v>1</v>
      </c>
      <c r="F14" s="20" t="s">
        <v>44</v>
      </c>
      <c r="G14" s="5"/>
      <c r="H14" s="1">
        <v>100</v>
      </c>
      <c r="I14" s="28">
        <v>100</v>
      </c>
      <c r="J14" s="28">
        <v>100</v>
      </c>
      <c r="K14" s="28">
        <f t="shared" si="1"/>
        <v>0</v>
      </c>
      <c r="L14" s="20" t="s">
        <v>30</v>
      </c>
      <c r="M14" s="20" t="s">
        <v>31</v>
      </c>
      <c r="N14" s="5"/>
      <c r="O14" s="5"/>
      <c r="P14" s="5"/>
      <c r="Q14" s="5"/>
      <c r="R14" s="8" t="str">
        <f t="shared" si="0"/>
        <v>임공</v>
      </c>
      <c r="S14" s="36"/>
    </row>
    <row r="15" spans="1:19" s="35" customFormat="1" ht="28.5" customHeight="1">
      <c r="A15" s="16">
        <v>11</v>
      </c>
      <c r="B15" s="17">
        <v>427</v>
      </c>
      <c r="C15" s="18">
        <v>2</v>
      </c>
      <c r="D15" s="17">
        <v>427</v>
      </c>
      <c r="E15" s="18">
        <v>2</v>
      </c>
      <c r="F15" s="20" t="s">
        <v>44</v>
      </c>
      <c r="G15" s="5"/>
      <c r="H15" s="1">
        <v>426</v>
      </c>
      <c r="I15" s="28">
        <v>426</v>
      </c>
      <c r="J15" s="28">
        <v>426</v>
      </c>
      <c r="K15" s="28">
        <f t="shared" si="1"/>
        <v>0</v>
      </c>
      <c r="L15" s="20" t="s">
        <v>30</v>
      </c>
      <c r="M15" s="20" t="s">
        <v>31</v>
      </c>
      <c r="N15" s="5"/>
      <c r="O15" s="5"/>
      <c r="P15" s="5"/>
      <c r="Q15" s="5"/>
      <c r="R15" s="8" t="str">
        <f t="shared" si="0"/>
        <v>임공</v>
      </c>
      <c r="S15" s="36"/>
    </row>
    <row r="16" spans="1:19" s="35" customFormat="1" ht="28.5" customHeight="1">
      <c r="A16" s="16">
        <v>12</v>
      </c>
      <c r="B16" s="17">
        <v>208</v>
      </c>
      <c r="C16" s="18">
        <v>2</v>
      </c>
      <c r="D16" s="17">
        <v>208</v>
      </c>
      <c r="E16" s="18">
        <v>2</v>
      </c>
      <c r="F16" s="20" t="s">
        <v>44</v>
      </c>
      <c r="G16" s="5"/>
      <c r="H16" s="1">
        <v>4063</v>
      </c>
      <c r="I16" s="28">
        <v>4063</v>
      </c>
      <c r="J16" s="28">
        <v>4063</v>
      </c>
      <c r="K16" s="28">
        <f t="shared" si="1"/>
        <v>0</v>
      </c>
      <c r="L16" s="20" t="s">
        <v>30</v>
      </c>
      <c r="M16" s="20" t="s">
        <v>31</v>
      </c>
      <c r="N16" s="5"/>
      <c r="O16" s="5"/>
      <c r="P16" s="5"/>
      <c r="Q16" s="5"/>
      <c r="R16" s="8" t="str">
        <f t="shared" si="0"/>
        <v>임공</v>
      </c>
      <c r="S16" s="36"/>
    </row>
    <row r="17" spans="1:19" s="35" customFormat="1" ht="28.5" customHeight="1">
      <c r="A17" s="16">
        <v>13</v>
      </c>
      <c r="B17" s="17">
        <v>208</v>
      </c>
      <c r="C17" s="18">
        <v>3</v>
      </c>
      <c r="D17" s="17">
        <v>208</v>
      </c>
      <c r="E17" s="18">
        <v>3</v>
      </c>
      <c r="F17" s="20" t="s">
        <v>44</v>
      </c>
      <c r="G17" s="5"/>
      <c r="H17" s="1">
        <v>24</v>
      </c>
      <c r="I17" s="28">
        <v>24</v>
      </c>
      <c r="J17" s="28">
        <v>24</v>
      </c>
      <c r="K17" s="28">
        <f t="shared" si="1"/>
        <v>0</v>
      </c>
      <c r="L17" s="20" t="s">
        <v>30</v>
      </c>
      <c r="M17" s="20" t="s">
        <v>31</v>
      </c>
      <c r="N17" s="5"/>
      <c r="O17" s="5"/>
      <c r="P17" s="5"/>
      <c r="Q17" s="5"/>
      <c r="R17" s="8" t="str">
        <f t="shared" si="0"/>
        <v>임공</v>
      </c>
      <c r="S17" s="36"/>
    </row>
    <row r="18" spans="1:19" s="35" customFormat="1" ht="28.5" customHeight="1">
      <c r="A18" s="16">
        <v>14</v>
      </c>
      <c r="B18" s="17">
        <v>214</v>
      </c>
      <c r="C18" s="18">
        <v>2</v>
      </c>
      <c r="D18" s="17">
        <v>214</v>
      </c>
      <c r="E18" s="18">
        <v>2</v>
      </c>
      <c r="F18" s="20" t="s">
        <v>44</v>
      </c>
      <c r="G18" s="5"/>
      <c r="H18" s="1">
        <v>245</v>
      </c>
      <c r="I18" s="28">
        <v>245</v>
      </c>
      <c r="J18" s="28">
        <v>245</v>
      </c>
      <c r="K18" s="28">
        <f t="shared" si="1"/>
        <v>0</v>
      </c>
      <c r="L18" s="20" t="s">
        <v>30</v>
      </c>
      <c r="M18" s="20" t="s">
        <v>31</v>
      </c>
      <c r="N18" s="5"/>
      <c r="O18" s="5"/>
      <c r="P18" s="5"/>
      <c r="Q18" s="5"/>
      <c r="R18" s="8" t="str">
        <f t="shared" si="0"/>
        <v>임공</v>
      </c>
      <c r="S18" s="36"/>
    </row>
    <row r="19" spans="1:19" s="35" customFormat="1" ht="28.5" customHeight="1">
      <c r="A19" s="16">
        <v>15</v>
      </c>
      <c r="B19" s="17">
        <v>211</v>
      </c>
      <c r="C19" s="18">
        <v>1</v>
      </c>
      <c r="D19" s="17">
        <v>211</v>
      </c>
      <c r="E19" s="18">
        <v>1</v>
      </c>
      <c r="F19" s="20" t="s">
        <v>29</v>
      </c>
      <c r="G19" s="5"/>
      <c r="H19" s="1">
        <v>144</v>
      </c>
      <c r="I19" s="28">
        <v>144</v>
      </c>
      <c r="J19" s="28">
        <v>144</v>
      </c>
      <c r="K19" s="28">
        <f t="shared" si="1"/>
        <v>0</v>
      </c>
      <c r="L19" s="20" t="s">
        <v>30</v>
      </c>
      <c r="M19" s="20" t="s">
        <v>31</v>
      </c>
      <c r="N19" s="5"/>
      <c r="O19" s="5"/>
      <c r="P19" s="5"/>
      <c r="Q19" s="5"/>
      <c r="R19" s="8" t="str">
        <f t="shared" si="0"/>
        <v>전공</v>
      </c>
      <c r="S19" s="36"/>
    </row>
    <row r="20" spans="1:19" s="35" customFormat="1" ht="28.5" customHeight="1">
      <c r="A20" s="16">
        <v>16</v>
      </c>
      <c r="B20" s="17">
        <v>212</v>
      </c>
      <c r="C20" s="18">
        <v>3</v>
      </c>
      <c r="D20" s="17">
        <v>212</v>
      </c>
      <c r="E20" s="18">
        <v>3</v>
      </c>
      <c r="F20" s="20" t="s">
        <v>29</v>
      </c>
      <c r="G20" s="5"/>
      <c r="H20" s="1">
        <v>656</v>
      </c>
      <c r="I20" s="28">
        <v>656</v>
      </c>
      <c r="J20" s="28">
        <v>656</v>
      </c>
      <c r="K20" s="28">
        <f t="shared" si="1"/>
        <v>0</v>
      </c>
      <c r="L20" s="20" t="s">
        <v>30</v>
      </c>
      <c r="M20" s="20" t="s">
        <v>31</v>
      </c>
      <c r="N20" s="5"/>
      <c r="O20" s="5"/>
      <c r="P20" s="5"/>
      <c r="Q20" s="5"/>
      <c r="R20" s="8" t="str">
        <f t="shared" si="0"/>
        <v>전공</v>
      </c>
      <c r="S20" s="36"/>
    </row>
    <row r="21" spans="1:19" s="35" customFormat="1" ht="28.5" customHeight="1">
      <c r="A21" s="16">
        <v>17</v>
      </c>
      <c r="B21" s="17">
        <v>213</v>
      </c>
      <c r="C21" s="18">
        <v>1</v>
      </c>
      <c r="D21" s="17">
        <v>213</v>
      </c>
      <c r="E21" s="18">
        <v>1</v>
      </c>
      <c r="F21" s="20" t="s">
        <v>29</v>
      </c>
      <c r="G21" s="5"/>
      <c r="H21" s="1">
        <v>1479</v>
      </c>
      <c r="I21" s="28">
        <v>1479</v>
      </c>
      <c r="J21" s="28">
        <v>1479</v>
      </c>
      <c r="K21" s="28">
        <f t="shared" si="1"/>
        <v>0</v>
      </c>
      <c r="L21" s="20" t="s">
        <v>30</v>
      </c>
      <c r="M21" s="20" t="s">
        <v>31</v>
      </c>
      <c r="N21" s="5"/>
      <c r="O21" s="5"/>
      <c r="P21" s="5"/>
      <c r="Q21" s="5"/>
      <c r="R21" s="8" t="str">
        <f t="shared" si="0"/>
        <v>전공</v>
      </c>
    </row>
    <row r="22" spans="1:19" s="35" customFormat="1" ht="28.5" customHeight="1">
      <c r="A22" s="16">
        <v>18</v>
      </c>
      <c r="B22" s="17">
        <v>209</v>
      </c>
      <c r="C22" s="18">
        <v>1</v>
      </c>
      <c r="D22" s="17">
        <v>209</v>
      </c>
      <c r="E22" s="18">
        <v>1</v>
      </c>
      <c r="F22" s="20" t="s">
        <v>29</v>
      </c>
      <c r="G22" s="5"/>
      <c r="H22" s="1">
        <v>939</v>
      </c>
      <c r="I22" s="28">
        <v>939</v>
      </c>
      <c r="J22" s="28">
        <v>939</v>
      </c>
      <c r="K22" s="28">
        <f t="shared" si="1"/>
        <v>0</v>
      </c>
      <c r="L22" s="20" t="s">
        <v>30</v>
      </c>
      <c r="M22" s="20" t="s">
        <v>31</v>
      </c>
      <c r="N22" s="5"/>
      <c r="O22" s="5"/>
      <c r="P22" s="5"/>
      <c r="Q22" s="5"/>
      <c r="R22" s="8" t="str">
        <f t="shared" si="0"/>
        <v>전공</v>
      </c>
      <c r="S22" s="36"/>
    </row>
    <row r="23" spans="1:19" s="35" customFormat="1" ht="28.5" customHeight="1">
      <c r="A23" s="16">
        <v>19</v>
      </c>
      <c r="B23" s="17">
        <v>210</v>
      </c>
      <c r="C23" s="18">
        <v>1</v>
      </c>
      <c r="D23" s="17">
        <v>210</v>
      </c>
      <c r="E23" s="18">
        <v>1</v>
      </c>
      <c r="F23" s="20" t="s">
        <v>29</v>
      </c>
      <c r="G23" s="5"/>
      <c r="H23" s="1">
        <v>1747</v>
      </c>
      <c r="I23" s="28">
        <v>1747</v>
      </c>
      <c r="J23" s="28">
        <v>1747</v>
      </c>
      <c r="K23" s="28">
        <f t="shared" si="1"/>
        <v>0</v>
      </c>
      <c r="L23" s="20" t="s">
        <v>30</v>
      </c>
      <c r="M23" s="20" t="s">
        <v>31</v>
      </c>
      <c r="N23" s="5"/>
      <c r="O23" s="5"/>
      <c r="P23" s="5"/>
      <c r="Q23" s="5"/>
      <c r="R23" s="8" t="str">
        <f t="shared" si="0"/>
        <v>전공</v>
      </c>
      <c r="S23" s="36"/>
    </row>
    <row r="24" spans="1:19" s="35" customFormat="1" ht="28.5" customHeight="1">
      <c r="A24" s="16">
        <v>20</v>
      </c>
      <c r="B24" s="17">
        <v>246</v>
      </c>
      <c r="C24" s="18">
        <v>6</v>
      </c>
      <c r="D24" s="17">
        <v>246</v>
      </c>
      <c r="E24" s="18">
        <v>6</v>
      </c>
      <c r="F24" s="20" t="s">
        <v>29</v>
      </c>
      <c r="G24" s="5"/>
      <c r="H24" s="1">
        <v>3438</v>
      </c>
      <c r="I24" s="28">
        <v>3438</v>
      </c>
      <c r="J24" s="28">
        <v>3438</v>
      </c>
      <c r="K24" s="28">
        <f t="shared" si="1"/>
        <v>0</v>
      </c>
      <c r="L24" s="20" t="s">
        <v>30</v>
      </c>
      <c r="M24" s="20" t="s">
        <v>31</v>
      </c>
      <c r="N24" s="5"/>
      <c r="O24" s="5"/>
      <c r="P24" s="5"/>
      <c r="Q24" s="5"/>
      <c r="R24" s="8" t="str">
        <f t="shared" si="0"/>
        <v>전공</v>
      </c>
      <c r="S24" s="36"/>
    </row>
    <row r="25" spans="1:19" s="38" customFormat="1" ht="28.5" customHeight="1">
      <c r="A25" s="16">
        <v>21</v>
      </c>
      <c r="B25" s="17">
        <v>245</v>
      </c>
      <c r="C25" s="18">
        <v>2</v>
      </c>
      <c r="D25" s="17">
        <v>245</v>
      </c>
      <c r="E25" s="18">
        <v>2</v>
      </c>
      <c r="F25" s="20" t="s">
        <v>29</v>
      </c>
      <c r="G25" s="5"/>
      <c r="H25" s="1">
        <v>251</v>
      </c>
      <c r="I25" s="28">
        <v>251</v>
      </c>
      <c r="J25" s="28">
        <v>251</v>
      </c>
      <c r="K25" s="28">
        <f t="shared" si="1"/>
        <v>0</v>
      </c>
      <c r="L25" s="20" t="s">
        <v>30</v>
      </c>
      <c r="M25" s="20" t="s">
        <v>31</v>
      </c>
      <c r="N25" s="5"/>
      <c r="O25" s="5"/>
      <c r="P25" s="5"/>
      <c r="Q25" s="5"/>
      <c r="R25" s="8" t="str">
        <f t="shared" si="0"/>
        <v>전공</v>
      </c>
      <c r="S25" s="37"/>
    </row>
    <row r="26" spans="1:19" s="35" customFormat="1" ht="28.5" customHeight="1">
      <c r="A26" s="16">
        <v>22</v>
      </c>
      <c r="B26" s="17">
        <v>241</v>
      </c>
      <c r="C26" s="18">
        <v>12</v>
      </c>
      <c r="D26" s="17">
        <v>241</v>
      </c>
      <c r="E26" s="18">
        <v>12</v>
      </c>
      <c r="F26" s="20" t="s">
        <v>51</v>
      </c>
      <c r="G26" s="5"/>
      <c r="H26" s="1">
        <v>20</v>
      </c>
      <c r="I26" s="28">
        <v>20</v>
      </c>
      <c r="J26" s="28">
        <v>20</v>
      </c>
      <c r="K26" s="28">
        <f t="shared" si="1"/>
        <v>0</v>
      </c>
      <c r="L26" s="20" t="s">
        <v>30</v>
      </c>
      <c r="M26" s="20" t="s">
        <v>31</v>
      </c>
      <c r="N26" s="5"/>
      <c r="O26" s="5"/>
      <c r="P26" s="5"/>
      <c r="Q26" s="5"/>
      <c r="R26" s="8" t="str">
        <f t="shared" si="0"/>
        <v>대공</v>
      </c>
      <c r="S26" s="36"/>
    </row>
    <row r="27" spans="1:19" s="35" customFormat="1" ht="28.5" customHeight="1">
      <c r="A27" s="16">
        <v>23</v>
      </c>
      <c r="B27" s="17">
        <v>241</v>
      </c>
      <c r="C27" s="18">
        <v>13</v>
      </c>
      <c r="D27" s="17">
        <v>241</v>
      </c>
      <c r="E27" s="18">
        <v>13</v>
      </c>
      <c r="F27" s="20" t="s">
        <v>51</v>
      </c>
      <c r="G27" s="5"/>
      <c r="H27" s="1">
        <v>36</v>
      </c>
      <c r="I27" s="28">
        <v>36</v>
      </c>
      <c r="J27" s="28">
        <v>36</v>
      </c>
      <c r="K27" s="28">
        <f t="shared" si="1"/>
        <v>0</v>
      </c>
      <c r="L27" s="20" t="s">
        <v>30</v>
      </c>
      <c r="M27" s="20" t="s">
        <v>31</v>
      </c>
      <c r="N27" s="5"/>
      <c r="O27" s="5"/>
      <c r="P27" s="5"/>
      <c r="Q27" s="5"/>
      <c r="R27" s="8" t="str">
        <f t="shared" si="0"/>
        <v>대공</v>
      </c>
      <c r="S27" s="36"/>
    </row>
    <row r="28" spans="1:19" s="35" customFormat="1" ht="28.5" customHeight="1">
      <c r="A28" s="16">
        <v>24</v>
      </c>
      <c r="B28" s="17">
        <v>246</v>
      </c>
      <c r="C28" s="18">
        <v>8</v>
      </c>
      <c r="D28" s="17">
        <v>246</v>
      </c>
      <c r="E28" s="18">
        <v>8</v>
      </c>
      <c r="F28" s="20" t="s">
        <v>28</v>
      </c>
      <c r="G28" s="5"/>
      <c r="H28" s="1">
        <v>149</v>
      </c>
      <c r="I28" s="28">
        <v>149</v>
      </c>
      <c r="J28" s="28">
        <v>149</v>
      </c>
      <c r="K28" s="28">
        <f t="shared" si="1"/>
        <v>0</v>
      </c>
      <c r="L28" s="20" t="s">
        <v>30</v>
      </c>
      <c r="M28" s="20" t="s">
        <v>31</v>
      </c>
      <c r="N28" s="5"/>
      <c r="O28" s="5"/>
      <c r="P28" s="5"/>
      <c r="Q28" s="5"/>
      <c r="R28" s="8" t="str">
        <f t="shared" si="0"/>
        <v>답공</v>
      </c>
      <c r="S28" s="36"/>
    </row>
    <row r="29" spans="1:19" s="35" customFormat="1" ht="28.5" customHeight="1">
      <c r="A29" s="16">
        <v>25</v>
      </c>
      <c r="B29" s="17">
        <v>246</v>
      </c>
      <c r="C29" s="18">
        <v>1</v>
      </c>
      <c r="D29" s="17">
        <v>246</v>
      </c>
      <c r="E29" s="18">
        <v>1</v>
      </c>
      <c r="F29" s="20" t="s">
        <v>28</v>
      </c>
      <c r="G29" s="5"/>
      <c r="H29" s="1">
        <v>555</v>
      </c>
      <c r="I29" s="28">
        <v>555</v>
      </c>
      <c r="J29" s="28">
        <v>555</v>
      </c>
      <c r="K29" s="28">
        <f t="shared" si="1"/>
        <v>0</v>
      </c>
      <c r="L29" s="20" t="s">
        <v>30</v>
      </c>
      <c r="M29" s="20" t="s">
        <v>31</v>
      </c>
      <c r="N29" s="5"/>
      <c r="O29" s="5"/>
      <c r="P29" s="5"/>
      <c r="Q29" s="5"/>
      <c r="R29" s="8" t="str">
        <f t="shared" si="0"/>
        <v>답공</v>
      </c>
      <c r="S29" s="36"/>
    </row>
    <row r="30" spans="1:19" s="8" customFormat="1" ht="28.5" customHeight="1">
      <c r="A30" s="16">
        <v>26</v>
      </c>
      <c r="B30" s="17">
        <v>598</v>
      </c>
      <c r="C30" s="18"/>
      <c r="D30" s="17">
        <v>598</v>
      </c>
      <c r="E30" s="18"/>
      <c r="F30" s="20" t="s">
        <v>49</v>
      </c>
      <c r="G30" s="5"/>
      <c r="H30" s="1">
        <v>160935</v>
      </c>
      <c r="I30" s="28">
        <v>4814</v>
      </c>
      <c r="J30" s="28">
        <v>4814</v>
      </c>
      <c r="K30" s="28">
        <f t="shared" si="1"/>
        <v>0</v>
      </c>
      <c r="L30" s="20" t="s">
        <v>30</v>
      </c>
      <c r="M30" s="20" t="s">
        <v>31</v>
      </c>
      <c r="N30" s="5"/>
      <c r="O30" s="5"/>
      <c r="P30" s="5"/>
      <c r="Q30" s="5"/>
      <c r="R30" s="8" t="str">
        <f t="shared" si="0"/>
        <v>천공</v>
      </c>
      <c r="S30" s="7"/>
    </row>
    <row r="31" spans="1:19" s="8" customFormat="1" ht="28.5" customHeight="1">
      <c r="A31" s="16">
        <v>27</v>
      </c>
      <c r="B31" s="17">
        <v>248</v>
      </c>
      <c r="C31" s="18"/>
      <c r="D31" s="17">
        <v>248</v>
      </c>
      <c r="E31" s="18"/>
      <c r="F31" s="20" t="s">
        <v>49</v>
      </c>
      <c r="G31" s="5"/>
      <c r="H31" s="1">
        <v>3231</v>
      </c>
      <c r="I31" s="28">
        <v>77</v>
      </c>
      <c r="J31" s="28">
        <v>77</v>
      </c>
      <c r="K31" s="28">
        <f t="shared" si="1"/>
        <v>0</v>
      </c>
      <c r="L31" s="20" t="s">
        <v>30</v>
      </c>
      <c r="M31" s="20" t="s">
        <v>31</v>
      </c>
      <c r="N31" s="5"/>
      <c r="O31" s="5"/>
      <c r="P31" s="5"/>
      <c r="Q31" s="5"/>
      <c r="R31" s="8" t="str">
        <f t="shared" si="0"/>
        <v>천공</v>
      </c>
      <c r="S31" s="7"/>
    </row>
    <row r="32" spans="1:19" s="8" customFormat="1" ht="28.5" customHeight="1">
      <c r="A32" s="16">
        <v>28</v>
      </c>
      <c r="B32" s="17">
        <v>249</v>
      </c>
      <c r="C32" s="18">
        <v>6</v>
      </c>
      <c r="D32" s="17">
        <v>249</v>
      </c>
      <c r="E32" s="18">
        <v>6</v>
      </c>
      <c r="F32" s="20" t="s">
        <v>28</v>
      </c>
      <c r="G32" s="5"/>
      <c r="H32" s="1">
        <v>1514</v>
      </c>
      <c r="I32" s="28">
        <v>1514</v>
      </c>
      <c r="J32" s="28">
        <v>1514</v>
      </c>
      <c r="K32" s="28">
        <f t="shared" si="1"/>
        <v>0</v>
      </c>
      <c r="L32" s="20" t="s">
        <v>30</v>
      </c>
      <c r="M32" s="20" t="s">
        <v>31</v>
      </c>
      <c r="N32" s="5"/>
      <c r="O32" s="5"/>
      <c r="P32" s="5"/>
      <c r="Q32" s="5"/>
      <c r="R32" s="8" t="str">
        <f t="shared" si="0"/>
        <v>답공</v>
      </c>
      <c r="S32" s="7"/>
    </row>
    <row r="33" spans="1:19" s="35" customFormat="1" ht="28.5" customHeight="1">
      <c r="A33" s="16">
        <v>29</v>
      </c>
      <c r="B33" s="17">
        <v>249</v>
      </c>
      <c r="C33" s="18">
        <v>13</v>
      </c>
      <c r="D33" s="17">
        <v>249</v>
      </c>
      <c r="E33" s="18">
        <v>13</v>
      </c>
      <c r="F33" s="20" t="s">
        <v>28</v>
      </c>
      <c r="G33" s="5"/>
      <c r="H33" s="1">
        <v>525</v>
      </c>
      <c r="I33" s="28">
        <v>525</v>
      </c>
      <c r="J33" s="28">
        <v>525</v>
      </c>
      <c r="K33" s="28">
        <f t="shared" si="1"/>
        <v>0</v>
      </c>
      <c r="L33" s="20" t="s">
        <v>30</v>
      </c>
      <c r="M33" s="20" t="s">
        <v>31</v>
      </c>
      <c r="N33" s="5"/>
      <c r="O33" s="5"/>
      <c r="P33" s="5"/>
      <c r="Q33" s="5"/>
      <c r="R33" s="8" t="str">
        <f t="shared" si="0"/>
        <v>답공</v>
      </c>
      <c r="S33" s="36"/>
    </row>
    <row r="34" spans="1:19" s="35" customFormat="1" ht="28.5" customHeight="1">
      <c r="A34" s="16">
        <v>30</v>
      </c>
      <c r="B34" s="17">
        <v>250</v>
      </c>
      <c r="C34" s="18">
        <v>4</v>
      </c>
      <c r="D34" s="17">
        <v>250</v>
      </c>
      <c r="E34" s="18">
        <v>4</v>
      </c>
      <c r="F34" s="20" t="s">
        <v>28</v>
      </c>
      <c r="G34" s="5"/>
      <c r="H34" s="1">
        <v>1345</v>
      </c>
      <c r="I34" s="28">
        <v>1345</v>
      </c>
      <c r="J34" s="28">
        <v>1345</v>
      </c>
      <c r="K34" s="28">
        <f t="shared" si="1"/>
        <v>0</v>
      </c>
      <c r="L34" s="20" t="s">
        <v>30</v>
      </c>
      <c r="M34" s="20" t="s">
        <v>31</v>
      </c>
      <c r="N34" s="5"/>
      <c r="O34" s="5"/>
      <c r="P34" s="5"/>
      <c r="Q34" s="5"/>
      <c r="R34" s="8" t="str">
        <f t="shared" si="0"/>
        <v>답공</v>
      </c>
    </row>
    <row r="35" spans="1:19" s="35" customFormat="1" ht="28.5" customHeight="1">
      <c r="A35" s="16">
        <v>31</v>
      </c>
      <c r="B35" s="17">
        <v>249</v>
      </c>
      <c r="C35" s="18">
        <v>12</v>
      </c>
      <c r="D35" s="17">
        <v>249</v>
      </c>
      <c r="E35" s="18">
        <v>12</v>
      </c>
      <c r="F35" s="20" t="s">
        <v>51</v>
      </c>
      <c r="G35" s="5"/>
      <c r="H35" s="1">
        <v>226</v>
      </c>
      <c r="I35" s="28">
        <v>226</v>
      </c>
      <c r="J35" s="28">
        <v>226</v>
      </c>
      <c r="K35" s="28">
        <f t="shared" si="1"/>
        <v>0</v>
      </c>
      <c r="L35" s="20" t="s">
        <v>30</v>
      </c>
      <c r="M35" s="20" t="s">
        <v>31</v>
      </c>
      <c r="N35" s="5"/>
      <c r="O35" s="5"/>
      <c r="P35" s="5"/>
      <c r="Q35" s="5"/>
      <c r="R35" s="8" t="str">
        <f t="shared" si="0"/>
        <v>대공</v>
      </c>
    </row>
    <row r="36" spans="1:19" s="35" customFormat="1" ht="28.5" customHeight="1">
      <c r="A36" s="16">
        <v>32</v>
      </c>
      <c r="B36" s="17">
        <v>251</v>
      </c>
      <c r="C36" s="18">
        <v>3</v>
      </c>
      <c r="D36" s="17">
        <v>251</v>
      </c>
      <c r="E36" s="18">
        <v>3</v>
      </c>
      <c r="F36" s="20" t="s">
        <v>28</v>
      </c>
      <c r="G36" s="5"/>
      <c r="H36" s="1">
        <v>738</v>
      </c>
      <c r="I36" s="28">
        <v>738</v>
      </c>
      <c r="J36" s="28">
        <v>738</v>
      </c>
      <c r="K36" s="28">
        <f t="shared" si="1"/>
        <v>0</v>
      </c>
      <c r="L36" s="20" t="s">
        <v>30</v>
      </c>
      <c r="M36" s="20" t="s">
        <v>31</v>
      </c>
      <c r="N36" s="5"/>
      <c r="O36" s="5"/>
      <c r="P36" s="5"/>
      <c r="Q36" s="5"/>
      <c r="R36" s="8" t="str">
        <f t="shared" si="0"/>
        <v>답공</v>
      </c>
    </row>
    <row r="37" spans="1:19" s="8" customFormat="1" ht="28.5" customHeight="1">
      <c r="A37" s="16">
        <v>33</v>
      </c>
      <c r="B37" s="17">
        <v>600</v>
      </c>
      <c r="C37" s="18"/>
      <c r="D37" s="17">
        <v>600</v>
      </c>
      <c r="E37" s="18"/>
      <c r="F37" s="20" t="s">
        <v>50</v>
      </c>
      <c r="G37" s="5"/>
      <c r="H37" s="1">
        <v>9233</v>
      </c>
      <c r="I37" s="28">
        <v>2198</v>
      </c>
      <c r="J37" s="28">
        <v>2198</v>
      </c>
      <c r="K37" s="28">
        <f t="shared" si="1"/>
        <v>0</v>
      </c>
      <c r="L37" s="20" t="s">
        <v>32</v>
      </c>
      <c r="M37" s="20" t="s">
        <v>33</v>
      </c>
      <c r="N37" s="5"/>
      <c r="O37" s="5"/>
      <c r="P37" s="5"/>
      <c r="Q37" s="5"/>
      <c r="R37" s="8" t="str">
        <f t="shared" ref="R37:R70" si="2">CONCATENATE(LEFT($F37,1),$M37)</f>
        <v>구국</v>
      </c>
    </row>
    <row r="38" spans="1:19" s="35" customFormat="1" ht="28.5" customHeight="1">
      <c r="A38" s="16">
        <v>34</v>
      </c>
      <c r="B38" s="17">
        <v>257</v>
      </c>
      <c r="C38" s="18">
        <v>4</v>
      </c>
      <c r="D38" s="17">
        <v>257</v>
      </c>
      <c r="E38" s="18">
        <v>4</v>
      </c>
      <c r="F38" s="20" t="s">
        <v>47</v>
      </c>
      <c r="G38" s="5"/>
      <c r="H38" s="1">
        <v>93</v>
      </c>
      <c r="I38" s="28">
        <v>16</v>
      </c>
      <c r="J38" s="28">
        <v>16</v>
      </c>
      <c r="K38" s="28">
        <f t="shared" si="1"/>
        <v>0</v>
      </c>
      <c r="L38" s="20" t="s">
        <v>35</v>
      </c>
      <c r="M38" s="20" t="s">
        <v>31</v>
      </c>
      <c r="N38" s="5"/>
      <c r="O38" s="5"/>
      <c r="P38" s="5"/>
      <c r="Q38" s="5"/>
      <c r="R38" s="8" t="str">
        <f t="shared" si="2"/>
        <v>도공</v>
      </c>
    </row>
    <row r="39" spans="1:19" s="8" customFormat="1" ht="28.5" customHeight="1">
      <c r="A39" s="16">
        <v>35</v>
      </c>
      <c r="B39" s="17">
        <v>597</v>
      </c>
      <c r="C39" s="18"/>
      <c r="D39" s="17">
        <v>597</v>
      </c>
      <c r="E39" s="18"/>
      <c r="F39" s="20" t="s">
        <v>47</v>
      </c>
      <c r="G39" s="5"/>
      <c r="H39" s="1">
        <v>132</v>
      </c>
      <c r="I39" s="28">
        <v>54</v>
      </c>
      <c r="J39" s="28">
        <v>54</v>
      </c>
      <c r="K39" s="28">
        <f t="shared" si="1"/>
        <v>0</v>
      </c>
      <c r="L39" s="20" t="s">
        <v>34</v>
      </c>
      <c r="M39" s="20" t="s">
        <v>33</v>
      </c>
      <c r="N39" s="5"/>
      <c r="O39" s="5"/>
      <c r="P39" s="5"/>
      <c r="Q39" s="5"/>
      <c r="R39" s="8" t="str">
        <f t="shared" si="2"/>
        <v>도국</v>
      </c>
    </row>
    <row r="40" spans="1:19" s="35" customFormat="1" ht="28.5" customHeight="1">
      <c r="A40" s="16">
        <v>36</v>
      </c>
      <c r="B40" s="17">
        <v>256</v>
      </c>
      <c r="C40" s="18">
        <v>4</v>
      </c>
      <c r="D40" s="17">
        <v>256</v>
      </c>
      <c r="E40" s="18">
        <v>4</v>
      </c>
      <c r="F40" s="20" t="s">
        <v>47</v>
      </c>
      <c r="G40" s="5"/>
      <c r="H40" s="1">
        <v>43</v>
      </c>
      <c r="I40" s="28">
        <v>43</v>
      </c>
      <c r="J40" s="28">
        <v>43</v>
      </c>
      <c r="K40" s="28">
        <f t="shared" si="1"/>
        <v>0</v>
      </c>
      <c r="L40" s="20" t="s">
        <v>35</v>
      </c>
      <c r="M40" s="20" t="s">
        <v>31</v>
      </c>
      <c r="N40" s="5"/>
      <c r="O40" s="5"/>
      <c r="P40" s="5"/>
      <c r="Q40" s="5"/>
      <c r="R40" s="8" t="str">
        <f t="shared" si="2"/>
        <v>도공</v>
      </c>
    </row>
    <row r="41" spans="1:19" s="35" customFormat="1" ht="28.5" customHeight="1">
      <c r="A41" s="16">
        <v>37</v>
      </c>
      <c r="B41" s="17">
        <v>256</v>
      </c>
      <c r="C41" s="18">
        <v>5</v>
      </c>
      <c r="D41" s="17">
        <v>256</v>
      </c>
      <c r="E41" s="18">
        <v>5</v>
      </c>
      <c r="F41" s="20" t="s">
        <v>47</v>
      </c>
      <c r="G41" s="5"/>
      <c r="H41" s="1">
        <v>50</v>
      </c>
      <c r="I41" s="28">
        <v>50</v>
      </c>
      <c r="J41" s="28">
        <v>50</v>
      </c>
      <c r="K41" s="28">
        <f t="shared" si="1"/>
        <v>0</v>
      </c>
      <c r="L41" s="20" t="s">
        <v>30</v>
      </c>
      <c r="M41" s="20" t="s">
        <v>31</v>
      </c>
      <c r="N41" s="5"/>
      <c r="O41" s="5"/>
      <c r="P41" s="5"/>
      <c r="Q41" s="5"/>
      <c r="R41" s="8" t="str">
        <f t="shared" si="2"/>
        <v>도공</v>
      </c>
    </row>
    <row r="42" spans="1:19" s="35" customFormat="1" ht="28.5" customHeight="1">
      <c r="A42" s="16">
        <v>38</v>
      </c>
      <c r="B42" s="17">
        <v>256</v>
      </c>
      <c r="C42" s="18">
        <v>7</v>
      </c>
      <c r="D42" s="17">
        <v>256</v>
      </c>
      <c r="E42" s="18">
        <v>7</v>
      </c>
      <c r="F42" s="20" t="s">
        <v>28</v>
      </c>
      <c r="G42" s="5"/>
      <c r="H42" s="1">
        <v>111</v>
      </c>
      <c r="I42" s="28">
        <v>111</v>
      </c>
      <c r="J42" s="28">
        <v>111</v>
      </c>
      <c r="K42" s="28">
        <f t="shared" si="1"/>
        <v>0</v>
      </c>
      <c r="L42" s="20" t="s">
        <v>30</v>
      </c>
      <c r="M42" s="20" t="s">
        <v>31</v>
      </c>
      <c r="N42" s="5"/>
      <c r="O42" s="5"/>
      <c r="P42" s="5"/>
      <c r="Q42" s="5"/>
      <c r="R42" s="8" t="str">
        <f t="shared" si="2"/>
        <v>답공</v>
      </c>
    </row>
    <row r="43" spans="1:19" s="35" customFormat="1" ht="28.5" customHeight="1">
      <c r="A43" s="16">
        <v>39</v>
      </c>
      <c r="B43" s="17">
        <v>256</v>
      </c>
      <c r="C43" s="18">
        <v>8</v>
      </c>
      <c r="D43" s="17">
        <v>256</v>
      </c>
      <c r="E43" s="18">
        <v>8</v>
      </c>
      <c r="F43" s="20" t="s">
        <v>28</v>
      </c>
      <c r="G43" s="5"/>
      <c r="H43" s="1">
        <v>416</v>
      </c>
      <c r="I43" s="28">
        <v>416</v>
      </c>
      <c r="J43" s="28">
        <v>416</v>
      </c>
      <c r="K43" s="28">
        <f t="shared" si="1"/>
        <v>0</v>
      </c>
      <c r="L43" s="20" t="s">
        <v>30</v>
      </c>
      <c r="M43" s="20" t="s">
        <v>31</v>
      </c>
      <c r="N43" s="5"/>
      <c r="O43" s="5"/>
      <c r="P43" s="5"/>
      <c r="Q43" s="5"/>
      <c r="R43" s="8" t="str">
        <f t="shared" si="2"/>
        <v>답공</v>
      </c>
    </row>
    <row r="44" spans="1:19" s="35" customFormat="1" ht="28.5" customHeight="1">
      <c r="A44" s="16">
        <v>40</v>
      </c>
      <c r="B44" s="17">
        <v>255</v>
      </c>
      <c r="C44" s="18">
        <v>3</v>
      </c>
      <c r="D44" s="17">
        <v>255</v>
      </c>
      <c r="E44" s="18">
        <v>3</v>
      </c>
      <c r="F44" s="20" t="s">
        <v>52</v>
      </c>
      <c r="G44" s="5"/>
      <c r="H44" s="1">
        <v>1691</v>
      </c>
      <c r="I44" s="28">
        <v>1691</v>
      </c>
      <c r="J44" s="28">
        <v>1691</v>
      </c>
      <c r="K44" s="28">
        <f t="shared" si="1"/>
        <v>0</v>
      </c>
      <c r="L44" s="20" t="s">
        <v>30</v>
      </c>
      <c r="M44" s="20" t="s">
        <v>31</v>
      </c>
      <c r="N44" s="5"/>
      <c r="O44" s="5"/>
      <c r="P44" s="5"/>
      <c r="Q44" s="5"/>
      <c r="R44" s="8" t="str">
        <f t="shared" si="2"/>
        <v>목공</v>
      </c>
    </row>
    <row r="45" spans="1:19" s="35" customFormat="1" ht="28.5" customHeight="1">
      <c r="A45" s="16">
        <v>41</v>
      </c>
      <c r="B45" s="17">
        <v>253</v>
      </c>
      <c r="C45" s="18">
        <v>5</v>
      </c>
      <c r="D45" s="17">
        <v>253</v>
      </c>
      <c r="E45" s="18">
        <v>5</v>
      </c>
      <c r="F45" s="20" t="s">
        <v>28</v>
      </c>
      <c r="G45" s="5"/>
      <c r="H45" s="1">
        <v>413</v>
      </c>
      <c r="I45" s="28">
        <v>413</v>
      </c>
      <c r="J45" s="28">
        <v>413</v>
      </c>
      <c r="K45" s="28">
        <f t="shared" si="1"/>
        <v>0</v>
      </c>
      <c r="L45" s="20" t="s">
        <v>30</v>
      </c>
      <c r="M45" s="20" t="s">
        <v>31</v>
      </c>
      <c r="N45" s="5"/>
      <c r="O45" s="5"/>
      <c r="P45" s="5"/>
      <c r="Q45" s="5"/>
      <c r="R45" s="8" t="str">
        <f t="shared" si="2"/>
        <v>답공</v>
      </c>
    </row>
    <row r="46" spans="1:19" s="35" customFormat="1" ht="28.5" customHeight="1">
      <c r="A46" s="16">
        <v>42</v>
      </c>
      <c r="B46" s="17">
        <v>254</v>
      </c>
      <c r="C46" s="18">
        <v>2</v>
      </c>
      <c r="D46" s="17">
        <v>254</v>
      </c>
      <c r="E46" s="18">
        <v>2</v>
      </c>
      <c r="F46" s="20" t="s">
        <v>47</v>
      </c>
      <c r="G46" s="5"/>
      <c r="H46" s="1">
        <v>46</v>
      </c>
      <c r="I46" s="28">
        <v>46</v>
      </c>
      <c r="J46" s="28">
        <v>46</v>
      </c>
      <c r="K46" s="28">
        <f t="shared" si="1"/>
        <v>0</v>
      </c>
      <c r="L46" s="20" t="s">
        <v>35</v>
      </c>
      <c r="M46" s="20" t="s">
        <v>31</v>
      </c>
      <c r="N46" s="5"/>
      <c r="O46" s="5"/>
      <c r="P46" s="5"/>
      <c r="Q46" s="5"/>
      <c r="R46" s="8" t="str">
        <f t="shared" si="2"/>
        <v>도공</v>
      </c>
    </row>
    <row r="47" spans="1:19" s="8" customFormat="1" ht="28.5" customHeight="1">
      <c r="A47" s="16">
        <v>43</v>
      </c>
      <c r="B47" s="17">
        <v>599</v>
      </c>
      <c r="C47" s="18"/>
      <c r="D47" s="17">
        <v>599</v>
      </c>
      <c r="E47" s="18"/>
      <c r="F47" s="20" t="s">
        <v>47</v>
      </c>
      <c r="G47" s="5"/>
      <c r="H47" s="1">
        <v>3296</v>
      </c>
      <c r="I47" s="28">
        <v>66</v>
      </c>
      <c r="J47" s="28">
        <v>66</v>
      </c>
      <c r="K47" s="28">
        <f t="shared" si="1"/>
        <v>0</v>
      </c>
      <c r="L47" s="20" t="s">
        <v>34</v>
      </c>
      <c r="M47" s="20" t="s">
        <v>33</v>
      </c>
      <c r="N47" s="5"/>
      <c r="O47" s="5"/>
      <c r="P47" s="5"/>
      <c r="Q47" s="5"/>
      <c r="R47" s="8" t="str">
        <f t="shared" si="2"/>
        <v>도국</v>
      </c>
    </row>
    <row r="48" spans="1:19" s="35" customFormat="1" ht="28.5" customHeight="1">
      <c r="A48" s="16">
        <v>44</v>
      </c>
      <c r="B48" s="17">
        <v>253</v>
      </c>
      <c r="C48" s="18">
        <v>6</v>
      </c>
      <c r="D48" s="17">
        <v>253</v>
      </c>
      <c r="E48" s="18">
        <v>6</v>
      </c>
      <c r="F48" s="20" t="s">
        <v>47</v>
      </c>
      <c r="G48" s="5"/>
      <c r="H48" s="1">
        <v>66</v>
      </c>
      <c r="I48" s="28">
        <v>66</v>
      </c>
      <c r="J48" s="28">
        <v>66</v>
      </c>
      <c r="K48" s="28">
        <f t="shared" si="1"/>
        <v>0</v>
      </c>
      <c r="L48" s="20" t="s">
        <v>30</v>
      </c>
      <c r="M48" s="20" t="s">
        <v>31</v>
      </c>
      <c r="N48" s="5"/>
      <c r="O48" s="5"/>
      <c r="P48" s="5"/>
      <c r="Q48" s="5"/>
      <c r="R48" s="8" t="str">
        <f t="shared" si="2"/>
        <v>도공</v>
      </c>
    </row>
    <row r="49" spans="1:18" s="35" customFormat="1" ht="28.5" customHeight="1">
      <c r="A49" s="16">
        <v>45</v>
      </c>
      <c r="B49" s="17">
        <v>254</v>
      </c>
      <c r="C49" s="18">
        <v>4</v>
      </c>
      <c r="D49" s="17">
        <v>254</v>
      </c>
      <c r="E49" s="18">
        <v>4</v>
      </c>
      <c r="F49" s="20" t="s">
        <v>28</v>
      </c>
      <c r="G49" s="5"/>
      <c r="H49" s="1">
        <v>519</v>
      </c>
      <c r="I49" s="28">
        <v>519</v>
      </c>
      <c r="J49" s="28">
        <v>519</v>
      </c>
      <c r="K49" s="28">
        <f t="shared" si="1"/>
        <v>0</v>
      </c>
      <c r="L49" s="20" t="s">
        <v>30</v>
      </c>
      <c r="M49" s="20" t="s">
        <v>31</v>
      </c>
      <c r="N49" s="5"/>
      <c r="O49" s="5"/>
      <c r="P49" s="5"/>
      <c r="Q49" s="5"/>
      <c r="R49" s="8" t="str">
        <f t="shared" si="2"/>
        <v>답공</v>
      </c>
    </row>
    <row r="50" spans="1:18" s="35" customFormat="1" ht="28.5" customHeight="1">
      <c r="A50" s="16">
        <v>46</v>
      </c>
      <c r="B50" s="17">
        <v>255</v>
      </c>
      <c r="C50" s="18">
        <v>6</v>
      </c>
      <c r="D50" s="17">
        <v>255</v>
      </c>
      <c r="E50" s="18">
        <v>6</v>
      </c>
      <c r="F50" s="20" t="s">
        <v>51</v>
      </c>
      <c r="G50" s="5"/>
      <c r="H50" s="1">
        <v>460</v>
      </c>
      <c r="I50" s="28">
        <v>460</v>
      </c>
      <c r="J50" s="28">
        <v>460</v>
      </c>
      <c r="K50" s="28">
        <f t="shared" si="1"/>
        <v>0</v>
      </c>
      <c r="L50" s="20" t="s">
        <v>30</v>
      </c>
      <c r="M50" s="20" t="s">
        <v>31</v>
      </c>
      <c r="N50" s="5"/>
      <c r="O50" s="5"/>
      <c r="P50" s="5"/>
      <c r="Q50" s="5"/>
      <c r="R50" s="8" t="str">
        <f t="shared" si="2"/>
        <v>대공</v>
      </c>
    </row>
    <row r="51" spans="1:18" s="35" customFormat="1" ht="28.5" customHeight="1">
      <c r="A51" s="16">
        <v>47</v>
      </c>
      <c r="B51" s="17">
        <v>255</v>
      </c>
      <c r="C51" s="18">
        <v>5</v>
      </c>
      <c r="D51" s="17">
        <v>255</v>
      </c>
      <c r="E51" s="18">
        <v>5</v>
      </c>
      <c r="F51" s="20" t="s">
        <v>28</v>
      </c>
      <c r="G51" s="5"/>
      <c r="H51" s="1">
        <v>1286</v>
      </c>
      <c r="I51" s="28">
        <v>1286</v>
      </c>
      <c r="J51" s="28">
        <v>1286</v>
      </c>
      <c r="K51" s="28">
        <f t="shared" si="1"/>
        <v>0</v>
      </c>
      <c r="L51" s="20" t="s">
        <v>30</v>
      </c>
      <c r="M51" s="20" t="s">
        <v>31</v>
      </c>
      <c r="N51" s="5"/>
      <c r="O51" s="5"/>
      <c r="P51" s="5"/>
      <c r="Q51" s="5"/>
      <c r="R51" s="8" t="str">
        <f t="shared" si="2"/>
        <v>답공</v>
      </c>
    </row>
    <row r="52" spans="1:18" s="35" customFormat="1" ht="28.5" customHeight="1">
      <c r="A52" s="16">
        <v>48</v>
      </c>
      <c r="B52" s="17">
        <v>264</v>
      </c>
      <c r="C52" s="18">
        <v>6</v>
      </c>
      <c r="D52" s="17">
        <v>264</v>
      </c>
      <c r="E52" s="18">
        <v>6</v>
      </c>
      <c r="F52" s="20" t="s">
        <v>51</v>
      </c>
      <c r="G52" s="5"/>
      <c r="H52" s="1">
        <v>68</v>
      </c>
      <c r="I52" s="28">
        <v>68</v>
      </c>
      <c r="J52" s="28">
        <v>68</v>
      </c>
      <c r="K52" s="28">
        <f t="shared" si="1"/>
        <v>0</v>
      </c>
      <c r="L52" s="20" t="s">
        <v>30</v>
      </c>
      <c r="M52" s="20" t="s">
        <v>31</v>
      </c>
      <c r="N52" s="5"/>
      <c r="O52" s="5"/>
      <c r="P52" s="5"/>
      <c r="Q52" s="5"/>
      <c r="R52" s="8" t="str">
        <f t="shared" si="2"/>
        <v>대공</v>
      </c>
    </row>
    <row r="53" spans="1:18" s="35" customFormat="1" ht="28.5" customHeight="1">
      <c r="A53" s="16">
        <v>49</v>
      </c>
      <c r="B53" s="17">
        <v>274</v>
      </c>
      <c r="C53" s="18">
        <v>3</v>
      </c>
      <c r="D53" s="17">
        <v>274</v>
      </c>
      <c r="E53" s="18">
        <v>3</v>
      </c>
      <c r="F53" s="20" t="s">
        <v>28</v>
      </c>
      <c r="G53" s="5"/>
      <c r="H53" s="1">
        <v>1369</v>
      </c>
      <c r="I53" s="28">
        <v>1369</v>
      </c>
      <c r="J53" s="28">
        <v>1369</v>
      </c>
      <c r="K53" s="28">
        <f t="shared" si="1"/>
        <v>0</v>
      </c>
      <c r="L53" s="20" t="s">
        <v>30</v>
      </c>
      <c r="M53" s="20" t="s">
        <v>31</v>
      </c>
      <c r="N53" s="5"/>
      <c r="O53" s="5"/>
      <c r="P53" s="5"/>
      <c r="Q53" s="5"/>
      <c r="R53" s="8" t="str">
        <f t="shared" si="2"/>
        <v>답공</v>
      </c>
    </row>
    <row r="54" spans="1:18" s="35" customFormat="1" ht="28.5" customHeight="1">
      <c r="A54" s="16">
        <v>50</v>
      </c>
      <c r="B54" s="17">
        <v>274</v>
      </c>
      <c r="C54" s="18">
        <v>4</v>
      </c>
      <c r="D54" s="17">
        <v>274</v>
      </c>
      <c r="E54" s="18">
        <v>4</v>
      </c>
      <c r="F54" s="20" t="s">
        <v>28</v>
      </c>
      <c r="G54" s="5"/>
      <c r="H54" s="1">
        <v>1567</v>
      </c>
      <c r="I54" s="28">
        <v>1567</v>
      </c>
      <c r="J54" s="28">
        <v>1567</v>
      </c>
      <c r="K54" s="28">
        <f t="shared" si="1"/>
        <v>0</v>
      </c>
      <c r="L54" s="20" t="s">
        <v>30</v>
      </c>
      <c r="M54" s="20" t="s">
        <v>31</v>
      </c>
      <c r="N54" s="5"/>
      <c r="O54" s="5"/>
      <c r="P54" s="5"/>
      <c r="Q54" s="5"/>
      <c r="R54" s="8" t="str">
        <f t="shared" si="2"/>
        <v>답공</v>
      </c>
    </row>
    <row r="55" spans="1:18" ht="28.5" customHeight="1">
      <c r="A55" s="16">
        <v>51</v>
      </c>
      <c r="B55" s="17">
        <v>601</v>
      </c>
      <c r="C55" s="18"/>
      <c r="D55" s="17">
        <v>601</v>
      </c>
      <c r="E55" s="18"/>
      <c r="F55" s="20" t="s">
        <v>47</v>
      </c>
      <c r="G55" s="5"/>
      <c r="H55" s="1">
        <v>1071</v>
      </c>
      <c r="I55" s="28">
        <v>82</v>
      </c>
      <c r="J55" s="28">
        <v>82</v>
      </c>
      <c r="K55" s="28">
        <f t="shared" si="1"/>
        <v>0</v>
      </c>
      <c r="L55" s="20" t="s">
        <v>34</v>
      </c>
      <c r="M55" s="20" t="s">
        <v>33</v>
      </c>
      <c r="N55" s="5"/>
      <c r="O55" s="5"/>
      <c r="P55" s="5"/>
      <c r="Q55" s="5"/>
      <c r="R55" s="8" t="str">
        <f t="shared" si="2"/>
        <v>도국</v>
      </c>
    </row>
    <row r="56" spans="1:18" s="35" customFormat="1" ht="28.5" customHeight="1">
      <c r="A56" s="16">
        <v>52</v>
      </c>
      <c r="B56" s="17">
        <v>275</v>
      </c>
      <c r="C56" s="18">
        <v>4</v>
      </c>
      <c r="D56" s="17">
        <v>275</v>
      </c>
      <c r="E56" s="18">
        <v>4</v>
      </c>
      <c r="F56" s="20" t="s">
        <v>28</v>
      </c>
      <c r="G56" s="5"/>
      <c r="H56" s="1">
        <v>298</v>
      </c>
      <c r="I56" s="28">
        <v>298</v>
      </c>
      <c r="J56" s="28">
        <v>298</v>
      </c>
      <c r="K56" s="28">
        <f t="shared" si="1"/>
        <v>0</v>
      </c>
      <c r="L56" s="20" t="s">
        <v>30</v>
      </c>
      <c r="M56" s="20" t="s">
        <v>31</v>
      </c>
      <c r="N56" s="5"/>
      <c r="O56" s="5"/>
      <c r="P56" s="5"/>
      <c r="Q56" s="5"/>
      <c r="R56" s="8" t="str">
        <f t="shared" si="2"/>
        <v>답공</v>
      </c>
    </row>
    <row r="57" spans="1:18" s="35" customFormat="1" ht="28.5" customHeight="1">
      <c r="A57" s="16">
        <v>53</v>
      </c>
      <c r="B57" s="17">
        <v>273</v>
      </c>
      <c r="C57" s="18">
        <v>1</v>
      </c>
      <c r="D57" s="17">
        <v>273</v>
      </c>
      <c r="E57" s="18">
        <v>1</v>
      </c>
      <c r="F57" s="20" t="s">
        <v>28</v>
      </c>
      <c r="G57" s="5"/>
      <c r="H57" s="1">
        <v>773</v>
      </c>
      <c r="I57" s="28">
        <v>773</v>
      </c>
      <c r="J57" s="28">
        <v>773</v>
      </c>
      <c r="K57" s="28">
        <f t="shared" si="1"/>
        <v>0</v>
      </c>
      <c r="L57" s="20" t="s">
        <v>30</v>
      </c>
      <c r="M57" s="20" t="s">
        <v>31</v>
      </c>
      <c r="N57" s="5"/>
      <c r="O57" s="5"/>
      <c r="P57" s="5"/>
      <c r="Q57" s="5"/>
      <c r="R57" s="8" t="str">
        <f t="shared" si="2"/>
        <v>답공</v>
      </c>
    </row>
    <row r="58" spans="1:18" s="35" customFormat="1" ht="28.5" customHeight="1">
      <c r="A58" s="16">
        <v>54</v>
      </c>
      <c r="B58" s="17">
        <v>278</v>
      </c>
      <c r="C58" s="18">
        <v>2</v>
      </c>
      <c r="D58" s="17">
        <v>278</v>
      </c>
      <c r="E58" s="18">
        <v>2</v>
      </c>
      <c r="F58" s="20" t="s">
        <v>28</v>
      </c>
      <c r="G58" s="5"/>
      <c r="H58" s="1">
        <v>217</v>
      </c>
      <c r="I58" s="28">
        <v>217</v>
      </c>
      <c r="J58" s="28">
        <v>217</v>
      </c>
      <c r="K58" s="28">
        <f t="shared" si="1"/>
        <v>0</v>
      </c>
      <c r="L58" s="20" t="s">
        <v>30</v>
      </c>
      <c r="M58" s="20" t="s">
        <v>31</v>
      </c>
      <c r="N58" s="5"/>
      <c r="O58" s="5"/>
      <c r="P58" s="5"/>
      <c r="Q58" s="5"/>
      <c r="R58" s="8" t="str">
        <f t="shared" si="2"/>
        <v>답공</v>
      </c>
    </row>
    <row r="59" spans="1:18" s="35" customFormat="1" ht="28.5" customHeight="1">
      <c r="A59" s="16">
        <v>55</v>
      </c>
      <c r="B59" s="17">
        <v>277</v>
      </c>
      <c r="C59" s="18">
        <v>1</v>
      </c>
      <c r="D59" s="17">
        <v>277</v>
      </c>
      <c r="E59" s="18">
        <v>1</v>
      </c>
      <c r="F59" s="20" t="s">
        <v>29</v>
      </c>
      <c r="G59" s="5"/>
      <c r="H59" s="1">
        <v>478</v>
      </c>
      <c r="I59" s="28">
        <v>478</v>
      </c>
      <c r="J59" s="28">
        <v>478</v>
      </c>
      <c r="K59" s="28">
        <f t="shared" si="1"/>
        <v>0</v>
      </c>
      <c r="L59" s="20" t="s">
        <v>30</v>
      </c>
      <c r="M59" s="20" t="s">
        <v>31</v>
      </c>
      <c r="N59" s="5"/>
      <c r="O59" s="5"/>
      <c r="P59" s="5"/>
      <c r="Q59" s="5"/>
      <c r="R59" s="8" t="str">
        <f t="shared" si="2"/>
        <v>전공</v>
      </c>
    </row>
    <row r="60" spans="1:18" s="35" customFormat="1" ht="28.5" customHeight="1">
      <c r="A60" s="16">
        <v>56</v>
      </c>
      <c r="B60" s="17">
        <v>270</v>
      </c>
      <c r="C60" s="18">
        <v>9</v>
      </c>
      <c r="D60" s="17">
        <v>270</v>
      </c>
      <c r="E60" s="18">
        <v>9</v>
      </c>
      <c r="F60" s="20" t="s">
        <v>28</v>
      </c>
      <c r="G60" s="5"/>
      <c r="H60" s="1">
        <v>28</v>
      </c>
      <c r="I60" s="28">
        <v>28</v>
      </c>
      <c r="J60" s="28">
        <v>28</v>
      </c>
      <c r="K60" s="28">
        <f t="shared" si="1"/>
        <v>0</v>
      </c>
      <c r="L60" s="20" t="s">
        <v>30</v>
      </c>
      <c r="M60" s="20" t="s">
        <v>31</v>
      </c>
      <c r="N60" s="5"/>
      <c r="O60" s="5"/>
      <c r="P60" s="5"/>
      <c r="Q60" s="5"/>
      <c r="R60" s="8" t="str">
        <f t="shared" si="2"/>
        <v>답공</v>
      </c>
    </row>
    <row r="61" spans="1:18" s="35" customFormat="1" ht="28.5" customHeight="1">
      <c r="A61" s="16">
        <v>57</v>
      </c>
      <c r="B61" s="17">
        <v>279</v>
      </c>
      <c r="C61" s="18"/>
      <c r="D61" s="17">
        <v>279</v>
      </c>
      <c r="E61" s="18"/>
      <c r="F61" s="20" t="s">
        <v>29</v>
      </c>
      <c r="G61" s="5"/>
      <c r="H61" s="1">
        <v>208</v>
      </c>
      <c r="I61" s="28">
        <v>208</v>
      </c>
      <c r="J61" s="28">
        <v>208</v>
      </c>
      <c r="K61" s="28">
        <f t="shared" si="1"/>
        <v>0</v>
      </c>
      <c r="L61" s="20" t="s">
        <v>30</v>
      </c>
      <c r="M61" s="20" t="s">
        <v>31</v>
      </c>
      <c r="N61" s="5"/>
      <c r="O61" s="5"/>
      <c r="P61" s="5"/>
      <c r="Q61" s="5"/>
      <c r="R61" s="8" t="str">
        <f t="shared" si="2"/>
        <v>전공</v>
      </c>
    </row>
    <row r="62" spans="1:18" s="35" customFormat="1" ht="28.5" customHeight="1">
      <c r="A62" s="16">
        <v>58</v>
      </c>
      <c r="B62" s="17">
        <v>282</v>
      </c>
      <c r="C62" s="18">
        <v>51</v>
      </c>
      <c r="D62" s="17">
        <v>282</v>
      </c>
      <c r="E62" s="18">
        <v>51</v>
      </c>
      <c r="F62" s="20" t="s">
        <v>44</v>
      </c>
      <c r="G62" s="5"/>
      <c r="H62" s="1">
        <v>29</v>
      </c>
      <c r="I62" s="28">
        <v>29</v>
      </c>
      <c r="J62" s="28">
        <v>29</v>
      </c>
      <c r="K62" s="28">
        <f t="shared" si="1"/>
        <v>0</v>
      </c>
      <c r="L62" s="20" t="s">
        <v>30</v>
      </c>
      <c r="M62" s="20" t="s">
        <v>31</v>
      </c>
      <c r="N62" s="5"/>
      <c r="O62" s="5"/>
      <c r="P62" s="5"/>
      <c r="Q62" s="5"/>
      <c r="R62" s="8" t="str">
        <f t="shared" si="2"/>
        <v>임공</v>
      </c>
    </row>
    <row r="63" spans="1:18" s="35" customFormat="1" ht="28.5" customHeight="1">
      <c r="A63" s="16">
        <v>59</v>
      </c>
      <c r="B63" s="17">
        <v>282</v>
      </c>
      <c r="C63" s="18">
        <v>52</v>
      </c>
      <c r="D63" s="17">
        <v>282</v>
      </c>
      <c r="E63" s="18">
        <v>52</v>
      </c>
      <c r="F63" s="20" t="s">
        <v>44</v>
      </c>
      <c r="G63" s="5"/>
      <c r="H63" s="1">
        <v>1258</v>
      </c>
      <c r="I63" s="28">
        <v>1258</v>
      </c>
      <c r="J63" s="28">
        <v>1258</v>
      </c>
      <c r="K63" s="28">
        <f t="shared" si="1"/>
        <v>0</v>
      </c>
      <c r="L63" s="20" t="s">
        <v>30</v>
      </c>
      <c r="M63" s="20" t="s">
        <v>31</v>
      </c>
      <c r="N63" s="5"/>
      <c r="O63" s="5"/>
      <c r="P63" s="5"/>
      <c r="Q63" s="5"/>
      <c r="R63" s="8" t="str">
        <f t="shared" si="2"/>
        <v>임공</v>
      </c>
    </row>
    <row r="64" spans="1:18" s="35" customFormat="1" ht="28.5" customHeight="1">
      <c r="A64" s="16">
        <v>60</v>
      </c>
      <c r="B64" s="17">
        <v>282</v>
      </c>
      <c r="C64" s="18">
        <v>58</v>
      </c>
      <c r="D64" s="17">
        <v>282</v>
      </c>
      <c r="E64" s="18">
        <v>58</v>
      </c>
      <c r="F64" s="20" t="s">
        <v>29</v>
      </c>
      <c r="G64" s="5"/>
      <c r="H64" s="1">
        <v>428</v>
      </c>
      <c r="I64" s="28">
        <v>428</v>
      </c>
      <c r="J64" s="28">
        <v>428</v>
      </c>
      <c r="K64" s="28">
        <f t="shared" si="1"/>
        <v>0</v>
      </c>
      <c r="L64" s="20" t="s">
        <v>30</v>
      </c>
      <c r="M64" s="20" t="s">
        <v>31</v>
      </c>
      <c r="N64" s="5"/>
      <c r="O64" s="5"/>
      <c r="P64" s="5"/>
      <c r="Q64" s="5"/>
      <c r="R64" s="8" t="str">
        <f t="shared" si="2"/>
        <v>전공</v>
      </c>
    </row>
    <row r="65" spans="1:18" s="35" customFormat="1" ht="28.5" customHeight="1">
      <c r="A65" s="16">
        <v>61</v>
      </c>
      <c r="B65" s="17">
        <v>289</v>
      </c>
      <c r="C65" s="18">
        <v>5</v>
      </c>
      <c r="D65" s="17">
        <v>289</v>
      </c>
      <c r="E65" s="18">
        <v>5</v>
      </c>
      <c r="F65" s="20" t="s">
        <v>28</v>
      </c>
      <c r="G65" s="5"/>
      <c r="H65" s="1">
        <v>155</v>
      </c>
      <c r="I65" s="28">
        <v>155</v>
      </c>
      <c r="J65" s="28">
        <v>155</v>
      </c>
      <c r="K65" s="28">
        <f t="shared" si="1"/>
        <v>0</v>
      </c>
      <c r="L65" s="20" t="s">
        <v>30</v>
      </c>
      <c r="M65" s="20" t="s">
        <v>31</v>
      </c>
      <c r="N65" s="5"/>
      <c r="O65" s="5"/>
      <c r="P65" s="5"/>
      <c r="Q65" s="5"/>
      <c r="R65" s="8" t="str">
        <f t="shared" si="2"/>
        <v>답공</v>
      </c>
    </row>
    <row r="66" spans="1:18" s="35" customFormat="1" ht="28.5" customHeight="1">
      <c r="A66" s="16">
        <v>62</v>
      </c>
      <c r="B66" s="17">
        <v>282</v>
      </c>
      <c r="C66" s="18">
        <v>23</v>
      </c>
      <c r="D66" s="17">
        <v>282</v>
      </c>
      <c r="E66" s="18">
        <v>23</v>
      </c>
      <c r="F66" s="20" t="s">
        <v>53</v>
      </c>
      <c r="G66" s="5"/>
      <c r="H66" s="1">
        <v>60</v>
      </c>
      <c r="I66" s="28">
        <v>60</v>
      </c>
      <c r="J66" s="28">
        <v>60</v>
      </c>
      <c r="K66" s="28">
        <f t="shared" si="1"/>
        <v>0</v>
      </c>
      <c r="L66" s="20" t="s">
        <v>30</v>
      </c>
      <c r="M66" s="20" t="s">
        <v>31</v>
      </c>
      <c r="N66" s="5"/>
      <c r="O66" s="5"/>
      <c r="P66" s="5"/>
      <c r="Q66" s="5"/>
      <c r="R66" s="8" t="str">
        <f t="shared" si="2"/>
        <v>과공</v>
      </c>
    </row>
    <row r="67" spans="1:18" s="35" customFormat="1" ht="28.5" customHeight="1">
      <c r="A67" s="16">
        <v>63</v>
      </c>
      <c r="B67" s="17">
        <v>289</v>
      </c>
      <c r="C67" s="18">
        <v>6</v>
      </c>
      <c r="D67" s="17">
        <v>289</v>
      </c>
      <c r="E67" s="18">
        <v>6</v>
      </c>
      <c r="F67" s="20" t="s">
        <v>53</v>
      </c>
      <c r="G67" s="5"/>
      <c r="H67" s="1">
        <v>764</v>
      </c>
      <c r="I67" s="28">
        <v>764</v>
      </c>
      <c r="J67" s="28">
        <v>764</v>
      </c>
      <c r="K67" s="28">
        <f t="shared" si="1"/>
        <v>0</v>
      </c>
      <c r="L67" s="20" t="s">
        <v>30</v>
      </c>
      <c r="M67" s="20" t="s">
        <v>31</v>
      </c>
      <c r="N67" s="5"/>
      <c r="O67" s="5"/>
      <c r="P67" s="5"/>
      <c r="Q67" s="5"/>
      <c r="R67" s="8" t="str">
        <f t="shared" si="2"/>
        <v>과공</v>
      </c>
    </row>
    <row r="68" spans="1:18" s="35" customFormat="1" ht="28.5" customHeight="1">
      <c r="A68" s="16">
        <v>64</v>
      </c>
      <c r="B68" s="17">
        <v>282</v>
      </c>
      <c r="C68" s="18">
        <v>27</v>
      </c>
      <c r="D68" s="17">
        <v>282</v>
      </c>
      <c r="E68" s="18">
        <v>27</v>
      </c>
      <c r="F68" s="20" t="s">
        <v>53</v>
      </c>
      <c r="G68" s="5"/>
      <c r="H68" s="1">
        <v>43</v>
      </c>
      <c r="I68" s="28">
        <v>43</v>
      </c>
      <c r="J68" s="28">
        <v>43</v>
      </c>
      <c r="K68" s="28">
        <f t="shared" si="1"/>
        <v>0</v>
      </c>
      <c r="L68" s="20" t="s">
        <v>30</v>
      </c>
      <c r="M68" s="20" t="s">
        <v>31</v>
      </c>
      <c r="N68" s="5"/>
      <c r="O68" s="5"/>
      <c r="P68" s="5"/>
      <c r="Q68" s="5"/>
      <c r="R68" s="8" t="str">
        <f t="shared" si="2"/>
        <v>과공</v>
      </c>
    </row>
    <row r="69" spans="1:18" s="35" customFormat="1" ht="28.5" customHeight="1">
      <c r="A69" s="16">
        <v>65</v>
      </c>
      <c r="B69" s="17">
        <v>282</v>
      </c>
      <c r="C69" s="18">
        <v>59</v>
      </c>
      <c r="D69" s="17">
        <v>282</v>
      </c>
      <c r="E69" s="18">
        <v>59</v>
      </c>
      <c r="F69" s="20" t="s">
        <v>29</v>
      </c>
      <c r="G69" s="5"/>
      <c r="H69" s="1">
        <v>93</v>
      </c>
      <c r="I69" s="28">
        <v>93</v>
      </c>
      <c r="J69" s="28">
        <v>93</v>
      </c>
      <c r="K69" s="28">
        <f t="shared" si="1"/>
        <v>0</v>
      </c>
      <c r="L69" s="20" t="s">
        <v>30</v>
      </c>
      <c r="M69" s="20" t="s">
        <v>31</v>
      </c>
      <c r="N69" s="5"/>
      <c r="O69" s="5"/>
      <c r="P69" s="5"/>
      <c r="Q69" s="5"/>
      <c r="R69" s="8" t="str">
        <f t="shared" si="2"/>
        <v>전공</v>
      </c>
    </row>
    <row r="70" spans="1:18" s="35" customFormat="1" ht="28.5" customHeight="1">
      <c r="A70" s="16">
        <v>66</v>
      </c>
      <c r="B70" s="17">
        <v>282</v>
      </c>
      <c r="C70" s="18">
        <v>28</v>
      </c>
      <c r="D70" s="17">
        <v>282</v>
      </c>
      <c r="E70" s="18">
        <v>28</v>
      </c>
      <c r="F70" s="20" t="s">
        <v>29</v>
      </c>
      <c r="G70" s="5"/>
      <c r="H70" s="1">
        <v>7</v>
      </c>
      <c r="I70" s="28">
        <v>7</v>
      </c>
      <c r="J70" s="28">
        <v>7</v>
      </c>
      <c r="K70" s="28">
        <f t="shared" ref="K70:K133" si="3">J70-I70</f>
        <v>0</v>
      </c>
      <c r="L70" s="20" t="s">
        <v>30</v>
      </c>
      <c r="M70" s="20" t="s">
        <v>31</v>
      </c>
      <c r="N70" s="5"/>
      <c r="O70" s="5"/>
      <c r="P70" s="5"/>
      <c r="Q70" s="5"/>
      <c r="R70" s="8" t="str">
        <f t="shared" si="2"/>
        <v>전공</v>
      </c>
    </row>
    <row r="71" spans="1:18" ht="28.5" customHeight="1">
      <c r="A71" s="16">
        <v>67</v>
      </c>
      <c r="B71" s="17">
        <v>289</v>
      </c>
      <c r="C71" s="18">
        <v>19</v>
      </c>
      <c r="D71" s="17">
        <v>289</v>
      </c>
      <c r="E71" s="18">
        <v>19</v>
      </c>
      <c r="F71" s="20" t="s">
        <v>28</v>
      </c>
      <c r="G71" s="5"/>
      <c r="H71" s="1">
        <v>980</v>
      </c>
      <c r="I71" s="28">
        <v>733</v>
      </c>
      <c r="J71" s="28">
        <v>733</v>
      </c>
      <c r="K71" s="28">
        <f t="shared" si="3"/>
        <v>0</v>
      </c>
      <c r="L71" s="20" t="s">
        <v>30</v>
      </c>
      <c r="M71" s="20" t="s">
        <v>31</v>
      </c>
      <c r="N71" s="5"/>
      <c r="O71" s="5"/>
      <c r="P71" s="5"/>
      <c r="Q71" s="20"/>
      <c r="R71" s="8" t="str">
        <f t="shared" ref="R71:R115" si="4">CONCATENATE(LEFT($F71,1),$M71)</f>
        <v>답공</v>
      </c>
    </row>
    <row r="72" spans="1:18" s="35" customFormat="1" ht="28.5" customHeight="1">
      <c r="A72" s="16">
        <v>68</v>
      </c>
      <c r="B72" s="17">
        <v>289</v>
      </c>
      <c r="C72" s="18">
        <v>10</v>
      </c>
      <c r="D72" s="17">
        <v>289</v>
      </c>
      <c r="E72" s="18">
        <v>10</v>
      </c>
      <c r="F72" s="20" t="s">
        <v>28</v>
      </c>
      <c r="G72" s="5"/>
      <c r="H72" s="1">
        <v>545</v>
      </c>
      <c r="I72" s="28">
        <v>545</v>
      </c>
      <c r="J72" s="28">
        <v>545</v>
      </c>
      <c r="K72" s="28">
        <f t="shared" si="3"/>
        <v>0</v>
      </c>
      <c r="L72" s="20" t="s">
        <v>30</v>
      </c>
      <c r="M72" s="20" t="s">
        <v>31</v>
      </c>
      <c r="N72" s="5"/>
      <c r="O72" s="5"/>
      <c r="P72" s="5"/>
      <c r="Q72" s="5"/>
      <c r="R72" s="8" t="str">
        <f t="shared" si="4"/>
        <v>답공</v>
      </c>
    </row>
    <row r="73" spans="1:18" ht="28.5" customHeight="1">
      <c r="A73" s="16">
        <v>69</v>
      </c>
      <c r="B73" s="17">
        <v>289</v>
      </c>
      <c r="C73" s="18">
        <v>20</v>
      </c>
      <c r="D73" s="17">
        <v>289</v>
      </c>
      <c r="E73" s="18">
        <v>20</v>
      </c>
      <c r="F73" s="20" t="s">
        <v>28</v>
      </c>
      <c r="G73" s="5"/>
      <c r="H73" s="1">
        <v>594</v>
      </c>
      <c r="I73" s="28">
        <v>440</v>
      </c>
      <c r="J73" s="28">
        <v>440</v>
      </c>
      <c r="K73" s="28">
        <f t="shared" si="3"/>
        <v>0</v>
      </c>
      <c r="L73" s="20" t="s">
        <v>30</v>
      </c>
      <c r="M73" s="20" t="s">
        <v>31</v>
      </c>
      <c r="N73" s="5"/>
      <c r="O73" s="5"/>
      <c r="P73" s="5"/>
      <c r="Q73" s="20"/>
      <c r="R73" s="8" t="str">
        <f t="shared" si="4"/>
        <v>답공</v>
      </c>
    </row>
    <row r="74" spans="1:18" s="35" customFormat="1" ht="28.5" customHeight="1">
      <c r="A74" s="16">
        <v>70</v>
      </c>
      <c r="B74" s="17">
        <v>289</v>
      </c>
      <c r="C74" s="18">
        <v>12</v>
      </c>
      <c r="D74" s="17">
        <v>289</v>
      </c>
      <c r="E74" s="18">
        <v>12</v>
      </c>
      <c r="F74" s="20" t="s">
        <v>28</v>
      </c>
      <c r="G74" s="5"/>
      <c r="H74" s="1">
        <v>853</v>
      </c>
      <c r="I74" s="28">
        <v>853</v>
      </c>
      <c r="J74" s="28">
        <v>853</v>
      </c>
      <c r="K74" s="28">
        <f t="shared" si="3"/>
        <v>0</v>
      </c>
      <c r="L74" s="20" t="s">
        <v>30</v>
      </c>
      <c r="M74" s="20" t="s">
        <v>31</v>
      </c>
      <c r="N74" s="5"/>
      <c r="O74" s="5"/>
      <c r="P74" s="5"/>
      <c r="Q74" s="5"/>
      <c r="R74" s="8" t="str">
        <f t="shared" si="4"/>
        <v>답공</v>
      </c>
    </row>
    <row r="75" spans="1:18" s="35" customFormat="1" ht="28.5" customHeight="1">
      <c r="A75" s="16">
        <v>71</v>
      </c>
      <c r="B75" s="17">
        <v>282</v>
      </c>
      <c r="C75" s="18">
        <v>43</v>
      </c>
      <c r="D75" s="17">
        <v>282</v>
      </c>
      <c r="E75" s="18">
        <v>43</v>
      </c>
      <c r="F75" s="20" t="s">
        <v>28</v>
      </c>
      <c r="G75" s="5"/>
      <c r="H75" s="1">
        <v>955</v>
      </c>
      <c r="I75" s="28">
        <v>955</v>
      </c>
      <c r="J75" s="28">
        <v>955</v>
      </c>
      <c r="K75" s="28">
        <f t="shared" si="3"/>
        <v>0</v>
      </c>
      <c r="L75" s="20" t="s">
        <v>30</v>
      </c>
      <c r="M75" s="20" t="s">
        <v>31</v>
      </c>
      <c r="N75" s="5"/>
      <c r="O75" s="5"/>
      <c r="P75" s="5"/>
      <c r="Q75" s="5"/>
      <c r="R75" s="8" t="str">
        <f t="shared" si="4"/>
        <v>답공</v>
      </c>
    </row>
    <row r="76" spans="1:18" s="35" customFormat="1" ht="28.5" customHeight="1">
      <c r="A76" s="16">
        <v>72</v>
      </c>
      <c r="B76" s="17">
        <v>282</v>
      </c>
      <c r="C76" s="18">
        <v>60</v>
      </c>
      <c r="D76" s="17">
        <v>282</v>
      </c>
      <c r="E76" s="18">
        <v>60</v>
      </c>
      <c r="F76" s="20" t="s">
        <v>29</v>
      </c>
      <c r="G76" s="5"/>
      <c r="H76" s="1">
        <v>56</v>
      </c>
      <c r="I76" s="28">
        <v>56</v>
      </c>
      <c r="J76" s="28">
        <v>56</v>
      </c>
      <c r="K76" s="28">
        <f t="shared" si="3"/>
        <v>0</v>
      </c>
      <c r="L76" s="20" t="s">
        <v>30</v>
      </c>
      <c r="M76" s="20" t="s">
        <v>31</v>
      </c>
      <c r="N76" s="5"/>
      <c r="O76" s="5"/>
      <c r="P76" s="5"/>
      <c r="Q76" s="5"/>
      <c r="R76" s="8" t="str">
        <f t="shared" si="4"/>
        <v>전공</v>
      </c>
    </row>
    <row r="77" spans="1:18" s="35" customFormat="1" ht="28.5" customHeight="1">
      <c r="A77" s="16">
        <v>73</v>
      </c>
      <c r="B77" s="17">
        <v>282</v>
      </c>
      <c r="C77" s="18">
        <v>41</v>
      </c>
      <c r="D77" s="17">
        <v>282</v>
      </c>
      <c r="E77" s="18">
        <v>41</v>
      </c>
      <c r="F77" s="20" t="s">
        <v>29</v>
      </c>
      <c r="G77" s="5"/>
      <c r="H77" s="1">
        <v>69</v>
      </c>
      <c r="I77" s="28">
        <v>69</v>
      </c>
      <c r="J77" s="28">
        <v>69</v>
      </c>
      <c r="K77" s="28">
        <f t="shared" si="3"/>
        <v>0</v>
      </c>
      <c r="L77" s="20" t="s">
        <v>30</v>
      </c>
      <c r="M77" s="20" t="s">
        <v>31</v>
      </c>
      <c r="N77" s="5"/>
      <c r="O77" s="5"/>
      <c r="P77" s="5"/>
      <c r="Q77" s="5"/>
      <c r="R77" s="8" t="str">
        <f t="shared" si="4"/>
        <v>전공</v>
      </c>
    </row>
    <row r="78" spans="1:18" s="35" customFormat="1" ht="28.5" customHeight="1">
      <c r="A78" s="16">
        <v>74</v>
      </c>
      <c r="B78" s="17">
        <v>282</v>
      </c>
      <c r="C78" s="18">
        <v>45</v>
      </c>
      <c r="D78" s="17">
        <v>282</v>
      </c>
      <c r="E78" s="18">
        <v>45</v>
      </c>
      <c r="F78" s="20" t="s">
        <v>29</v>
      </c>
      <c r="G78" s="5"/>
      <c r="H78" s="1">
        <v>175</v>
      </c>
      <c r="I78" s="28">
        <v>175</v>
      </c>
      <c r="J78" s="28">
        <v>175</v>
      </c>
      <c r="K78" s="28">
        <f t="shared" si="3"/>
        <v>0</v>
      </c>
      <c r="L78" s="20" t="s">
        <v>30</v>
      </c>
      <c r="M78" s="20" t="s">
        <v>31</v>
      </c>
      <c r="N78" s="5"/>
      <c r="O78" s="5"/>
      <c r="P78" s="5"/>
      <c r="Q78" s="5"/>
      <c r="R78" s="8" t="str">
        <f t="shared" si="4"/>
        <v>전공</v>
      </c>
    </row>
    <row r="79" spans="1:18" s="35" customFormat="1" ht="28.5" customHeight="1">
      <c r="A79" s="16">
        <v>75</v>
      </c>
      <c r="B79" s="17">
        <v>282</v>
      </c>
      <c r="C79" s="18">
        <v>61</v>
      </c>
      <c r="D79" s="17">
        <v>282</v>
      </c>
      <c r="E79" s="18">
        <v>61</v>
      </c>
      <c r="F79" s="20" t="s">
        <v>29</v>
      </c>
      <c r="G79" s="5"/>
      <c r="H79" s="1">
        <v>202</v>
      </c>
      <c r="I79" s="28">
        <v>202</v>
      </c>
      <c r="J79" s="28">
        <v>202</v>
      </c>
      <c r="K79" s="28">
        <f t="shared" si="3"/>
        <v>0</v>
      </c>
      <c r="L79" s="20" t="s">
        <v>30</v>
      </c>
      <c r="M79" s="20" t="s">
        <v>31</v>
      </c>
      <c r="N79" s="5"/>
      <c r="O79" s="5"/>
      <c r="P79" s="5"/>
      <c r="Q79" s="5"/>
      <c r="R79" s="8" t="str">
        <f t="shared" si="4"/>
        <v>전공</v>
      </c>
    </row>
    <row r="80" spans="1:18" s="35" customFormat="1" ht="28.5" customHeight="1">
      <c r="A80" s="16">
        <v>76</v>
      </c>
      <c r="B80" s="17">
        <v>282</v>
      </c>
      <c r="C80" s="18">
        <v>63</v>
      </c>
      <c r="D80" s="17">
        <v>282</v>
      </c>
      <c r="E80" s="18">
        <v>63</v>
      </c>
      <c r="F80" s="20" t="s">
        <v>28</v>
      </c>
      <c r="G80" s="5"/>
      <c r="H80" s="1">
        <v>51</v>
      </c>
      <c r="I80" s="28">
        <v>51</v>
      </c>
      <c r="J80" s="28">
        <v>51</v>
      </c>
      <c r="K80" s="28">
        <f t="shared" si="3"/>
        <v>0</v>
      </c>
      <c r="L80" s="20" t="s">
        <v>30</v>
      </c>
      <c r="M80" s="20" t="s">
        <v>31</v>
      </c>
      <c r="N80" s="5"/>
      <c r="O80" s="5"/>
      <c r="P80" s="5"/>
      <c r="Q80" s="5"/>
      <c r="R80" s="8" t="str">
        <f t="shared" si="4"/>
        <v>답공</v>
      </c>
    </row>
    <row r="81" spans="1:18" s="35" customFormat="1" ht="28.5" customHeight="1">
      <c r="A81" s="16">
        <v>77</v>
      </c>
      <c r="B81" s="17">
        <v>282</v>
      </c>
      <c r="C81" s="18">
        <v>62</v>
      </c>
      <c r="D81" s="17">
        <v>282</v>
      </c>
      <c r="E81" s="18">
        <v>62</v>
      </c>
      <c r="F81" s="20" t="s">
        <v>44</v>
      </c>
      <c r="G81" s="5"/>
      <c r="H81" s="1">
        <v>3581</v>
      </c>
      <c r="I81" s="28">
        <v>3581</v>
      </c>
      <c r="J81" s="28">
        <v>3581</v>
      </c>
      <c r="K81" s="28">
        <f t="shared" si="3"/>
        <v>0</v>
      </c>
      <c r="L81" s="20" t="s">
        <v>30</v>
      </c>
      <c r="M81" s="20" t="s">
        <v>31</v>
      </c>
      <c r="N81" s="5"/>
      <c r="O81" s="5"/>
      <c r="P81" s="5"/>
      <c r="Q81" s="5"/>
      <c r="R81" s="8" t="str">
        <f t="shared" si="4"/>
        <v>임공</v>
      </c>
    </row>
    <row r="82" spans="1:18" s="35" customFormat="1" ht="28.5" customHeight="1">
      <c r="A82" s="16">
        <v>78</v>
      </c>
      <c r="B82" s="17">
        <v>282</v>
      </c>
      <c r="C82" s="18">
        <v>49</v>
      </c>
      <c r="D82" s="17">
        <v>282</v>
      </c>
      <c r="E82" s="18">
        <v>49</v>
      </c>
      <c r="F82" s="20" t="s">
        <v>29</v>
      </c>
      <c r="G82" s="5"/>
      <c r="H82" s="1">
        <v>1319</v>
      </c>
      <c r="I82" s="28">
        <v>1319</v>
      </c>
      <c r="J82" s="28">
        <v>1319</v>
      </c>
      <c r="K82" s="28">
        <f t="shared" si="3"/>
        <v>0</v>
      </c>
      <c r="L82" s="20" t="s">
        <v>30</v>
      </c>
      <c r="M82" s="20" t="s">
        <v>31</v>
      </c>
      <c r="N82" s="5"/>
      <c r="O82" s="5"/>
      <c r="P82" s="5"/>
      <c r="Q82" s="5"/>
      <c r="R82" s="8" t="str">
        <f t="shared" si="4"/>
        <v>전공</v>
      </c>
    </row>
    <row r="83" spans="1:18" s="35" customFormat="1" ht="28.5" customHeight="1">
      <c r="A83" s="16">
        <v>79</v>
      </c>
      <c r="B83" s="17">
        <v>295</v>
      </c>
      <c r="C83" s="18">
        <v>1</v>
      </c>
      <c r="D83" s="17">
        <v>295</v>
      </c>
      <c r="E83" s="18">
        <v>1</v>
      </c>
      <c r="F83" s="20" t="s">
        <v>28</v>
      </c>
      <c r="G83" s="5"/>
      <c r="H83" s="1">
        <v>621</v>
      </c>
      <c r="I83" s="28">
        <v>621</v>
      </c>
      <c r="J83" s="28">
        <v>621</v>
      </c>
      <c r="K83" s="28">
        <f t="shared" si="3"/>
        <v>0</v>
      </c>
      <c r="L83" s="20" t="s">
        <v>30</v>
      </c>
      <c r="M83" s="20" t="s">
        <v>31</v>
      </c>
      <c r="N83" s="5"/>
      <c r="O83" s="5"/>
      <c r="P83" s="5"/>
      <c r="Q83" s="5"/>
      <c r="R83" s="8" t="str">
        <f t="shared" si="4"/>
        <v>답공</v>
      </c>
    </row>
    <row r="84" spans="1:18" s="35" customFormat="1" ht="28.5" customHeight="1">
      <c r="A84" s="16">
        <v>80</v>
      </c>
      <c r="B84" s="17">
        <v>282</v>
      </c>
      <c r="C84" s="18">
        <v>64</v>
      </c>
      <c r="D84" s="17">
        <v>282</v>
      </c>
      <c r="E84" s="18">
        <v>64</v>
      </c>
      <c r="F84" s="20" t="s">
        <v>28</v>
      </c>
      <c r="G84" s="5"/>
      <c r="H84" s="1">
        <v>822</v>
      </c>
      <c r="I84" s="28">
        <v>822</v>
      </c>
      <c r="J84" s="28">
        <v>822</v>
      </c>
      <c r="K84" s="28">
        <f t="shared" si="3"/>
        <v>0</v>
      </c>
      <c r="L84" s="20" t="s">
        <v>30</v>
      </c>
      <c r="M84" s="20" t="s">
        <v>31</v>
      </c>
      <c r="N84" s="5"/>
      <c r="O84" s="5"/>
      <c r="P84" s="5"/>
      <c r="Q84" s="5"/>
      <c r="R84" s="8" t="str">
        <f t="shared" si="4"/>
        <v>답공</v>
      </c>
    </row>
    <row r="85" spans="1:18" s="35" customFormat="1" ht="28.5" customHeight="1">
      <c r="A85" s="16">
        <v>81</v>
      </c>
      <c r="B85" s="17">
        <v>299</v>
      </c>
      <c r="C85" s="18">
        <v>1</v>
      </c>
      <c r="D85" s="17">
        <v>299</v>
      </c>
      <c r="E85" s="18">
        <v>1</v>
      </c>
      <c r="F85" s="20" t="s">
        <v>44</v>
      </c>
      <c r="G85" s="5"/>
      <c r="H85" s="1">
        <v>50</v>
      </c>
      <c r="I85" s="28">
        <v>50</v>
      </c>
      <c r="J85" s="28">
        <v>50</v>
      </c>
      <c r="K85" s="28">
        <f t="shared" si="3"/>
        <v>0</v>
      </c>
      <c r="L85" s="20" t="s">
        <v>30</v>
      </c>
      <c r="M85" s="20" t="s">
        <v>31</v>
      </c>
      <c r="N85" s="5"/>
      <c r="O85" s="5"/>
      <c r="P85" s="5"/>
      <c r="Q85" s="5"/>
      <c r="R85" s="8" t="str">
        <f t="shared" si="4"/>
        <v>임공</v>
      </c>
    </row>
    <row r="86" spans="1:18" s="35" customFormat="1" ht="28.5" customHeight="1">
      <c r="A86" s="16">
        <v>82</v>
      </c>
      <c r="B86" s="17">
        <v>296</v>
      </c>
      <c r="C86" s="18">
        <v>1</v>
      </c>
      <c r="D86" s="17">
        <v>296</v>
      </c>
      <c r="E86" s="18">
        <v>1</v>
      </c>
      <c r="F86" s="20" t="s">
        <v>28</v>
      </c>
      <c r="G86" s="5"/>
      <c r="H86" s="1">
        <v>2059</v>
      </c>
      <c r="I86" s="28">
        <v>2059</v>
      </c>
      <c r="J86" s="28">
        <v>2059</v>
      </c>
      <c r="K86" s="28">
        <f t="shared" si="3"/>
        <v>0</v>
      </c>
      <c r="L86" s="20" t="s">
        <v>30</v>
      </c>
      <c r="M86" s="20" t="s">
        <v>31</v>
      </c>
      <c r="N86" s="5"/>
      <c r="O86" s="5"/>
      <c r="P86" s="5"/>
      <c r="Q86" s="5"/>
      <c r="R86" s="8" t="str">
        <f t="shared" si="4"/>
        <v>답공</v>
      </c>
    </row>
    <row r="87" spans="1:18" s="35" customFormat="1" ht="28.5" customHeight="1">
      <c r="A87" s="16">
        <v>83</v>
      </c>
      <c r="B87" s="17">
        <v>300</v>
      </c>
      <c r="C87" s="18">
        <v>1</v>
      </c>
      <c r="D87" s="17">
        <v>300</v>
      </c>
      <c r="E87" s="18">
        <v>1</v>
      </c>
      <c r="F87" s="20" t="s">
        <v>29</v>
      </c>
      <c r="G87" s="5"/>
      <c r="H87" s="1">
        <v>1030</v>
      </c>
      <c r="I87" s="28">
        <v>1030</v>
      </c>
      <c r="J87" s="28">
        <v>1030</v>
      </c>
      <c r="K87" s="28">
        <f t="shared" si="3"/>
        <v>0</v>
      </c>
      <c r="L87" s="20" t="s">
        <v>30</v>
      </c>
      <c r="M87" s="20" t="s">
        <v>31</v>
      </c>
      <c r="N87" s="5"/>
      <c r="O87" s="5"/>
      <c r="P87" s="5"/>
      <c r="Q87" s="5"/>
      <c r="R87" s="8" t="str">
        <f t="shared" si="4"/>
        <v>전공</v>
      </c>
    </row>
    <row r="88" spans="1:18" s="35" customFormat="1" ht="28.5" customHeight="1">
      <c r="A88" s="16">
        <v>84</v>
      </c>
      <c r="B88" s="17">
        <v>298</v>
      </c>
      <c r="C88" s="18"/>
      <c r="D88" s="17">
        <v>298</v>
      </c>
      <c r="E88" s="18"/>
      <c r="F88" s="20" t="s">
        <v>28</v>
      </c>
      <c r="G88" s="5"/>
      <c r="H88" s="1">
        <v>3302</v>
      </c>
      <c r="I88" s="28">
        <v>3302</v>
      </c>
      <c r="J88" s="28">
        <v>3302</v>
      </c>
      <c r="K88" s="28">
        <f t="shared" si="3"/>
        <v>0</v>
      </c>
      <c r="L88" s="20" t="s">
        <v>30</v>
      </c>
      <c r="M88" s="20" t="s">
        <v>31</v>
      </c>
      <c r="N88" s="5"/>
      <c r="O88" s="5"/>
      <c r="P88" s="5"/>
      <c r="Q88" s="5"/>
      <c r="R88" s="8" t="str">
        <f t="shared" si="4"/>
        <v>답공</v>
      </c>
    </row>
    <row r="89" spans="1:18" s="35" customFormat="1" ht="28.5" customHeight="1">
      <c r="A89" s="16">
        <v>85</v>
      </c>
      <c r="B89" s="17">
        <v>294</v>
      </c>
      <c r="C89" s="18">
        <v>16</v>
      </c>
      <c r="D89" s="17">
        <v>294</v>
      </c>
      <c r="E89" s="18">
        <v>16</v>
      </c>
      <c r="F89" s="20" t="s">
        <v>28</v>
      </c>
      <c r="G89" s="5"/>
      <c r="H89" s="1">
        <v>191</v>
      </c>
      <c r="I89" s="28">
        <v>191</v>
      </c>
      <c r="J89" s="28">
        <v>191</v>
      </c>
      <c r="K89" s="28">
        <f t="shared" si="3"/>
        <v>0</v>
      </c>
      <c r="L89" s="20" t="s">
        <v>30</v>
      </c>
      <c r="M89" s="20" t="s">
        <v>31</v>
      </c>
      <c r="N89" s="5"/>
      <c r="O89" s="5"/>
      <c r="P89" s="5"/>
      <c r="Q89" s="5"/>
      <c r="R89" s="8" t="str">
        <f t="shared" si="4"/>
        <v>답공</v>
      </c>
    </row>
    <row r="90" spans="1:18" s="35" customFormat="1" ht="28.5" customHeight="1">
      <c r="A90" s="16">
        <v>86</v>
      </c>
      <c r="B90" s="17">
        <v>297</v>
      </c>
      <c r="C90" s="18">
        <v>5</v>
      </c>
      <c r="D90" s="17">
        <v>297</v>
      </c>
      <c r="E90" s="18">
        <v>5</v>
      </c>
      <c r="F90" s="20" t="s">
        <v>28</v>
      </c>
      <c r="G90" s="5"/>
      <c r="H90" s="1">
        <v>103</v>
      </c>
      <c r="I90" s="28">
        <v>103</v>
      </c>
      <c r="J90" s="28">
        <v>103</v>
      </c>
      <c r="K90" s="28">
        <f t="shared" si="3"/>
        <v>0</v>
      </c>
      <c r="L90" s="20" t="s">
        <v>30</v>
      </c>
      <c r="M90" s="20" t="s">
        <v>31</v>
      </c>
      <c r="N90" s="5"/>
      <c r="O90" s="5"/>
      <c r="P90" s="5"/>
      <c r="Q90" s="5"/>
      <c r="R90" s="8" t="str">
        <f t="shared" si="4"/>
        <v>답공</v>
      </c>
    </row>
    <row r="91" spans="1:18" s="35" customFormat="1" ht="28.5" customHeight="1">
      <c r="A91" s="16">
        <v>87</v>
      </c>
      <c r="B91" s="17">
        <v>302</v>
      </c>
      <c r="C91" s="18">
        <v>1</v>
      </c>
      <c r="D91" s="17">
        <v>302</v>
      </c>
      <c r="E91" s="18">
        <v>1</v>
      </c>
      <c r="F91" s="20" t="s">
        <v>28</v>
      </c>
      <c r="G91" s="5"/>
      <c r="H91" s="1">
        <v>374</v>
      </c>
      <c r="I91" s="28">
        <v>374</v>
      </c>
      <c r="J91" s="28">
        <v>374</v>
      </c>
      <c r="K91" s="28">
        <f t="shared" si="3"/>
        <v>0</v>
      </c>
      <c r="L91" s="20" t="s">
        <v>30</v>
      </c>
      <c r="M91" s="20" t="s">
        <v>31</v>
      </c>
      <c r="N91" s="5"/>
      <c r="O91" s="5"/>
      <c r="P91" s="5"/>
      <c r="Q91" s="5"/>
      <c r="R91" s="8" t="str">
        <f t="shared" si="4"/>
        <v>답공</v>
      </c>
    </row>
    <row r="92" spans="1:18" s="35" customFormat="1" ht="28.5" customHeight="1">
      <c r="A92" s="16">
        <v>88</v>
      </c>
      <c r="B92" s="17">
        <v>297</v>
      </c>
      <c r="C92" s="18">
        <v>6</v>
      </c>
      <c r="D92" s="17">
        <v>297</v>
      </c>
      <c r="E92" s="18">
        <v>6</v>
      </c>
      <c r="F92" s="20" t="s">
        <v>28</v>
      </c>
      <c r="G92" s="5"/>
      <c r="H92" s="1">
        <v>122</v>
      </c>
      <c r="I92" s="28">
        <v>122</v>
      </c>
      <c r="J92" s="28">
        <v>122</v>
      </c>
      <c r="K92" s="28">
        <f t="shared" si="3"/>
        <v>0</v>
      </c>
      <c r="L92" s="20" t="s">
        <v>30</v>
      </c>
      <c r="M92" s="20" t="s">
        <v>31</v>
      </c>
      <c r="N92" s="5"/>
      <c r="O92" s="5"/>
      <c r="P92" s="5"/>
      <c r="Q92" s="5"/>
      <c r="R92" s="8" t="str">
        <f t="shared" si="4"/>
        <v>답공</v>
      </c>
    </row>
    <row r="93" spans="1:18" s="35" customFormat="1" ht="28.5" customHeight="1">
      <c r="A93" s="16">
        <v>89</v>
      </c>
      <c r="B93" s="17">
        <v>297</v>
      </c>
      <c r="C93" s="18">
        <v>2</v>
      </c>
      <c r="D93" s="17">
        <v>297</v>
      </c>
      <c r="E93" s="18">
        <v>2</v>
      </c>
      <c r="F93" s="20" t="s">
        <v>28</v>
      </c>
      <c r="G93" s="5"/>
      <c r="H93" s="1">
        <v>3919</v>
      </c>
      <c r="I93" s="28">
        <v>3919</v>
      </c>
      <c r="J93" s="28">
        <v>3919</v>
      </c>
      <c r="K93" s="28">
        <f t="shared" si="3"/>
        <v>0</v>
      </c>
      <c r="L93" s="20" t="s">
        <v>30</v>
      </c>
      <c r="M93" s="20" t="s">
        <v>31</v>
      </c>
      <c r="N93" s="5"/>
      <c r="O93" s="5"/>
      <c r="P93" s="5"/>
      <c r="Q93" s="5"/>
      <c r="R93" s="8" t="str">
        <f t="shared" si="4"/>
        <v>답공</v>
      </c>
    </row>
    <row r="94" spans="1:18" ht="28.5" customHeight="1">
      <c r="A94" s="16">
        <v>90</v>
      </c>
      <c r="B94" s="17">
        <v>598</v>
      </c>
      <c r="C94" s="18">
        <v>12</v>
      </c>
      <c r="D94" s="17">
        <v>598</v>
      </c>
      <c r="E94" s="18">
        <v>12</v>
      </c>
      <c r="F94" s="20" t="s">
        <v>49</v>
      </c>
      <c r="G94" s="5"/>
      <c r="H94" s="1">
        <v>720</v>
      </c>
      <c r="I94" s="28">
        <v>720</v>
      </c>
      <c r="J94" s="28">
        <v>720</v>
      </c>
      <c r="K94" s="28">
        <f t="shared" si="3"/>
        <v>0</v>
      </c>
      <c r="L94" s="20" t="s">
        <v>34</v>
      </c>
      <c r="M94" s="20" t="s">
        <v>33</v>
      </c>
      <c r="N94" s="5"/>
      <c r="O94" s="5"/>
      <c r="P94" s="5"/>
      <c r="Q94" s="5"/>
      <c r="R94" s="8" t="str">
        <f t="shared" si="4"/>
        <v>천국</v>
      </c>
    </row>
    <row r="95" spans="1:18" ht="28.5" customHeight="1">
      <c r="A95" s="16">
        <v>91</v>
      </c>
      <c r="B95" s="17">
        <v>614</v>
      </c>
      <c r="C95" s="18"/>
      <c r="D95" s="17">
        <v>614</v>
      </c>
      <c r="E95" s="18"/>
      <c r="F95" s="20" t="s">
        <v>47</v>
      </c>
      <c r="G95" s="5"/>
      <c r="H95" s="1">
        <v>2688</v>
      </c>
      <c r="I95" s="28">
        <v>168</v>
      </c>
      <c r="J95" s="28">
        <v>168</v>
      </c>
      <c r="K95" s="28">
        <f t="shared" si="3"/>
        <v>0</v>
      </c>
      <c r="L95" s="20" t="s">
        <v>34</v>
      </c>
      <c r="M95" s="20" t="s">
        <v>33</v>
      </c>
      <c r="N95" s="5"/>
      <c r="O95" s="5"/>
      <c r="P95" s="5"/>
      <c r="Q95" s="5"/>
      <c r="R95" s="8" t="str">
        <f t="shared" si="4"/>
        <v>도국</v>
      </c>
    </row>
    <row r="96" spans="1:18" s="35" customFormat="1" ht="28.5" customHeight="1">
      <c r="A96" s="16">
        <v>92</v>
      </c>
      <c r="B96" s="17">
        <v>304</v>
      </c>
      <c r="C96" s="18">
        <v>4</v>
      </c>
      <c r="D96" s="17">
        <v>304</v>
      </c>
      <c r="E96" s="18">
        <v>4</v>
      </c>
      <c r="F96" s="20" t="s">
        <v>44</v>
      </c>
      <c r="G96" s="5"/>
      <c r="H96" s="1">
        <v>1129</v>
      </c>
      <c r="I96" s="28">
        <v>1129</v>
      </c>
      <c r="J96" s="28">
        <v>1129</v>
      </c>
      <c r="K96" s="28">
        <f t="shared" si="3"/>
        <v>0</v>
      </c>
      <c r="L96" s="20" t="s">
        <v>30</v>
      </c>
      <c r="M96" s="20" t="s">
        <v>31</v>
      </c>
      <c r="N96" s="5"/>
      <c r="O96" s="5"/>
      <c r="P96" s="5"/>
      <c r="Q96" s="5"/>
      <c r="R96" s="8" t="str">
        <f t="shared" si="4"/>
        <v>임공</v>
      </c>
    </row>
    <row r="97" spans="1:18" s="35" customFormat="1" ht="28.5" customHeight="1">
      <c r="A97" s="16">
        <v>93</v>
      </c>
      <c r="B97" s="17">
        <v>303</v>
      </c>
      <c r="C97" s="18"/>
      <c r="D97" s="17">
        <v>303</v>
      </c>
      <c r="E97" s="18"/>
      <c r="F97" s="20" t="s">
        <v>49</v>
      </c>
      <c r="G97" s="5"/>
      <c r="H97" s="1">
        <v>297</v>
      </c>
      <c r="I97" s="28">
        <v>297</v>
      </c>
      <c r="J97" s="28">
        <v>297</v>
      </c>
      <c r="K97" s="28">
        <f t="shared" si="3"/>
        <v>0</v>
      </c>
      <c r="L97" s="20" t="s">
        <v>30</v>
      </c>
      <c r="M97" s="20" t="s">
        <v>31</v>
      </c>
      <c r="N97" s="5"/>
      <c r="O97" s="5"/>
      <c r="P97" s="5"/>
      <c r="Q97" s="5"/>
      <c r="R97" s="8" t="str">
        <f t="shared" si="4"/>
        <v>천공</v>
      </c>
    </row>
    <row r="98" spans="1:18" ht="28.5" customHeight="1">
      <c r="A98" s="16">
        <v>94</v>
      </c>
      <c r="B98" s="17">
        <v>297</v>
      </c>
      <c r="C98" s="18">
        <v>8</v>
      </c>
      <c r="D98" s="17">
        <v>297</v>
      </c>
      <c r="E98" s="18">
        <v>8</v>
      </c>
      <c r="F98" s="20" t="s">
        <v>28</v>
      </c>
      <c r="G98" s="5"/>
      <c r="H98" s="1">
        <v>315</v>
      </c>
      <c r="I98" s="28">
        <v>315</v>
      </c>
      <c r="J98" s="28">
        <v>315</v>
      </c>
      <c r="K98" s="28">
        <f t="shared" si="3"/>
        <v>0</v>
      </c>
      <c r="L98" s="20" t="s">
        <v>34</v>
      </c>
      <c r="M98" s="20" t="s">
        <v>33</v>
      </c>
      <c r="N98" s="5"/>
      <c r="O98" s="5"/>
      <c r="P98" s="5"/>
      <c r="Q98" s="5"/>
      <c r="R98" s="8" t="str">
        <f t="shared" si="4"/>
        <v>답국</v>
      </c>
    </row>
    <row r="99" spans="1:18" ht="28.5" customHeight="1">
      <c r="A99" s="16">
        <v>95</v>
      </c>
      <c r="B99" s="17">
        <v>603</v>
      </c>
      <c r="C99" s="18"/>
      <c r="D99" s="17">
        <v>603</v>
      </c>
      <c r="E99" s="18"/>
      <c r="F99" s="20" t="s">
        <v>47</v>
      </c>
      <c r="G99" s="5"/>
      <c r="H99" s="1">
        <v>106</v>
      </c>
      <c r="I99" s="28">
        <v>66</v>
      </c>
      <c r="J99" s="28">
        <v>66</v>
      </c>
      <c r="K99" s="28">
        <f t="shared" si="3"/>
        <v>0</v>
      </c>
      <c r="L99" s="20" t="s">
        <v>30</v>
      </c>
      <c r="M99" s="20" t="s">
        <v>31</v>
      </c>
      <c r="N99" s="5"/>
      <c r="O99" s="5"/>
      <c r="P99" s="5"/>
      <c r="Q99" s="5"/>
      <c r="R99" s="8" t="str">
        <f t="shared" si="4"/>
        <v>도공</v>
      </c>
    </row>
    <row r="100" spans="1:18" ht="28.5" customHeight="1">
      <c r="A100" s="16">
        <v>96</v>
      </c>
      <c r="B100" s="17">
        <v>303</v>
      </c>
      <c r="C100" s="18">
        <v>1</v>
      </c>
      <c r="D100" s="17">
        <v>303</v>
      </c>
      <c r="E100" s="18">
        <v>1</v>
      </c>
      <c r="F100" s="20" t="s">
        <v>49</v>
      </c>
      <c r="G100" s="5"/>
      <c r="H100" s="1">
        <v>311</v>
      </c>
      <c r="I100" s="28">
        <v>311</v>
      </c>
      <c r="J100" s="28">
        <v>311</v>
      </c>
      <c r="K100" s="28">
        <f t="shared" si="3"/>
        <v>0</v>
      </c>
      <c r="L100" s="20" t="s">
        <v>30</v>
      </c>
      <c r="M100" s="20" t="s">
        <v>31</v>
      </c>
      <c r="N100" s="5"/>
      <c r="O100" s="5"/>
      <c r="P100" s="5"/>
      <c r="Q100" s="5"/>
      <c r="R100" s="8" t="str">
        <f t="shared" si="4"/>
        <v>천공</v>
      </c>
    </row>
    <row r="101" spans="1:18" s="35" customFormat="1" ht="28.5" customHeight="1">
      <c r="A101" s="16">
        <v>97</v>
      </c>
      <c r="B101" s="17">
        <v>277</v>
      </c>
      <c r="C101" s="18"/>
      <c r="D101" s="17">
        <v>277</v>
      </c>
      <c r="E101" s="18"/>
      <c r="F101" s="20" t="s">
        <v>51</v>
      </c>
      <c r="G101" s="5"/>
      <c r="H101" s="1">
        <v>725</v>
      </c>
      <c r="I101" s="28">
        <v>725</v>
      </c>
      <c r="J101" s="28">
        <v>725</v>
      </c>
      <c r="K101" s="28">
        <f t="shared" si="3"/>
        <v>0</v>
      </c>
      <c r="L101" s="20" t="s">
        <v>30</v>
      </c>
      <c r="M101" s="20" t="s">
        <v>31</v>
      </c>
      <c r="N101" s="5"/>
      <c r="O101" s="5"/>
      <c r="P101" s="5"/>
      <c r="Q101" s="5"/>
      <c r="R101" s="8" t="str">
        <f t="shared" si="4"/>
        <v>대공</v>
      </c>
    </row>
    <row r="102" spans="1:18" s="35" customFormat="1" ht="28.5" customHeight="1">
      <c r="A102" s="16">
        <v>98</v>
      </c>
      <c r="B102" s="17">
        <v>282</v>
      </c>
      <c r="C102" s="18">
        <v>17</v>
      </c>
      <c r="D102" s="17">
        <v>282</v>
      </c>
      <c r="E102" s="18">
        <v>17</v>
      </c>
      <c r="F102" s="20" t="s">
        <v>29</v>
      </c>
      <c r="G102" s="5"/>
      <c r="H102" s="1">
        <v>317</v>
      </c>
      <c r="I102" s="28">
        <v>317</v>
      </c>
      <c r="J102" s="28">
        <v>317</v>
      </c>
      <c r="K102" s="28">
        <f t="shared" si="3"/>
        <v>0</v>
      </c>
      <c r="L102" s="20" t="s">
        <v>30</v>
      </c>
      <c r="M102" s="20" t="s">
        <v>31</v>
      </c>
      <c r="N102" s="5"/>
      <c r="O102" s="5"/>
      <c r="P102" s="5"/>
      <c r="Q102" s="5"/>
      <c r="R102" s="8" t="str">
        <f t="shared" si="4"/>
        <v>전공</v>
      </c>
    </row>
    <row r="103" spans="1:18" s="35" customFormat="1" ht="28.5" customHeight="1">
      <c r="A103" s="16">
        <v>99</v>
      </c>
      <c r="B103" s="17">
        <v>282</v>
      </c>
      <c r="C103" s="18">
        <v>57</v>
      </c>
      <c r="D103" s="17">
        <v>282</v>
      </c>
      <c r="E103" s="18">
        <v>57</v>
      </c>
      <c r="F103" s="20" t="s">
        <v>29</v>
      </c>
      <c r="G103" s="5"/>
      <c r="H103" s="1">
        <v>155</v>
      </c>
      <c r="I103" s="28">
        <v>155</v>
      </c>
      <c r="J103" s="28">
        <v>155</v>
      </c>
      <c r="K103" s="28">
        <f t="shared" si="3"/>
        <v>0</v>
      </c>
      <c r="L103" s="20" t="s">
        <v>30</v>
      </c>
      <c r="M103" s="20" t="s">
        <v>31</v>
      </c>
      <c r="N103" s="5"/>
      <c r="O103" s="5"/>
      <c r="P103" s="5"/>
      <c r="Q103" s="5"/>
      <c r="R103" s="8" t="str">
        <f t="shared" si="4"/>
        <v>전공</v>
      </c>
    </row>
    <row r="104" spans="1:18" s="35" customFormat="1" ht="28.5" customHeight="1">
      <c r="A104" s="16">
        <v>100</v>
      </c>
      <c r="B104" s="17">
        <v>282</v>
      </c>
      <c r="C104" s="18">
        <v>56</v>
      </c>
      <c r="D104" s="17">
        <v>282</v>
      </c>
      <c r="E104" s="18">
        <v>56</v>
      </c>
      <c r="F104" s="20" t="s">
        <v>28</v>
      </c>
      <c r="G104" s="5"/>
      <c r="H104" s="1">
        <v>83</v>
      </c>
      <c r="I104" s="28">
        <v>83</v>
      </c>
      <c r="J104" s="28">
        <v>83</v>
      </c>
      <c r="K104" s="28">
        <f t="shared" si="3"/>
        <v>0</v>
      </c>
      <c r="L104" s="20" t="s">
        <v>30</v>
      </c>
      <c r="M104" s="20" t="s">
        <v>31</v>
      </c>
      <c r="N104" s="5"/>
      <c r="O104" s="5"/>
      <c r="P104" s="5"/>
      <c r="Q104" s="5"/>
      <c r="R104" s="8" t="str">
        <f t="shared" si="4"/>
        <v>답공</v>
      </c>
    </row>
    <row r="105" spans="1:18" s="35" customFormat="1" ht="28.5" customHeight="1">
      <c r="A105" s="16">
        <v>101</v>
      </c>
      <c r="B105" s="17">
        <v>282</v>
      </c>
      <c r="C105" s="18">
        <v>14</v>
      </c>
      <c r="D105" s="17">
        <v>282</v>
      </c>
      <c r="E105" s="18">
        <v>14</v>
      </c>
      <c r="F105" s="20" t="s">
        <v>28</v>
      </c>
      <c r="G105" s="5"/>
      <c r="H105" s="1">
        <v>1137</v>
      </c>
      <c r="I105" s="28">
        <v>1137</v>
      </c>
      <c r="J105" s="28">
        <v>1137</v>
      </c>
      <c r="K105" s="28">
        <f t="shared" si="3"/>
        <v>0</v>
      </c>
      <c r="L105" s="20" t="s">
        <v>30</v>
      </c>
      <c r="M105" s="20" t="s">
        <v>31</v>
      </c>
      <c r="N105" s="5"/>
      <c r="O105" s="5"/>
      <c r="P105" s="5"/>
      <c r="Q105" s="5"/>
      <c r="R105" s="8" t="str">
        <f t="shared" si="4"/>
        <v>답공</v>
      </c>
    </row>
    <row r="106" spans="1:18" s="35" customFormat="1" ht="28.5" customHeight="1">
      <c r="A106" s="16">
        <v>102</v>
      </c>
      <c r="B106" s="17">
        <v>282</v>
      </c>
      <c r="C106" s="18">
        <v>54</v>
      </c>
      <c r="D106" s="17">
        <v>282</v>
      </c>
      <c r="E106" s="18">
        <v>54</v>
      </c>
      <c r="F106" s="20" t="s">
        <v>29</v>
      </c>
      <c r="G106" s="5"/>
      <c r="H106" s="1">
        <v>31</v>
      </c>
      <c r="I106" s="28">
        <v>31</v>
      </c>
      <c r="J106" s="28">
        <v>31</v>
      </c>
      <c r="K106" s="28">
        <f t="shared" si="3"/>
        <v>0</v>
      </c>
      <c r="L106" s="20" t="s">
        <v>30</v>
      </c>
      <c r="M106" s="20" t="s">
        <v>31</v>
      </c>
      <c r="N106" s="5"/>
      <c r="O106" s="5"/>
      <c r="P106" s="5"/>
      <c r="Q106" s="5"/>
      <c r="R106" s="8" t="str">
        <f t="shared" si="4"/>
        <v>전공</v>
      </c>
    </row>
    <row r="107" spans="1:18" s="35" customFormat="1" ht="28.5" customHeight="1">
      <c r="A107" s="16">
        <v>103</v>
      </c>
      <c r="B107" s="17">
        <v>282</v>
      </c>
      <c r="C107" s="18">
        <v>55</v>
      </c>
      <c r="D107" s="17">
        <v>282</v>
      </c>
      <c r="E107" s="18">
        <v>55</v>
      </c>
      <c r="F107" s="20" t="s">
        <v>29</v>
      </c>
      <c r="G107" s="5"/>
      <c r="H107" s="1">
        <v>210</v>
      </c>
      <c r="I107" s="28">
        <v>210</v>
      </c>
      <c r="J107" s="28">
        <v>210</v>
      </c>
      <c r="K107" s="28">
        <f t="shared" si="3"/>
        <v>0</v>
      </c>
      <c r="L107" s="20" t="s">
        <v>30</v>
      </c>
      <c r="M107" s="20" t="s">
        <v>31</v>
      </c>
      <c r="N107" s="5"/>
      <c r="O107" s="5"/>
      <c r="P107" s="5"/>
      <c r="Q107" s="5"/>
      <c r="R107" s="8" t="str">
        <f t="shared" si="4"/>
        <v>전공</v>
      </c>
    </row>
    <row r="108" spans="1:18" s="35" customFormat="1" ht="28.5" customHeight="1">
      <c r="A108" s="16">
        <v>104</v>
      </c>
      <c r="B108" s="17">
        <v>282</v>
      </c>
      <c r="C108" s="18">
        <v>13</v>
      </c>
      <c r="D108" s="17">
        <v>282</v>
      </c>
      <c r="E108" s="18">
        <v>13</v>
      </c>
      <c r="F108" s="20" t="s">
        <v>44</v>
      </c>
      <c r="G108" s="5"/>
      <c r="H108" s="1">
        <v>92</v>
      </c>
      <c r="I108" s="28">
        <v>92</v>
      </c>
      <c r="J108" s="28">
        <v>92</v>
      </c>
      <c r="K108" s="28">
        <f t="shared" si="3"/>
        <v>0</v>
      </c>
      <c r="L108" s="20" t="s">
        <v>30</v>
      </c>
      <c r="M108" s="20" t="s">
        <v>31</v>
      </c>
      <c r="N108" s="5"/>
      <c r="O108" s="5"/>
      <c r="P108" s="5"/>
      <c r="Q108" s="5"/>
      <c r="R108" s="8" t="str">
        <f t="shared" si="4"/>
        <v>임공</v>
      </c>
    </row>
    <row r="109" spans="1:18" s="35" customFormat="1" ht="28.5" customHeight="1">
      <c r="A109" s="16">
        <v>105</v>
      </c>
      <c r="B109" s="17">
        <v>289</v>
      </c>
      <c r="C109" s="18">
        <v>3</v>
      </c>
      <c r="D109" s="17">
        <v>289</v>
      </c>
      <c r="E109" s="18">
        <v>3</v>
      </c>
      <c r="F109" s="20" t="s">
        <v>44</v>
      </c>
      <c r="G109" s="5"/>
      <c r="H109" s="1">
        <v>119</v>
      </c>
      <c r="I109" s="28">
        <v>119</v>
      </c>
      <c r="J109" s="28">
        <v>119</v>
      </c>
      <c r="K109" s="28">
        <f t="shared" si="3"/>
        <v>0</v>
      </c>
      <c r="L109" s="20" t="s">
        <v>30</v>
      </c>
      <c r="M109" s="20" t="s">
        <v>31</v>
      </c>
      <c r="N109" s="5"/>
      <c r="O109" s="5"/>
      <c r="P109" s="5"/>
      <c r="Q109" s="5"/>
      <c r="R109" s="8" t="str">
        <f t="shared" si="4"/>
        <v>임공</v>
      </c>
    </row>
    <row r="110" spans="1:18" s="35" customFormat="1" ht="28.5" customHeight="1">
      <c r="A110" s="16">
        <v>106</v>
      </c>
      <c r="B110" s="17">
        <v>289</v>
      </c>
      <c r="C110" s="18">
        <v>4</v>
      </c>
      <c r="D110" s="17">
        <v>289</v>
      </c>
      <c r="E110" s="18">
        <v>4</v>
      </c>
      <c r="F110" s="20" t="s">
        <v>53</v>
      </c>
      <c r="G110" s="5"/>
      <c r="H110" s="1">
        <v>1702</v>
      </c>
      <c r="I110" s="28">
        <v>1702</v>
      </c>
      <c r="J110" s="28">
        <v>1702</v>
      </c>
      <c r="K110" s="28">
        <f t="shared" si="3"/>
        <v>0</v>
      </c>
      <c r="L110" s="20" t="s">
        <v>30</v>
      </c>
      <c r="M110" s="20" t="s">
        <v>31</v>
      </c>
      <c r="N110" s="5"/>
      <c r="O110" s="5"/>
      <c r="P110" s="5"/>
      <c r="Q110" s="5"/>
      <c r="R110" s="8" t="str">
        <f t="shared" si="4"/>
        <v>과공</v>
      </c>
    </row>
    <row r="111" spans="1:18" ht="28.5" customHeight="1">
      <c r="A111" s="16">
        <v>107</v>
      </c>
      <c r="B111" s="17">
        <v>289</v>
      </c>
      <c r="C111" s="18">
        <v>18</v>
      </c>
      <c r="D111" s="17">
        <v>289</v>
      </c>
      <c r="E111" s="18">
        <v>18</v>
      </c>
      <c r="F111" s="20" t="s">
        <v>29</v>
      </c>
      <c r="G111" s="5"/>
      <c r="H111" s="1">
        <v>246</v>
      </c>
      <c r="I111" s="28">
        <v>107</v>
      </c>
      <c r="J111" s="28">
        <v>107</v>
      </c>
      <c r="K111" s="28">
        <f t="shared" si="3"/>
        <v>0</v>
      </c>
      <c r="L111" s="20" t="s">
        <v>30</v>
      </c>
      <c r="M111" s="20" t="s">
        <v>31</v>
      </c>
      <c r="N111" s="5"/>
      <c r="O111" s="5"/>
      <c r="P111" s="5"/>
      <c r="Q111" s="20"/>
      <c r="R111" s="8" t="str">
        <f t="shared" si="4"/>
        <v>전공</v>
      </c>
    </row>
    <row r="112" spans="1:18" ht="28.5" customHeight="1">
      <c r="A112" s="16">
        <v>108</v>
      </c>
      <c r="B112" s="17">
        <v>288</v>
      </c>
      <c r="C112" s="18">
        <v>4</v>
      </c>
      <c r="D112" s="17">
        <v>288</v>
      </c>
      <c r="E112" s="18">
        <v>4</v>
      </c>
      <c r="F112" s="20" t="s">
        <v>28</v>
      </c>
      <c r="G112" s="5"/>
      <c r="H112" s="1">
        <v>2395</v>
      </c>
      <c r="I112" s="28">
        <v>2174</v>
      </c>
      <c r="J112" s="28">
        <v>2174</v>
      </c>
      <c r="K112" s="28">
        <f t="shared" si="3"/>
        <v>0</v>
      </c>
      <c r="L112" s="20" t="s">
        <v>30</v>
      </c>
      <c r="M112" s="20" t="s">
        <v>31</v>
      </c>
      <c r="N112" s="5"/>
      <c r="O112" s="5"/>
      <c r="P112" s="5"/>
      <c r="Q112" s="20"/>
      <c r="R112" s="8" t="str">
        <f t="shared" si="4"/>
        <v>답공</v>
      </c>
    </row>
    <row r="113" spans="1:18" ht="28.5" customHeight="1">
      <c r="A113" s="16">
        <v>109</v>
      </c>
      <c r="B113" s="17">
        <v>287</v>
      </c>
      <c r="C113" s="18">
        <v>4</v>
      </c>
      <c r="D113" s="17">
        <v>287</v>
      </c>
      <c r="E113" s="18">
        <v>4</v>
      </c>
      <c r="F113" s="20" t="s">
        <v>28</v>
      </c>
      <c r="G113" s="5"/>
      <c r="H113" s="1">
        <v>972</v>
      </c>
      <c r="I113" s="28">
        <v>516</v>
      </c>
      <c r="J113" s="28">
        <v>516</v>
      </c>
      <c r="K113" s="28">
        <f t="shared" si="3"/>
        <v>0</v>
      </c>
      <c r="L113" s="20" t="s">
        <v>30</v>
      </c>
      <c r="M113" s="20" t="s">
        <v>31</v>
      </c>
      <c r="N113" s="5"/>
      <c r="O113" s="5"/>
      <c r="P113" s="5"/>
      <c r="Q113" s="20"/>
      <c r="R113" s="8" t="str">
        <f t="shared" si="4"/>
        <v>답공</v>
      </c>
    </row>
    <row r="114" spans="1:18" s="35" customFormat="1" ht="28.5" customHeight="1">
      <c r="A114" s="16">
        <v>110</v>
      </c>
      <c r="B114" s="17">
        <v>288</v>
      </c>
      <c r="C114" s="18">
        <v>2</v>
      </c>
      <c r="D114" s="17">
        <v>288</v>
      </c>
      <c r="E114" s="18">
        <v>2</v>
      </c>
      <c r="F114" s="20" t="s">
        <v>29</v>
      </c>
      <c r="G114" s="5"/>
      <c r="H114" s="1">
        <v>651</v>
      </c>
      <c r="I114" s="28">
        <v>651</v>
      </c>
      <c r="J114" s="28">
        <v>651</v>
      </c>
      <c r="K114" s="28">
        <f t="shared" si="3"/>
        <v>0</v>
      </c>
      <c r="L114" s="20" t="s">
        <v>30</v>
      </c>
      <c r="M114" s="20" t="s">
        <v>31</v>
      </c>
      <c r="N114" s="5"/>
      <c r="O114" s="5"/>
      <c r="P114" s="5"/>
      <c r="Q114" s="5"/>
      <c r="R114" s="8" t="str">
        <f t="shared" si="4"/>
        <v>전공</v>
      </c>
    </row>
    <row r="115" spans="1:18" s="35" customFormat="1" ht="28.5" customHeight="1">
      <c r="A115" s="16">
        <v>111</v>
      </c>
      <c r="B115" s="17">
        <v>287</v>
      </c>
      <c r="C115" s="18">
        <v>1</v>
      </c>
      <c r="D115" s="17">
        <v>287</v>
      </c>
      <c r="E115" s="18">
        <v>1</v>
      </c>
      <c r="F115" s="20" t="s">
        <v>28</v>
      </c>
      <c r="G115" s="5"/>
      <c r="H115" s="1">
        <v>274</v>
      </c>
      <c r="I115" s="28">
        <v>274</v>
      </c>
      <c r="J115" s="28">
        <v>274</v>
      </c>
      <c r="K115" s="28">
        <f t="shared" si="3"/>
        <v>0</v>
      </c>
      <c r="L115" s="20" t="s">
        <v>30</v>
      </c>
      <c r="M115" s="20" t="s">
        <v>31</v>
      </c>
      <c r="N115" s="5"/>
      <c r="O115" s="5"/>
      <c r="P115" s="5"/>
      <c r="Q115" s="5"/>
      <c r="R115" s="8" t="str">
        <f t="shared" si="4"/>
        <v>답공</v>
      </c>
    </row>
    <row r="116" spans="1:18" ht="28.5" customHeight="1">
      <c r="A116" s="16">
        <v>112</v>
      </c>
      <c r="B116" s="17">
        <v>286</v>
      </c>
      <c r="C116" s="18">
        <v>4</v>
      </c>
      <c r="D116" s="17">
        <v>286</v>
      </c>
      <c r="E116" s="18">
        <v>4</v>
      </c>
      <c r="F116" s="20" t="s">
        <v>28</v>
      </c>
      <c r="G116" s="5"/>
      <c r="H116" s="1">
        <v>616</v>
      </c>
      <c r="I116" s="28">
        <v>344</v>
      </c>
      <c r="J116" s="28">
        <v>344</v>
      </c>
      <c r="K116" s="28">
        <f t="shared" si="3"/>
        <v>0</v>
      </c>
      <c r="L116" s="20" t="s">
        <v>30</v>
      </c>
      <c r="M116" s="20" t="s">
        <v>31</v>
      </c>
      <c r="N116" s="5"/>
      <c r="O116" s="5"/>
      <c r="P116" s="5"/>
      <c r="Q116" s="20"/>
      <c r="R116" s="8" t="str">
        <f t="shared" ref="R116:R147" si="5">CONCATENATE(LEFT($F116,1),$M116)</f>
        <v>답공</v>
      </c>
    </row>
    <row r="117" spans="1:18" s="35" customFormat="1" ht="28.5" customHeight="1">
      <c r="A117" s="16">
        <v>113</v>
      </c>
      <c r="B117" s="17">
        <v>282</v>
      </c>
      <c r="C117" s="18">
        <v>44</v>
      </c>
      <c r="D117" s="17">
        <v>282</v>
      </c>
      <c r="E117" s="18">
        <v>44</v>
      </c>
      <c r="F117" s="20" t="s">
        <v>29</v>
      </c>
      <c r="G117" s="5"/>
      <c r="H117" s="1">
        <v>155</v>
      </c>
      <c r="I117" s="28">
        <v>155</v>
      </c>
      <c r="J117" s="28">
        <v>155</v>
      </c>
      <c r="K117" s="28">
        <f t="shared" si="3"/>
        <v>0</v>
      </c>
      <c r="L117" s="20" t="s">
        <v>30</v>
      </c>
      <c r="M117" s="20" t="s">
        <v>31</v>
      </c>
      <c r="N117" s="5"/>
      <c r="O117" s="5"/>
      <c r="P117" s="5"/>
      <c r="Q117" s="5"/>
      <c r="R117" s="8" t="str">
        <f t="shared" si="5"/>
        <v>전공</v>
      </c>
    </row>
    <row r="118" spans="1:18" s="35" customFormat="1" ht="28.5" customHeight="1">
      <c r="A118" s="16">
        <v>114</v>
      </c>
      <c r="B118" s="17">
        <v>334</v>
      </c>
      <c r="C118" s="18">
        <v>9</v>
      </c>
      <c r="D118" s="17">
        <v>334</v>
      </c>
      <c r="E118" s="18">
        <v>9</v>
      </c>
      <c r="F118" s="20" t="s">
        <v>47</v>
      </c>
      <c r="G118" s="5"/>
      <c r="H118" s="1">
        <v>267</v>
      </c>
      <c r="I118" s="28">
        <v>267</v>
      </c>
      <c r="J118" s="28">
        <v>267</v>
      </c>
      <c r="K118" s="28">
        <f t="shared" si="3"/>
        <v>0</v>
      </c>
      <c r="L118" s="20" t="s">
        <v>30</v>
      </c>
      <c r="M118" s="20" t="s">
        <v>31</v>
      </c>
      <c r="N118" s="5"/>
      <c r="O118" s="5"/>
      <c r="P118" s="5"/>
      <c r="Q118" s="5"/>
      <c r="R118" s="8" t="str">
        <f t="shared" si="5"/>
        <v>도공</v>
      </c>
    </row>
    <row r="119" spans="1:18" s="35" customFormat="1" ht="28.5" customHeight="1">
      <c r="A119" s="16">
        <v>115</v>
      </c>
      <c r="B119" s="17">
        <v>316</v>
      </c>
      <c r="C119" s="18">
        <v>1</v>
      </c>
      <c r="D119" s="17">
        <v>316</v>
      </c>
      <c r="E119" s="18">
        <v>1</v>
      </c>
      <c r="F119" s="20" t="s">
        <v>47</v>
      </c>
      <c r="G119" s="5"/>
      <c r="H119" s="1">
        <v>20</v>
      </c>
      <c r="I119" s="28">
        <v>20</v>
      </c>
      <c r="J119" s="28">
        <v>20</v>
      </c>
      <c r="K119" s="28">
        <f t="shared" si="3"/>
        <v>0</v>
      </c>
      <c r="L119" s="20" t="s">
        <v>30</v>
      </c>
      <c r="M119" s="20" t="s">
        <v>31</v>
      </c>
      <c r="N119" s="5"/>
      <c r="O119" s="5"/>
      <c r="P119" s="5"/>
      <c r="Q119" s="5"/>
      <c r="R119" s="8" t="str">
        <f t="shared" si="5"/>
        <v>도공</v>
      </c>
    </row>
    <row r="120" spans="1:18" ht="28.5" customHeight="1">
      <c r="A120" s="16">
        <v>116</v>
      </c>
      <c r="B120" s="17">
        <v>316</v>
      </c>
      <c r="C120" s="18">
        <v>2</v>
      </c>
      <c r="D120" s="17">
        <v>316</v>
      </c>
      <c r="E120" s="18">
        <v>2</v>
      </c>
      <c r="F120" s="20" t="s">
        <v>47</v>
      </c>
      <c r="G120" s="5"/>
      <c r="H120" s="1">
        <v>103</v>
      </c>
      <c r="I120" s="28">
        <v>103</v>
      </c>
      <c r="J120" s="28">
        <v>103</v>
      </c>
      <c r="K120" s="28">
        <f t="shared" si="3"/>
        <v>0</v>
      </c>
      <c r="L120" s="20" t="s">
        <v>30</v>
      </c>
      <c r="M120" s="20" t="s">
        <v>31</v>
      </c>
      <c r="N120" s="5"/>
      <c r="O120" s="5"/>
      <c r="P120" s="5"/>
      <c r="Q120" s="5"/>
      <c r="R120" s="8" t="str">
        <f t="shared" si="5"/>
        <v>도공</v>
      </c>
    </row>
    <row r="121" spans="1:18" ht="28.5" customHeight="1">
      <c r="A121" s="16">
        <v>117</v>
      </c>
      <c r="B121" s="17">
        <v>317</v>
      </c>
      <c r="C121" s="18">
        <v>1</v>
      </c>
      <c r="D121" s="17">
        <v>317</v>
      </c>
      <c r="E121" s="18">
        <v>1</v>
      </c>
      <c r="F121" s="20" t="s">
        <v>47</v>
      </c>
      <c r="G121" s="5"/>
      <c r="H121" s="1">
        <v>436</v>
      </c>
      <c r="I121" s="28">
        <v>436</v>
      </c>
      <c r="J121" s="28">
        <v>436</v>
      </c>
      <c r="K121" s="28">
        <f t="shared" si="3"/>
        <v>0</v>
      </c>
      <c r="L121" s="20" t="s">
        <v>30</v>
      </c>
      <c r="M121" s="20" t="s">
        <v>31</v>
      </c>
      <c r="N121" s="5"/>
      <c r="O121" s="5"/>
      <c r="P121" s="5"/>
      <c r="Q121" s="5"/>
      <c r="R121" s="8" t="str">
        <f t="shared" si="5"/>
        <v>도공</v>
      </c>
    </row>
    <row r="122" spans="1:18" ht="28.5" customHeight="1">
      <c r="A122" s="16">
        <v>118</v>
      </c>
      <c r="B122" s="17">
        <v>317</v>
      </c>
      <c r="C122" s="18">
        <v>4</v>
      </c>
      <c r="D122" s="17">
        <v>317</v>
      </c>
      <c r="E122" s="18">
        <v>4</v>
      </c>
      <c r="F122" s="20" t="s">
        <v>47</v>
      </c>
      <c r="G122" s="5"/>
      <c r="H122" s="1">
        <v>27</v>
      </c>
      <c r="I122" s="28">
        <v>27</v>
      </c>
      <c r="J122" s="28">
        <v>27</v>
      </c>
      <c r="K122" s="28">
        <f t="shared" si="3"/>
        <v>0</v>
      </c>
      <c r="L122" s="20" t="s">
        <v>30</v>
      </c>
      <c r="M122" s="20" t="s">
        <v>31</v>
      </c>
      <c r="N122" s="5"/>
      <c r="O122" s="5"/>
      <c r="P122" s="5"/>
      <c r="Q122" s="5"/>
      <c r="R122" s="8" t="str">
        <f t="shared" si="5"/>
        <v>도공</v>
      </c>
    </row>
    <row r="123" spans="1:18" s="35" customFormat="1" ht="28.5" customHeight="1">
      <c r="A123" s="16">
        <v>119</v>
      </c>
      <c r="B123" s="17">
        <v>317</v>
      </c>
      <c r="C123" s="18">
        <v>2</v>
      </c>
      <c r="D123" s="17">
        <v>317</v>
      </c>
      <c r="E123" s="18">
        <v>2</v>
      </c>
      <c r="F123" s="20" t="s">
        <v>44</v>
      </c>
      <c r="G123" s="5"/>
      <c r="H123" s="1">
        <v>49</v>
      </c>
      <c r="I123" s="28">
        <v>49</v>
      </c>
      <c r="J123" s="28">
        <v>49</v>
      </c>
      <c r="K123" s="28">
        <f t="shared" si="3"/>
        <v>0</v>
      </c>
      <c r="L123" s="20" t="s">
        <v>30</v>
      </c>
      <c r="M123" s="20" t="s">
        <v>31</v>
      </c>
      <c r="N123" s="5"/>
      <c r="O123" s="5"/>
      <c r="P123" s="5"/>
      <c r="Q123" s="5"/>
      <c r="R123" s="8" t="str">
        <f t="shared" si="5"/>
        <v>임공</v>
      </c>
    </row>
    <row r="124" spans="1:18" s="35" customFormat="1" ht="28.5" customHeight="1">
      <c r="A124" s="16">
        <v>120</v>
      </c>
      <c r="B124" s="17">
        <v>317</v>
      </c>
      <c r="C124" s="18">
        <v>9</v>
      </c>
      <c r="D124" s="17">
        <v>317</v>
      </c>
      <c r="E124" s="18">
        <v>9</v>
      </c>
      <c r="F124" s="20" t="s">
        <v>54</v>
      </c>
      <c r="G124" s="5"/>
      <c r="H124" s="1">
        <v>131</v>
      </c>
      <c r="I124" s="28">
        <v>131</v>
      </c>
      <c r="J124" s="28">
        <v>131</v>
      </c>
      <c r="K124" s="28">
        <f t="shared" si="3"/>
        <v>0</v>
      </c>
      <c r="L124" s="20" t="s">
        <v>30</v>
      </c>
      <c r="M124" s="20" t="s">
        <v>31</v>
      </c>
      <c r="N124" s="5"/>
      <c r="O124" s="5"/>
      <c r="P124" s="5"/>
      <c r="Q124" s="5"/>
      <c r="R124" s="8" t="str">
        <f t="shared" si="5"/>
        <v>잡공</v>
      </c>
    </row>
    <row r="125" spans="1:18" s="35" customFormat="1" ht="28.5" customHeight="1">
      <c r="A125" s="16">
        <v>121</v>
      </c>
      <c r="B125" s="17">
        <v>310</v>
      </c>
      <c r="C125" s="18">
        <v>1</v>
      </c>
      <c r="D125" s="17">
        <v>310</v>
      </c>
      <c r="E125" s="18">
        <v>1</v>
      </c>
      <c r="F125" s="20" t="s">
        <v>47</v>
      </c>
      <c r="G125" s="5"/>
      <c r="H125" s="1">
        <v>83</v>
      </c>
      <c r="I125" s="28">
        <v>83</v>
      </c>
      <c r="J125" s="28">
        <v>83</v>
      </c>
      <c r="K125" s="28">
        <f t="shared" si="3"/>
        <v>0</v>
      </c>
      <c r="L125" s="20" t="s">
        <v>30</v>
      </c>
      <c r="M125" s="20" t="s">
        <v>31</v>
      </c>
      <c r="N125" s="5"/>
      <c r="O125" s="5"/>
      <c r="P125" s="5"/>
      <c r="Q125" s="5"/>
      <c r="R125" s="8" t="str">
        <f t="shared" si="5"/>
        <v>도공</v>
      </c>
    </row>
    <row r="126" spans="1:18" ht="28.5" customHeight="1">
      <c r="A126" s="16">
        <v>122</v>
      </c>
      <c r="B126" s="17">
        <v>314</v>
      </c>
      <c r="C126" s="18">
        <v>3</v>
      </c>
      <c r="D126" s="17">
        <v>314</v>
      </c>
      <c r="E126" s="18">
        <v>3</v>
      </c>
      <c r="F126" s="20" t="s">
        <v>47</v>
      </c>
      <c r="G126" s="5"/>
      <c r="H126" s="1">
        <v>36</v>
      </c>
      <c r="I126" s="28">
        <v>36</v>
      </c>
      <c r="J126" s="28">
        <v>36</v>
      </c>
      <c r="K126" s="28">
        <f t="shared" si="3"/>
        <v>0</v>
      </c>
      <c r="L126" s="20" t="s">
        <v>30</v>
      </c>
      <c r="M126" s="20" t="s">
        <v>31</v>
      </c>
      <c r="N126" s="5"/>
      <c r="O126" s="5"/>
      <c r="P126" s="5"/>
      <c r="Q126" s="5"/>
      <c r="R126" s="8" t="str">
        <f t="shared" si="5"/>
        <v>도공</v>
      </c>
    </row>
    <row r="127" spans="1:18" s="35" customFormat="1" ht="28.5" customHeight="1">
      <c r="A127" s="16">
        <v>123</v>
      </c>
      <c r="B127" s="17">
        <v>314</v>
      </c>
      <c r="C127" s="18">
        <v>1</v>
      </c>
      <c r="D127" s="17">
        <v>314</v>
      </c>
      <c r="E127" s="18">
        <v>1</v>
      </c>
      <c r="F127" s="20" t="s">
        <v>47</v>
      </c>
      <c r="G127" s="5"/>
      <c r="H127" s="1">
        <v>694</v>
      </c>
      <c r="I127" s="28">
        <v>694</v>
      </c>
      <c r="J127" s="28">
        <v>694</v>
      </c>
      <c r="K127" s="28">
        <f t="shared" si="3"/>
        <v>0</v>
      </c>
      <c r="L127" s="20" t="s">
        <v>30</v>
      </c>
      <c r="M127" s="20" t="s">
        <v>31</v>
      </c>
      <c r="N127" s="5"/>
      <c r="O127" s="5"/>
      <c r="P127" s="5"/>
      <c r="Q127" s="5"/>
      <c r="R127" s="8" t="str">
        <f t="shared" si="5"/>
        <v>도공</v>
      </c>
    </row>
    <row r="128" spans="1:18" s="40" customFormat="1" ht="28.5" customHeight="1">
      <c r="A128" s="16">
        <v>124</v>
      </c>
      <c r="B128" s="17">
        <v>310</v>
      </c>
      <c r="C128" s="18">
        <v>2</v>
      </c>
      <c r="D128" s="17">
        <v>310</v>
      </c>
      <c r="E128" s="18">
        <v>2</v>
      </c>
      <c r="F128" s="20" t="s">
        <v>54</v>
      </c>
      <c r="G128" s="5"/>
      <c r="H128" s="1">
        <v>532</v>
      </c>
      <c r="I128" s="28">
        <v>532</v>
      </c>
      <c r="J128" s="28">
        <v>532</v>
      </c>
      <c r="K128" s="28">
        <f t="shared" si="3"/>
        <v>0</v>
      </c>
      <c r="L128" s="20" t="s">
        <v>30</v>
      </c>
      <c r="M128" s="20" t="s">
        <v>31</v>
      </c>
      <c r="N128" s="5"/>
      <c r="O128" s="5"/>
      <c r="P128" s="5"/>
      <c r="Q128" s="5"/>
      <c r="R128" s="8" t="str">
        <f t="shared" si="5"/>
        <v>잡공</v>
      </c>
    </row>
    <row r="129" spans="1:18" s="35" customFormat="1" ht="28.5" customHeight="1">
      <c r="A129" s="16">
        <v>125</v>
      </c>
      <c r="B129" s="17">
        <v>314</v>
      </c>
      <c r="C129" s="18">
        <v>5</v>
      </c>
      <c r="D129" s="17">
        <v>314</v>
      </c>
      <c r="E129" s="18">
        <v>5</v>
      </c>
      <c r="F129" s="20" t="s">
        <v>54</v>
      </c>
      <c r="G129" s="5"/>
      <c r="H129" s="1">
        <v>379</v>
      </c>
      <c r="I129" s="28">
        <v>379</v>
      </c>
      <c r="J129" s="28">
        <v>379</v>
      </c>
      <c r="K129" s="28">
        <f t="shared" si="3"/>
        <v>0</v>
      </c>
      <c r="L129" s="20" t="s">
        <v>30</v>
      </c>
      <c r="M129" s="20" t="s">
        <v>31</v>
      </c>
      <c r="N129" s="5"/>
      <c r="O129" s="5"/>
      <c r="P129" s="5"/>
      <c r="Q129" s="5"/>
      <c r="R129" s="8" t="str">
        <f t="shared" si="5"/>
        <v>잡공</v>
      </c>
    </row>
    <row r="130" spans="1:18" ht="28.5" customHeight="1">
      <c r="A130" s="16">
        <v>126</v>
      </c>
      <c r="B130" s="17">
        <v>314</v>
      </c>
      <c r="C130" s="18">
        <v>4</v>
      </c>
      <c r="D130" s="17">
        <v>314</v>
      </c>
      <c r="E130" s="18">
        <v>4</v>
      </c>
      <c r="F130" s="20" t="s">
        <v>47</v>
      </c>
      <c r="G130" s="5"/>
      <c r="H130" s="1">
        <v>61</v>
      </c>
      <c r="I130" s="28">
        <v>61</v>
      </c>
      <c r="J130" s="28">
        <v>61</v>
      </c>
      <c r="K130" s="28">
        <f t="shared" si="3"/>
        <v>0</v>
      </c>
      <c r="L130" s="20" t="s">
        <v>30</v>
      </c>
      <c r="M130" s="20" t="s">
        <v>31</v>
      </c>
      <c r="N130" s="5"/>
      <c r="O130" s="5"/>
      <c r="P130" s="5"/>
      <c r="Q130" s="5"/>
      <c r="R130" s="8" t="str">
        <f t="shared" si="5"/>
        <v>도공</v>
      </c>
    </row>
    <row r="131" spans="1:18" s="35" customFormat="1" ht="28.5" customHeight="1">
      <c r="A131" s="16">
        <v>127</v>
      </c>
      <c r="B131" s="17">
        <v>313</v>
      </c>
      <c r="C131" s="18">
        <v>2</v>
      </c>
      <c r="D131" s="17">
        <v>313</v>
      </c>
      <c r="E131" s="18">
        <v>2</v>
      </c>
      <c r="F131" s="20" t="s">
        <v>55</v>
      </c>
      <c r="G131" s="5"/>
      <c r="H131" s="1">
        <v>232</v>
      </c>
      <c r="I131" s="28">
        <v>232</v>
      </c>
      <c r="J131" s="28">
        <v>232</v>
      </c>
      <c r="K131" s="28">
        <f t="shared" si="3"/>
        <v>0</v>
      </c>
      <c r="L131" s="20" t="s">
        <v>30</v>
      </c>
      <c r="M131" s="20" t="s">
        <v>31</v>
      </c>
      <c r="N131" s="5"/>
      <c r="O131" s="5"/>
      <c r="P131" s="5"/>
      <c r="Q131" s="5"/>
      <c r="R131" s="8" t="str">
        <f t="shared" si="5"/>
        <v>묘공</v>
      </c>
    </row>
    <row r="132" spans="1:18" s="35" customFormat="1" ht="28.5" customHeight="1">
      <c r="A132" s="16">
        <v>128</v>
      </c>
      <c r="B132" s="17">
        <v>314</v>
      </c>
      <c r="C132" s="18">
        <v>2</v>
      </c>
      <c r="D132" s="17">
        <v>314</v>
      </c>
      <c r="E132" s="18">
        <v>2</v>
      </c>
      <c r="F132" s="20" t="s">
        <v>29</v>
      </c>
      <c r="G132" s="5"/>
      <c r="H132" s="1">
        <v>316</v>
      </c>
      <c r="I132" s="28">
        <v>316</v>
      </c>
      <c r="J132" s="28">
        <v>316</v>
      </c>
      <c r="K132" s="28">
        <f t="shared" si="3"/>
        <v>0</v>
      </c>
      <c r="L132" s="20" t="s">
        <v>30</v>
      </c>
      <c r="M132" s="20" t="s">
        <v>31</v>
      </c>
      <c r="N132" s="5"/>
      <c r="O132" s="5"/>
      <c r="P132" s="5"/>
      <c r="Q132" s="5"/>
      <c r="R132" s="8" t="str">
        <f t="shared" si="5"/>
        <v>전공</v>
      </c>
    </row>
    <row r="133" spans="1:18" s="35" customFormat="1" ht="28.5" customHeight="1">
      <c r="A133" s="16">
        <v>129</v>
      </c>
      <c r="B133" s="17">
        <v>313</v>
      </c>
      <c r="C133" s="18">
        <v>1</v>
      </c>
      <c r="D133" s="17">
        <v>313</v>
      </c>
      <c r="E133" s="18">
        <v>1</v>
      </c>
      <c r="F133" s="20" t="s">
        <v>55</v>
      </c>
      <c r="G133" s="5"/>
      <c r="H133" s="1">
        <v>96</v>
      </c>
      <c r="I133" s="28">
        <v>96</v>
      </c>
      <c r="J133" s="28">
        <v>96</v>
      </c>
      <c r="K133" s="28">
        <f t="shared" si="3"/>
        <v>0</v>
      </c>
      <c r="L133" s="20" t="s">
        <v>30</v>
      </c>
      <c r="M133" s="20" t="s">
        <v>31</v>
      </c>
      <c r="N133" s="5"/>
      <c r="O133" s="5"/>
      <c r="P133" s="5"/>
      <c r="Q133" s="5"/>
      <c r="R133" s="8" t="str">
        <f t="shared" si="5"/>
        <v>묘공</v>
      </c>
    </row>
    <row r="134" spans="1:18" s="35" customFormat="1" ht="28.5" customHeight="1">
      <c r="A134" s="16">
        <v>130</v>
      </c>
      <c r="B134" s="17">
        <v>312</v>
      </c>
      <c r="C134" s="18">
        <v>2</v>
      </c>
      <c r="D134" s="17">
        <v>312</v>
      </c>
      <c r="E134" s="18">
        <v>2</v>
      </c>
      <c r="F134" s="20" t="s">
        <v>29</v>
      </c>
      <c r="G134" s="5"/>
      <c r="H134" s="1">
        <v>43</v>
      </c>
      <c r="I134" s="28">
        <v>43</v>
      </c>
      <c r="J134" s="28">
        <v>43</v>
      </c>
      <c r="K134" s="28">
        <f t="shared" ref="K134:K169" si="6">J134-I134</f>
        <v>0</v>
      </c>
      <c r="L134" s="20" t="s">
        <v>30</v>
      </c>
      <c r="M134" s="20" t="s">
        <v>31</v>
      </c>
      <c r="N134" s="5"/>
      <c r="O134" s="5"/>
      <c r="P134" s="5"/>
      <c r="Q134" s="5"/>
      <c r="R134" s="8" t="str">
        <f t="shared" si="5"/>
        <v>전공</v>
      </c>
    </row>
    <row r="135" spans="1:18" s="35" customFormat="1" ht="28.5" customHeight="1">
      <c r="A135" s="16">
        <v>131</v>
      </c>
      <c r="B135" s="17">
        <v>312</v>
      </c>
      <c r="C135" s="18"/>
      <c r="D135" s="17">
        <v>312</v>
      </c>
      <c r="E135" s="18"/>
      <c r="F135" s="20" t="s">
        <v>29</v>
      </c>
      <c r="G135" s="5"/>
      <c r="H135" s="1">
        <v>172</v>
      </c>
      <c r="I135" s="28">
        <v>172</v>
      </c>
      <c r="J135" s="28">
        <v>172</v>
      </c>
      <c r="K135" s="28">
        <f t="shared" si="6"/>
        <v>0</v>
      </c>
      <c r="L135" s="20" t="s">
        <v>30</v>
      </c>
      <c r="M135" s="20" t="s">
        <v>31</v>
      </c>
      <c r="N135" s="5"/>
      <c r="O135" s="5"/>
      <c r="P135" s="5"/>
      <c r="Q135" s="5"/>
      <c r="R135" s="8" t="str">
        <f t="shared" si="5"/>
        <v>전공</v>
      </c>
    </row>
    <row r="136" spans="1:18" s="35" customFormat="1" ht="28.5" customHeight="1">
      <c r="A136" s="16">
        <v>132</v>
      </c>
      <c r="B136" s="17">
        <v>311</v>
      </c>
      <c r="C136" s="18">
        <v>4</v>
      </c>
      <c r="D136" s="17">
        <v>311</v>
      </c>
      <c r="E136" s="18">
        <v>4</v>
      </c>
      <c r="F136" s="20" t="s">
        <v>29</v>
      </c>
      <c r="G136" s="5"/>
      <c r="H136" s="1">
        <v>91</v>
      </c>
      <c r="I136" s="28">
        <v>91</v>
      </c>
      <c r="J136" s="28">
        <v>91</v>
      </c>
      <c r="K136" s="28">
        <f t="shared" si="6"/>
        <v>0</v>
      </c>
      <c r="L136" s="20" t="s">
        <v>30</v>
      </c>
      <c r="M136" s="20" t="s">
        <v>31</v>
      </c>
      <c r="N136" s="5"/>
      <c r="O136" s="5"/>
      <c r="P136" s="5"/>
      <c r="Q136" s="5"/>
      <c r="R136" s="8" t="str">
        <f t="shared" si="5"/>
        <v>전공</v>
      </c>
    </row>
    <row r="137" spans="1:18" ht="28.5" customHeight="1">
      <c r="A137" s="16">
        <v>133</v>
      </c>
      <c r="B137" s="17">
        <v>312</v>
      </c>
      <c r="C137" s="18">
        <v>1</v>
      </c>
      <c r="D137" s="17">
        <v>312</v>
      </c>
      <c r="E137" s="18">
        <v>1</v>
      </c>
      <c r="F137" s="20" t="s">
        <v>47</v>
      </c>
      <c r="G137" s="5"/>
      <c r="H137" s="1">
        <v>790</v>
      </c>
      <c r="I137" s="28">
        <v>790</v>
      </c>
      <c r="J137" s="28">
        <v>790</v>
      </c>
      <c r="K137" s="28">
        <f t="shared" si="6"/>
        <v>0</v>
      </c>
      <c r="L137" s="20" t="s">
        <v>30</v>
      </c>
      <c r="M137" s="20" t="s">
        <v>31</v>
      </c>
      <c r="N137" s="5"/>
      <c r="O137" s="5"/>
      <c r="P137" s="5"/>
      <c r="Q137" s="5"/>
      <c r="R137" s="8" t="str">
        <f t="shared" si="5"/>
        <v>도공</v>
      </c>
    </row>
    <row r="138" spans="1:18" s="35" customFormat="1" ht="28.5" customHeight="1">
      <c r="A138" s="16">
        <v>134</v>
      </c>
      <c r="B138" s="17">
        <v>311</v>
      </c>
      <c r="C138" s="18">
        <v>1</v>
      </c>
      <c r="D138" s="17">
        <v>311</v>
      </c>
      <c r="E138" s="18">
        <v>1</v>
      </c>
      <c r="F138" s="20" t="s">
        <v>47</v>
      </c>
      <c r="G138" s="5"/>
      <c r="H138" s="1">
        <v>23</v>
      </c>
      <c r="I138" s="28">
        <v>23</v>
      </c>
      <c r="J138" s="28">
        <v>23</v>
      </c>
      <c r="K138" s="28">
        <f t="shared" si="6"/>
        <v>0</v>
      </c>
      <c r="L138" s="20" t="s">
        <v>30</v>
      </c>
      <c r="M138" s="20" t="s">
        <v>31</v>
      </c>
      <c r="N138" s="5"/>
      <c r="O138" s="5"/>
      <c r="P138" s="5"/>
      <c r="Q138" s="5"/>
      <c r="R138" s="8" t="str">
        <f t="shared" si="5"/>
        <v>도공</v>
      </c>
    </row>
    <row r="139" spans="1:18" ht="28.5" customHeight="1">
      <c r="A139" s="16">
        <v>135</v>
      </c>
      <c r="B139" s="17">
        <v>311</v>
      </c>
      <c r="C139" s="18">
        <v>3</v>
      </c>
      <c r="D139" s="17">
        <v>311</v>
      </c>
      <c r="E139" s="18">
        <v>3</v>
      </c>
      <c r="F139" s="20" t="s">
        <v>29</v>
      </c>
      <c r="G139" s="5"/>
      <c r="H139" s="1">
        <v>20</v>
      </c>
      <c r="I139" s="28">
        <v>20</v>
      </c>
      <c r="J139" s="28">
        <v>20</v>
      </c>
      <c r="K139" s="28">
        <f t="shared" si="6"/>
        <v>0</v>
      </c>
      <c r="L139" s="20" t="s">
        <v>30</v>
      </c>
      <c r="M139" s="20" t="s">
        <v>31</v>
      </c>
      <c r="N139" s="5"/>
      <c r="O139" s="5"/>
      <c r="P139" s="5"/>
      <c r="Q139" s="5"/>
      <c r="R139" s="8" t="str">
        <f t="shared" si="5"/>
        <v>전공</v>
      </c>
    </row>
    <row r="140" spans="1:18" ht="28.5" customHeight="1">
      <c r="A140" s="16">
        <v>136</v>
      </c>
      <c r="B140" s="17">
        <v>304</v>
      </c>
      <c r="C140" s="18">
        <v>7</v>
      </c>
      <c r="D140" s="17">
        <v>304</v>
      </c>
      <c r="E140" s="18">
        <v>7</v>
      </c>
      <c r="F140" s="20" t="s">
        <v>44</v>
      </c>
      <c r="G140" s="5"/>
      <c r="H140" s="1">
        <v>77</v>
      </c>
      <c r="I140" s="28">
        <v>77</v>
      </c>
      <c r="J140" s="28">
        <v>77</v>
      </c>
      <c r="K140" s="28">
        <f t="shared" si="6"/>
        <v>0</v>
      </c>
      <c r="L140" s="20" t="s">
        <v>30</v>
      </c>
      <c r="M140" s="20" t="s">
        <v>31</v>
      </c>
      <c r="N140" s="5"/>
      <c r="O140" s="5"/>
      <c r="P140" s="5"/>
      <c r="Q140" s="5"/>
      <c r="R140" s="8" t="str">
        <f t="shared" si="5"/>
        <v>임공</v>
      </c>
    </row>
    <row r="141" spans="1:18" ht="28.5" customHeight="1">
      <c r="A141" s="16">
        <v>137</v>
      </c>
      <c r="B141" s="17">
        <v>304</v>
      </c>
      <c r="C141" s="18">
        <v>2</v>
      </c>
      <c r="D141" s="17">
        <v>304</v>
      </c>
      <c r="E141" s="18">
        <v>2</v>
      </c>
      <c r="F141" s="20" t="s">
        <v>47</v>
      </c>
      <c r="G141" s="5"/>
      <c r="H141" s="1">
        <v>1301</v>
      </c>
      <c r="I141" s="28">
        <v>1301</v>
      </c>
      <c r="J141" s="28">
        <v>1301</v>
      </c>
      <c r="K141" s="28">
        <f t="shared" si="6"/>
        <v>0</v>
      </c>
      <c r="L141" s="20" t="s">
        <v>30</v>
      </c>
      <c r="M141" s="20" t="s">
        <v>31</v>
      </c>
      <c r="N141" s="5"/>
      <c r="O141" s="5"/>
      <c r="P141" s="5"/>
      <c r="Q141" s="5"/>
      <c r="R141" s="8" t="str">
        <f t="shared" si="5"/>
        <v>도공</v>
      </c>
    </row>
    <row r="142" spans="1:18" s="35" customFormat="1" ht="28.5" customHeight="1">
      <c r="A142" s="16">
        <v>138</v>
      </c>
      <c r="B142" s="17">
        <v>304</v>
      </c>
      <c r="C142" s="18">
        <v>10</v>
      </c>
      <c r="D142" s="17">
        <v>304</v>
      </c>
      <c r="E142" s="18">
        <v>10</v>
      </c>
      <c r="F142" s="20" t="s">
        <v>44</v>
      </c>
      <c r="G142" s="5"/>
      <c r="H142" s="1">
        <v>151</v>
      </c>
      <c r="I142" s="28">
        <v>151</v>
      </c>
      <c r="J142" s="28">
        <v>151</v>
      </c>
      <c r="K142" s="28">
        <f t="shared" si="6"/>
        <v>0</v>
      </c>
      <c r="L142" s="20" t="s">
        <v>30</v>
      </c>
      <c r="M142" s="20" t="s">
        <v>31</v>
      </c>
      <c r="N142" s="5"/>
      <c r="O142" s="5"/>
      <c r="P142" s="5"/>
      <c r="Q142" s="5"/>
      <c r="R142" s="8" t="str">
        <f t="shared" si="5"/>
        <v>임공</v>
      </c>
    </row>
    <row r="143" spans="1:18" ht="28.5" customHeight="1">
      <c r="A143" s="16">
        <v>139</v>
      </c>
      <c r="B143" s="17">
        <v>304</v>
      </c>
      <c r="C143" s="18">
        <v>11</v>
      </c>
      <c r="D143" s="17">
        <v>304</v>
      </c>
      <c r="E143" s="18">
        <v>11</v>
      </c>
      <c r="F143" s="20" t="s">
        <v>44</v>
      </c>
      <c r="G143" s="5"/>
      <c r="H143" s="1">
        <v>54</v>
      </c>
      <c r="I143" s="28">
        <v>44</v>
      </c>
      <c r="J143" s="28">
        <v>44</v>
      </c>
      <c r="K143" s="28">
        <f t="shared" si="6"/>
        <v>0</v>
      </c>
      <c r="L143" s="20" t="s">
        <v>30</v>
      </c>
      <c r="M143" s="20" t="s">
        <v>31</v>
      </c>
      <c r="N143" s="5"/>
      <c r="O143" s="5"/>
      <c r="P143" s="5"/>
      <c r="Q143" s="20"/>
      <c r="R143" s="8" t="str">
        <f t="shared" si="5"/>
        <v>임공</v>
      </c>
    </row>
    <row r="144" spans="1:18" s="35" customFormat="1" ht="28.5" customHeight="1">
      <c r="A144" s="16">
        <v>140</v>
      </c>
      <c r="B144" s="17">
        <v>305</v>
      </c>
      <c r="C144" s="18">
        <v>5</v>
      </c>
      <c r="D144" s="17">
        <v>305</v>
      </c>
      <c r="E144" s="18">
        <v>5</v>
      </c>
      <c r="F144" s="20" t="s">
        <v>47</v>
      </c>
      <c r="G144" s="5"/>
      <c r="H144" s="1">
        <v>129</v>
      </c>
      <c r="I144" s="28">
        <v>129</v>
      </c>
      <c r="J144" s="28">
        <v>129</v>
      </c>
      <c r="K144" s="28">
        <f t="shared" si="6"/>
        <v>0</v>
      </c>
      <c r="L144" s="20" t="s">
        <v>30</v>
      </c>
      <c r="M144" s="20" t="s">
        <v>31</v>
      </c>
      <c r="N144" s="5"/>
      <c r="O144" s="5"/>
      <c r="P144" s="5"/>
      <c r="Q144" s="5"/>
      <c r="R144" s="8" t="str">
        <f t="shared" si="5"/>
        <v>도공</v>
      </c>
    </row>
    <row r="145" spans="1:18" ht="28.5" customHeight="1">
      <c r="A145" s="16">
        <v>141</v>
      </c>
      <c r="B145" s="17">
        <v>304</v>
      </c>
      <c r="C145" s="18">
        <v>8</v>
      </c>
      <c r="D145" s="17">
        <v>304</v>
      </c>
      <c r="E145" s="18">
        <v>8</v>
      </c>
      <c r="F145" s="20" t="s">
        <v>44</v>
      </c>
      <c r="G145" s="5"/>
      <c r="H145" s="1">
        <v>54</v>
      </c>
      <c r="I145" s="28">
        <v>54</v>
      </c>
      <c r="J145" s="28">
        <v>54</v>
      </c>
      <c r="K145" s="28">
        <f t="shared" si="6"/>
        <v>0</v>
      </c>
      <c r="L145" s="20" t="s">
        <v>30</v>
      </c>
      <c r="M145" s="20" t="s">
        <v>31</v>
      </c>
      <c r="N145" s="5"/>
      <c r="O145" s="5"/>
      <c r="P145" s="5"/>
      <c r="Q145" s="5"/>
      <c r="R145" s="8" t="str">
        <f t="shared" si="5"/>
        <v>임공</v>
      </c>
    </row>
    <row r="146" spans="1:18" ht="28.5" customHeight="1">
      <c r="A146" s="16">
        <v>142</v>
      </c>
      <c r="B146" s="17">
        <v>305</v>
      </c>
      <c r="C146" s="18">
        <v>4</v>
      </c>
      <c r="D146" s="17">
        <v>305</v>
      </c>
      <c r="E146" s="18">
        <v>4</v>
      </c>
      <c r="F146" s="20" t="s">
        <v>28</v>
      </c>
      <c r="G146" s="5"/>
      <c r="H146" s="1">
        <v>698</v>
      </c>
      <c r="I146" s="28">
        <v>28</v>
      </c>
      <c r="J146" s="28">
        <v>28</v>
      </c>
      <c r="K146" s="28">
        <f t="shared" si="6"/>
        <v>0</v>
      </c>
      <c r="L146" s="20" t="s">
        <v>30</v>
      </c>
      <c r="M146" s="20" t="s">
        <v>31</v>
      </c>
      <c r="N146" s="5"/>
      <c r="O146" s="5"/>
      <c r="P146" s="5"/>
      <c r="Q146" s="5"/>
      <c r="R146" s="8" t="str">
        <f t="shared" si="5"/>
        <v>답공</v>
      </c>
    </row>
    <row r="147" spans="1:18" ht="28.5" customHeight="1">
      <c r="A147" s="16">
        <v>143</v>
      </c>
      <c r="B147" s="17">
        <v>305</v>
      </c>
      <c r="C147" s="18">
        <v>3</v>
      </c>
      <c r="D147" s="17">
        <v>305</v>
      </c>
      <c r="E147" s="18">
        <v>3</v>
      </c>
      <c r="F147" s="20" t="s">
        <v>28</v>
      </c>
      <c r="G147" s="5"/>
      <c r="H147" s="1">
        <v>777</v>
      </c>
      <c r="I147" s="28">
        <v>777</v>
      </c>
      <c r="J147" s="28">
        <v>777</v>
      </c>
      <c r="K147" s="28">
        <f t="shared" si="6"/>
        <v>0</v>
      </c>
      <c r="L147" s="20" t="s">
        <v>30</v>
      </c>
      <c r="M147" s="20" t="s">
        <v>31</v>
      </c>
      <c r="N147" s="5"/>
      <c r="O147" s="5"/>
      <c r="P147" s="5"/>
      <c r="Q147" s="5"/>
      <c r="R147" s="8" t="str">
        <f t="shared" si="5"/>
        <v>답공</v>
      </c>
    </row>
    <row r="148" spans="1:18" s="35" customFormat="1" ht="28.5" customHeight="1">
      <c r="A148" s="16">
        <v>144</v>
      </c>
      <c r="B148" s="17">
        <v>305</v>
      </c>
      <c r="C148" s="18">
        <v>6</v>
      </c>
      <c r="D148" s="17">
        <v>305</v>
      </c>
      <c r="E148" s="18">
        <v>6</v>
      </c>
      <c r="F148" s="20" t="s">
        <v>47</v>
      </c>
      <c r="G148" s="5"/>
      <c r="H148" s="1">
        <v>14</v>
      </c>
      <c r="I148" s="28">
        <v>14</v>
      </c>
      <c r="J148" s="28">
        <v>14</v>
      </c>
      <c r="K148" s="28">
        <f t="shared" si="6"/>
        <v>0</v>
      </c>
      <c r="L148" s="20" t="s">
        <v>30</v>
      </c>
      <c r="M148" s="20" t="s">
        <v>31</v>
      </c>
      <c r="N148" s="5"/>
      <c r="O148" s="5"/>
      <c r="P148" s="5"/>
      <c r="Q148" s="5"/>
      <c r="R148" s="8" t="str">
        <f t="shared" ref="R148:R164" si="7">CONCATENATE(LEFT($F148,1),$M148)</f>
        <v>도공</v>
      </c>
    </row>
    <row r="149" spans="1:18" s="35" customFormat="1" ht="28.5" customHeight="1">
      <c r="A149" s="16">
        <v>145</v>
      </c>
      <c r="B149" s="17">
        <v>307</v>
      </c>
      <c r="C149" s="18">
        <v>7</v>
      </c>
      <c r="D149" s="17">
        <v>307</v>
      </c>
      <c r="E149" s="18">
        <v>7</v>
      </c>
      <c r="F149" s="20" t="s">
        <v>44</v>
      </c>
      <c r="G149" s="5"/>
      <c r="H149" s="1">
        <v>160</v>
      </c>
      <c r="I149" s="28">
        <v>160</v>
      </c>
      <c r="J149" s="28">
        <v>160</v>
      </c>
      <c r="K149" s="28">
        <f t="shared" si="6"/>
        <v>0</v>
      </c>
      <c r="L149" s="20" t="s">
        <v>30</v>
      </c>
      <c r="M149" s="20" t="s">
        <v>31</v>
      </c>
      <c r="N149" s="5"/>
      <c r="O149" s="5"/>
      <c r="P149" s="5"/>
      <c r="Q149" s="5"/>
      <c r="R149" s="8" t="str">
        <f t="shared" si="7"/>
        <v>임공</v>
      </c>
    </row>
    <row r="150" spans="1:18" ht="28.5" customHeight="1">
      <c r="A150" s="16">
        <v>146</v>
      </c>
      <c r="B150" s="17">
        <v>0</v>
      </c>
      <c r="C150" s="18">
        <v>2</v>
      </c>
      <c r="D150" s="17">
        <v>0</v>
      </c>
      <c r="E150" s="18">
        <v>2</v>
      </c>
      <c r="F150" s="20" t="s">
        <v>84</v>
      </c>
      <c r="G150" s="5"/>
      <c r="H150" s="1"/>
      <c r="I150" s="28">
        <v>167</v>
      </c>
      <c r="J150" s="28">
        <v>167</v>
      </c>
      <c r="K150" s="28">
        <f t="shared" si="6"/>
        <v>0</v>
      </c>
      <c r="L150" s="20" t="s">
        <v>45</v>
      </c>
      <c r="M150" s="20" t="s">
        <v>82</v>
      </c>
      <c r="N150" s="5"/>
      <c r="O150" s="5"/>
      <c r="P150" s="5"/>
      <c r="Q150" s="20" t="s">
        <v>85</v>
      </c>
      <c r="R150" s="8" t="str">
        <f>CONCATENATE(LEFT($F150,1),$M150)</f>
        <v>도국</v>
      </c>
    </row>
    <row r="151" spans="1:18" s="35" customFormat="1" ht="28.5" customHeight="1">
      <c r="A151" s="16">
        <v>147</v>
      </c>
      <c r="B151" s="17">
        <v>209</v>
      </c>
      <c r="C151" s="18">
        <v>2</v>
      </c>
      <c r="D151" s="17">
        <v>209</v>
      </c>
      <c r="E151" s="18">
        <v>2</v>
      </c>
      <c r="F151" s="20" t="s">
        <v>29</v>
      </c>
      <c r="G151" s="5"/>
      <c r="H151" s="1">
        <v>2325</v>
      </c>
      <c r="I151" s="28">
        <v>226</v>
      </c>
      <c r="J151" s="28">
        <v>226</v>
      </c>
      <c r="K151" s="28">
        <f t="shared" si="6"/>
        <v>0</v>
      </c>
      <c r="L151" s="20" t="s">
        <v>30</v>
      </c>
      <c r="M151" s="20" t="s">
        <v>31</v>
      </c>
      <c r="N151" s="5"/>
      <c r="O151" s="5"/>
      <c r="P151" s="5"/>
      <c r="Q151" s="20"/>
      <c r="R151" s="8" t="str">
        <f t="shared" si="7"/>
        <v>전공</v>
      </c>
    </row>
    <row r="152" spans="1:18" s="35" customFormat="1" ht="28.5" customHeight="1">
      <c r="A152" s="16">
        <v>148</v>
      </c>
      <c r="B152" s="17">
        <v>441</v>
      </c>
      <c r="C152" s="18">
        <v>1</v>
      </c>
      <c r="D152" s="17">
        <v>441</v>
      </c>
      <c r="E152" s="18">
        <v>1</v>
      </c>
      <c r="F152" s="20" t="s">
        <v>47</v>
      </c>
      <c r="G152" s="5"/>
      <c r="H152" s="1">
        <v>1319</v>
      </c>
      <c r="I152" s="28">
        <v>1319</v>
      </c>
      <c r="J152" s="28">
        <v>1319</v>
      </c>
      <c r="K152" s="28">
        <f t="shared" si="6"/>
        <v>0</v>
      </c>
      <c r="L152" s="20" t="s">
        <v>60</v>
      </c>
      <c r="M152" s="20" t="s">
        <v>57</v>
      </c>
      <c r="N152" s="5"/>
      <c r="O152" s="5"/>
      <c r="P152" s="5"/>
      <c r="Q152" s="20"/>
      <c r="R152" s="8" t="str">
        <f t="shared" si="7"/>
        <v>도공</v>
      </c>
    </row>
    <row r="153" spans="1:18" s="35" customFormat="1" ht="33" customHeight="1">
      <c r="A153" s="16">
        <v>149</v>
      </c>
      <c r="B153" s="17">
        <v>187</v>
      </c>
      <c r="C153" s="18">
        <v>9</v>
      </c>
      <c r="D153" s="17">
        <v>187</v>
      </c>
      <c r="E153" s="18">
        <v>9</v>
      </c>
      <c r="F153" s="20" t="s">
        <v>44</v>
      </c>
      <c r="G153" s="5"/>
      <c r="H153" s="1">
        <v>857</v>
      </c>
      <c r="I153" s="28">
        <v>76</v>
      </c>
      <c r="J153" s="28">
        <v>76</v>
      </c>
      <c r="K153" s="28">
        <f t="shared" si="6"/>
        <v>0</v>
      </c>
      <c r="L153" s="20" t="s">
        <v>30</v>
      </c>
      <c r="M153" s="20" t="s">
        <v>31</v>
      </c>
      <c r="N153" s="5"/>
      <c r="O153" s="5"/>
      <c r="P153" s="5"/>
      <c r="Q153" s="20"/>
      <c r="R153" s="8" t="str">
        <f t="shared" si="7"/>
        <v>임공</v>
      </c>
    </row>
    <row r="154" spans="1:18" s="35" customFormat="1" ht="33" customHeight="1">
      <c r="A154" s="16">
        <v>150</v>
      </c>
      <c r="B154" s="17">
        <v>187</v>
      </c>
      <c r="C154" s="18">
        <v>7</v>
      </c>
      <c r="D154" s="17">
        <v>187</v>
      </c>
      <c r="E154" s="18">
        <v>7</v>
      </c>
      <c r="F154" s="20" t="s">
        <v>29</v>
      </c>
      <c r="G154" s="5"/>
      <c r="H154" s="1">
        <v>2248</v>
      </c>
      <c r="I154" s="28">
        <v>98</v>
      </c>
      <c r="J154" s="28">
        <v>98</v>
      </c>
      <c r="K154" s="28">
        <f t="shared" si="6"/>
        <v>0</v>
      </c>
      <c r="L154" s="20" t="s">
        <v>30</v>
      </c>
      <c r="M154" s="20" t="s">
        <v>31</v>
      </c>
      <c r="N154" s="5"/>
      <c r="O154" s="5"/>
      <c r="P154" s="5"/>
      <c r="Q154" s="20"/>
      <c r="R154" s="8" t="str">
        <f t="shared" si="7"/>
        <v>전공</v>
      </c>
    </row>
    <row r="155" spans="1:18" s="35" customFormat="1" ht="33" customHeight="1">
      <c r="A155" s="16">
        <v>151</v>
      </c>
      <c r="B155" s="17">
        <v>187</v>
      </c>
      <c r="C155" s="18">
        <v>8</v>
      </c>
      <c r="D155" s="17">
        <v>187</v>
      </c>
      <c r="E155" s="18">
        <v>8</v>
      </c>
      <c r="F155" s="20" t="s">
        <v>44</v>
      </c>
      <c r="G155" s="5"/>
      <c r="H155" s="1">
        <v>2914</v>
      </c>
      <c r="I155" s="28">
        <v>254</v>
      </c>
      <c r="J155" s="28">
        <v>254</v>
      </c>
      <c r="K155" s="28">
        <f t="shared" si="6"/>
        <v>0</v>
      </c>
      <c r="L155" s="20" t="s">
        <v>30</v>
      </c>
      <c r="M155" s="20" t="s">
        <v>31</v>
      </c>
      <c r="N155" s="5"/>
      <c r="O155" s="5"/>
      <c r="P155" s="5"/>
      <c r="Q155" s="20"/>
      <c r="R155" s="8" t="str">
        <f t="shared" si="7"/>
        <v>임공</v>
      </c>
    </row>
    <row r="156" spans="1:18" s="35" customFormat="1" ht="33" customHeight="1">
      <c r="A156" s="16">
        <v>152</v>
      </c>
      <c r="B156" s="17">
        <v>214</v>
      </c>
      <c r="C156" s="18">
        <v>3</v>
      </c>
      <c r="D156" s="17">
        <v>214</v>
      </c>
      <c r="E156" s="18">
        <v>3</v>
      </c>
      <c r="F156" s="20" t="s">
        <v>44</v>
      </c>
      <c r="G156" s="5"/>
      <c r="H156" s="1">
        <v>208127</v>
      </c>
      <c r="I156" s="28">
        <v>41912</v>
      </c>
      <c r="J156" s="28">
        <v>41912</v>
      </c>
      <c r="K156" s="28">
        <f t="shared" si="6"/>
        <v>0</v>
      </c>
      <c r="L156" s="20" t="s">
        <v>30</v>
      </c>
      <c r="M156" s="20" t="s">
        <v>31</v>
      </c>
      <c r="N156" s="5"/>
      <c r="O156" s="5"/>
      <c r="P156" s="5"/>
      <c r="Q156" s="20"/>
      <c r="R156" s="8" t="str">
        <f t="shared" si="7"/>
        <v>임공</v>
      </c>
    </row>
    <row r="157" spans="1:18" s="35" customFormat="1" ht="33" customHeight="1">
      <c r="A157" s="16">
        <v>153</v>
      </c>
      <c r="B157" s="17">
        <v>246</v>
      </c>
      <c r="C157" s="18">
        <v>10</v>
      </c>
      <c r="D157" s="17">
        <v>246</v>
      </c>
      <c r="E157" s="18">
        <v>10</v>
      </c>
      <c r="F157" s="20" t="s">
        <v>29</v>
      </c>
      <c r="G157" s="5"/>
      <c r="H157" s="1">
        <v>2398</v>
      </c>
      <c r="I157" s="28">
        <v>187</v>
      </c>
      <c r="J157" s="28">
        <v>187</v>
      </c>
      <c r="K157" s="28">
        <f t="shared" si="6"/>
        <v>0</v>
      </c>
      <c r="L157" s="20" t="s">
        <v>30</v>
      </c>
      <c r="M157" s="20" t="s">
        <v>31</v>
      </c>
      <c r="N157" s="5"/>
      <c r="O157" s="5"/>
      <c r="P157" s="5"/>
      <c r="Q157" s="20"/>
      <c r="R157" s="8" t="str">
        <f t="shared" si="7"/>
        <v>전공</v>
      </c>
    </row>
    <row r="158" spans="1:18" s="35" customFormat="1" ht="33" customHeight="1">
      <c r="A158" s="16">
        <v>154</v>
      </c>
      <c r="B158" s="17">
        <v>210</v>
      </c>
      <c r="C158" s="18">
        <v>2</v>
      </c>
      <c r="D158" s="17">
        <v>210</v>
      </c>
      <c r="E158" s="18">
        <v>2</v>
      </c>
      <c r="F158" s="20" t="s">
        <v>29</v>
      </c>
      <c r="G158" s="5"/>
      <c r="H158" s="1">
        <v>2058</v>
      </c>
      <c r="I158" s="28">
        <v>442</v>
      </c>
      <c r="J158" s="28">
        <v>442</v>
      </c>
      <c r="K158" s="28">
        <f t="shared" si="6"/>
        <v>0</v>
      </c>
      <c r="L158" s="20" t="s">
        <v>30</v>
      </c>
      <c r="M158" s="20" t="s">
        <v>31</v>
      </c>
      <c r="N158" s="5"/>
      <c r="O158" s="5"/>
      <c r="P158" s="5"/>
      <c r="Q158" s="20"/>
      <c r="R158" s="8" t="str">
        <f t="shared" si="7"/>
        <v>전공</v>
      </c>
    </row>
    <row r="159" spans="1:18" s="35" customFormat="1" ht="33" customHeight="1">
      <c r="A159" s="16">
        <v>155</v>
      </c>
      <c r="B159" s="17">
        <v>209</v>
      </c>
      <c r="C159" s="18"/>
      <c r="D159" s="17"/>
      <c r="E159" s="18"/>
      <c r="F159" s="20" t="s">
        <v>29</v>
      </c>
      <c r="G159" s="5"/>
      <c r="H159" s="1">
        <v>2009</v>
      </c>
      <c r="I159" s="28">
        <v>2009</v>
      </c>
      <c r="J159" s="28">
        <v>2009</v>
      </c>
      <c r="K159" s="28">
        <f t="shared" si="6"/>
        <v>0</v>
      </c>
      <c r="L159" s="20" t="s">
        <v>30</v>
      </c>
      <c r="M159" s="20" t="s">
        <v>31</v>
      </c>
      <c r="N159" s="5"/>
      <c r="O159" s="5"/>
      <c r="P159" s="5"/>
      <c r="Q159" s="20"/>
      <c r="R159" s="8" t="str">
        <f t="shared" si="7"/>
        <v>전공</v>
      </c>
    </row>
    <row r="160" spans="1:18" s="35" customFormat="1" ht="33" customHeight="1">
      <c r="A160" s="16">
        <v>156</v>
      </c>
      <c r="B160" s="17">
        <v>211</v>
      </c>
      <c r="C160" s="18"/>
      <c r="D160" s="17"/>
      <c r="E160" s="18"/>
      <c r="F160" s="20" t="s">
        <v>29</v>
      </c>
      <c r="G160" s="5"/>
      <c r="H160" s="1">
        <v>385</v>
      </c>
      <c r="I160" s="28">
        <v>385</v>
      </c>
      <c r="J160" s="28">
        <v>385</v>
      </c>
      <c r="K160" s="28">
        <f t="shared" si="6"/>
        <v>0</v>
      </c>
      <c r="L160" s="20" t="s">
        <v>30</v>
      </c>
      <c r="M160" s="20" t="s">
        <v>31</v>
      </c>
      <c r="N160" s="5"/>
      <c r="O160" s="5"/>
      <c r="P160" s="5"/>
      <c r="Q160" s="20"/>
      <c r="R160" s="8" t="str">
        <f t="shared" si="7"/>
        <v>전공</v>
      </c>
    </row>
    <row r="161" spans="1:18" s="35" customFormat="1" ht="33" customHeight="1">
      <c r="A161" s="16">
        <v>157</v>
      </c>
      <c r="B161" s="17">
        <v>212</v>
      </c>
      <c r="C161" s="18"/>
      <c r="D161" s="17"/>
      <c r="E161" s="18"/>
      <c r="F161" s="20" t="s">
        <v>29</v>
      </c>
      <c r="G161" s="5"/>
      <c r="H161" s="1">
        <v>252</v>
      </c>
      <c r="I161" s="28">
        <v>252</v>
      </c>
      <c r="J161" s="28">
        <v>252</v>
      </c>
      <c r="K161" s="28">
        <f t="shared" si="6"/>
        <v>0</v>
      </c>
      <c r="L161" s="20" t="s">
        <v>30</v>
      </c>
      <c r="M161" s="20" t="s">
        <v>31</v>
      </c>
      <c r="N161" s="5"/>
      <c r="O161" s="5"/>
      <c r="P161" s="5"/>
      <c r="Q161" s="20"/>
      <c r="R161" s="8" t="str">
        <f t="shared" si="7"/>
        <v>전공</v>
      </c>
    </row>
    <row r="162" spans="1:18" s="35" customFormat="1" ht="33" customHeight="1">
      <c r="A162" s="16">
        <v>158</v>
      </c>
      <c r="B162" s="17">
        <v>212</v>
      </c>
      <c r="C162" s="18">
        <v>5</v>
      </c>
      <c r="D162" s="17">
        <v>212</v>
      </c>
      <c r="E162" s="18">
        <v>5</v>
      </c>
      <c r="F162" s="20" t="s">
        <v>29</v>
      </c>
      <c r="G162" s="5"/>
      <c r="H162" s="1">
        <v>1069</v>
      </c>
      <c r="I162" s="28">
        <v>28</v>
      </c>
      <c r="J162" s="28">
        <v>28</v>
      </c>
      <c r="K162" s="28">
        <f t="shared" si="6"/>
        <v>0</v>
      </c>
      <c r="L162" s="20" t="s">
        <v>30</v>
      </c>
      <c r="M162" s="20" t="s">
        <v>31</v>
      </c>
      <c r="N162" s="5"/>
      <c r="O162" s="5"/>
      <c r="P162" s="5"/>
      <c r="Q162" s="20"/>
      <c r="R162" s="8" t="str">
        <f t="shared" si="7"/>
        <v>전공</v>
      </c>
    </row>
    <row r="163" spans="1:18" s="35" customFormat="1" ht="33" customHeight="1">
      <c r="A163" s="16">
        <v>159</v>
      </c>
      <c r="B163" s="17" t="s">
        <v>56</v>
      </c>
      <c r="C163" s="18"/>
      <c r="D163" s="17"/>
      <c r="E163" s="18"/>
      <c r="F163" s="20" t="s">
        <v>44</v>
      </c>
      <c r="G163" s="5"/>
      <c r="H163" s="1">
        <v>397</v>
      </c>
      <c r="I163" s="28">
        <v>397</v>
      </c>
      <c r="J163" s="28">
        <v>397</v>
      </c>
      <c r="K163" s="28">
        <f t="shared" si="6"/>
        <v>0</v>
      </c>
      <c r="L163" s="20" t="s">
        <v>30</v>
      </c>
      <c r="M163" s="20" t="s">
        <v>31</v>
      </c>
      <c r="N163" s="5"/>
      <c r="O163" s="5"/>
      <c r="P163" s="5"/>
      <c r="Q163" s="20"/>
      <c r="R163" s="8" t="str">
        <f t="shared" si="7"/>
        <v>임공</v>
      </c>
    </row>
    <row r="164" spans="1:18" s="35" customFormat="1" ht="33" customHeight="1">
      <c r="A164" s="16">
        <v>160</v>
      </c>
      <c r="B164" s="17">
        <v>208</v>
      </c>
      <c r="C164" s="18">
        <v>5</v>
      </c>
      <c r="D164" s="17">
        <v>208</v>
      </c>
      <c r="E164" s="18">
        <v>5</v>
      </c>
      <c r="F164" s="20" t="s">
        <v>44</v>
      </c>
      <c r="G164" s="5"/>
      <c r="H164" s="1">
        <v>456438</v>
      </c>
      <c r="I164" s="28">
        <v>28077</v>
      </c>
      <c r="J164" s="28">
        <v>28077</v>
      </c>
      <c r="K164" s="28">
        <f t="shared" si="6"/>
        <v>0</v>
      </c>
      <c r="L164" s="20" t="s">
        <v>30</v>
      </c>
      <c r="M164" s="20" t="s">
        <v>31</v>
      </c>
      <c r="N164" s="5"/>
      <c r="O164" s="5"/>
      <c r="P164" s="5"/>
      <c r="Q164" s="20"/>
      <c r="R164" s="8" t="str">
        <f t="shared" si="7"/>
        <v>임공</v>
      </c>
    </row>
    <row r="165" spans="1:18" s="35" customFormat="1" ht="33" customHeight="1">
      <c r="A165" s="16">
        <v>161</v>
      </c>
      <c r="B165" s="17">
        <v>208</v>
      </c>
      <c r="C165" s="18">
        <v>4</v>
      </c>
      <c r="D165" s="17"/>
      <c r="E165" s="18"/>
      <c r="F165" s="86" t="s">
        <v>83</v>
      </c>
      <c r="G165" s="5"/>
      <c r="H165" s="1">
        <v>456438</v>
      </c>
      <c r="I165" s="28">
        <v>295</v>
      </c>
      <c r="J165" s="28"/>
      <c r="K165" s="28">
        <f t="shared" si="6"/>
        <v>-295</v>
      </c>
      <c r="L165" s="20" t="s">
        <v>58</v>
      </c>
      <c r="M165" s="20" t="s">
        <v>59</v>
      </c>
      <c r="N165" s="5"/>
      <c r="O165" s="5"/>
      <c r="P165" s="5"/>
      <c r="Q165" s="20" t="s">
        <v>81</v>
      </c>
      <c r="R165" s="8"/>
    </row>
    <row r="166" spans="1:18" s="35" customFormat="1" ht="33" customHeight="1">
      <c r="A166" s="16">
        <v>162</v>
      </c>
      <c r="B166" s="17">
        <v>207</v>
      </c>
      <c r="C166" s="18"/>
      <c r="D166" s="17"/>
      <c r="E166" s="18"/>
      <c r="F166" s="20" t="s">
        <v>29</v>
      </c>
      <c r="G166" s="5"/>
      <c r="H166" s="1">
        <v>1056</v>
      </c>
      <c r="I166" s="28">
        <v>1056</v>
      </c>
      <c r="J166" s="28">
        <v>1056</v>
      </c>
      <c r="K166" s="28">
        <f t="shared" si="6"/>
        <v>0</v>
      </c>
      <c r="L166" s="20" t="s">
        <v>30</v>
      </c>
      <c r="M166" s="20" t="s">
        <v>31</v>
      </c>
      <c r="N166" s="5"/>
      <c r="O166" s="5"/>
      <c r="P166" s="5"/>
      <c r="Q166" s="20"/>
      <c r="R166" s="8" t="str">
        <f>CONCATENATE(LEFT($F166,1),$M166)</f>
        <v>전공</v>
      </c>
    </row>
    <row r="167" spans="1:18" s="35" customFormat="1" ht="28.5" customHeight="1">
      <c r="A167" s="16">
        <v>163</v>
      </c>
      <c r="B167" s="17">
        <v>208</v>
      </c>
      <c r="C167" s="18"/>
      <c r="D167" s="17"/>
      <c r="E167" s="18"/>
      <c r="F167" s="20" t="s">
        <v>44</v>
      </c>
      <c r="G167" s="5"/>
      <c r="H167" s="1">
        <v>1260</v>
      </c>
      <c r="I167" s="28">
        <v>1260</v>
      </c>
      <c r="J167" s="28">
        <v>1260</v>
      </c>
      <c r="K167" s="28">
        <f t="shared" si="6"/>
        <v>0</v>
      </c>
      <c r="L167" s="20" t="s">
        <v>63</v>
      </c>
      <c r="M167" s="20" t="s">
        <v>80</v>
      </c>
      <c r="N167" s="5"/>
      <c r="O167" s="5"/>
      <c r="P167" s="5"/>
      <c r="Q167" s="20"/>
      <c r="R167" s="8" t="str">
        <f>CONCATENATE(LEFT($F167,1),$M167)</f>
        <v>임권대원 외 2</v>
      </c>
    </row>
    <row r="168" spans="1:18" s="35" customFormat="1" ht="28.5" customHeight="1">
      <c r="A168" s="16"/>
      <c r="B168" s="17">
        <v>208</v>
      </c>
      <c r="C168" s="18">
        <v>6</v>
      </c>
      <c r="D168" s="17">
        <v>208</v>
      </c>
      <c r="E168" s="18">
        <v>8</v>
      </c>
      <c r="F168" s="20" t="s">
        <v>79</v>
      </c>
      <c r="G168" s="5"/>
      <c r="H168" s="1">
        <v>79151</v>
      </c>
      <c r="I168" s="28">
        <v>78856</v>
      </c>
      <c r="J168" s="28">
        <v>65620</v>
      </c>
      <c r="K168" s="28">
        <f t="shared" si="6"/>
        <v>-13236</v>
      </c>
      <c r="L168" s="20" t="s">
        <v>58</v>
      </c>
      <c r="M168" s="85" t="s">
        <v>59</v>
      </c>
      <c r="N168" s="5"/>
      <c r="O168" s="5"/>
      <c r="P168" s="5"/>
      <c r="Q168" s="20"/>
      <c r="R168" s="8" t="str">
        <f>CONCATENATE(LEFT($F168,1),$M168)</f>
        <v>임안동권씨정안공파종중</v>
      </c>
    </row>
    <row r="169" spans="1:18" s="35" customFormat="1" ht="28.5" customHeight="1">
      <c r="A169" s="16">
        <v>164</v>
      </c>
      <c r="B169" s="17">
        <v>208</v>
      </c>
      <c r="C169" s="18">
        <v>1</v>
      </c>
      <c r="D169" s="17" t="s">
        <v>78</v>
      </c>
      <c r="E169" s="18"/>
      <c r="F169" s="20" t="s">
        <v>67</v>
      </c>
      <c r="G169" s="5"/>
      <c r="H169" s="1">
        <v>349210</v>
      </c>
      <c r="I169" s="28"/>
      <c r="J169" s="28">
        <v>7215</v>
      </c>
      <c r="K169" s="28">
        <f t="shared" si="6"/>
        <v>7215</v>
      </c>
      <c r="L169" s="20" t="s">
        <v>58</v>
      </c>
      <c r="M169" s="20" t="s">
        <v>59</v>
      </c>
      <c r="N169" s="5"/>
      <c r="O169" s="5"/>
      <c r="P169" s="5"/>
      <c r="Q169" s="20"/>
      <c r="R169" s="8" t="str">
        <f>CONCATENATE(LEFT($F169,1),$M169)</f>
        <v>임안동권씨정안공파종중</v>
      </c>
    </row>
    <row r="170" spans="1:18" s="35" customFormat="1" ht="28.5" customHeight="1">
      <c r="A170" s="45"/>
      <c r="B170" s="46" t="s">
        <v>61</v>
      </c>
      <c r="C170" s="47"/>
      <c r="D170" s="46"/>
      <c r="E170" s="48"/>
      <c r="F170" s="20"/>
      <c r="G170" s="5"/>
      <c r="H170" s="1">
        <f>SUM(H5:H169)</f>
        <v>1846010</v>
      </c>
      <c r="I170" s="1">
        <f>SUM(I5:I169)</f>
        <v>248073</v>
      </c>
      <c r="J170" s="1">
        <f>SUM(J5:J169)</f>
        <v>241757</v>
      </c>
      <c r="K170" s="1">
        <f>SUM(K5:K169)</f>
        <v>-6316</v>
      </c>
      <c r="L170" s="20"/>
      <c r="M170" s="20"/>
      <c r="N170" s="5"/>
      <c r="O170" s="5"/>
      <c r="P170" s="5"/>
      <c r="Q170" s="5"/>
      <c r="R170" s="8" t="str">
        <f>CONCATENATE(LEFT($F170,1),$M170)</f>
        <v/>
      </c>
    </row>
    <row r="171" spans="1:18" s="35" customFormat="1" ht="28.5" customHeight="1">
      <c r="A171" s="16"/>
      <c r="B171" s="17"/>
      <c r="C171" s="18"/>
      <c r="D171" s="17"/>
      <c r="E171" s="18"/>
      <c r="F171" s="20"/>
      <c r="G171" s="5"/>
      <c r="H171" s="1"/>
      <c r="I171" s="28"/>
      <c r="J171" s="28"/>
      <c r="K171" s="28"/>
      <c r="L171" s="20"/>
      <c r="M171" s="20"/>
      <c r="N171" s="5"/>
      <c r="O171" s="5"/>
      <c r="P171" s="5"/>
      <c r="Q171" s="5"/>
      <c r="R171" s="8" t="str">
        <f t="shared" ref="R171:R190" si="8">CONCATENATE(LEFT($F171,1),$M171)</f>
        <v/>
      </c>
    </row>
    <row r="172" spans="1:18" s="35" customFormat="1" ht="28.5" customHeight="1">
      <c r="A172" s="16"/>
      <c r="B172" s="17"/>
      <c r="C172" s="18"/>
      <c r="D172" s="17"/>
      <c r="E172" s="18"/>
      <c r="F172" s="20"/>
      <c r="G172" s="5"/>
      <c r="H172" s="1"/>
      <c r="I172" s="28"/>
      <c r="J172" s="28"/>
      <c r="K172" s="28"/>
      <c r="L172" s="20"/>
      <c r="M172" s="20"/>
      <c r="N172" s="5"/>
      <c r="O172" s="5"/>
      <c r="P172" s="5"/>
      <c r="Q172" s="5"/>
      <c r="R172" s="8" t="str">
        <f t="shared" si="8"/>
        <v/>
      </c>
    </row>
    <row r="173" spans="1:18" s="35" customFormat="1" ht="28.5" customHeight="1">
      <c r="A173" s="16"/>
      <c r="B173" s="17"/>
      <c r="C173" s="18"/>
      <c r="D173" s="17"/>
      <c r="E173" s="18"/>
      <c r="F173" s="20"/>
      <c r="G173" s="5"/>
      <c r="H173" s="1"/>
      <c r="I173" s="28"/>
      <c r="J173" s="28"/>
      <c r="K173" s="28"/>
      <c r="L173" s="20"/>
      <c r="M173" s="20"/>
      <c r="N173" s="5"/>
      <c r="O173" s="5"/>
      <c r="P173" s="5"/>
      <c r="Q173" s="5"/>
      <c r="R173" s="8" t="str">
        <f t="shared" si="8"/>
        <v/>
      </c>
    </row>
    <row r="174" spans="1:18" s="35" customFormat="1" ht="28.5" customHeight="1">
      <c r="A174" s="16"/>
      <c r="B174" s="17"/>
      <c r="C174" s="18"/>
      <c r="D174" s="17"/>
      <c r="E174" s="18"/>
      <c r="F174" s="20"/>
      <c r="G174" s="5"/>
      <c r="H174" s="1"/>
      <c r="I174" s="28"/>
      <c r="J174" s="28"/>
      <c r="K174" s="28"/>
      <c r="L174" s="20"/>
      <c r="M174" s="20"/>
      <c r="N174" s="5"/>
      <c r="O174" s="5"/>
      <c r="P174" s="5"/>
      <c r="Q174" s="5"/>
      <c r="R174" s="8" t="str">
        <f t="shared" si="8"/>
        <v/>
      </c>
    </row>
    <row r="175" spans="1:18" s="35" customFormat="1" ht="28.5" customHeight="1">
      <c r="A175" s="16"/>
      <c r="B175" s="17"/>
      <c r="C175" s="18"/>
      <c r="D175" s="17"/>
      <c r="E175" s="18"/>
      <c r="F175" s="20"/>
      <c r="G175" s="5"/>
      <c r="H175" s="1"/>
      <c r="I175" s="28"/>
      <c r="J175" s="28"/>
      <c r="K175" s="28"/>
      <c r="L175" s="20"/>
      <c r="M175" s="20"/>
      <c r="N175" s="5"/>
      <c r="O175" s="5"/>
      <c r="P175" s="5"/>
      <c r="Q175" s="5"/>
      <c r="R175" s="8" t="str">
        <f t="shared" si="8"/>
        <v/>
      </c>
    </row>
    <row r="176" spans="1:18" s="35" customFormat="1" ht="28.5" customHeight="1">
      <c r="A176" s="16"/>
      <c r="B176" s="17"/>
      <c r="C176" s="18"/>
      <c r="D176" s="17"/>
      <c r="E176" s="18"/>
      <c r="F176" s="20"/>
      <c r="G176" s="5"/>
      <c r="H176" s="1"/>
      <c r="I176" s="28"/>
      <c r="J176" s="28"/>
      <c r="K176" s="28"/>
      <c r="L176" s="20"/>
      <c r="M176" s="20"/>
      <c r="N176" s="5"/>
      <c r="O176" s="5"/>
      <c r="P176" s="5"/>
      <c r="Q176" s="5"/>
      <c r="R176" s="8" t="str">
        <f t="shared" si="8"/>
        <v/>
      </c>
    </row>
    <row r="177" spans="1:18" s="35" customFormat="1" ht="28.5" customHeight="1">
      <c r="A177" s="16"/>
      <c r="B177" s="17"/>
      <c r="C177" s="18"/>
      <c r="D177" s="17"/>
      <c r="E177" s="18"/>
      <c r="F177" s="20"/>
      <c r="G177" s="5"/>
      <c r="H177" s="1"/>
      <c r="I177" s="28"/>
      <c r="J177" s="28"/>
      <c r="K177" s="28"/>
      <c r="L177" s="20"/>
      <c r="M177" s="20"/>
      <c r="N177" s="5"/>
      <c r="O177" s="5"/>
      <c r="P177" s="5"/>
      <c r="Q177" s="5"/>
      <c r="R177" s="8" t="str">
        <f t="shared" si="8"/>
        <v/>
      </c>
    </row>
    <row r="178" spans="1:18" s="35" customFormat="1" ht="28.5" customHeight="1">
      <c r="A178" s="16"/>
      <c r="B178" s="17"/>
      <c r="C178" s="18"/>
      <c r="D178" s="17"/>
      <c r="E178" s="18"/>
      <c r="F178" s="20"/>
      <c r="G178" s="5"/>
      <c r="H178" s="1"/>
      <c r="I178" s="28"/>
      <c r="J178" s="28"/>
      <c r="K178" s="28"/>
      <c r="L178" s="20"/>
      <c r="M178" s="20"/>
      <c r="N178" s="5"/>
      <c r="O178" s="5"/>
      <c r="P178" s="5"/>
      <c r="Q178" s="5"/>
      <c r="R178" s="8" t="str">
        <f t="shared" si="8"/>
        <v/>
      </c>
    </row>
    <row r="179" spans="1:18" s="35" customFormat="1" ht="28.5" customHeight="1">
      <c r="A179" s="16"/>
      <c r="B179" s="17"/>
      <c r="C179" s="18"/>
      <c r="D179" s="17"/>
      <c r="E179" s="18"/>
      <c r="F179" s="20"/>
      <c r="G179" s="5"/>
      <c r="H179" s="1"/>
      <c r="I179" s="28"/>
      <c r="J179" s="28"/>
      <c r="K179" s="28"/>
      <c r="L179" s="20"/>
      <c r="M179" s="20"/>
      <c r="N179" s="5"/>
      <c r="O179" s="5"/>
      <c r="P179" s="5"/>
      <c r="Q179" s="5"/>
      <c r="R179" s="8" t="str">
        <f t="shared" si="8"/>
        <v/>
      </c>
    </row>
    <row r="180" spans="1:18" s="35" customFormat="1" ht="28.5" customHeight="1">
      <c r="A180" s="16"/>
      <c r="B180" s="17"/>
      <c r="C180" s="18"/>
      <c r="D180" s="17"/>
      <c r="E180" s="18"/>
      <c r="F180" s="20"/>
      <c r="G180" s="5"/>
      <c r="H180" s="1"/>
      <c r="I180" s="28"/>
      <c r="J180" s="28"/>
      <c r="K180" s="28"/>
      <c r="L180" s="20"/>
      <c r="M180" s="20"/>
      <c r="N180" s="5"/>
      <c r="O180" s="5"/>
      <c r="P180" s="5"/>
      <c r="Q180" s="5"/>
      <c r="R180" s="8" t="str">
        <f t="shared" si="8"/>
        <v/>
      </c>
    </row>
    <row r="181" spans="1:18" s="35" customFormat="1" ht="28.5" customHeight="1">
      <c r="A181" s="16"/>
      <c r="B181" s="17"/>
      <c r="C181" s="18"/>
      <c r="D181" s="17"/>
      <c r="E181" s="18"/>
      <c r="F181" s="20"/>
      <c r="G181" s="5"/>
      <c r="H181" s="1"/>
      <c r="I181" s="28"/>
      <c r="J181" s="28"/>
      <c r="K181" s="28"/>
      <c r="L181" s="20"/>
      <c r="M181" s="20"/>
      <c r="N181" s="5"/>
      <c r="O181" s="5"/>
      <c r="P181" s="5"/>
      <c r="Q181" s="5"/>
      <c r="R181" s="8" t="str">
        <f t="shared" si="8"/>
        <v/>
      </c>
    </row>
    <row r="182" spans="1:18" s="35" customFormat="1" ht="28.5" customHeight="1">
      <c r="A182" s="16"/>
      <c r="B182" s="17"/>
      <c r="C182" s="18"/>
      <c r="D182" s="17"/>
      <c r="E182" s="18"/>
      <c r="F182" s="20"/>
      <c r="G182" s="5"/>
      <c r="H182" s="1"/>
      <c r="I182" s="28"/>
      <c r="J182" s="28"/>
      <c r="K182" s="28"/>
      <c r="L182" s="20"/>
      <c r="M182" s="20"/>
      <c r="N182" s="5"/>
      <c r="O182" s="5"/>
      <c r="P182" s="5"/>
      <c r="Q182" s="5"/>
      <c r="R182" s="8" t="str">
        <f t="shared" si="8"/>
        <v/>
      </c>
    </row>
    <row r="183" spans="1:18" s="35" customFormat="1" ht="28.5" customHeight="1">
      <c r="A183" s="16"/>
      <c r="B183" s="17"/>
      <c r="C183" s="18"/>
      <c r="D183" s="17"/>
      <c r="E183" s="18"/>
      <c r="F183" s="20"/>
      <c r="G183" s="5"/>
      <c r="H183" s="1"/>
      <c r="I183" s="28"/>
      <c r="J183" s="28"/>
      <c r="K183" s="28"/>
      <c r="L183" s="20"/>
      <c r="M183" s="20"/>
      <c r="N183" s="5"/>
      <c r="O183" s="5"/>
      <c r="P183" s="5"/>
      <c r="Q183" s="5"/>
      <c r="R183" s="8" t="str">
        <f t="shared" si="8"/>
        <v/>
      </c>
    </row>
    <row r="184" spans="1:18" s="35" customFormat="1" ht="28.5" customHeight="1">
      <c r="A184" s="16"/>
      <c r="B184" s="17"/>
      <c r="C184" s="18"/>
      <c r="D184" s="17"/>
      <c r="E184" s="18"/>
      <c r="F184" s="20"/>
      <c r="G184" s="5"/>
      <c r="H184" s="1"/>
      <c r="I184" s="28"/>
      <c r="J184" s="28"/>
      <c r="K184" s="28"/>
      <c r="L184" s="20"/>
      <c r="M184" s="20"/>
      <c r="N184" s="5"/>
      <c r="O184" s="5"/>
      <c r="P184" s="5"/>
      <c r="Q184" s="5"/>
      <c r="R184" s="8" t="str">
        <f t="shared" si="8"/>
        <v/>
      </c>
    </row>
    <row r="185" spans="1:18" s="35" customFormat="1" ht="28.5" customHeight="1">
      <c r="A185" s="16"/>
      <c r="B185" s="17"/>
      <c r="C185" s="18"/>
      <c r="D185" s="17"/>
      <c r="E185" s="18"/>
      <c r="F185" s="20"/>
      <c r="G185" s="5"/>
      <c r="H185" s="1"/>
      <c r="I185" s="28"/>
      <c r="J185" s="28"/>
      <c r="K185" s="28"/>
      <c r="L185" s="20"/>
      <c r="M185" s="20"/>
      <c r="N185" s="5"/>
      <c r="O185" s="5"/>
      <c r="P185" s="5"/>
      <c r="Q185" s="5"/>
      <c r="R185" s="8" t="str">
        <f t="shared" si="8"/>
        <v/>
      </c>
    </row>
    <row r="186" spans="1:18" s="35" customFormat="1" ht="28.5" customHeight="1">
      <c r="A186" s="16"/>
      <c r="B186" s="17"/>
      <c r="C186" s="18"/>
      <c r="D186" s="17"/>
      <c r="E186" s="18"/>
      <c r="F186" s="20"/>
      <c r="G186" s="5"/>
      <c r="H186" s="1"/>
      <c r="I186" s="28"/>
      <c r="J186" s="28"/>
      <c r="K186" s="28"/>
      <c r="L186" s="20"/>
      <c r="M186" s="20"/>
      <c r="N186" s="5"/>
      <c r="O186" s="5"/>
      <c r="P186" s="5"/>
      <c r="Q186" s="5"/>
      <c r="R186" s="8" t="str">
        <f t="shared" si="8"/>
        <v/>
      </c>
    </row>
    <row r="187" spans="1:18" s="35" customFormat="1" ht="29.25" customHeight="1">
      <c r="A187" s="16"/>
      <c r="B187" s="17"/>
      <c r="C187" s="18"/>
      <c r="D187" s="17"/>
      <c r="E187" s="18"/>
      <c r="F187" s="20"/>
      <c r="G187" s="5"/>
      <c r="H187" s="1"/>
      <c r="I187" s="28"/>
      <c r="J187" s="28"/>
      <c r="K187" s="28"/>
      <c r="L187" s="20"/>
      <c r="M187" s="20"/>
      <c r="N187" s="5"/>
      <c r="O187" s="5"/>
      <c r="P187" s="5"/>
      <c r="Q187" s="5"/>
      <c r="R187" s="8" t="str">
        <f t="shared" si="8"/>
        <v/>
      </c>
    </row>
    <row r="188" spans="1:18" s="35" customFormat="1" ht="29.25" customHeight="1">
      <c r="A188" s="16"/>
      <c r="B188" s="17"/>
      <c r="C188" s="18"/>
      <c r="D188" s="17"/>
      <c r="E188" s="18"/>
      <c r="F188" s="20"/>
      <c r="G188" s="5"/>
      <c r="H188" s="1"/>
      <c r="I188" s="28"/>
      <c r="J188" s="28"/>
      <c r="K188" s="28"/>
      <c r="L188" s="20"/>
      <c r="M188" s="20"/>
      <c r="N188" s="5"/>
      <c r="O188" s="5"/>
      <c r="P188" s="5"/>
      <c r="Q188" s="5"/>
      <c r="R188" s="8" t="str">
        <f t="shared" si="8"/>
        <v/>
      </c>
    </row>
    <row r="189" spans="1:18" s="35" customFormat="1" ht="29.25" customHeight="1">
      <c r="A189" s="16"/>
      <c r="B189" s="17"/>
      <c r="C189" s="18"/>
      <c r="D189" s="17"/>
      <c r="E189" s="18"/>
      <c r="F189" s="20"/>
      <c r="G189" s="5"/>
      <c r="H189" s="1"/>
      <c r="I189" s="28"/>
      <c r="J189" s="28"/>
      <c r="K189" s="28"/>
      <c r="L189" s="20"/>
      <c r="M189" s="20"/>
      <c r="N189" s="5"/>
      <c r="O189" s="5"/>
      <c r="P189" s="5"/>
      <c r="Q189" s="5"/>
      <c r="R189" s="8" t="str">
        <f t="shared" si="8"/>
        <v/>
      </c>
    </row>
    <row r="190" spans="1:18" s="35" customFormat="1" ht="29.25" customHeight="1">
      <c r="A190" s="16"/>
      <c r="B190" s="17"/>
      <c r="C190" s="18"/>
      <c r="D190" s="17"/>
      <c r="E190" s="18"/>
      <c r="F190" s="20"/>
      <c r="G190" s="5"/>
      <c r="H190" s="1"/>
      <c r="I190" s="28"/>
      <c r="J190" s="28"/>
      <c r="K190" s="28"/>
      <c r="L190" s="20"/>
      <c r="M190" s="20"/>
      <c r="N190" s="5"/>
      <c r="O190" s="5"/>
      <c r="P190" s="5"/>
      <c r="Q190" s="5"/>
      <c r="R190" s="8" t="str">
        <f t="shared" si="8"/>
        <v/>
      </c>
    </row>
    <row r="191" spans="1:18" s="35" customFormat="1" ht="29.25" customHeight="1">
      <c r="A191" s="16"/>
      <c r="B191" s="17"/>
      <c r="C191" s="18"/>
      <c r="D191" s="17"/>
      <c r="E191" s="18"/>
      <c r="F191" s="20"/>
      <c r="G191" s="5"/>
      <c r="H191" s="1"/>
      <c r="I191" s="28"/>
      <c r="J191" s="28"/>
      <c r="K191" s="28"/>
      <c r="L191" s="20"/>
      <c r="M191" s="20"/>
      <c r="N191" s="5"/>
      <c r="O191" s="5"/>
      <c r="P191" s="5"/>
      <c r="Q191" s="5"/>
      <c r="R191" s="8" t="str">
        <f t="shared" ref="R191:R192" si="9">CONCATENATE(LEFT($F191,1),$M191)</f>
        <v/>
      </c>
    </row>
    <row r="192" spans="1:18" s="35" customFormat="1" ht="29.25" customHeight="1">
      <c r="A192" s="16"/>
      <c r="B192" s="17"/>
      <c r="C192" s="18"/>
      <c r="D192" s="17"/>
      <c r="E192" s="18"/>
      <c r="F192" s="20"/>
      <c r="G192" s="5"/>
      <c r="H192" s="1"/>
      <c r="I192" s="28"/>
      <c r="J192" s="28"/>
      <c r="K192" s="28"/>
      <c r="L192" s="20"/>
      <c r="M192" s="20"/>
      <c r="N192" s="5"/>
      <c r="O192" s="5"/>
      <c r="P192" s="5"/>
      <c r="Q192" s="5"/>
      <c r="R192" s="8" t="str">
        <f t="shared" si="9"/>
        <v/>
      </c>
    </row>
    <row r="193" spans="1:17" s="35" customFormat="1" ht="29.25" customHeight="1">
      <c r="A193" s="16"/>
      <c r="B193" s="17"/>
      <c r="C193" s="18"/>
      <c r="D193" s="17"/>
      <c r="E193" s="18"/>
      <c r="F193" s="20"/>
      <c r="G193" s="5"/>
      <c r="H193" s="1"/>
      <c r="I193" s="28"/>
      <c r="J193" s="28"/>
      <c r="K193" s="28"/>
      <c r="L193" s="20"/>
      <c r="M193" s="20"/>
      <c r="N193" s="5"/>
      <c r="O193" s="5"/>
      <c r="P193" s="5"/>
      <c r="Q193" s="5"/>
    </row>
    <row r="194" spans="1:17" s="35" customFormat="1" ht="29.25" customHeight="1">
      <c r="A194" s="16"/>
      <c r="B194" s="17"/>
      <c r="C194" s="18"/>
      <c r="D194" s="17"/>
      <c r="E194" s="18"/>
      <c r="F194" s="20"/>
      <c r="G194" s="5"/>
      <c r="H194" s="1"/>
      <c r="I194" s="28"/>
      <c r="J194" s="28"/>
      <c r="K194" s="28"/>
      <c r="L194" s="20"/>
      <c r="M194" s="20"/>
      <c r="N194" s="5"/>
      <c r="O194" s="5"/>
      <c r="P194" s="5"/>
      <c r="Q194" s="5"/>
    </row>
    <row r="195" spans="1:17" s="35" customFormat="1" ht="29.25" customHeight="1">
      <c r="A195" s="16"/>
      <c r="B195" s="17"/>
      <c r="C195" s="18"/>
      <c r="D195" s="17"/>
      <c r="E195" s="18"/>
      <c r="F195" s="20"/>
      <c r="G195" s="5"/>
      <c r="H195" s="1"/>
      <c r="I195" s="28"/>
      <c r="J195" s="28"/>
      <c r="K195" s="28"/>
      <c r="L195" s="20"/>
      <c r="M195" s="20"/>
      <c r="N195" s="5"/>
      <c r="O195" s="5"/>
      <c r="P195" s="5"/>
      <c r="Q195" s="5"/>
    </row>
    <row r="196" spans="1:17" s="35" customFormat="1" ht="29.25" customHeight="1">
      <c r="A196" s="16"/>
      <c r="B196" s="17"/>
      <c r="C196" s="18"/>
      <c r="D196" s="17"/>
      <c r="E196" s="18"/>
      <c r="F196" s="20"/>
      <c r="G196" s="5"/>
      <c r="H196" s="1"/>
      <c r="I196" s="28"/>
      <c r="J196" s="28"/>
      <c r="K196" s="28"/>
      <c r="L196" s="20"/>
      <c r="M196" s="20"/>
      <c r="N196" s="5"/>
      <c r="O196" s="5"/>
      <c r="P196" s="5"/>
      <c r="Q196" s="5"/>
    </row>
    <row r="197" spans="1:17" s="35" customFormat="1" ht="29.25" customHeight="1">
      <c r="A197" s="16"/>
      <c r="B197" s="17"/>
      <c r="C197" s="18"/>
      <c r="D197" s="17"/>
      <c r="E197" s="18"/>
      <c r="F197" s="20"/>
      <c r="G197" s="5"/>
      <c r="H197" s="1"/>
      <c r="I197" s="28"/>
      <c r="J197" s="28"/>
      <c r="K197" s="28"/>
      <c r="L197" s="20"/>
      <c r="M197" s="20"/>
      <c r="N197" s="5"/>
      <c r="O197" s="5"/>
      <c r="P197" s="5"/>
      <c r="Q197" s="5"/>
    </row>
    <row r="198" spans="1:17" s="35" customFormat="1" ht="29.25" customHeight="1">
      <c r="A198" s="16"/>
      <c r="B198" s="17"/>
      <c r="C198" s="18"/>
      <c r="D198" s="17"/>
      <c r="E198" s="18"/>
      <c r="F198" s="20"/>
      <c r="G198" s="5"/>
      <c r="H198" s="1"/>
      <c r="I198" s="28"/>
      <c r="J198" s="28"/>
      <c r="K198" s="28"/>
      <c r="L198" s="20"/>
      <c r="M198" s="20"/>
      <c r="N198" s="5"/>
      <c r="O198" s="5"/>
      <c r="P198" s="5"/>
      <c r="Q198" s="5"/>
    </row>
    <row r="199" spans="1:17" s="35" customFormat="1" ht="29.25" customHeight="1">
      <c r="A199" s="16"/>
      <c r="B199" s="17"/>
      <c r="C199" s="18"/>
      <c r="D199" s="17"/>
      <c r="E199" s="18"/>
      <c r="F199" s="20"/>
      <c r="G199" s="5"/>
      <c r="H199" s="1"/>
      <c r="I199" s="28"/>
      <c r="J199" s="28"/>
      <c r="K199" s="28"/>
      <c r="L199" s="20"/>
      <c r="M199" s="20"/>
      <c r="N199" s="5"/>
      <c r="O199" s="5"/>
      <c r="P199" s="5"/>
      <c r="Q199" s="5"/>
    </row>
    <row r="200" spans="1:17" s="35" customFormat="1" ht="29.25" customHeight="1">
      <c r="A200" s="16"/>
      <c r="B200" s="17"/>
      <c r="C200" s="18"/>
      <c r="D200" s="17"/>
      <c r="E200" s="18"/>
      <c r="F200" s="20"/>
      <c r="G200" s="5"/>
      <c r="H200" s="1"/>
      <c r="I200" s="28"/>
      <c r="J200" s="28"/>
      <c r="K200" s="28"/>
      <c r="L200" s="20"/>
      <c r="M200" s="20"/>
      <c r="N200" s="5"/>
      <c r="O200" s="5"/>
      <c r="P200" s="5"/>
      <c r="Q200" s="5"/>
    </row>
    <row r="201" spans="1:17" s="35" customFormat="1" ht="29.25" customHeight="1">
      <c r="A201" s="16"/>
      <c r="B201" s="17"/>
      <c r="C201" s="18"/>
      <c r="D201" s="17"/>
      <c r="E201" s="18"/>
      <c r="F201" s="20"/>
      <c r="G201" s="5"/>
      <c r="H201" s="1"/>
      <c r="I201" s="28"/>
      <c r="J201" s="28"/>
      <c r="K201" s="28"/>
      <c r="L201" s="20"/>
      <c r="M201" s="20"/>
      <c r="N201" s="5"/>
      <c r="O201" s="5"/>
      <c r="P201" s="5"/>
      <c r="Q201" s="5"/>
    </row>
    <row r="202" spans="1:17" s="35" customFormat="1" ht="29.25" customHeight="1">
      <c r="A202" s="16"/>
      <c r="B202" s="17"/>
      <c r="C202" s="18"/>
      <c r="D202" s="17"/>
      <c r="E202" s="18"/>
      <c r="F202" s="20"/>
      <c r="G202" s="5"/>
      <c r="H202" s="1"/>
      <c r="I202" s="28"/>
      <c r="J202" s="28"/>
      <c r="K202" s="28"/>
      <c r="L202" s="20"/>
      <c r="M202" s="20"/>
      <c r="N202" s="5"/>
      <c r="O202" s="5"/>
      <c r="P202" s="5"/>
      <c r="Q202" s="5"/>
    </row>
    <row r="203" spans="1:17" s="35" customFormat="1" ht="29.25" customHeight="1">
      <c r="A203" s="16"/>
      <c r="B203" s="17"/>
      <c r="C203" s="18"/>
      <c r="D203" s="17"/>
      <c r="E203" s="18"/>
      <c r="F203" s="20"/>
      <c r="G203" s="5"/>
      <c r="H203" s="1"/>
      <c r="I203" s="28"/>
      <c r="J203" s="28"/>
      <c r="K203" s="28"/>
      <c r="L203" s="20"/>
      <c r="M203" s="20"/>
      <c r="N203" s="5"/>
      <c r="O203" s="5"/>
      <c r="P203" s="5"/>
      <c r="Q203" s="5"/>
    </row>
    <row r="204" spans="1:17" s="35" customFormat="1" ht="29.25" customHeight="1">
      <c r="A204" s="16"/>
      <c r="B204" s="17"/>
      <c r="C204" s="18"/>
      <c r="D204" s="17"/>
      <c r="E204" s="18"/>
      <c r="F204" s="20"/>
      <c r="G204" s="5"/>
      <c r="H204" s="1"/>
      <c r="I204" s="28"/>
      <c r="J204" s="28"/>
      <c r="K204" s="28"/>
      <c r="L204" s="20"/>
      <c r="M204" s="20"/>
      <c r="N204" s="5"/>
      <c r="O204" s="5"/>
      <c r="P204" s="5"/>
      <c r="Q204" s="5"/>
    </row>
    <row r="205" spans="1:17" s="35" customFormat="1" ht="29.25" customHeight="1">
      <c r="A205" s="16"/>
      <c r="B205" s="17"/>
      <c r="C205" s="18"/>
      <c r="D205" s="17"/>
      <c r="E205" s="18"/>
      <c r="F205" s="20"/>
      <c r="G205" s="5"/>
      <c r="H205" s="1"/>
      <c r="I205" s="28"/>
      <c r="J205" s="28"/>
      <c r="K205" s="28"/>
      <c r="L205" s="20"/>
      <c r="M205" s="20"/>
      <c r="N205" s="5"/>
      <c r="O205" s="5"/>
      <c r="P205" s="5"/>
      <c r="Q205" s="5"/>
    </row>
    <row r="206" spans="1:17" s="35" customFormat="1" ht="29.25" customHeight="1">
      <c r="A206" s="16"/>
      <c r="B206" s="17"/>
      <c r="C206" s="18"/>
      <c r="D206" s="17"/>
      <c r="E206" s="18"/>
      <c r="F206" s="20"/>
      <c r="G206" s="5"/>
      <c r="H206" s="1"/>
      <c r="I206" s="28"/>
      <c r="J206" s="28"/>
      <c r="K206" s="28"/>
      <c r="L206" s="20"/>
      <c r="M206" s="20"/>
      <c r="N206" s="5"/>
      <c r="O206" s="5"/>
      <c r="P206" s="5"/>
      <c r="Q206" s="5"/>
    </row>
    <row r="207" spans="1:17" s="35" customFormat="1" ht="29.25" customHeight="1">
      <c r="A207" s="16"/>
      <c r="B207" s="17"/>
      <c r="C207" s="18"/>
      <c r="D207" s="17"/>
      <c r="E207" s="18"/>
      <c r="F207" s="20"/>
      <c r="G207" s="5"/>
      <c r="H207" s="1"/>
      <c r="I207" s="28"/>
      <c r="J207" s="28"/>
      <c r="K207" s="28"/>
      <c r="L207" s="20"/>
      <c r="M207" s="20"/>
      <c r="N207" s="5"/>
      <c r="O207" s="5"/>
      <c r="P207" s="5"/>
      <c r="Q207" s="5"/>
    </row>
    <row r="208" spans="1:17" s="35" customFormat="1" ht="29.25" customHeight="1">
      <c r="A208" s="16"/>
      <c r="B208" s="17"/>
      <c r="C208" s="18"/>
      <c r="D208" s="17"/>
      <c r="E208" s="18"/>
      <c r="F208" s="20"/>
      <c r="G208" s="5"/>
      <c r="H208" s="1"/>
      <c r="I208" s="28"/>
      <c r="J208" s="28"/>
      <c r="K208" s="28"/>
      <c r="L208" s="20"/>
      <c r="M208" s="20"/>
      <c r="N208" s="5"/>
      <c r="O208" s="5"/>
      <c r="P208" s="5"/>
      <c r="Q208" s="5"/>
    </row>
    <row r="209" spans="1:17" s="35" customFormat="1" ht="29.25" customHeight="1">
      <c r="A209" s="41"/>
      <c r="B209" s="42"/>
      <c r="C209" s="43"/>
      <c r="D209" s="42"/>
      <c r="E209" s="43"/>
      <c r="F209" s="44"/>
      <c r="G209" s="34"/>
      <c r="H209" s="39"/>
      <c r="I209" s="39"/>
      <c r="J209" s="39"/>
      <c r="K209" s="39"/>
      <c r="L209" s="33"/>
      <c r="M209" s="33"/>
      <c r="N209" s="34"/>
      <c r="O209" s="34"/>
      <c r="P209" s="34"/>
      <c r="Q209" s="34"/>
    </row>
    <row r="210" spans="1:17" s="35" customFormat="1" ht="29.25" customHeight="1">
      <c r="A210" s="41"/>
      <c r="B210" s="42"/>
      <c r="C210" s="43"/>
      <c r="D210" s="42"/>
      <c r="E210" s="43"/>
      <c r="F210" s="44"/>
      <c r="G210" s="34"/>
      <c r="H210" s="39"/>
      <c r="I210" s="39"/>
      <c r="J210" s="39"/>
      <c r="K210" s="39"/>
      <c r="L210" s="33"/>
      <c r="M210" s="33"/>
      <c r="N210" s="34"/>
      <c r="O210" s="34"/>
      <c r="P210" s="34"/>
      <c r="Q210" s="34"/>
    </row>
    <row r="211" spans="1:17" s="35" customFormat="1" ht="29.25" customHeight="1">
      <c r="A211" s="41"/>
      <c r="B211" s="42"/>
      <c r="C211" s="43"/>
      <c r="D211" s="42"/>
      <c r="E211" s="43"/>
      <c r="F211" s="44"/>
      <c r="G211" s="34"/>
      <c r="H211" s="39"/>
      <c r="I211" s="39"/>
      <c r="J211" s="39"/>
      <c r="K211" s="39"/>
      <c r="L211" s="33"/>
      <c r="M211" s="33"/>
      <c r="N211" s="34"/>
      <c r="O211" s="34"/>
      <c r="P211" s="34"/>
      <c r="Q211" s="34"/>
    </row>
    <row r="212" spans="1:17" s="35" customFormat="1" ht="29.25" customHeight="1">
      <c r="A212" s="41"/>
      <c r="B212" s="42"/>
      <c r="C212" s="43"/>
      <c r="D212" s="42"/>
      <c r="E212" s="43"/>
      <c r="F212" s="44"/>
      <c r="G212" s="34"/>
      <c r="H212" s="39"/>
      <c r="I212" s="39"/>
      <c r="J212" s="39"/>
      <c r="K212" s="39"/>
      <c r="L212" s="33"/>
      <c r="M212" s="33"/>
      <c r="N212" s="34"/>
      <c r="O212" s="34"/>
      <c r="P212" s="34"/>
      <c r="Q212" s="34"/>
    </row>
    <row r="213" spans="1:17" s="35" customFormat="1" ht="29.25" customHeight="1">
      <c r="A213" s="41"/>
      <c r="B213" s="42"/>
      <c r="C213" s="43"/>
      <c r="D213" s="42"/>
      <c r="E213" s="43"/>
      <c r="F213" s="44"/>
      <c r="G213" s="34"/>
      <c r="H213" s="39"/>
      <c r="I213" s="39"/>
      <c r="J213" s="39"/>
      <c r="K213" s="39"/>
      <c r="L213" s="33"/>
      <c r="M213" s="33"/>
      <c r="N213" s="34"/>
      <c r="O213" s="34"/>
      <c r="P213" s="34"/>
      <c r="Q213" s="34"/>
    </row>
    <row r="214" spans="1:17" ht="29.25" customHeight="1">
      <c r="A214" s="32"/>
      <c r="B214" s="31" t="s">
        <v>48</v>
      </c>
      <c r="C214" s="30"/>
      <c r="D214" s="31"/>
      <c r="E214" s="30"/>
      <c r="F214" s="19"/>
      <c r="G214" s="13"/>
      <c r="H214" s="28">
        <f>SUM(H5:H152)</f>
        <v>279743</v>
      </c>
      <c r="I214" s="28">
        <f>SUM(I5:I150)</f>
        <v>90944</v>
      </c>
      <c r="J214" s="28">
        <f>SUM(J5:J152)</f>
        <v>92489</v>
      </c>
      <c r="K214" s="28"/>
      <c r="L214" s="27"/>
      <c r="M214" s="27"/>
      <c r="N214" s="13"/>
      <c r="O214" s="13"/>
      <c r="P214" s="13"/>
      <c r="Q214" s="13"/>
    </row>
    <row r="215" spans="1:17" ht="29.25" customHeight="1">
      <c r="D215" s="11"/>
      <c r="E215" s="11"/>
      <c r="F215" s="19"/>
    </row>
    <row r="216" spans="1:17" ht="29.25" customHeight="1">
      <c r="D216" s="11"/>
      <c r="E216" s="11"/>
    </row>
  </sheetData>
  <mergeCells count="10">
    <mergeCell ref="A1:Q1"/>
    <mergeCell ref="A2:H2"/>
    <mergeCell ref="A3:A4"/>
    <mergeCell ref="Q3:Q4"/>
    <mergeCell ref="H3:J3"/>
    <mergeCell ref="F3:G3"/>
    <mergeCell ref="L3:M3"/>
    <mergeCell ref="B4:C4"/>
    <mergeCell ref="D4:E4"/>
    <mergeCell ref="B3:E3"/>
  </mergeCells>
  <phoneticPr fontId="2" type="noConversion"/>
  <printOptions horizontalCentered="1"/>
  <pageMargins left="0.78740157480314965" right="0.51181102362204722" top="1.1023622047244095" bottom="0.39370078740157483" header="0.55118110236220474" footer="0.31496062992125984"/>
  <pageSetup paperSize="9" scale="50" fitToHeight="100" orientation="portrait" r:id="rId1"/>
  <headerFooter alignWithMargins="0">
    <oddHeader>&amp;L
       &amp;C&amp;"굴림체,굵게"&amp;28사용 또는 수용할 토지세목조서&amp;R
복수~대전간 지방도4차로 확·포장공사(변경)</oddHeader>
  </headerFooter>
  <rowBreaks count="1" manualBreakCount="1">
    <brk id="148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집계</vt:lpstr>
      <vt:lpstr>수용 또는 사용할 토지조서(구례리)</vt:lpstr>
      <vt:lpstr>'수용 또는 사용할 토지조서(구례리)'!Print_Area</vt:lpstr>
      <vt:lpstr>집계!Print_Area</vt:lpstr>
      <vt:lpstr>'수용 또는 사용할 토지조서(구례리)'!Print_Titles</vt:lpstr>
    </vt:vector>
  </TitlesOfParts>
  <Company>(주)드림이엔지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정준희</dc:creator>
  <cp:lastModifiedBy>김희주</cp:lastModifiedBy>
  <cp:lastPrinted>2018-09-04T06:37:16Z</cp:lastPrinted>
  <dcterms:created xsi:type="dcterms:W3CDTF">2001-04-04T14:25:08Z</dcterms:created>
  <dcterms:modified xsi:type="dcterms:W3CDTF">2018-09-11T07:48:40Z</dcterms:modified>
</cp:coreProperties>
</file>