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0" windowWidth="9660" windowHeight="11880" activeTab="2"/>
  </bookViews>
  <sheets>
    <sheet name="대블록별" sheetId="5" r:id="rId1"/>
    <sheet name="중블록별" sheetId="6" r:id="rId2"/>
    <sheet name="소블록별(생활)" sheetId="7" r:id="rId3"/>
    <sheet name="소블록별(공업)" sheetId="24" r:id="rId4"/>
    <sheet name="단계별" sheetId="8" r:id="rId5"/>
    <sheet name="생활용수 1단계" sheetId="11" r:id="rId6"/>
    <sheet name="생활용수 2단계" sheetId="18" r:id="rId7"/>
    <sheet name="생활용수 3단계" sheetId="19" r:id="rId8"/>
    <sheet name="생활용수 4단계" sheetId="20" r:id="rId9"/>
    <sheet name="공업용수 2단계" sheetId="21" r:id="rId10"/>
    <sheet name="공업용수 3단계" sheetId="22" r:id="rId11"/>
    <sheet name="공업용수 4단계" sheetId="23" r:id="rId12"/>
    <sheet name="물량 단가 표" sheetId="3" r:id="rId13"/>
  </sheets>
  <definedNames>
    <definedName name="_xlnm._FilterDatabase" localSheetId="9" hidden="1">'공업용수 2단계'!$A$1:$M$119</definedName>
    <definedName name="_xlnm._FilterDatabase" localSheetId="10" hidden="1">'공업용수 3단계'!$A$1:$M$98</definedName>
    <definedName name="_xlnm._FilterDatabase" localSheetId="11" hidden="1">'공업용수 4단계'!$A$1:$M$59</definedName>
    <definedName name="_xlnm._FilterDatabase" localSheetId="5" hidden="1">'생활용수 1단계'!$A$1:$M$133</definedName>
    <definedName name="_xlnm._FilterDatabase" localSheetId="6" hidden="1">'생활용수 2단계'!$A$1:$M$278</definedName>
    <definedName name="_xlnm._FilterDatabase" localSheetId="7" hidden="1">'생활용수 3단계'!$A$1:$M$237</definedName>
    <definedName name="_xlnm._FilterDatabase" localSheetId="8" hidden="1">'생활용수 4단계'!$A$1:$M$200</definedName>
    <definedName name="_xlnm._FilterDatabase" localSheetId="3" hidden="1">'소블록별(공업)'!$A$1:$G$18</definedName>
    <definedName name="_xlnm._FilterDatabase" localSheetId="2" hidden="1">'소블록별(생활)'!$A$1:$G$81</definedName>
    <definedName name="_xlnm._FilterDatabase" localSheetId="1" hidden="1">중블록별!$A$1:$F$32</definedName>
    <definedName name="_xlnm.Print_Area" localSheetId="9">'공업용수 2단계'!$A$1:$M$119</definedName>
    <definedName name="_xlnm.Print_Area" localSheetId="10">'공업용수 3단계'!$A$1:$M$98</definedName>
    <definedName name="_xlnm.Print_Area" localSheetId="11">'공업용수 4단계'!$A$1:$M$59</definedName>
    <definedName name="_xlnm.Print_Area" localSheetId="5">'생활용수 1단계'!$A$1:$M$133</definedName>
    <definedName name="_xlnm.Print_Area" localSheetId="6">'생활용수 2단계'!$A$1:$M$278</definedName>
    <definedName name="_xlnm.Print_Area" localSheetId="7">'생활용수 3단계'!$A$1:$M$237</definedName>
    <definedName name="_xlnm.Print_Area" localSheetId="8">'생활용수 4단계'!$A$1:$M$200</definedName>
    <definedName name="_xlnm.Print_Titles" localSheetId="9">'공업용수 2단계'!$1:$1</definedName>
    <definedName name="_xlnm.Print_Titles" localSheetId="10">'공업용수 3단계'!$1:$1</definedName>
    <definedName name="_xlnm.Print_Titles" localSheetId="11">'공업용수 4단계'!$1:$1</definedName>
    <definedName name="_xlnm.Print_Titles" localSheetId="5">'생활용수 1단계'!$1:$1</definedName>
    <definedName name="_xlnm.Print_Titles" localSheetId="6">'생활용수 2단계'!$1:$1</definedName>
    <definedName name="_xlnm.Print_Titles" localSheetId="7">'생활용수 3단계'!$1:$1</definedName>
    <definedName name="_xlnm.Print_Titles" localSheetId="8">'생활용수 4단계'!$1:$1</definedName>
    <definedName name="_xlnm.Print_Titles" localSheetId="3">'소블록별(공업)'!$1:$1</definedName>
    <definedName name="_xlnm.Print_Titles" localSheetId="2">'소블록별(생활)'!$1:$1</definedName>
  </definedNames>
  <calcPr calcId="125725"/>
</workbook>
</file>

<file path=xl/calcChain.xml><?xml version="1.0" encoding="utf-8"?>
<calcChain xmlns="http://schemas.openxmlformats.org/spreadsheetml/2006/main">
  <c r="G26" i="7"/>
  <c r="F26"/>
  <c r="F28" i="6"/>
  <c r="E28"/>
  <c r="F10"/>
  <c r="E10"/>
  <c r="G18" i="24" l="1"/>
  <c r="F18"/>
  <c r="G17"/>
  <c r="F17"/>
  <c r="G15"/>
  <c r="F15"/>
  <c r="G4"/>
  <c r="F4"/>
  <c r="D13" i="5" l="1"/>
  <c r="F80" i="7"/>
  <c r="F78"/>
  <c r="F48"/>
  <c r="D28" i="8"/>
  <c r="D24"/>
  <c r="D21"/>
  <c r="D17"/>
  <c r="D12"/>
  <c r="D8"/>
  <c r="D5"/>
  <c r="J49" i="23" l="1"/>
  <c r="J34"/>
  <c r="J23"/>
  <c r="J18"/>
  <c r="J11"/>
  <c r="J10"/>
  <c r="J3"/>
  <c r="K3" s="1"/>
  <c r="J4"/>
  <c r="K4" s="1"/>
  <c r="J5"/>
  <c r="K5" s="1"/>
  <c r="J6"/>
  <c r="K6" s="1"/>
  <c r="J7"/>
  <c r="K7" s="1"/>
  <c r="J8"/>
  <c r="K8" s="1"/>
  <c r="J9"/>
  <c r="K9" s="1"/>
  <c r="K10"/>
  <c r="K11"/>
  <c r="J12"/>
  <c r="K12" s="1"/>
  <c r="J13"/>
  <c r="K13" s="1"/>
  <c r="J14"/>
  <c r="K14" s="1"/>
  <c r="J15"/>
  <c r="K15" s="1"/>
  <c r="J16"/>
  <c r="K16" s="1"/>
  <c r="J17"/>
  <c r="K17" s="1"/>
  <c r="K18"/>
  <c r="J19"/>
  <c r="K19" s="1"/>
  <c r="J20"/>
  <c r="K20" s="1"/>
  <c r="J21"/>
  <c r="K21" s="1"/>
  <c r="J22"/>
  <c r="K22" s="1"/>
  <c r="K23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K34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K49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2"/>
  <c r="K2" s="1"/>
  <c r="J98" i="22"/>
  <c r="J97"/>
  <c r="J96"/>
  <c r="K96" s="1"/>
  <c r="J88"/>
  <c r="J87"/>
  <c r="J77"/>
  <c r="J76"/>
  <c r="K76" s="1"/>
  <c r="J70"/>
  <c r="J69"/>
  <c r="J68"/>
  <c r="J47"/>
  <c r="K47" s="1"/>
  <c r="J46"/>
  <c r="J45"/>
  <c r="J33"/>
  <c r="J20"/>
  <c r="K20" s="1"/>
  <c r="J3"/>
  <c r="K3" s="1"/>
  <c r="J4"/>
  <c r="K4" s="1"/>
  <c r="J5"/>
  <c r="K5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K33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K45"/>
  <c r="K46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K68"/>
  <c r="K69"/>
  <c r="K70"/>
  <c r="J71"/>
  <c r="K71" s="1"/>
  <c r="J72"/>
  <c r="K72" s="1"/>
  <c r="J73"/>
  <c r="K73" s="1"/>
  <c r="J74"/>
  <c r="K74" s="1"/>
  <c r="J75"/>
  <c r="K75" s="1"/>
  <c r="K77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K87"/>
  <c r="K88"/>
  <c r="J89"/>
  <c r="K89" s="1"/>
  <c r="J90"/>
  <c r="K90" s="1"/>
  <c r="J91"/>
  <c r="K91" s="1"/>
  <c r="J92"/>
  <c r="K92" s="1"/>
  <c r="J93"/>
  <c r="K93" s="1"/>
  <c r="J94"/>
  <c r="K94" s="1"/>
  <c r="J95"/>
  <c r="K95" s="1"/>
  <c r="K97"/>
  <c r="K98"/>
  <c r="J2"/>
  <c r="K2" s="1"/>
  <c r="J119" i="21"/>
  <c r="K119" s="1"/>
  <c r="J118"/>
  <c r="J117"/>
  <c r="J114"/>
  <c r="J112"/>
  <c r="J109"/>
  <c r="K109" s="1"/>
  <c r="J108"/>
  <c r="J107"/>
  <c r="J106"/>
  <c r="K106" s="1"/>
  <c r="J105"/>
  <c r="K105" s="1"/>
  <c r="J103"/>
  <c r="J101"/>
  <c r="J96"/>
  <c r="K96" s="1"/>
  <c r="J95"/>
  <c r="J94"/>
  <c r="J91"/>
  <c r="J89"/>
  <c r="K89" s="1"/>
  <c r="J87"/>
  <c r="J86"/>
  <c r="J85"/>
  <c r="J83"/>
  <c r="K83" s="1"/>
  <c r="J82"/>
  <c r="J81"/>
  <c r="J80"/>
  <c r="J79"/>
  <c r="K79" s="1"/>
  <c r="J78"/>
  <c r="J75"/>
  <c r="J71"/>
  <c r="J70"/>
  <c r="J69"/>
  <c r="K69" s="1"/>
  <c r="J67"/>
  <c r="J64"/>
  <c r="J62"/>
  <c r="K62" s="1"/>
  <c r="J61"/>
  <c r="K61" s="1"/>
  <c r="J60"/>
  <c r="J59"/>
  <c r="J58"/>
  <c r="K58" s="1"/>
  <c r="J55"/>
  <c r="K55" s="1"/>
  <c r="J54"/>
  <c r="J52"/>
  <c r="J50"/>
  <c r="K50" s="1"/>
  <c r="J49"/>
  <c r="K49" s="1"/>
  <c r="J43"/>
  <c r="J42"/>
  <c r="K42" s="1"/>
  <c r="J40"/>
  <c r="K40" s="1"/>
  <c r="J35"/>
  <c r="K35" s="1"/>
  <c r="J34"/>
  <c r="J33"/>
  <c r="J32"/>
  <c r="J24"/>
  <c r="K24" s="1"/>
  <c r="J21"/>
  <c r="K21" s="1"/>
  <c r="J20"/>
  <c r="K20" s="1"/>
  <c r="J17"/>
  <c r="K17" s="1"/>
  <c r="J12"/>
  <c r="K12" s="1"/>
  <c r="J9"/>
  <c r="K9" s="1"/>
  <c r="J7"/>
  <c r="K7" s="1"/>
  <c r="J6"/>
  <c r="K6" s="1"/>
  <c r="J5"/>
  <c r="K5" s="1"/>
  <c r="J4"/>
  <c r="K4" s="1"/>
  <c r="J3"/>
  <c r="K3" s="1"/>
  <c r="J8"/>
  <c r="K8" s="1"/>
  <c r="J10"/>
  <c r="K10" s="1"/>
  <c r="J11"/>
  <c r="K11" s="1"/>
  <c r="J13"/>
  <c r="K13" s="1"/>
  <c r="J14"/>
  <c r="K14" s="1"/>
  <c r="J15"/>
  <c r="K15" s="1"/>
  <c r="J16"/>
  <c r="K16" s="1"/>
  <c r="J18"/>
  <c r="K18" s="1"/>
  <c r="J19"/>
  <c r="K19" s="1"/>
  <c r="J22"/>
  <c r="K22" s="1"/>
  <c r="J23"/>
  <c r="K23" s="1"/>
  <c r="J25"/>
  <c r="K25" s="1"/>
  <c r="J26"/>
  <c r="K26" s="1"/>
  <c r="J27"/>
  <c r="K27" s="1"/>
  <c r="J28"/>
  <c r="K28" s="1"/>
  <c r="J29"/>
  <c r="K29" s="1"/>
  <c r="J30"/>
  <c r="K30" s="1"/>
  <c r="J31"/>
  <c r="K31" s="1"/>
  <c r="K32"/>
  <c r="K33"/>
  <c r="K34"/>
  <c r="J36"/>
  <c r="K36" s="1"/>
  <c r="J37"/>
  <c r="K37" s="1"/>
  <c r="J38"/>
  <c r="K38" s="1"/>
  <c r="J39"/>
  <c r="K39" s="1"/>
  <c r="J41"/>
  <c r="K41" s="1"/>
  <c r="K43"/>
  <c r="J44"/>
  <c r="K44" s="1"/>
  <c r="J45"/>
  <c r="K45" s="1"/>
  <c r="J46"/>
  <c r="K46" s="1"/>
  <c r="J47"/>
  <c r="K47" s="1"/>
  <c r="J48"/>
  <c r="K48" s="1"/>
  <c r="J51"/>
  <c r="K51" s="1"/>
  <c r="K52"/>
  <c r="J53"/>
  <c r="K53" s="1"/>
  <c r="K54"/>
  <c r="J56"/>
  <c r="K56" s="1"/>
  <c r="J57"/>
  <c r="K57" s="1"/>
  <c r="K59"/>
  <c r="K60"/>
  <c r="J63"/>
  <c r="K63" s="1"/>
  <c r="K64"/>
  <c r="J65"/>
  <c r="K65" s="1"/>
  <c r="J66"/>
  <c r="K66" s="1"/>
  <c r="K67"/>
  <c r="J68"/>
  <c r="K68" s="1"/>
  <c r="K70"/>
  <c r="K71"/>
  <c r="J72"/>
  <c r="K72" s="1"/>
  <c r="J73"/>
  <c r="K73" s="1"/>
  <c r="J74"/>
  <c r="K74" s="1"/>
  <c r="K75"/>
  <c r="J76"/>
  <c r="K76" s="1"/>
  <c r="J77"/>
  <c r="K77" s="1"/>
  <c r="K78"/>
  <c r="K80"/>
  <c r="K81"/>
  <c r="K82"/>
  <c r="J84"/>
  <c r="K84" s="1"/>
  <c r="K85"/>
  <c r="K86"/>
  <c r="K87"/>
  <c r="J88"/>
  <c r="K88" s="1"/>
  <c r="J90"/>
  <c r="K90" s="1"/>
  <c r="K91"/>
  <c r="J92"/>
  <c r="K92" s="1"/>
  <c r="J93"/>
  <c r="K93" s="1"/>
  <c r="K94"/>
  <c r="K95"/>
  <c r="J97"/>
  <c r="K97" s="1"/>
  <c r="J98"/>
  <c r="K98" s="1"/>
  <c r="J99"/>
  <c r="K99" s="1"/>
  <c r="J100"/>
  <c r="K100" s="1"/>
  <c r="K101"/>
  <c r="J102"/>
  <c r="K102" s="1"/>
  <c r="K103"/>
  <c r="J104"/>
  <c r="K104" s="1"/>
  <c r="K107"/>
  <c r="K108"/>
  <c r="J110"/>
  <c r="K110" s="1"/>
  <c r="J111"/>
  <c r="K111" s="1"/>
  <c r="K112"/>
  <c r="J113"/>
  <c r="K113" s="1"/>
  <c r="K114"/>
  <c r="J115"/>
  <c r="K115" s="1"/>
  <c r="J116"/>
  <c r="K116" s="1"/>
  <c r="K117"/>
  <c r="K118"/>
  <c r="J2"/>
  <c r="K2" s="1"/>
  <c r="J192" i="20"/>
  <c r="J186"/>
  <c r="J156"/>
  <c r="J155"/>
  <c r="J151"/>
  <c r="J150"/>
  <c r="K150" s="1"/>
  <c r="J149"/>
  <c r="J148"/>
  <c r="K148" s="1"/>
  <c r="J147"/>
  <c r="J136"/>
  <c r="K136" s="1"/>
  <c r="J131"/>
  <c r="J128"/>
  <c r="K128" s="1"/>
  <c r="J127"/>
  <c r="J119"/>
  <c r="J118"/>
  <c r="J110"/>
  <c r="K110" s="1"/>
  <c r="J106"/>
  <c r="J104"/>
  <c r="K104" s="1"/>
  <c r="J102"/>
  <c r="J101"/>
  <c r="J98"/>
  <c r="J90"/>
  <c r="K90" s="1"/>
  <c r="J85"/>
  <c r="J76"/>
  <c r="K76" s="1"/>
  <c r="J70"/>
  <c r="J69"/>
  <c r="J68"/>
  <c r="J67"/>
  <c r="J62"/>
  <c r="J52"/>
  <c r="K52" s="1"/>
  <c r="J45"/>
  <c r="J23"/>
  <c r="J17"/>
  <c r="K17" s="1"/>
  <c r="J14"/>
  <c r="K14" s="1"/>
  <c r="J12"/>
  <c r="J11"/>
  <c r="J10"/>
  <c r="K10" s="1"/>
  <c r="J199"/>
  <c r="K199" s="1"/>
  <c r="J197"/>
  <c r="J196"/>
  <c r="J184"/>
  <c r="J183"/>
  <c r="K183" s="1"/>
  <c r="J182"/>
  <c r="J181"/>
  <c r="K181" s="1"/>
  <c r="J180"/>
  <c r="J179"/>
  <c r="K179" s="1"/>
  <c r="J178"/>
  <c r="J177"/>
  <c r="K177" s="1"/>
  <c r="J176"/>
  <c r="J175"/>
  <c r="K175" s="1"/>
  <c r="J3"/>
  <c r="K3" s="1"/>
  <c r="J4"/>
  <c r="K4" s="1"/>
  <c r="J5"/>
  <c r="K5" s="1"/>
  <c r="J6"/>
  <c r="K6" s="1"/>
  <c r="J7"/>
  <c r="K7" s="1"/>
  <c r="J8"/>
  <c r="K8" s="1"/>
  <c r="J9"/>
  <c r="K9" s="1"/>
  <c r="K11"/>
  <c r="K12"/>
  <c r="J13"/>
  <c r="K13" s="1"/>
  <c r="J15"/>
  <c r="K15" s="1"/>
  <c r="J16"/>
  <c r="K16" s="1"/>
  <c r="J18"/>
  <c r="K18" s="1"/>
  <c r="J19"/>
  <c r="K19" s="1"/>
  <c r="J20"/>
  <c r="K20" s="1"/>
  <c r="J21"/>
  <c r="K21" s="1"/>
  <c r="J22"/>
  <c r="K22" s="1"/>
  <c r="K23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K45"/>
  <c r="J46"/>
  <c r="K46" s="1"/>
  <c r="J47"/>
  <c r="K47" s="1"/>
  <c r="J48"/>
  <c r="K48" s="1"/>
  <c r="J49"/>
  <c r="K49" s="1"/>
  <c r="J50"/>
  <c r="K50" s="1"/>
  <c r="J51"/>
  <c r="K51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K62"/>
  <c r="J63"/>
  <c r="K63" s="1"/>
  <c r="J64"/>
  <c r="K64" s="1"/>
  <c r="J65"/>
  <c r="K65" s="1"/>
  <c r="J66"/>
  <c r="K66" s="1"/>
  <c r="K67"/>
  <c r="K68"/>
  <c r="K69"/>
  <c r="K70"/>
  <c r="J71"/>
  <c r="K71" s="1"/>
  <c r="J72"/>
  <c r="K72" s="1"/>
  <c r="J73"/>
  <c r="K73" s="1"/>
  <c r="J74"/>
  <c r="K74" s="1"/>
  <c r="J75"/>
  <c r="K75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K85"/>
  <c r="J86"/>
  <c r="K86" s="1"/>
  <c r="J87"/>
  <c r="K87" s="1"/>
  <c r="J88"/>
  <c r="K88" s="1"/>
  <c r="J89"/>
  <c r="K89" s="1"/>
  <c r="J91"/>
  <c r="K91" s="1"/>
  <c r="J92"/>
  <c r="K92" s="1"/>
  <c r="J93"/>
  <c r="K93" s="1"/>
  <c r="J94"/>
  <c r="K94" s="1"/>
  <c r="J95"/>
  <c r="K95" s="1"/>
  <c r="J96"/>
  <c r="K96" s="1"/>
  <c r="J97"/>
  <c r="K97" s="1"/>
  <c r="K98"/>
  <c r="J99"/>
  <c r="K99" s="1"/>
  <c r="J100"/>
  <c r="K100" s="1"/>
  <c r="K101"/>
  <c r="K102"/>
  <c r="J103"/>
  <c r="K103" s="1"/>
  <c r="J105"/>
  <c r="K105" s="1"/>
  <c r="K106"/>
  <c r="J107"/>
  <c r="K107" s="1"/>
  <c r="J108"/>
  <c r="K108" s="1"/>
  <c r="J109"/>
  <c r="K109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K118"/>
  <c r="K119"/>
  <c r="J120"/>
  <c r="K120" s="1"/>
  <c r="J121"/>
  <c r="K121" s="1"/>
  <c r="J122"/>
  <c r="K122" s="1"/>
  <c r="J123"/>
  <c r="K123" s="1"/>
  <c r="J124"/>
  <c r="K124" s="1"/>
  <c r="J125"/>
  <c r="K125" s="1"/>
  <c r="J126"/>
  <c r="K126" s="1"/>
  <c r="K127"/>
  <c r="J129"/>
  <c r="K129" s="1"/>
  <c r="J130"/>
  <c r="K130" s="1"/>
  <c r="K131"/>
  <c r="J132"/>
  <c r="K132" s="1"/>
  <c r="J133"/>
  <c r="K133" s="1"/>
  <c r="J134"/>
  <c r="K134" s="1"/>
  <c r="J135"/>
  <c r="K135" s="1"/>
  <c r="J137"/>
  <c r="K137" s="1"/>
  <c r="J138"/>
  <c r="K138" s="1"/>
  <c r="J139"/>
  <c r="K139" s="1"/>
  <c r="J140"/>
  <c r="K140" s="1"/>
  <c r="J141"/>
  <c r="K141" s="1"/>
  <c r="J142"/>
  <c r="K142" s="1"/>
  <c r="J143"/>
  <c r="K143" s="1"/>
  <c r="J144"/>
  <c r="K144" s="1"/>
  <c r="J145"/>
  <c r="K145" s="1"/>
  <c r="J146"/>
  <c r="K146" s="1"/>
  <c r="K147"/>
  <c r="K149"/>
  <c r="K151"/>
  <c r="J152"/>
  <c r="K152" s="1"/>
  <c r="J153"/>
  <c r="K153" s="1"/>
  <c r="J154"/>
  <c r="K154" s="1"/>
  <c r="K155"/>
  <c r="K156"/>
  <c r="J157"/>
  <c r="K157" s="1"/>
  <c r="J158"/>
  <c r="K158" s="1"/>
  <c r="J159"/>
  <c r="K159" s="1"/>
  <c r="J160"/>
  <c r="K160" s="1"/>
  <c r="J161"/>
  <c r="K161" s="1"/>
  <c r="J162"/>
  <c r="K162" s="1"/>
  <c r="J163"/>
  <c r="K163" s="1"/>
  <c r="J164"/>
  <c r="K164" s="1"/>
  <c r="J165"/>
  <c r="K165" s="1"/>
  <c r="J166"/>
  <c r="K166" s="1"/>
  <c r="J167"/>
  <c r="K167" s="1"/>
  <c r="J168"/>
  <c r="K168" s="1"/>
  <c r="J169"/>
  <c r="K169" s="1"/>
  <c r="J170"/>
  <c r="K170" s="1"/>
  <c r="J171"/>
  <c r="K171" s="1"/>
  <c r="J172"/>
  <c r="K172" s="1"/>
  <c r="J173"/>
  <c r="K173" s="1"/>
  <c r="J174"/>
  <c r="K174" s="1"/>
  <c r="K176"/>
  <c r="K178"/>
  <c r="K180"/>
  <c r="K182"/>
  <c r="K184"/>
  <c r="J185"/>
  <c r="K185" s="1"/>
  <c r="K186"/>
  <c r="J187"/>
  <c r="K187" s="1"/>
  <c r="J188"/>
  <c r="K188" s="1"/>
  <c r="J189"/>
  <c r="K189" s="1"/>
  <c r="J190"/>
  <c r="K190" s="1"/>
  <c r="J191"/>
  <c r="K191" s="1"/>
  <c r="K192"/>
  <c r="J193"/>
  <c r="K193" s="1"/>
  <c r="J194"/>
  <c r="K194" s="1"/>
  <c r="J195"/>
  <c r="K195" s="1"/>
  <c r="K196"/>
  <c r="K197"/>
  <c r="J198"/>
  <c r="K198" s="1"/>
  <c r="J200"/>
  <c r="K200" s="1"/>
  <c r="J2"/>
  <c r="K2" s="1"/>
  <c r="J231" i="19"/>
  <c r="K231" s="1"/>
  <c r="J229"/>
  <c r="J219"/>
  <c r="K219" s="1"/>
  <c r="J207"/>
  <c r="J206"/>
  <c r="J205"/>
  <c r="J204"/>
  <c r="J202"/>
  <c r="J200"/>
  <c r="J199"/>
  <c r="J194"/>
  <c r="J190"/>
  <c r="J183"/>
  <c r="K183" s="1"/>
  <c r="J181"/>
  <c r="J169"/>
  <c r="K169" s="1"/>
  <c r="J168"/>
  <c r="J167"/>
  <c r="K167" s="1"/>
  <c r="J166"/>
  <c r="J164"/>
  <c r="J160"/>
  <c r="J151"/>
  <c r="K151" s="1"/>
  <c r="J147"/>
  <c r="J143"/>
  <c r="K143" s="1"/>
  <c r="J138"/>
  <c r="J137"/>
  <c r="K137" s="1"/>
  <c r="J136"/>
  <c r="J130"/>
  <c r="J128"/>
  <c r="J121"/>
  <c r="K121" s="1"/>
  <c r="J120"/>
  <c r="J113"/>
  <c r="K113" s="1"/>
  <c r="J102"/>
  <c r="J93"/>
  <c r="K93" s="1"/>
  <c r="J92"/>
  <c r="J85"/>
  <c r="K85" s="1"/>
  <c r="J84"/>
  <c r="J78"/>
  <c r="J77"/>
  <c r="J76"/>
  <c r="J75"/>
  <c r="J73"/>
  <c r="K73" s="1"/>
  <c r="J71"/>
  <c r="J60"/>
  <c r="J50"/>
  <c r="J46"/>
  <c r="K46" s="1"/>
  <c r="J45"/>
  <c r="J41"/>
  <c r="K41" s="1"/>
  <c r="J35"/>
  <c r="J33"/>
  <c r="K33" s="1"/>
  <c r="J32"/>
  <c r="K32" s="1"/>
  <c r="J28"/>
  <c r="K28" s="1"/>
  <c r="J25"/>
  <c r="J21"/>
  <c r="K21" s="1"/>
  <c r="J17"/>
  <c r="J8"/>
  <c r="J3"/>
  <c r="K3" s="1"/>
  <c r="J4"/>
  <c r="K4" s="1"/>
  <c r="J5"/>
  <c r="K5" s="1"/>
  <c r="J6"/>
  <c r="K6" s="1"/>
  <c r="J7"/>
  <c r="K7" s="1"/>
  <c r="K8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K17"/>
  <c r="J18"/>
  <c r="K18" s="1"/>
  <c r="J19"/>
  <c r="K19" s="1"/>
  <c r="J20"/>
  <c r="K20" s="1"/>
  <c r="J22"/>
  <c r="K22" s="1"/>
  <c r="J23"/>
  <c r="K23" s="1"/>
  <c r="J24"/>
  <c r="K24" s="1"/>
  <c r="K25"/>
  <c r="J26"/>
  <c r="K26" s="1"/>
  <c r="J27"/>
  <c r="K27" s="1"/>
  <c r="J29"/>
  <c r="K29" s="1"/>
  <c r="J30"/>
  <c r="K30" s="1"/>
  <c r="J31"/>
  <c r="K31" s="1"/>
  <c r="J34"/>
  <c r="K34" s="1"/>
  <c r="K35"/>
  <c r="J36"/>
  <c r="K36" s="1"/>
  <c r="J37"/>
  <c r="K37" s="1"/>
  <c r="J38"/>
  <c r="K38" s="1"/>
  <c r="J39"/>
  <c r="K39" s="1"/>
  <c r="J40"/>
  <c r="K40" s="1"/>
  <c r="J42"/>
  <c r="K42" s="1"/>
  <c r="J43"/>
  <c r="K43" s="1"/>
  <c r="J44"/>
  <c r="K44" s="1"/>
  <c r="K45"/>
  <c r="J47"/>
  <c r="K47" s="1"/>
  <c r="J48"/>
  <c r="K48" s="1"/>
  <c r="J49"/>
  <c r="K49" s="1"/>
  <c r="K50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K60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K71"/>
  <c r="J72"/>
  <c r="K72" s="1"/>
  <c r="J74"/>
  <c r="K74" s="1"/>
  <c r="K75"/>
  <c r="K76"/>
  <c r="K77"/>
  <c r="K78"/>
  <c r="J79"/>
  <c r="K79" s="1"/>
  <c r="J80"/>
  <c r="K80" s="1"/>
  <c r="J81"/>
  <c r="K81" s="1"/>
  <c r="J82"/>
  <c r="K82" s="1"/>
  <c r="J83"/>
  <c r="K83" s="1"/>
  <c r="K84"/>
  <c r="J86"/>
  <c r="K86" s="1"/>
  <c r="J87"/>
  <c r="K87" s="1"/>
  <c r="J88"/>
  <c r="K88" s="1"/>
  <c r="J89"/>
  <c r="K89" s="1"/>
  <c r="J90"/>
  <c r="K90" s="1"/>
  <c r="J91"/>
  <c r="K91" s="1"/>
  <c r="K92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K102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K112" s="1"/>
  <c r="J114"/>
  <c r="K114" s="1"/>
  <c r="J115"/>
  <c r="K115" s="1"/>
  <c r="J116"/>
  <c r="K116" s="1"/>
  <c r="J117"/>
  <c r="K117" s="1"/>
  <c r="J118"/>
  <c r="K118" s="1"/>
  <c r="J119"/>
  <c r="K119" s="1"/>
  <c r="K120"/>
  <c r="J122"/>
  <c r="K122" s="1"/>
  <c r="J123"/>
  <c r="K123" s="1"/>
  <c r="J124"/>
  <c r="K124" s="1"/>
  <c r="J125"/>
  <c r="K125" s="1"/>
  <c r="J126"/>
  <c r="K126" s="1"/>
  <c r="J127"/>
  <c r="K127" s="1"/>
  <c r="K128"/>
  <c r="J129"/>
  <c r="K129" s="1"/>
  <c r="K130"/>
  <c r="J131"/>
  <c r="K131" s="1"/>
  <c r="J132"/>
  <c r="K132" s="1"/>
  <c r="J133"/>
  <c r="K133" s="1"/>
  <c r="J134"/>
  <c r="K134" s="1"/>
  <c r="J135"/>
  <c r="K135" s="1"/>
  <c r="K136"/>
  <c r="K138"/>
  <c r="J139"/>
  <c r="K139" s="1"/>
  <c r="J140"/>
  <c r="K140" s="1"/>
  <c r="J141"/>
  <c r="K141" s="1"/>
  <c r="J142"/>
  <c r="K142" s="1"/>
  <c r="J144"/>
  <c r="K144" s="1"/>
  <c r="J145"/>
  <c r="K145" s="1"/>
  <c r="J146"/>
  <c r="K146" s="1"/>
  <c r="K147"/>
  <c r="J148"/>
  <c r="K148" s="1"/>
  <c r="J149"/>
  <c r="K149" s="1"/>
  <c r="J150"/>
  <c r="K150" s="1"/>
  <c r="J152"/>
  <c r="K152" s="1"/>
  <c r="J153"/>
  <c r="K153" s="1"/>
  <c r="J154"/>
  <c r="K154" s="1"/>
  <c r="J155"/>
  <c r="K155" s="1"/>
  <c r="J156"/>
  <c r="K156" s="1"/>
  <c r="J157"/>
  <c r="K157" s="1"/>
  <c r="J158"/>
  <c r="K158" s="1"/>
  <c r="J159"/>
  <c r="K159" s="1"/>
  <c r="K160"/>
  <c r="J161"/>
  <c r="K161" s="1"/>
  <c r="J162"/>
  <c r="K162" s="1"/>
  <c r="J163"/>
  <c r="K163" s="1"/>
  <c r="K164"/>
  <c r="J165"/>
  <c r="K165" s="1"/>
  <c r="K166"/>
  <c r="K168"/>
  <c r="J170"/>
  <c r="K170" s="1"/>
  <c r="J171"/>
  <c r="K171" s="1"/>
  <c r="J172"/>
  <c r="K172" s="1"/>
  <c r="J173"/>
  <c r="K173" s="1"/>
  <c r="J174"/>
  <c r="K174" s="1"/>
  <c r="J175"/>
  <c r="K175" s="1"/>
  <c r="J176"/>
  <c r="K176" s="1"/>
  <c r="J177"/>
  <c r="K177" s="1"/>
  <c r="J178"/>
  <c r="K178" s="1"/>
  <c r="J179"/>
  <c r="K179" s="1"/>
  <c r="J180"/>
  <c r="K180" s="1"/>
  <c r="K181"/>
  <c r="J182"/>
  <c r="K182" s="1"/>
  <c r="J184"/>
  <c r="K184" s="1"/>
  <c r="J185"/>
  <c r="K185" s="1"/>
  <c r="J186"/>
  <c r="K186" s="1"/>
  <c r="J187"/>
  <c r="K187" s="1"/>
  <c r="J188"/>
  <c r="K188" s="1"/>
  <c r="J189"/>
  <c r="K189" s="1"/>
  <c r="K190"/>
  <c r="J191"/>
  <c r="K191" s="1"/>
  <c r="J192"/>
  <c r="K192" s="1"/>
  <c r="J193"/>
  <c r="K193" s="1"/>
  <c r="K194"/>
  <c r="J195"/>
  <c r="K195" s="1"/>
  <c r="J196"/>
  <c r="K196" s="1"/>
  <c r="J197"/>
  <c r="K197" s="1"/>
  <c r="J198"/>
  <c r="K198" s="1"/>
  <c r="K199"/>
  <c r="K200"/>
  <c r="J201"/>
  <c r="K201" s="1"/>
  <c r="K202"/>
  <c r="J203"/>
  <c r="K203" s="1"/>
  <c r="K204"/>
  <c r="K205"/>
  <c r="K206"/>
  <c r="K207"/>
  <c r="J208"/>
  <c r="K208" s="1"/>
  <c r="J209"/>
  <c r="K209" s="1"/>
  <c r="J210"/>
  <c r="K210" s="1"/>
  <c r="J211"/>
  <c r="K211" s="1"/>
  <c r="J212"/>
  <c r="K212" s="1"/>
  <c r="J213"/>
  <c r="K213" s="1"/>
  <c r="J214"/>
  <c r="K214" s="1"/>
  <c r="J215"/>
  <c r="K215" s="1"/>
  <c r="J216"/>
  <c r="K216" s="1"/>
  <c r="J217"/>
  <c r="K217" s="1"/>
  <c r="J218"/>
  <c r="K218" s="1"/>
  <c r="J220"/>
  <c r="K220" s="1"/>
  <c r="J221"/>
  <c r="K221" s="1"/>
  <c r="J222"/>
  <c r="K222" s="1"/>
  <c r="J223"/>
  <c r="K223" s="1"/>
  <c r="J224"/>
  <c r="K224" s="1"/>
  <c r="J225"/>
  <c r="K225" s="1"/>
  <c r="J226"/>
  <c r="K226" s="1"/>
  <c r="J227"/>
  <c r="K227" s="1"/>
  <c r="J228"/>
  <c r="K228" s="1"/>
  <c r="K229"/>
  <c r="J230"/>
  <c r="K230" s="1"/>
  <c r="J232"/>
  <c r="K232" s="1"/>
  <c r="J233"/>
  <c r="K233" s="1"/>
  <c r="J234"/>
  <c r="K234" s="1"/>
  <c r="J235"/>
  <c r="K235" s="1"/>
  <c r="J236"/>
  <c r="K236" s="1"/>
  <c r="J237"/>
  <c r="K237" s="1"/>
  <c r="J2"/>
  <c r="K2" s="1"/>
  <c r="J247" i="18"/>
  <c r="J237"/>
  <c r="K237" s="1"/>
  <c r="J218"/>
  <c r="J212"/>
  <c r="J174"/>
  <c r="J149"/>
  <c r="K149" s="1"/>
  <c r="J140"/>
  <c r="J135"/>
  <c r="K135" s="1"/>
  <c r="J120"/>
  <c r="J91"/>
  <c r="K91" s="1"/>
  <c r="J89"/>
  <c r="J84"/>
  <c r="J75"/>
  <c r="J69"/>
  <c r="K69" s="1"/>
  <c r="J67"/>
  <c r="J66"/>
  <c r="J64"/>
  <c r="J43"/>
  <c r="K43" s="1"/>
  <c r="J9"/>
  <c r="K9" s="1"/>
  <c r="J3"/>
  <c r="K3" s="1"/>
  <c r="J4"/>
  <c r="K4" s="1"/>
  <c r="J5"/>
  <c r="K5" s="1"/>
  <c r="J6"/>
  <c r="K6" s="1"/>
  <c r="J7"/>
  <c r="K7" s="1"/>
  <c r="J8"/>
  <c r="K8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K64"/>
  <c r="J65"/>
  <c r="K65" s="1"/>
  <c r="K66"/>
  <c r="K67"/>
  <c r="J68"/>
  <c r="K68" s="1"/>
  <c r="J70"/>
  <c r="K70" s="1"/>
  <c r="J71"/>
  <c r="K71" s="1"/>
  <c r="J72"/>
  <c r="K72" s="1"/>
  <c r="J73"/>
  <c r="K73" s="1"/>
  <c r="J74"/>
  <c r="K74" s="1"/>
  <c r="K75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K84"/>
  <c r="J85"/>
  <c r="K85" s="1"/>
  <c r="J86"/>
  <c r="K86" s="1"/>
  <c r="J87"/>
  <c r="K87" s="1"/>
  <c r="J88"/>
  <c r="K88" s="1"/>
  <c r="K89"/>
  <c r="J90"/>
  <c r="K90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K120"/>
  <c r="J121"/>
  <c r="K121" s="1"/>
  <c r="J122"/>
  <c r="K122" s="1"/>
  <c r="J123"/>
  <c r="K123" s="1"/>
  <c r="J124"/>
  <c r="K124" s="1"/>
  <c r="J125"/>
  <c r="K125" s="1"/>
  <c r="J126"/>
  <c r="K126" s="1"/>
  <c r="J127"/>
  <c r="K127" s="1"/>
  <c r="J128"/>
  <c r="K128" s="1"/>
  <c r="J129"/>
  <c r="K129" s="1"/>
  <c r="J130"/>
  <c r="K130" s="1"/>
  <c r="J131"/>
  <c r="K131" s="1"/>
  <c r="J132"/>
  <c r="K132" s="1"/>
  <c r="J133"/>
  <c r="K133" s="1"/>
  <c r="J134"/>
  <c r="K134" s="1"/>
  <c r="J136"/>
  <c r="K136" s="1"/>
  <c r="J137"/>
  <c r="K137" s="1"/>
  <c r="J138"/>
  <c r="K138" s="1"/>
  <c r="J139"/>
  <c r="K139" s="1"/>
  <c r="K140"/>
  <c r="J141"/>
  <c r="K141" s="1"/>
  <c r="J142"/>
  <c r="K142" s="1"/>
  <c r="J143"/>
  <c r="K143" s="1"/>
  <c r="J144"/>
  <c r="K144" s="1"/>
  <c r="J145"/>
  <c r="K145" s="1"/>
  <c r="J146"/>
  <c r="K146" s="1"/>
  <c r="J147"/>
  <c r="K147" s="1"/>
  <c r="J148"/>
  <c r="K148" s="1"/>
  <c r="J150"/>
  <c r="K150" s="1"/>
  <c r="J151"/>
  <c r="K151" s="1"/>
  <c r="J152"/>
  <c r="K152" s="1"/>
  <c r="J153"/>
  <c r="K153" s="1"/>
  <c r="J154"/>
  <c r="K154" s="1"/>
  <c r="J155"/>
  <c r="K155" s="1"/>
  <c r="J156"/>
  <c r="K156" s="1"/>
  <c r="J157"/>
  <c r="K157" s="1"/>
  <c r="J158"/>
  <c r="K158" s="1"/>
  <c r="J159"/>
  <c r="K159" s="1"/>
  <c r="J160"/>
  <c r="K160" s="1"/>
  <c r="J161"/>
  <c r="K161" s="1"/>
  <c r="J162"/>
  <c r="K162" s="1"/>
  <c r="J163"/>
  <c r="K163" s="1"/>
  <c r="J164"/>
  <c r="K164" s="1"/>
  <c r="J165"/>
  <c r="K165" s="1"/>
  <c r="J166"/>
  <c r="K166" s="1"/>
  <c r="J167"/>
  <c r="K167" s="1"/>
  <c r="J168"/>
  <c r="K168" s="1"/>
  <c r="J169"/>
  <c r="K169" s="1"/>
  <c r="J170"/>
  <c r="K170" s="1"/>
  <c r="J171"/>
  <c r="K171" s="1"/>
  <c r="J172"/>
  <c r="K172" s="1"/>
  <c r="J173"/>
  <c r="K173" s="1"/>
  <c r="K174"/>
  <c r="J175"/>
  <c r="K175" s="1"/>
  <c r="J176"/>
  <c r="K176" s="1"/>
  <c r="J177"/>
  <c r="K177" s="1"/>
  <c r="J178"/>
  <c r="K178" s="1"/>
  <c r="J179"/>
  <c r="K179" s="1"/>
  <c r="J180"/>
  <c r="K180" s="1"/>
  <c r="J181"/>
  <c r="K181" s="1"/>
  <c r="J182"/>
  <c r="K182" s="1"/>
  <c r="J183"/>
  <c r="K183" s="1"/>
  <c r="J184"/>
  <c r="K184" s="1"/>
  <c r="J185"/>
  <c r="K185" s="1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K210" s="1"/>
  <c r="J211"/>
  <c r="K211" s="1"/>
  <c r="K212"/>
  <c r="J213"/>
  <c r="K213" s="1"/>
  <c r="J214"/>
  <c r="K214" s="1"/>
  <c r="J215"/>
  <c r="K215" s="1"/>
  <c r="J216"/>
  <c r="K216" s="1"/>
  <c r="J217"/>
  <c r="K217" s="1"/>
  <c r="K218"/>
  <c r="J219"/>
  <c r="K219" s="1"/>
  <c r="J220"/>
  <c r="K220" s="1"/>
  <c r="J221"/>
  <c r="K221" s="1"/>
  <c r="J222"/>
  <c r="K222" s="1"/>
  <c r="J223"/>
  <c r="K223" s="1"/>
  <c r="J224"/>
  <c r="K224" s="1"/>
  <c r="J225"/>
  <c r="K225" s="1"/>
  <c r="J226"/>
  <c r="K226" s="1"/>
  <c r="J227"/>
  <c r="K227" s="1"/>
  <c r="J228"/>
  <c r="K228" s="1"/>
  <c r="J229"/>
  <c r="K229" s="1"/>
  <c r="J230"/>
  <c r="K230" s="1"/>
  <c r="J231"/>
  <c r="K231" s="1"/>
  <c r="J232"/>
  <c r="K232" s="1"/>
  <c r="J233"/>
  <c r="K233" s="1"/>
  <c r="J234"/>
  <c r="K234" s="1"/>
  <c r="J235"/>
  <c r="K235" s="1"/>
  <c r="J236"/>
  <c r="K236" s="1"/>
  <c r="J238"/>
  <c r="K238" s="1"/>
  <c r="J239"/>
  <c r="K239" s="1"/>
  <c r="J240"/>
  <c r="K240" s="1"/>
  <c r="J241"/>
  <c r="K241" s="1"/>
  <c r="J242"/>
  <c r="K242" s="1"/>
  <c r="J243"/>
  <c r="K243" s="1"/>
  <c r="J244"/>
  <c r="K244" s="1"/>
  <c r="J245"/>
  <c r="K245" s="1"/>
  <c r="J246"/>
  <c r="K246" s="1"/>
  <c r="K247"/>
  <c r="J248"/>
  <c r="K248" s="1"/>
  <c r="J249"/>
  <c r="K249" s="1"/>
  <c r="J250"/>
  <c r="K250" s="1"/>
  <c r="J251"/>
  <c r="K251" s="1"/>
  <c r="J252"/>
  <c r="K252" s="1"/>
  <c r="J253"/>
  <c r="K253" s="1"/>
  <c r="J254"/>
  <c r="K254" s="1"/>
  <c r="J255"/>
  <c r="K255" s="1"/>
  <c r="J256"/>
  <c r="K256" s="1"/>
  <c r="J257"/>
  <c r="K257" s="1"/>
  <c r="J258"/>
  <c r="K258" s="1"/>
  <c r="J259"/>
  <c r="K259" s="1"/>
  <c r="J260"/>
  <c r="K260" s="1"/>
  <c r="J261"/>
  <c r="K261" s="1"/>
  <c r="J262"/>
  <c r="K262" s="1"/>
  <c r="J263"/>
  <c r="K263" s="1"/>
  <c r="J264"/>
  <c r="K264" s="1"/>
  <c r="J265"/>
  <c r="K265" s="1"/>
  <c r="J266"/>
  <c r="K266" s="1"/>
  <c r="J267"/>
  <c r="K267" s="1"/>
  <c r="J268"/>
  <c r="K268" s="1"/>
  <c r="J269"/>
  <c r="K269" s="1"/>
  <c r="J270"/>
  <c r="K270" s="1"/>
  <c r="J271"/>
  <c r="K271" s="1"/>
  <c r="J272"/>
  <c r="K272" s="1"/>
  <c r="J273"/>
  <c r="K273" s="1"/>
  <c r="J274"/>
  <c r="K274" s="1"/>
  <c r="J275"/>
  <c r="K275" s="1"/>
  <c r="J276"/>
  <c r="K276" s="1"/>
  <c r="J277"/>
  <c r="K277" s="1"/>
  <c r="J278"/>
  <c r="K278" s="1"/>
  <c r="J2"/>
  <c r="K2" s="1"/>
  <c r="J3" i="11"/>
  <c r="K3" s="1"/>
  <c r="J4"/>
  <c r="K4" s="1"/>
  <c r="J5"/>
  <c r="K5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1"/>
  <c r="K121" s="1"/>
  <c r="J122"/>
  <c r="K122" s="1"/>
  <c r="J123"/>
  <c r="K123" s="1"/>
  <c r="J124"/>
  <c r="K124" s="1"/>
  <c r="J125"/>
  <c r="K125" s="1"/>
  <c r="J126"/>
  <c r="K126" s="1"/>
  <c r="J127"/>
  <c r="K127" s="1"/>
  <c r="J128"/>
  <c r="K128" s="1"/>
  <c r="J129"/>
  <c r="K129" s="1"/>
  <c r="J130"/>
  <c r="K130" s="1"/>
  <c r="J131"/>
  <c r="K131" s="1"/>
  <c r="J132"/>
  <c r="K132" s="1"/>
  <c r="J133"/>
  <c r="K133" s="1"/>
  <c r="J2"/>
  <c r="K2" s="1"/>
  <c r="E29" i="8"/>
  <c r="E30" s="1"/>
  <c r="E18"/>
  <c r="D29"/>
  <c r="D18"/>
  <c r="G80" i="7"/>
  <c r="G78"/>
  <c r="G48"/>
  <c r="F17" i="6"/>
  <c r="F31"/>
  <c r="E31"/>
  <c r="E17"/>
  <c r="E23" i="5"/>
  <c r="E20"/>
  <c r="E13"/>
  <c r="D6"/>
  <c r="D23"/>
  <c r="D20"/>
  <c r="D30" i="8" l="1"/>
  <c r="G81" i="7"/>
  <c r="F81"/>
  <c r="F32" i="6"/>
  <c r="E24" i="5"/>
  <c r="D24"/>
  <c r="E32" i="6"/>
</calcChain>
</file>

<file path=xl/sharedStrings.xml><?xml version="1.0" encoding="utf-8"?>
<sst xmlns="http://schemas.openxmlformats.org/spreadsheetml/2006/main" count="8325" uniqueCount="307">
  <si>
    <t>대블록</t>
  </si>
  <si>
    <t>중블록</t>
  </si>
  <si>
    <t>소블록</t>
  </si>
  <si>
    <t>PIPE ID</t>
  </si>
  <si>
    <t>수정 소블록명</t>
  </si>
  <si>
    <t>관종</t>
  </si>
  <si>
    <t>관경</t>
  </si>
  <si>
    <t>매설년도</t>
  </si>
  <si>
    <t>노후관로</t>
  </si>
  <si>
    <t>비고</t>
  </si>
  <si>
    <t>연성</t>
  </si>
  <si>
    <t>생활용수</t>
  </si>
  <si>
    <t>반월</t>
  </si>
  <si>
    <t>반월직접</t>
  </si>
  <si>
    <t>BD5</t>
  </si>
  <si>
    <t>반월직접11</t>
  </si>
  <si>
    <t>미분류</t>
  </si>
  <si>
    <t xml:space="preserve">공단 </t>
  </si>
  <si>
    <t>YK2-2</t>
  </si>
  <si>
    <t>연성공단36</t>
  </si>
  <si>
    <t>공업용수</t>
  </si>
  <si>
    <t>DCIP</t>
  </si>
  <si>
    <t>성포</t>
  </si>
  <si>
    <t>안산직접</t>
  </si>
  <si>
    <t xml:space="preserve">시흥 </t>
  </si>
  <si>
    <t>시흥직접공업</t>
  </si>
  <si>
    <t>SK1-2</t>
  </si>
  <si>
    <t>시흥직접4</t>
  </si>
  <si>
    <t>YK2-1</t>
  </si>
  <si>
    <t>연성공단37</t>
  </si>
  <si>
    <t>2단계</t>
  </si>
  <si>
    <t xml:space="preserve">목내 </t>
  </si>
  <si>
    <t>YM1</t>
  </si>
  <si>
    <t>연성목내26</t>
  </si>
  <si>
    <t xml:space="preserve">성곡 </t>
  </si>
  <si>
    <t>YH2-1</t>
  </si>
  <si>
    <t>연성성곡32</t>
  </si>
  <si>
    <t>YH2</t>
  </si>
  <si>
    <t>연성성곡31</t>
  </si>
  <si>
    <t>YK1-2</t>
  </si>
  <si>
    <t>연성공단33</t>
  </si>
  <si>
    <t>4단계</t>
  </si>
  <si>
    <t>CIP</t>
  </si>
  <si>
    <t xml:space="preserve">안산 </t>
  </si>
  <si>
    <t xml:space="preserve">초지 </t>
  </si>
  <si>
    <t>AC1</t>
  </si>
  <si>
    <t>안산초지20</t>
  </si>
  <si>
    <t>시흥직접</t>
  </si>
  <si>
    <t>YK2</t>
  </si>
  <si>
    <t>연성공단35</t>
  </si>
  <si>
    <t>BS9</t>
  </si>
  <si>
    <t>반월성포24</t>
  </si>
  <si>
    <t>YM1-1</t>
  </si>
  <si>
    <t>연성목내27</t>
  </si>
  <si>
    <t xml:space="preserve">선부 </t>
  </si>
  <si>
    <t>YS21</t>
  </si>
  <si>
    <t>연성선부25</t>
  </si>
  <si>
    <t>YK1</t>
  </si>
  <si>
    <t>연성공단34</t>
  </si>
  <si>
    <t>3단계</t>
  </si>
  <si>
    <t>Yk2</t>
  </si>
  <si>
    <t>SL1-2</t>
  </si>
  <si>
    <t>시흥직접2</t>
  </si>
  <si>
    <t>YK1-1</t>
  </si>
  <si>
    <t>SP</t>
  </si>
  <si>
    <t>AD8</t>
  </si>
  <si>
    <t>연성선부5</t>
  </si>
  <si>
    <t>YS20</t>
  </si>
  <si>
    <t>연성선부23</t>
  </si>
  <si>
    <t>BD10</t>
  </si>
  <si>
    <t>반월직접7</t>
  </si>
  <si>
    <t>YS6</t>
  </si>
  <si>
    <t>연성선부15</t>
  </si>
  <si>
    <t>AD4</t>
  </si>
  <si>
    <t>안산직접4</t>
  </si>
  <si>
    <t>YS5</t>
  </si>
  <si>
    <t>연성선부19</t>
  </si>
  <si>
    <t>BS12</t>
  </si>
  <si>
    <t>안산직접12</t>
  </si>
  <si>
    <t>일동</t>
  </si>
  <si>
    <t>BI4</t>
  </si>
  <si>
    <t>반월반월17</t>
  </si>
  <si>
    <t>BS11</t>
  </si>
  <si>
    <t>안산직접11</t>
  </si>
  <si>
    <t>BI1</t>
  </si>
  <si>
    <t>반월일동18</t>
  </si>
  <si>
    <t>BD6</t>
  </si>
  <si>
    <t>반월반월12</t>
  </si>
  <si>
    <t>BD2</t>
  </si>
  <si>
    <t>반월직접6</t>
  </si>
  <si>
    <t>1단계</t>
  </si>
  <si>
    <t>BD8</t>
  </si>
  <si>
    <t>반월직접3</t>
  </si>
  <si>
    <t>BD9</t>
  </si>
  <si>
    <t>반월직접5</t>
  </si>
  <si>
    <t>BD12</t>
  </si>
  <si>
    <t>반월직접2</t>
  </si>
  <si>
    <t>AD10</t>
  </si>
  <si>
    <t>안산직접10</t>
  </si>
  <si>
    <t>YS16</t>
  </si>
  <si>
    <t>연성선부6</t>
  </si>
  <si>
    <t>YS13</t>
  </si>
  <si>
    <t>연성선부8</t>
  </si>
  <si>
    <t>BS7</t>
  </si>
  <si>
    <t>반월일동23</t>
  </si>
  <si>
    <t>BD3</t>
  </si>
  <si>
    <t>반월직접8</t>
  </si>
  <si>
    <t>YS15</t>
  </si>
  <si>
    <t>연성선부7</t>
  </si>
  <si>
    <t>YS8</t>
  </si>
  <si>
    <t>연성선부11</t>
  </si>
  <si>
    <t>YS1</t>
  </si>
  <si>
    <t>연성선부18</t>
  </si>
  <si>
    <t>BD11</t>
  </si>
  <si>
    <t>반월직접9</t>
  </si>
  <si>
    <t>AD1</t>
  </si>
  <si>
    <t>안산직접1</t>
  </si>
  <si>
    <t>YS14</t>
  </si>
  <si>
    <t>연성선부14</t>
  </si>
  <si>
    <t>AD9</t>
  </si>
  <si>
    <t>안산직접9</t>
  </si>
  <si>
    <t>안산직접8</t>
  </si>
  <si>
    <t>AD2</t>
  </si>
  <si>
    <t>안산직접2</t>
  </si>
  <si>
    <t>BD4</t>
  </si>
  <si>
    <t>반월직접10</t>
  </si>
  <si>
    <t>BB2</t>
  </si>
  <si>
    <t>반월반월15</t>
  </si>
  <si>
    <t>AD3</t>
  </si>
  <si>
    <t>안산직접3</t>
  </si>
  <si>
    <t>YS17</t>
  </si>
  <si>
    <t>연성선부4</t>
  </si>
  <si>
    <t>BS14</t>
  </si>
  <si>
    <t>안산직접14</t>
  </si>
  <si>
    <t>YS9</t>
  </si>
  <si>
    <t>연성선부10</t>
  </si>
  <si>
    <t>YS11</t>
  </si>
  <si>
    <t>연성선부9</t>
  </si>
  <si>
    <t>BI3</t>
  </si>
  <si>
    <t>반월일동22</t>
  </si>
  <si>
    <t>YS10</t>
  </si>
  <si>
    <t>연성선부12</t>
  </si>
  <si>
    <t>BD7</t>
  </si>
  <si>
    <t>YS7</t>
  </si>
  <si>
    <t>연성선부3</t>
  </si>
  <si>
    <t>P1</t>
  </si>
  <si>
    <t>P2766</t>
  </si>
  <si>
    <t>관경(mm)</t>
  </si>
  <si>
    <t>닥타일 주철관 부설 단가(원/m)</t>
  </si>
  <si>
    <t>관 자재비</t>
  </si>
  <si>
    <t>관 공사비</t>
  </si>
  <si>
    <t>합  계</t>
  </si>
  <si>
    <t>토사구간</t>
  </si>
  <si>
    <t>도로구간</t>
  </si>
  <si>
    <t>PE관 부설 단가(원/m)</t>
  </si>
  <si>
    <t>▣ 닥타일 주철관 부설단가</t>
    <phoneticPr fontId="5" type="noConversion"/>
  </si>
  <si>
    <t>공종</t>
  </si>
  <si>
    <t>규격</t>
  </si>
  <si>
    <t>단위</t>
  </si>
  <si>
    <t>P P R  공 법</t>
  </si>
  <si>
    <t>m</t>
  </si>
  <si>
    <t>V.A.T 포함</t>
  </si>
  <si>
    <t>"</t>
  </si>
  <si>
    <t xml:space="preserve"> (1Span= 90m기준)  </t>
  </si>
  <si>
    <t>(1Span= 80m기준)</t>
  </si>
  <si>
    <t>▣ PE관 부설단가</t>
    <phoneticPr fontId="5" type="noConversion"/>
  </si>
  <si>
    <t>금액
(1Span=100m기준)</t>
  </si>
  <si>
    <t>▣ 관 경 별    갱생 공 사 비    집 계 표</t>
    <phoneticPr fontId="5" type="noConversion"/>
  </si>
  <si>
    <t>총합계</t>
  </si>
  <si>
    <t>GRP</t>
  </si>
  <si>
    <t>합계 : 교체비용(백만원)</t>
  </si>
  <si>
    <t>생활용수 요약</t>
  </si>
  <si>
    <t>공업용수 요약</t>
  </si>
  <si>
    <t>BD8(반월직접3)</t>
  </si>
  <si>
    <t>BD9(반월직접5)</t>
  </si>
  <si>
    <t>BD10(반월직접7)</t>
  </si>
  <si>
    <t>BD11(반월직접9)</t>
  </si>
  <si>
    <t>AD10(안산직접10)</t>
  </si>
  <si>
    <t>AD2(안산직접2)</t>
  </si>
  <si>
    <t>AD4(안산직접4)</t>
  </si>
  <si>
    <t>AD8(안산직접8)</t>
  </si>
  <si>
    <t>AD9(안산직접9)</t>
  </si>
  <si>
    <t>AC1(안산초지20)</t>
  </si>
  <si>
    <t>YK1-2(연성공단33)</t>
  </si>
  <si>
    <t>Yk2(연성공단35)</t>
  </si>
  <si>
    <t>YK2-1(연성공단37)</t>
  </si>
  <si>
    <t>YM1(연성목내26)</t>
  </si>
  <si>
    <t>YM1-1(연성목내27)</t>
  </si>
  <si>
    <t>YS9(연성선부10)</t>
  </si>
  <si>
    <t>YS8(연성선부11)</t>
  </si>
  <si>
    <t>YS10(연성선부12)</t>
  </si>
  <si>
    <t>YS14(연성선부14)</t>
  </si>
  <si>
    <t>YS6(연성선부15)</t>
  </si>
  <si>
    <t>YS1(연성선부18)</t>
  </si>
  <si>
    <t>YS5(연성선부19)</t>
  </si>
  <si>
    <t>YS20(연성선부23)</t>
  </si>
  <si>
    <t>YS21(연성선부25)</t>
  </si>
  <si>
    <t>YS7(연성선부3)</t>
  </si>
  <si>
    <t>YS17(연성선부4)</t>
  </si>
  <si>
    <t>YS16(연성선부6)</t>
  </si>
  <si>
    <t>YS15(연성선부7)</t>
  </si>
  <si>
    <t>YS13(연성선부8)</t>
  </si>
  <si>
    <t>YS11(연성선부9)</t>
  </si>
  <si>
    <t>YH2(연성성곡31)</t>
  </si>
  <si>
    <t>YH2-1(연성성곡32)</t>
  </si>
  <si>
    <t>SL1-2(시흥직접2)</t>
  </si>
  <si>
    <t>SK1-2(시흥직접4)</t>
  </si>
  <si>
    <t>BB2(반월반월15)</t>
  </si>
  <si>
    <t>BD6(반월반월12)</t>
  </si>
  <si>
    <t>BD4(반월직접10)</t>
  </si>
  <si>
    <t>BD5(반월직접11)</t>
  </si>
  <si>
    <t>BD12(반월직접2)</t>
  </si>
  <si>
    <t>BD2(반월직접6)</t>
  </si>
  <si>
    <t>BD3(반월직접8)</t>
  </si>
  <si>
    <t>BS9(반월성포24)</t>
  </si>
  <si>
    <t>BS7(반월일동23)</t>
  </si>
  <si>
    <t>BS11(안산직접11)</t>
  </si>
  <si>
    <t>BS12(안산직접12)</t>
  </si>
  <si>
    <t>BS14(안산직접14)</t>
  </si>
  <si>
    <t>BI4(반월반월17)</t>
  </si>
  <si>
    <t>BI1(반월일동18)</t>
  </si>
  <si>
    <t>BI3(반월일동22)</t>
  </si>
  <si>
    <t>1단계 요약</t>
  </si>
  <si>
    <t>2단계 요약</t>
  </si>
  <si>
    <t>3단계 요약</t>
  </si>
  <si>
    <t>4단계 요약</t>
  </si>
  <si>
    <t>관로연장(m)</t>
    <phoneticPr fontId="5" type="noConversion"/>
  </si>
  <si>
    <t>1m당 단가</t>
    <phoneticPr fontId="5" type="noConversion"/>
  </si>
  <si>
    <t>교체비용(백만원)</t>
    <phoneticPr fontId="5" type="noConversion"/>
  </si>
  <si>
    <t>YS22</t>
  </si>
  <si>
    <t>BS3</t>
  </si>
  <si>
    <t>반월성포28</t>
  </si>
  <si>
    <t>연성
정수장</t>
    <phoneticPr fontId="5" type="noConversion"/>
  </si>
  <si>
    <t>안산 
정수장</t>
    <phoneticPr fontId="5" type="noConversion"/>
  </si>
  <si>
    <t>대블록별</t>
    <phoneticPr fontId="5" type="noConversion"/>
  </si>
  <si>
    <t>용수구분</t>
    <phoneticPr fontId="5" type="noConversion"/>
  </si>
  <si>
    <t>관종</t>
    <phoneticPr fontId="5" type="noConversion"/>
  </si>
  <si>
    <t>노후 관로연장(m)</t>
    <phoneticPr fontId="5" type="noConversion"/>
  </si>
  <si>
    <t>교체비용(백만원)</t>
    <phoneticPr fontId="5" type="noConversion"/>
  </si>
  <si>
    <t>반월 정수장</t>
    <phoneticPr fontId="5" type="noConversion"/>
  </si>
  <si>
    <t>합 계</t>
    <phoneticPr fontId="5" type="noConversion"/>
  </si>
  <si>
    <t>안산 정수장</t>
    <phoneticPr fontId="5" type="noConversion"/>
  </si>
  <si>
    <t>연성 정수장</t>
    <phoneticPr fontId="5" type="noConversion"/>
  </si>
  <si>
    <t>시흥  정수장</t>
    <phoneticPr fontId="5" type="noConversion"/>
  </si>
  <si>
    <t>총 합 계</t>
    <phoneticPr fontId="5" type="noConversion"/>
  </si>
  <si>
    <t>대블록별</t>
    <phoneticPr fontId="5" type="noConversion"/>
  </si>
  <si>
    <t>중블록별</t>
    <phoneticPr fontId="5" type="noConversion"/>
  </si>
  <si>
    <t>용수구분</t>
    <phoneticPr fontId="5" type="noConversion"/>
  </si>
  <si>
    <t>관종</t>
    <phoneticPr fontId="5" type="noConversion"/>
  </si>
  <si>
    <t>노후 관로연장(m)</t>
    <phoneticPr fontId="5" type="noConversion"/>
  </si>
  <si>
    <t>교체비용(백만원)</t>
    <phoneticPr fontId="5" type="noConversion"/>
  </si>
  <si>
    <t>반월 정수장</t>
    <phoneticPr fontId="5" type="noConversion"/>
  </si>
  <si>
    <t>합 계</t>
    <phoneticPr fontId="5" type="noConversion"/>
  </si>
  <si>
    <t xml:space="preserve">안산 정수장 </t>
    <phoneticPr fontId="5" type="noConversion"/>
  </si>
  <si>
    <t>연성 정수장</t>
    <phoneticPr fontId="5" type="noConversion"/>
  </si>
  <si>
    <t>DCIP</t>
    <phoneticPr fontId="5" type="noConversion"/>
  </si>
  <si>
    <t>GRP</t>
    <phoneticPr fontId="5" type="noConversion"/>
  </si>
  <si>
    <t>SP</t>
    <phoneticPr fontId="5" type="noConversion"/>
  </si>
  <si>
    <t>시흥  정수장</t>
    <phoneticPr fontId="5" type="noConversion"/>
  </si>
  <si>
    <t>총 합 계</t>
    <phoneticPr fontId="5" type="noConversion"/>
  </si>
  <si>
    <t>대블록</t>
    <phoneticPr fontId="5" type="noConversion"/>
  </si>
  <si>
    <t>중블록</t>
    <phoneticPr fontId="5" type="noConversion"/>
  </si>
  <si>
    <t>반월
배수구역</t>
    <phoneticPr fontId="5" type="noConversion"/>
  </si>
  <si>
    <t>반월직접
배수구역</t>
    <phoneticPr fontId="5" type="noConversion"/>
  </si>
  <si>
    <t>성포
배수구역</t>
    <phoneticPr fontId="5" type="noConversion"/>
  </si>
  <si>
    <t>BS3(반월성포28)</t>
    <phoneticPr fontId="5" type="noConversion"/>
  </si>
  <si>
    <t>CIP</t>
    <phoneticPr fontId="5" type="noConversion"/>
  </si>
  <si>
    <t>BD7(반월반월12)</t>
    <phoneticPr fontId="5" type="noConversion"/>
  </si>
  <si>
    <t>일동
배수구역</t>
    <phoneticPr fontId="5" type="noConversion"/>
  </si>
  <si>
    <t>반월 정수장 합계</t>
    <phoneticPr fontId="5" type="noConversion"/>
  </si>
  <si>
    <t>안산직접
배수구역</t>
    <phoneticPr fontId="5" type="noConversion"/>
  </si>
  <si>
    <t>안산 정수장 합계</t>
    <phoneticPr fontId="5" type="noConversion"/>
  </si>
  <si>
    <t>YS22(연성선부5)</t>
    <phoneticPr fontId="5" type="noConversion"/>
  </si>
  <si>
    <t>목내 
배수구역</t>
    <phoneticPr fontId="5" type="noConversion"/>
  </si>
  <si>
    <t>성곡 
배수구역</t>
    <phoneticPr fontId="5" type="noConversion"/>
  </si>
  <si>
    <t>연성 정수장 합계</t>
    <phoneticPr fontId="5" type="noConversion"/>
  </si>
  <si>
    <t xml:space="preserve">시흥
정수장 </t>
    <phoneticPr fontId="5" type="noConversion"/>
  </si>
  <si>
    <t>시흥직접
배수구역</t>
    <phoneticPr fontId="5" type="noConversion"/>
  </si>
  <si>
    <t>시흥  정수장 합계</t>
    <phoneticPr fontId="5" type="noConversion"/>
  </si>
  <si>
    <t>총 합계</t>
    <phoneticPr fontId="5" type="noConversion"/>
  </si>
  <si>
    <t>대블록</t>
    <phoneticPr fontId="5" type="noConversion"/>
  </si>
  <si>
    <t>중블록</t>
    <phoneticPr fontId="5" type="noConversion"/>
  </si>
  <si>
    <t>관종</t>
    <phoneticPr fontId="5" type="noConversion"/>
  </si>
  <si>
    <t>노후 관로연장(m)</t>
    <phoneticPr fontId="5" type="noConversion"/>
  </si>
  <si>
    <t>교체비용(백만원)</t>
    <phoneticPr fontId="5" type="noConversion"/>
  </si>
  <si>
    <t>안산 
정수장</t>
    <phoneticPr fontId="5" type="noConversion"/>
  </si>
  <si>
    <t>초지 
배수구역</t>
    <phoneticPr fontId="5" type="noConversion"/>
  </si>
  <si>
    <t>안산 정수장 합계</t>
    <phoneticPr fontId="5" type="noConversion"/>
  </si>
  <si>
    <t>연성
정수장</t>
    <phoneticPr fontId="5" type="noConversion"/>
  </si>
  <si>
    <t>공단 
배수구역</t>
    <phoneticPr fontId="5" type="noConversion"/>
  </si>
  <si>
    <t>YK1, YK1-1(연성공단34)</t>
    <phoneticPr fontId="5" type="noConversion"/>
  </si>
  <si>
    <t>YK2-2(연성공단36)</t>
    <phoneticPr fontId="5" type="noConversion"/>
  </si>
  <si>
    <t>연성 정수장 합계</t>
    <phoneticPr fontId="5" type="noConversion"/>
  </si>
  <si>
    <t xml:space="preserve">시흥
정수장 </t>
    <phoneticPr fontId="5" type="noConversion"/>
  </si>
  <si>
    <t>시흥직접공업
배수구역</t>
    <phoneticPr fontId="5" type="noConversion"/>
  </si>
  <si>
    <t>시흥  정수장 합계</t>
    <phoneticPr fontId="5" type="noConversion"/>
  </si>
  <si>
    <t>총 합계</t>
    <phoneticPr fontId="5" type="noConversion"/>
  </si>
  <si>
    <t>단계구분</t>
    <phoneticPr fontId="5" type="noConversion"/>
  </si>
  <si>
    <t>관로연장(m)</t>
    <phoneticPr fontId="5" type="noConversion"/>
  </si>
  <si>
    <t>연성
정수장</t>
    <phoneticPr fontId="5" type="noConversion"/>
  </si>
  <si>
    <t>선부 
배수구역</t>
    <phoneticPr fontId="5" type="noConversion"/>
  </si>
  <si>
    <t>선부 
배수구역</t>
    <phoneticPr fontId="5" type="noConversion"/>
  </si>
  <si>
    <t>생활용수</t>
    <phoneticPr fontId="5" type="noConversion"/>
  </si>
  <si>
    <t>생활용수</t>
    <phoneticPr fontId="5" type="noConversion"/>
  </si>
  <si>
    <t>반월
정수장</t>
    <phoneticPr fontId="5" type="noConversion"/>
  </si>
  <si>
    <t>AD3(안산직접3)</t>
    <phoneticPr fontId="5" type="noConversion"/>
  </si>
  <si>
    <t>AD1(안산직접1)</t>
    <phoneticPr fontId="5" type="noConversion"/>
  </si>
</sst>
</file>

<file path=xl/styles.xml><?xml version="1.0" encoding="utf-8"?>
<styleSheet xmlns="http://schemas.openxmlformats.org/spreadsheetml/2006/main">
  <numFmts count="25">
    <numFmt numFmtId="41" formatCode="_-* #,##0_-;\-* #,##0_-;_-* &quot;-&quot;_-;_-@_-"/>
    <numFmt numFmtId="176" formatCode="0.0%"/>
    <numFmt numFmtId="177" formatCode="_(&quot;$&quot;* #,##0.00_);_(&quot;$&quot;* \(#,##0.00\);_(&quot;$&quot;* &quot;-&quot;??_);_(@_)"/>
    <numFmt numFmtId="178" formatCode="#,##0_ "/>
    <numFmt numFmtId="179" formatCode="#,##0_);[Red]\(#,##0\)"/>
    <numFmt numFmtId="180" formatCode="_ * #,##0_ ;_ * \-#,##0_ ;_ * &quot;-&quot;_ ;_ @_ "/>
    <numFmt numFmtId="181" formatCode="0.00000"/>
    <numFmt numFmtId="182" formatCode="_ * #,##0.00_ ;_ * \-#,##0.00_ ;_ * &quot;-&quot;??_ ;_ @_ "/>
    <numFmt numFmtId="183" formatCode="_-* #,##0.000_-;\-* #,##0.000_-;_-* &quot;-&quot;???_-;_-@_-"/>
    <numFmt numFmtId="184" formatCode="_(* #,##0.0_);_(* \(#,##0.0\);_(* &quot;-&quot;_);_(@_)"/>
    <numFmt numFmtId="185" formatCode="0.000000000000"/>
    <numFmt numFmtId="186" formatCode="00,###"/>
    <numFmt numFmtId="187" formatCode="&quot;₩&quot;#,##0;&quot;₩&quot;&quot;₩&quot;&quot;₩&quot;&quot;₩&quot;&quot;₩&quot;&quot;₩&quot;&quot;₩&quot;&quot;₩&quot;\-#,##0"/>
    <numFmt numFmtId="188" formatCode="&quot;₩&quot;#,##0.00;&quot;₩&quot;&quot;₩&quot;&quot;₩&quot;&quot;₩&quot;&quot;₩&quot;&quot;₩&quot;&quot;₩&quot;&quot;₩&quot;\-#,##0.00"/>
    <numFmt numFmtId="189" formatCode="0_);[Red]\(0\)"/>
    <numFmt numFmtId="190" formatCode="@\ &quot;주임&quot;"/>
    <numFmt numFmtId="191" formatCode="_-[$€-2]* #,##0.00_-;\-[$€-2]* #,##0.00_-;_-[$€-2]* &quot;-&quot;??_-"/>
    <numFmt numFmtId="192" formatCode=";;"/>
    <numFmt numFmtId="193" formatCode="&quot;Fr.&quot;\ #,##0;[Red]&quot;Fr.&quot;\ \-#,##0"/>
    <numFmt numFmtId="194" formatCode="&quot;Fr.&quot;\ #,##0.00;[Red]&quot;Fr.&quot;\ \-#,##0.00"/>
    <numFmt numFmtId="195" formatCode="00#,###"/>
    <numFmt numFmtId="196" formatCode="0.00_ "/>
    <numFmt numFmtId="197" formatCode="0.0_ "/>
    <numFmt numFmtId="198" formatCode="0_ "/>
    <numFmt numFmtId="199" formatCode="#,##0.0_);[Red]\(#,##0.0\)"/>
  </numFmts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0"/>
      <name val="돋움체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12"/>
      <name val="바탕체"/>
      <family val="1"/>
      <charset val="129"/>
    </font>
    <font>
      <sz val="8"/>
      <name val="바탕체"/>
      <family val="1"/>
      <charset val="129"/>
    </font>
    <font>
      <sz val="13"/>
      <name val="돋움체"/>
      <family val="3"/>
      <charset val="129"/>
    </font>
    <font>
      <sz val="12"/>
      <name val="돋움체"/>
      <family val="3"/>
      <charset val="129"/>
    </font>
    <font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1"/>
      <name val="뼻뮝"/>
      <family val="3"/>
      <charset val="129"/>
    </font>
    <font>
      <b/>
      <u/>
      <sz val="14"/>
      <name val="굴림체"/>
      <family val="3"/>
      <charset val="129"/>
    </font>
    <font>
      <sz val="12"/>
      <name val="¹ÙÅÁÃ¼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명조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굴림체"/>
      <family val="3"/>
      <charset val="129"/>
    </font>
    <font>
      <sz val="10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71">
    <xf numFmtId="0" fontId="0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180" fontId="10" fillId="0" borderId="0" applyFont="0" applyFill="0" applyBorder="0" applyAlignment="0" applyProtection="0"/>
    <xf numFmtId="180" fontId="11" fillId="0" borderId="0" applyFont="0" applyFill="0" applyBorder="0" applyAlignment="0" applyProtection="0"/>
    <xf numFmtId="176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2" fillId="0" borderId="0"/>
    <xf numFmtId="0" fontId="12" fillId="0" borderId="0"/>
    <xf numFmtId="177" fontId="6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/>
    <xf numFmtId="182" fontId="6" fillId="0" borderId="0">
      <alignment vertical="center"/>
    </xf>
    <xf numFmtId="180" fontId="8" fillId="0" borderId="0" applyFont="0" applyFill="0" applyBorder="0" applyAlignment="0" applyProtection="0"/>
    <xf numFmtId="176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8" fillId="0" borderId="0" applyFont="0" applyFill="0" applyBorder="0" applyAlignment="0" applyProtection="0"/>
    <xf numFmtId="4" fontId="14" fillId="0" borderId="0">
      <protection locked="0"/>
    </xf>
    <xf numFmtId="178" fontId="6" fillId="0" borderId="0"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7" fillId="0" borderId="0">
      <alignment horizontal="centerContinuous" vertical="center"/>
    </xf>
    <xf numFmtId="0" fontId="8" fillId="0" borderId="0">
      <protection locked="0"/>
    </xf>
    <xf numFmtId="0" fontId="14" fillId="0" borderId="18">
      <protection locked="0"/>
    </xf>
    <xf numFmtId="0" fontId="8" fillId="0" borderId="0">
      <protection locked="0"/>
    </xf>
    <xf numFmtId="183" fontId="6" fillId="0" borderId="0">
      <protection locked="0"/>
    </xf>
    <xf numFmtId="0" fontId="18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19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2" fillId="0" borderId="0"/>
    <xf numFmtId="185" fontId="6" fillId="0" borderId="0">
      <protection locked="0"/>
    </xf>
    <xf numFmtId="180" fontId="12" fillId="0" borderId="0" applyFont="0" applyFill="0" applyBorder="0" applyAlignment="0" applyProtection="0"/>
    <xf numFmtId="186" fontId="6" fillId="0" borderId="0"/>
    <xf numFmtId="182" fontId="12" fillId="0" borderId="0" applyFont="0" applyFill="0" applyBorder="0" applyAlignment="0" applyProtection="0"/>
    <xf numFmtId="185" fontId="6" fillId="0" borderId="0">
      <protection locked="0"/>
    </xf>
    <xf numFmtId="187" fontId="12" fillId="0" borderId="0" applyFont="0" applyFill="0" applyBorder="0" applyAlignment="0" applyProtection="0"/>
    <xf numFmtId="0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6" fillId="0" borderId="0"/>
    <xf numFmtId="185" fontId="6" fillId="0" borderId="0">
      <protection locked="0"/>
    </xf>
    <xf numFmtId="190" fontId="6" fillId="0" borderId="0"/>
    <xf numFmtId="191" fontId="6" fillId="0" borderId="0" applyFont="0" applyFill="0" applyBorder="0" applyAlignment="0" applyProtection="0"/>
    <xf numFmtId="192" fontId="14" fillId="0" borderId="0">
      <protection locked="0"/>
    </xf>
    <xf numFmtId="192" fontId="14" fillId="0" borderId="0">
      <protection locked="0"/>
    </xf>
    <xf numFmtId="192" fontId="14" fillId="0" borderId="0">
      <protection locked="0"/>
    </xf>
    <xf numFmtId="192" fontId="14" fillId="0" borderId="0">
      <protection locked="0"/>
    </xf>
    <xf numFmtId="192" fontId="14" fillId="0" borderId="0">
      <protection locked="0"/>
    </xf>
    <xf numFmtId="192" fontId="14" fillId="0" borderId="0">
      <protection locked="0"/>
    </xf>
    <xf numFmtId="192" fontId="14" fillId="0" borderId="0">
      <protection locked="0"/>
    </xf>
    <xf numFmtId="185" fontId="6" fillId="0" borderId="0">
      <protection locked="0"/>
    </xf>
    <xf numFmtId="180" fontId="8" fillId="0" borderId="0" applyFont="0" applyFill="0" applyBorder="0" applyAlignment="0" applyProtection="0"/>
    <xf numFmtId="38" fontId="20" fillId="4" borderId="0" applyNumberFormat="0" applyBorder="0" applyAlignment="0" applyProtection="0"/>
    <xf numFmtId="0" fontId="21" fillId="0" borderId="14" applyNumberFormat="0" applyAlignment="0" applyProtection="0">
      <alignment horizontal="left" vertical="center"/>
    </xf>
    <xf numFmtId="0" fontId="21" fillId="0" borderId="11">
      <alignment horizontal="left" vertical="center"/>
    </xf>
    <xf numFmtId="185" fontId="6" fillId="0" borderId="0">
      <protection locked="0"/>
    </xf>
    <xf numFmtId="185" fontId="6" fillId="0" borderId="0">
      <protection locked="0"/>
    </xf>
    <xf numFmtId="10" fontId="20" fillId="5" borderId="1" applyNumberFormat="0" applyBorder="0" applyAlignment="0" applyProtection="0"/>
    <xf numFmtId="180" fontId="11" fillId="0" borderId="0" applyFont="0" applyFill="0" applyBorder="0" applyAlignment="0" applyProtection="0"/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5" fontId="6" fillId="0" borderId="0"/>
    <xf numFmtId="0" fontId="12" fillId="0" borderId="0"/>
    <xf numFmtId="185" fontId="6" fillId="0" borderId="0">
      <protection locked="0"/>
    </xf>
    <xf numFmtId="10" fontId="12" fillId="0" borderId="0" applyFont="0" applyFill="0" applyBorder="0" applyAlignment="0" applyProtection="0"/>
    <xf numFmtId="185" fontId="6" fillId="0" borderId="0">
      <protection locked="0"/>
    </xf>
    <xf numFmtId="180" fontId="11" fillId="0" borderId="0" applyFont="0" applyFill="0" applyBorder="0" applyAlignment="0" applyProtection="0"/>
    <xf numFmtId="185" fontId="6" fillId="0" borderId="19">
      <protection locked="0"/>
    </xf>
    <xf numFmtId="0" fontId="9" fillId="0" borderId="10">
      <alignment horizontal="left"/>
    </xf>
    <xf numFmtId="181" fontId="6" fillId="0" borderId="0" applyFont="0" applyFill="0" applyBorder="0" applyAlignment="0" applyProtection="0"/>
    <xf numFmtId="0" fontId="12" fillId="0" borderId="0"/>
    <xf numFmtId="0" fontId="22" fillId="0" borderId="20"/>
    <xf numFmtId="0" fontId="6" fillId="0" borderId="0"/>
    <xf numFmtId="0" fontId="6" fillId="0" borderId="0" applyFill="0" applyBorder="0" applyAlignment="0"/>
    <xf numFmtId="0" fontId="12" fillId="0" borderId="0"/>
    <xf numFmtId="41" fontId="2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3" borderId="0" xfId="0" applyFill="1">
      <alignment vertical="center"/>
    </xf>
    <xf numFmtId="0" fontId="1" fillId="0" borderId="1" xfId="1" applyBorder="1" applyAlignment="1">
      <alignment horizontal="center" vertical="center"/>
    </xf>
    <xf numFmtId="0" fontId="1" fillId="6" borderId="1" xfId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5382" applyFont="1" applyBorder="1" applyAlignment="1">
      <alignment horizontal="center" vertical="center"/>
    </xf>
    <xf numFmtId="0" fontId="25" fillId="0" borderId="4" xfId="5383" applyFont="1" applyBorder="1" applyAlignment="1">
      <alignment horizontal="center" vertical="center"/>
    </xf>
    <xf numFmtId="0" fontId="25" fillId="0" borderId="6" xfId="5383" applyFont="1" applyBorder="1" applyAlignment="1">
      <alignment horizontal="center" vertical="center"/>
    </xf>
    <xf numFmtId="0" fontId="25" fillId="0" borderId="6" xfId="5382" applyFont="1" applyBorder="1" applyAlignment="1">
      <alignment horizontal="center" vertical="center"/>
    </xf>
    <xf numFmtId="179" fontId="25" fillId="0" borderId="0" xfId="5382" applyNumberFormat="1" applyFont="1" applyBorder="1" applyAlignment="1">
      <alignment vertical="center"/>
    </xf>
    <xf numFmtId="0" fontId="25" fillId="0" borderId="7" xfId="5382" applyFont="1" applyBorder="1" applyAlignment="1">
      <alignment horizontal="center" vertical="center"/>
    </xf>
    <xf numFmtId="0" fontId="25" fillId="0" borderId="4" xfId="5382" applyFont="1" applyBorder="1" applyAlignment="1">
      <alignment horizontal="center" vertical="center"/>
    </xf>
    <xf numFmtId="0" fontId="25" fillId="0" borderId="7" xfId="5383" applyFont="1" applyBorder="1" applyAlignment="1">
      <alignment horizontal="center" vertical="center"/>
    </xf>
    <xf numFmtId="0" fontId="25" fillId="0" borderId="0" xfId="5383" applyFont="1" applyBorder="1" applyAlignment="1">
      <alignment horizontal="center" vertical="center"/>
    </xf>
    <xf numFmtId="179" fontId="25" fillId="0" borderId="0" xfId="5383" applyNumberFormat="1" applyFont="1" applyBorder="1" applyAlignment="1">
      <alignment vertical="center"/>
    </xf>
    <xf numFmtId="0" fontId="25" fillId="0" borderId="0" xfId="5382" applyFont="1" applyFill="1" applyBorder="1" applyAlignment="1">
      <alignment horizontal="center" vertical="center"/>
    </xf>
    <xf numFmtId="0" fontId="26" fillId="0" borderId="6" xfId="5467" applyFont="1" applyFill="1" applyBorder="1" applyAlignment="1">
      <alignment horizontal="center" vertical="center"/>
    </xf>
    <xf numFmtId="0" fontId="26" fillId="0" borderId="1" xfId="5467" applyFont="1" applyFill="1" applyBorder="1" applyAlignment="1">
      <alignment horizontal="center" vertical="center"/>
    </xf>
    <xf numFmtId="0" fontId="26" fillId="0" borderId="3" xfId="5467" applyFont="1" applyFill="1" applyBorder="1" applyAlignment="1">
      <alignment horizontal="center" vertical="center"/>
    </xf>
    <xf numFmtId="0" fontId="26" fillId="0" borderId="6" xfId="5467" applyFont="1" applyBorder="1" applyAlignment="1">
      <alignment horizontal="center" vertical="center"/>
    </xf>
    <xf numFmtId="0" fontId="26" fillId="0" borderId="3" xfId="5467" applyFont="1" applyBorder="1" applyAlignment="1">
      <alignment horizontal="center" vertical="center"/>
    </xf>
    <xf numFmtId="0" fontId="26" fillId="0" borderId="1" xfId="5467" applyFont="1" applyBorder="1" applyAlignment="1">
      <alignment horizontal="center" vertical="center"/>
    </xf>
    <xf numFmtId="0" fontId="26" fillId="0" borderId="7" xfId="5467" applyFont="1" applyBorder="1" applyAlignment="1">
      <alignment horizontal="center" vertical="center"/>
    </xf>
    <xf numFmtId="0" fontId="26" fillId="0" borderId="8" xfId="5467" applyFont="1" applyBorder="1" applyAlignment="1">
      <alignment horizontal="center" vertical="center"/>
    </xf>
    <xf numFmtId="0" fontId="26" fillId="0" borderId="8" xfId="5467" applyFont="1" applyFill="1" applyBorder="1" applyAlignment="1">
      <alignment horizontal="center" vertical="center"/>
    </xf>
    <xf numFmtId="0" fontId="26" fillId="0" borderId="9" xfId="5467" applyFont="1" applyBorder="1" applyAlignment="1">
      <alignment horizontal="center" vertical="center"/>
    </xf>
    <xf numFmtId="0" fontId="25" fillId="0" borderId="0" xfId="5383" applyFont="1" applyFill="1" applyBorder="1" applyAlignment="1">
      <alignment horizontal="center" vertical="center"/>
    </xf>
    <xf numFmtId="0" fontId="25" fillId="7" borderId="1" xfId="5382" applyFont="1" applyFill="1" applyBorder="1" applyAlignment="1">
      <alignment horizontal="center" vertical="center"/>
    </xf>
    <xf numFmtId="0" fontId="25" fillId="7" borderId="3" xfId="5382" applyFont="1" applyFill="1" applyBorder="1" applyAlignment="1">
      <alignment horizontal="center" vertical="center"/>
    </xf>
    <xf numFmtId="0" fontId="25" fillId="7" borderId="1" xfId="5383" applyFont="1" applyFill="1" applyBorder="1" applyAlignment="1">
      <alignment horizontal="center" vertical="center"/>
    </xf>
    <xf numFmtId="0" fontId="25" fillId="7" borderId="3" xfId="5383" applyFont="1" applyFill="1" applyBorder="1" applyAlignment="1">
      <alignment horizontal="center" vertical="center"/>
    </xf>
    <xf numFmtId="179" fontId="25" fillId="0" borderId="1" xfId="5382" applyNumberFormat="1" applyFont="1" applyBorder="1" applyAlignment="1">
      <alignment horizontal="center" vertical="center"/>
    </xf>
    <xf numFmtId="179" fontId="25" fillId="0" borderId="3" xfId="5382" applyNumberFormat="1" applyFont="1" applyBorder="1" applyAlignment="1">
      <alignment horizontal="center" vertical="center"/>
    </xf>
    <xf numFmtId="179" fontId="25" fillId="0" borderId="1" xfId="5383" applyNumberFormat="1" applyFont="1" applyBorder="1" applyAlignment="1">
      <alignment horizontal="center" vertical="center"/>
    </xf>
    <xf numFmtId="179" fontId="25" fillId="0" borderId="3" xfId="5383" applyNumberFormat="1" applyFont="1" applyBorder="1" applyAlignment="1">
      <alignment horizontal="center" vertical="center"/>
    </xf>
    <xf numFmtId="179" fontId="25" fillId="0" borderId="0" xfId="5382" applyNumberFormat="1" applyFont="1" applyBorder="1" applyAlignment="1">
      <alignment horizontal="center" vertical="center"/>
    </xf>
    <xf numFmtId="179" fontId="25" fillId="0" borderId="8" xfId="5382" applyNumberFormat="1" applyFont="1" applyBorder="1" applyAlignment="1">
      <alignment horizontal="center" vertical="center"/>
    </xf>
    <xf numFmtId="179" fontId="25" fillId="0" borderId="9" xfId="5382" applyNumberFormat="1" applyFont="1" applyBorder="1" applyAlignment="1">
      <alignment horizontal="center" vertical="center"/>
    </xf>
    <xf numFmtId="179" fontId="25" fillId="0" borderId="2" xfId="5382" applyNumberFormat="1" applyFont="1" applyBorder="1" applyAlignment="1">
      <alignment horizontal="center" vertical="center"/>
    </xf>
    <xf numFmtId="179" fontId="25" fillId="0" borderId="5" xfId="5382" applyNumberFormat="1" applyFont="1" applyBorder="1" applyAlignment="1">
      <alignment horizontal="center" vertical="center"/>
    </xf>
    <xf numFmtId="179" fontId="25" fillId="0" borderId="8" xfId="5383" applyNumberFormat="1" applyFont="1" applyBorder="1" applyAlignment="1">
      <alignment horizontal="center" vertical="center"/>
    </xf>
    <xf numFmtId="179" fontId="25" fillId="0" borderId="9" xfId="5383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5467" applyFont="1" applyFill="1" applyBorder="1" applyAlignment="1">
      <alignment horizontal="center" vertical="center"/>
    </xf>
    <xf numFmtId="179" fontId="25" fillId="0" borderId="0" xfId="5383" applyNumberFormat="1" applyFont="1" applyBorder="1" applyAlignment="1">
      <alignment horizontal="center" vertical="center"/>
    </xf>
    <xf numFmtId="178" fontId="26" fillId="0" borderId="1" xfId="5470" applyNumberFormat="1" applyFont="1" applyFill="1" applyBorder="1" applyAlignment="1">
      <alignment horizontal="center" vertical="center"/>
    </xf>
    <xf numFmtId="178" fontId="26" fillId="0" borderId="1" xfId="5470" applyNumberFormat="1" applyFont="1" applyBorder="1" applyAlignment="1">
      <alignment horizontal="center" vertical="center"/>
    </xf>
    <xf numFmtId="178" fontId="26" fillId="0" borderId="8" xfId="5470" applyNumberFormat="1" applyFont="1" applyFill="1" applyBorder="1" applyAlignment="1">
      <alignment horizontal="center" vertical="center"/>
    </xf>
    <xf numFmtId="196" fontId="1" fillId="0" borderId="1" xfId="1" applyNumberFormat="1" applyBorder="1" applyAlignment="1">
      <alignment horizontal="center" vertical="center"/>
    </xf>
    <xf numFmtId="0" fontId="26" fillId="7" borderId="21" xfId="5467" applyFont="1" applyFill="1" applyBorder="1" applyAlignment="1">
      <alignment horizontal="center" vertical="center"/>
    </xf>
    <xf numFmtId="0" fontId="26" fillId="7" borderId="15" xfId="5467" applyFont="1" applyFill="1" applyBorder="1" applyAlignment="1">
      <alignment horizontal="center" vertical="center"/>
    </xf>
    <xf numFmtId="0" fontId="26" fillId="7" borderId="15" xfId="5467" applyFont="1" applyFill="1" applyBorder="1" applyAlignment="1">
      <alignment horizontal="center" vertical="center" wrapText="1"/>
    </xf>
    <xf numFmtId="0" fontId="26" fillId="7" borderId="16" xfId="5467" applyFont="1" applyFill="1" applyBorder="1" applyAlignment="1">
      <alignment horizontal="center" vertical="center"/>
    </xf>
    <xf numFmtId="197" fontId="0" fillId="0" borderId="0" xfId="0" applyNumberFormat="1">
      <alignment vertical="center"/>
    </xf>
    <xf numFmtId="19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27" fillId="3" borderId="1" xfId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9" fontId="28" fillId="0" borderId="1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8" fontId="28" fillId="0" borderId="1" xfId="0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96" fontId="1" fillId="0" borderId="1" xfId="1" applyNumberFormat="1" applyBorder="1" applyAlignment="1">
      <alignment horizontal="center" vertical="center"/>
    </xf>
    <xf numFmtId="199" fontId="0" fillId="0" borderId="0" xfId="0" applyNumberFormat="1">
      <alignment vertical="center"/>
    </xf>
    <xf numFmtId="199" fontId="28" fillId="0" borderId="1" xfId="0" applyNumberFormat="1" applyFont="1" applyBorder="1" applyAlignment="1">
      <alignment horizontal="center" vertical="center"/>
    </xf>
    <xf numFmtId="199" fontId="0" fillId="0" borderId="0" xfId="0" applyNumberFormat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99" fontId="1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99" fontId="1" fillId="0" borderId="1" xfId="0" applyNumberFormat="1" applyFont="1" applyBorder="1" applyAlignment="1">
      <alignment horizontal="center" vertical="center"/>
    </xf>
    <xf numFmtId="179" fontId="1" fillId="0" borderId="1" xfId="547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7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6" fillId="0" borderId="0" xfId="5467" applyFont="1" applyFill="1" applyBorder="1" applyAlignment="1">
      <alignment horizontal="center" vertical="center"/>
    </xf>
    <xf numFmtId="0" fontId="25" fillId="0" borderId="17" xfId="5382" applyFont="1" applyFill="1" applyBorder="1" applyAlignment="1">
      <alignment horizontal="center" vertical="center"/>
    </xf>
    <xf numFmtId="0" fontId="25" fillId="0" borderId="17" xfId="5383" applyFont="1" applyFill="1" applyBorder="1" applyAlignment="1">
      <alignment horizontal="center" vertical="center"/>
    </xf>
    <xf numFmtId="0" fontId="25" fillId="7" borderId="12" xfId="5382" applyFont="1" applyFill="1" applyBorder="1" applyAlignment="1">
      <alignment horizontal="center" vertical="center"/>
    </xf>
    <xf numFmtId="0" fontId="25" fillId="7" borderId="13" xfId="5382" applyFont="1" applyFill="1" applyBorder="1" applyAlignment="1">
      <alignment horizontal="center" vertical="center"/>
    </xf>
    <xf numFmtId="0" fontId="25" fillId="7" borderId="4" xfId="5382" applyFont="1" applyFill="1" applyBorder="1" applyAlignment="1">
      <alignment horizontal="center" vertical="center"/>
    </xf>
    <xf numFmtId="0" fontId="25" fillId="7" borderId="15" xfId="5382" applyFont="1" applyFill="1" applyBorder="1" applyAlignment="1">
      <alignment horizontal="center" vertical="center"/>
    </xf>
    <xf numFmtId="0" fontId="25" fillId="7" borderId="16" xfId="5382" applyFont="1" applyFill="1" applyBorder="1" applyAlignment="1">
      <alignment horizontal="center" vertical="center"/>
    </xf>
    <xf numFmtId="0" fontId="25" fillId="7" borderId="1" xfId="5382" applyFont="1" applyFill="1" applyBorder="1" applyAlignment="1">
      <alignment horizontal="center" vertical="center"/>
    </xf>
    <xf numFmtId="0" fontId="25" fillId="7" borderId="3" xfId="5382" applyFont="1" applyFill="1" applyBorder="1" applyAlignment="1">
      <alignment horizontal="center" vertical="center"/>
    </xf>
    <xf numFmtId="0" fontId="25" fillId="7" borderId="12" xfId="5383" applyFont="1" applyFill="1" applyBorder="1" applyAlignment="1">
      <alignment horizontal="center" vertical="center"/>
    </xf>
    <xf numFmtId="0" fontId="25" fillId="7" borderId="13" xfId="5383" applyFont="1" applyFill="1" applyBorder="1" applyAlignment="1">
      <alignment horizontal="center" vertical="center"/>
    </xf>
    <xf numFmtId="0" fontId="25" fillId="7" borderId="4" xfId="5383" applyFont="1" applyFill="1" applyBorder="1" applyAlignment="1">
      <alignment horizontal="center" vertical="center"/>
    </xf>
    <xf numFmtId="0" fontId="25" fillId="7" borderId="15" xfId="5383" applyFont="1" applyFill="1" applyBorder="1" applyAlignment="1">
      <alignment horizontal="center" vertical="center"/>
    </xf>
    <xf numFmtId="0" fontId="25" fillId="7" borderId="16" xfId="5383" applyFont="1" applyFill="1" applyBorder="1" applyAlignment="1">
      <alignment horizontal="center" vertical="center"/>
    </xf>
    <xf numFmtId="0" fontId="25" fillId="7" borderId="1" xfId="5383" applyFont="1" applyFill="1" applyBorder="1" applyAlignment="1">
      <alignment horizontal="center" vertical="center"/>
    </xf>
    <xf numFmtId="0" fontId="25" fillId="7" borderId="3" xfId="5383" applyFont="1" applyFill="1" applyBorder="1" applyAlignment="1">
      <alignment horizontal="center" vertical="center"/>
    </xf>
  </cellXfs>
  <cellStyles count="5471">
    <cellStyle name="_x0007_ _x000d__x000d_­­_x0007_ ­" xfId="5384"/>
    <cellStyle name="_x0004__x0004__x0019__x001b__x0004_$_x0010__x0010__x0008__x0001_" xfId="5385"/>
    <cellStyle name="_산동 농협동로지소 청사 신축공사-1" xfId="5386"/>
    <cellStyle name="_산동 농협동로지소 청사 신축공사-1_1" xfId="5387"/>
    <cellStyle name="_조경" xfId="5388"/>
    <cellStyle name="_처리장및관로수량" xfId="5389"/>
    <cellStyle name="고정소숫점" xfId="5390"/>
    <cellStyle name="고정출력1" xfId="5391"/>
    <cellStyle name="고정출력2" xfId="5392"/>
    <cellStyle name="날짜" xfId="5393"/>
    <cellStyle name="달러" xfId="5394"/>
    <cellStyle name="뒤에 오는 하이퍼링크_번도5리 상수수량" xfId="5395"/>
    <cellStyle name="똿뗦먛귟 [0.00]_PRODUCT DETAIL Q1" xfId="5396"/>
    <cellStyle name="똿뗦먛귟_PRODUCT DETAIL Q1" xfId="5397"/>
    <cellStyle name="믅됞 [0.00]_PRODUCT DETAIL Q1" xfId="5398"/>
    <cellStyle name="믅됞_PRODUCT DETAIL Q1" xfId="5399"/>
    <cellStyle name="백분율 3" xfId="2"/>
    <cellStyle name="백분율 3 2" xfId="3"/>
    <cellStyle name="백분율 3 2 10" xfId="4"/>
    <cellStyle name="백분율 3 2 10 2" xfId="5"/>
    <cellStyle name="백분율 3 2 10 3" xfId="6"/>
    <cellStyle name="백분율 3 2 100" xfId="7"/>
    <cellStyle name="백분율 3 2 100 2" xfId="8"/>
    <cellStyle name="백분율 3 2 100 3" xfId="9"/>
    <cellStyle name="백분율 3 2 101" xfId="10"/>
    <cellStyle name="백분율 3 2 101 2" xfId="11"/>
    <cellStyle name="백분율 3 2 101 3" xfId="12"/>
    <cellStyle name="백분율 3 2 102" xfId="13"/>
    <cellStyle name="백분율 3 2 102 2" xfId="14"/>
    <cellStyle name="백분율 3 2 102 3" xfId="15"/>
    <cellStyle name="백분율 3 2 103" xfId="16"/>
    <cellStyle name="백분율 3 2 103 2" xfId="17"/>
    <cellStyle name="백분율 3 2 103 3" xfId="18"/>
    <cellStyle name="백분율 3 2 104" xfId="19"/>
    <cellStyle name="백분율 3 2 104 2" xfId="20"/>
    <cellStyle name="백분율 3 2 104 3" xfId="21"/>
    <cellStyle name="백분율 3 2 105" xfId="22"/>
    <cellStyle name="백분율 3 2 105 2" xfId="23"/>
    <cellStyle name="백분율 3 2 105 3" xfId="24"/>
    <cellStyle name="백분율 3 2 106" xfId="25"/>
    <cellStyle name="백분율 3 2 106 2" xfId="26"/>
    <cellStyle name="백분율 3 2 106 3" xfId="27"/>
    <cellStyle name="백분율 3 2 107" xfId="28"/>
    <cellStyle name="백분율 3 2 107 2" xfId="29"/>
    <cellStyle name="백분율 3 2 107 3" xfId="30"/>
    <cellStyle name="백분율 3 2 108" xfId="31"/>
    <cellStyle name="백분율 3 2 108 2" xfId="32"/>
    <cellStyle name="백분율 3 2 108 3" xfId="33"/>
    <cellStyle name="백분율 3 2 109" xfId="34"/>
    <cellStyle name="백분율 3 2 109 2" xfId="35"/>
    <cellStyle name="백분율 3 2 109 3" xfId="36"/>
    <cellStyle name="백분율 3 2 11" xfId="37"/>
    <cellStyle name="백분율 3 2 11 2" xfId="38"/>
    <cellStyle name="백분율 3 2 11 3" xfId="39"/>
    <cellStyle name="백분율 3 2 110" xfId="40"/>
    <cellStyle name="백분율 3 2 110 2" xfId="41"/>
    <cellStyle name="백분율 3 2 110 3" xfId="42"/>
    <cellStyle name="백분율 3 2 111" xfId="43"/>
    <cellStyle name="백분율 3 2 111 2" xfId="44"/>
    <cellStyle name="백분율 3 2 111 3" xfId="45"/>
    <cellStyle name="백분율 3 2 112" xfId="46"/>
    <cellStyle name="백분율 3 2 112 2" xfId="47"/>
    <cellStyle name="백분율 3 2 112 3" xfId="48"/>
    <cellStyle name="백분율 3 2 113" xfId="49"/>
    <cellStyle name="백분율 3 2 113 2" xfId="50"/>
    <cellStyle name="백분율 3 2 113 3" xfId="51"/>
    <cellStyle name="백분율 3 2 114" xfId="52"/>
    <cellStyle name="백분율 3 2 115" xfId="53"/>
    <cellStyle name="백분율 3 2 12" xfId="54"/>
    <cellStyle name="백분율 3 2 12 2" xfId="55"/>
    <cellStyle name="백분율 3 2 12 3" xfId="56"/>
    <cellStyle name="백분율 3 2 13" xfId="57"/>
    <cellStyle name="백분율 3 2 13 2" xfId="58"/>
    <cellStyle name="백분율 3 2 13 3" xfId="59"/>
    <cellStyle name="백분율 3 2 14" xfId="60"/>
    <cellStyle name="백분율 3 2 14 2" xfId="61"/>
    <cellStyle name="백분율 3 2 14 3" xfId="62"/>
    <cellStyle name="백분율 3 2 15" xfId="63"/>
    <cellStyle name="백분율 3 2 15 2" xfId="64"/>
    <cellStyle name="백분율 3 2 15 3" xfId="65"/>
    <cellStyle name="백분율 3 2 16" xfId="66"/>
    <cellStyle name="백분율 3 2 16 2" xfId="67"/>
    <cellStyle name="백분율 3 2 16 3" xfId="68"/>
    <cellStyle name="백분율 3 2 17" xfId="69"/>
    <cellStyle name="백분율 3 2 17 2" xfId="70"/>
    <cellStyle name="백분율 3 2 17 3" xfId="71"/>
    <cellStyle name="백분율 3 2 18" xfId="72"/>
    <cellStyle name="백분율 3 2 18 2" xfId="73"/>
    <cellStyle name="백분율 3 2 18 3" xfId="74"/>
    <cellStyle name="백분율 3 2 19" xfId="75"/>
    <cellStyle name="백분율 3 2 19 2" xfId="76"/>
    <cellStyle name="백분율 3 2 19 3" xfId="77"/>
    <cellStyle name="백분율 3 2 2" xfId="78"/>
    <cellStyle name="백분율 3 2 2 10" xfId="79"/>
    <cellStyle name="백분율 3 2 2 10 2" xfId="80"/>
    <cellStyle name="백분율 3 2 2 10 3" xfId="81"/>
    <cellStyle name="백분율 3 2 2 100" xfId="82"/>
    <cellStyle name="백분율 3 2 2 100 2" xfId="83"/>
    <cellStyle name="백분율 3 2 2 100 3" xfId="84"/>
    <cellStyle name="백분율 3 2 2 101" xfId="85"/>
    <cellStyle name="백분율 3 2 2 101 2" xfId="86"/>
    <cellStyle name="백분율 3 2 2 101 3" xfId="87"/>
    <cellStyle name="백분율 3 2 2 102" xfId="88"/>
    <cellStyle name="백분율 3 2 2 102 2" xfId="89"/>
    <cellStyle name="백분율 3 2 2 102 3" xfId="90"/>
    <cellStyle name="백분율 3 2 2 103" xfId="91"/>
    <cellStyle name="백분율 3 2 2 103 2" xfId="92"/>
    <cellStyle name="백분율 3 2 2 103 3" xfId="93"/>
    <cellStyle name="백분율 3 2 2 104" xfId="94"/>
    <cellStyle name="백분율 3 2 2 104 2" xfId="95"/>
    <cellStyle name="백분율 3 2 2 104 3" xfId="96"/>
    <cellStyle name="백분율 3 2 2 105" xfId="97"/>
    <cellStyle name="백분율 3 2 2 105 2" xfId="98"/>
    <cellStyle name="백분율 3 2 2 105 3" xfId="99"/>
    <cellStyle name="백분율 3 2 2 106" xfId="100"/>
    <cellStyle name="백분율 3 2 2 106 2" xfId="101"/>
    <cellStyle name="백분율 3 2 2 106 3" xfId="102"/>
    <cellStyle name="백분율 3 2 2 107" xfId="103"/>
    <cellStyle name="백분율 3 2 2 107 2" xfId="104"/>
    <cellStyle name="백분율 3 2 2 107 3" xfId="105"/>
    <cellStyle name="백분율 3 2 2 108" xfId="106"/>
    <cellStyle name="백분율 3 2 2 108 2" xfId="107"/>
    <cellStyle name="백분율 3 2 2 108 3" xfId="108"/>
    <cellStyle name="백분율 3 2 2 109" xfId="109"/>
    <cellStyle name="백분율 3 2 2 109 2" xfId="110"/>
    <cellStyle name="백분율 3 2 2 109 3" xfId="111"/>
    <cellStyle name="백분율 3 2 2 11" xfId="112"/>
    <cellStyle name="백분율 3 2 2 11 2" xfId="113"/>
    <cellStyle name="백분율 3 2 2 11 3" xfId="114"/>
    <cellStyle name="백분율 3 2 2 110" xfId="115"/>
    <cellStyle name="백분율 3 2 2 111" xfId="116"/>
    <cellStyle name="백분율 3 2 2 12" xfId="117"/>
    <cellStyle name="백분율 3 2 2 12 2" xfId="118"/>
    <cellStyle name="백분율 3 2 2 12 3" xfId="119"/>
    <cellStyle name="백분율 3 2 2 13" xfId="120"/>
    <cellStyle name="백분율 3 2 2 13 2" xfId="121"/>
    <cellStyle name="백분율 3 2 2 13 3" xfId="122"/>
    <cellStyle name="백분율 3 2 2 14" xfId="123"/>
    <cellStyle name="백분율 3 2 2 14 2" xfId="124"/>
    <cellStyle name="백분율 3 2 2 14 3" xfId="125"/>
    <cellStyle name="백분율 3 2 2 15" xfId="126"/>
    <cellStyle name="백분율 3 2 2 15 2" xfId="127"/>
    <cellStyle name="백분율 3 2 2 15 3" xfId="128"/>
    <cellStyle name="백분율 3 2 2 16" xfId="129"/>
    <cellStyle name="백분율 3 2 2 16 2" xfId="130"/>
    <cellStyle name="백분율 3 2 2 16 3" xfId="131"/>
    <cellStyle name="백분율 3 2 2 17" xfId="132"/>
    <cellStyle name="백분율 3 2 2 17 2" xfId="133"/>
    <cellStyle name="백분율 3 2 2 17 3" xfId="134"/>
    <cellStyle name="백분율 3 2 2 18" xfId="135"/>
    <cellStyle name="백분율 3 2 2 18 2" xfId="136"/>
    <cellStyle name="백분율 3 2 2 18 3" xfId="137"/>
    <cellStyle name="백분율 3 2 2 19" xfId="138"/>
    <cellStyle name="백분율 3 2 2 19 2" xfId="139"/>
    <cellStyle name="백분율 3 2 2 19 3" xfId="140"/>
    <cellStyle name="백분율 3 2 2 2" xfId="141"/>
    <cellStyle name="백분율 3 2 2 2 2" xfId="142"/>
    <cellStyle name="백분율 3 2 2 2 3" xfId="143"/>
    <cellStyle name="백분율 3 2 2 20" xfId="144"/>
    <cellStyle name="백분율 3 2 2 20 2" xfId="145"/>
    <cellStyle name="백분율 3 2 2 20 3" xfId="146"/>
    <cellStyle name="백분율 3 2 2 21" xfId="147"/>
    <cellStyle name="백분율 3 2 2 21 2" xfId="148"/>
    <cellStyle name="백분율 3 2 2 21 3" xfId="149"/>
    <cellStyle name="백분율 3 2 2 22" xfId="150"/>
    <cellStyle name="백분율 3 2 2 22 2" xfId="151"/>
    <cellStyle name="백분율 3 2 2 22 3" xfId="152"/>
    <cellStyle name="백분율 3 2 2 23" xfId="153"/>
    <cellStyle name="백분율 3 2 2 23 2" xfId="154"/>
    <cellStyle name="백분율 3 2 2 23 3" xfId="155"/>
    <cellStyle name="백분율 3 2 2 24" xfId="156"/>
    <cellStyle name="백분율 3 2 2 24 2" xfId="157"/>
    <cellStyle name="백분율 3 2 2 24 3" xfId="158"/>
    <cellStyle name="백분율 3 2 2 25" xfId="159"/>
    <cellStyle name="백분율 3 2 2 25 2" xfId="160"/>
    <cellStyle name="백분율 3 2 2 25 3" xfId="161"/>
    <cellStyle name="백분율 3 2 2 26" xfId="162"/>
    <cellStyle name="백분율 3 2 2 26 2" xfId="163"/>
    <cellStyle name="백분율 3 2 2 26 3" xfId="164"/>
    <cellStyle name="백분율 3 2 2 27" xfId="165"/>
    <cellStyle name="백분율 3 2 2 27 2" xfId="166"/>
    <cellStyle name="백분율 3 2 2 27 3" xfId="167"/>
    <cellStyle name="백분율 3 2 2 28" xfId="168"/>
    <cellStyle name="백분율 3 2 2 28 2" xfId="169"/>
    <cellStyle name="백분율 3 2 2 28 3" xfId="170"/>
    <cellStyle name="백분율 3 2 2 29" xfId="171"/>
    <cellStyle name="백분율 3 2 2 29 2" xfId="172"/>
    <cellStyle name="백분율 3 2 2 29 3" xfId="173"/>
    <cellStyle name="백분율 3 2 2 3" xfId="174"/>
    <cellStyle name="백분율 3 2 2 3 2" xfId="175"/>
    <cellStyle name="백분율 3 2 2 3 3" xfId="176"/>
    <cellStyle name="백분율 3 2 2 30" xfId="177"/>
    <cellStyle name="백분율 3 2 2 30 2" xfId="178"/>
    <cellStyle name="백분율 3 2 2 30 3" xfId="179"/>
    <cellStyle name="백분율 3 2 2 31" xfId="180"/>
    <cellStyle name="백분율 3 2 2 31 2" xfId="181"/>
    <cellStyle name="백분율 3 2 2 31 3" xfId="182"/>
    <cellStyle name="백분율 3 2 2 32" xfId="183"/>
    <cellStyle name="백분율 3 2 2 32 2" xfId="184"/>
    <cellStyle name="백분율 3 2 2 32 3" xfId="185"/>
    <cellStyle name="백분율 3 2 2 33" xfId="186"/>
    <cellStyle name="백분율 3 2 2 33 2" xfId="187"/>
    <cellStyle name="백분율 3 2 2 33 3" xfId="188"/>
    <cellStyle name="백분율 3 2 2 34" xfId="189"/>
    <cellStyle name="백분율 3 2 2 34 2" xfId="190"/>
    <cellStyle name="백분율 3 2 2 34 3" xfId="191"/>
    <cellStyle name="백분율 3 2 2 35" xfId="192"/>
    <cellStyle name="백분율 3 2 2 35 2" xfId="193"/>
    <cellStyle name="백분율 3 2 2 35 3" xfId="194"/>
    <cellStyle name="백분율 3 2 2 36" xfId="195"/>
    <cellStyle name="백분율 3 2 2 36 2" xfId="196"/>
    <cellStyle name="백분율 3 2 2 36 3" xfId="197"/>
    <cellStyle name="백분율 3 2 2 37" xfId="198"/>
    <cellStyle name="백분율 3 2 2 37 2" xfId="199"/>
    <cellStyle name="백분율 3 2 2 37 3" xfId="200"/>
    <cellStyle name="백분율 3 2 2 38" xfId="201"/>
    <cellStyle name="백분율 3 2 2 38 2" xfId="202"/>
    <cellStyle name="백분율 3 2 2 38 3" xfId="203"/>
    <cellStyle name="백분율 3 2 2 39" xfId="204"/>
    <cellStyle name="백분율 3 2 2 39 2" xfId="205"/>
    <cellStyle name="백분율 3 2 2 39 3" xfId="206"/>
    <cellStyle name="백분율 3 2 2 4" xfId="207"/>
    <cellStyle name="백분율 3 2 2 4 2" xfId="208"/>
    <cellStyle name="백분율 3 2 2 4 3" xfId="209"/>
    <cellStyle name="백분율 3 2 2 40" xfId="210"/>
    <cellStyle name="백분율 3 2 2 40 2" xfId="211"/>
    <cellStyle name="백분율 3 2 2 40 3" xfId="212"/>
    <cellStyle name="백분율 3 2 2 41" xfId="213"/>
    <cellStyle name="백분율 3 2 2 41 2" xfId="214"/>
    <cellStyle name="백분율 3 2 2 41 3" xfId="215"/>
    <cellStyle name="백분율 3 2 2 42" xfId="216"/>
    <cellStyle name="백분율 3 2 2 42 2" xfId="217"/>
    <cellStyle name="백분율 3 2 2 42 3" xfId="218"/>
    <cellStyle name="백분율 3 2 2 43" xfId="219"/>
    <cellStyle name="백분율 3 2 2 43 2" xfId="220"/>
    <cellStyle name="백분율 3 2 2 43 3" xfId="221"/>
    <cellStyle name="백분율 3 2 2 44" xfId="222"/>
    <cellStyle name="백분율 3 2 2 44 2" xfId="223"/>
    <cellStyle name="백분율 3 2 2 44 3" xfId="224"/>
    <cellStyle name="백분율 3 2 2 45" xfId="225"/>
    <cellStyle name="백분율 3 2 2 45 2" xfId="226"/>
    <cellStyle name="백분율 3 2 2 45 3" xfId="227"/>
    <cellStyle name="백분율 3 2 2 46" xfId="228"/>
    <cellStyle name="백분율 3 2 2 46 2" xfId="229"/>
    <cellStyle name="백분율 3 2 2 46 3" xfId="230"/>
    <cellStyle name="백분율 3 2 2 47" xfId="231"/>
    <cellStyle name="백분율 3 2 2 47 2" xfId="232"/>
    <cellStyle name="백분율 3 2 2 47 3" xfId="233"/>
    <cellStyle name="백분율 3 2 2 48" xfId="234"/>
    <cellStyle name="백분율 3 2 2 48 2" xfId="235"/>
    <cellStyle name="백분율 3 2 2 48 3" xfId="236"/>
    <cellStyle name="백분율 3 2 2 49" xfId="237"/>
    <cellStyle name="백분율 3 2 2 49 2" xfId="238"/>
    <cellStyle name="백분율 3 2 2 49 3" xfId="239"/>
    <cellStyle name="백분율 3 2 2 5" xfId="240"/>
    <cellStyle name="백분율 3 2 2 5 2" xfId="241"/>
    <cellStyle name="백분율 3 2 2 5 3" xfId="242"/>
    <cellStyle name="백분율 3 2 2 50" xfId="243"/>
    <cellStyle name="백분율 3 2 2 50 2" xfId="244"/>
    <cellStyle name="백분율 3 2 2 50 3" xfId="245"/>
    <cellStyle name="백분율 3 2 2 51" xfId="246"/>
    <cellStyle name="백분율 3 2 2 51 2" xfId="247"/>
    <cellStyle name="백분율 3 2 2 51 3" xfId="248"/>
    <cellStyle name="백분율 3 2 2 52" xfId="249"/>
    <cellStyle name="백분율 3 2 2 52 2" xfId="250"/>
    <cellStyle name="백분율 3 2 2 52 3" xfId="251"/>
    <cellStyle name="백분율 3 2 2 53" xfId="252"/>
    <cellStyle name="백분율 3 2 2 53 2" xfId="253"/>
    <cellStyle name="백분율 3 2 2 53 3" xfId="254"/>
    <cellStyle name="백분율 3 2 2 54" xfId="255"/>
    <cellStyle name="백분율 3 2 2 54 2" xfId="256"/>
    <cellStyle name="백분율 3 2 2 54 3" xfId="257"/>
    <cellStyle name="백분율 3 2 2 55" xfId="258"/>
    <cellStyle name="백분율 3 2 2 55 2" xfId="259"/>
    <cellStyle name="백분율 3 2 2 55 3" xfId="260"/>
    <cellStyle name="백분율 3 2 2 56" xfId="261"/>
    <cellStyle name="백분율 3 2 2 56 2" xfId="262"/>
    <cellStyle name="백분율 3 2 2 56 3" xfId="263"/>
    <cellStyle name="백분율 3 2 2 57" xfId="264"/>
    <cellStyle name="백분율 3 2 2 57 2" xfId="265"/>
    <cellStyle name="백분율 3 2 2 57 3" xfId="266"/>
    <cellStyle name="백분율 3 2 2 58" xfId="267"/>
    <cellStyle name="백분율 3 2 2 58 2" xfId="268"/>
    <cellStyle name="백분율 3 2 2 58 3" xfId="269"/>
    <cellStyle name="백분율 3 2 2 59" xfId="270"/>
    <cellStyle name="백분율 3 2 2 59 2" xfId="271"/>
    <cellStyle name="백분율 3 2 2 59 3" xfId="272"/>
    <cellStyle name="백분율 3 2 2 6" xfId="273"/>
    <cellStyle name="백분율 3 2 2 6 2" xfId="274"/>
    <cellStyle name="백분율 3 2 2 6 3" xfId="275"/>
    <cellStyle name="백분율 3 2 2 60" xfId="276"/>
    <cellStyle name="백분율 3 2 2 60 2" xfId="277"/>
    <cellStyle name="백분율 3 2 2 60 3" xfId="278"/>
    <cellStyle name="백분율 3 2 2 61" xfId="279"/>
    <cellStyle name="백분율 3 2 2 61 2" xfId="280"/>
    <cellStyle name="백분율 3 2 2 61 3" xfId="281"/>
    <cellStyle name="백분율 3 2 2 62" xfId="282"/>
    <cellStyle name="백분율 3 2 2 62 2" xfId="283"/>
    <cellStyle name="백분율 3 2 2 62 3" xfId="284"/>
    <cellStyle name="백분율 3 2 2 63" xfId="285"/>
    <cellStyle name="백분율 3 2 2 63 2" xfId="286"/>
    <cellStyle name="백분율 3 2 2 63 3" xfId="287"/>
    <cellStyle name="백분율 3 2 2 64" xfId="288"/>
    <cellStyle name="백분율 3 2 2 64 2" xfId="289"/>
    <cellStyle name="백분율 3 2 2 64 3" xfId="290"/>
    <cellStyle name="백분율 3 2 2 65" xfId="291"/>
    <cellStyle name="백분율 3 2 2 65 2" xfId="292"/>
    <cellStyle name="백분율 3 2 2 65 3" xfId="293"/>
    <cellStyle name="백분율 3 2 2 66" xfId="294"/>
    <cellStyle name="백분율 3 2 2 66 2" xfId="295"/>
    <cellStyle name="백분율 3 2 2 66 3" xfId="296"/>
    <cellStyle name="백분율 3 2 2 67" xfId="297"/>
    <cellStyle name="백분율 3 2 2 67 2" xfId="298"/>
    <cellStyle name="백분율 3 2 2 67 3" xfId="299"/>
    <cellStyle name="백분율 3 2 2 68" xfId="300"/>
    <cellStyle name="백분율 3 2 2 68 2" xfId="301"/>
    <cellStyle name="백분율 3 2 2 68 3" xfId="302"/>
    <cellStyle name="백분율 3 2 2 69" xfId="303"/>
    <cellStyle name="백분율 3 2 2 69 2" xfId="304"/>
    <cellStyle name="백분율 3 2 2 69 3" xfId="305"/>
    <cellStyle name="백분율 3 2 2 7" xfId="306"/>
    <cellStyle name="백분율 3 2 2 7 2" xfId="307"/>
    <cellStyle name="백분율 3 2 2 7 3" xfId="308"/>
    <cellStyle name="백분율 3 2 2 70" xfId="309"/>
    <cellStyle name="백분율 3 2 2 70 2" xfId="310"/>
    <cellStyle name="백분율 3 2 2 70 3" xfId="311"/>
    <cellStyle name="백분율 3 2 2 71" xfId="312"/>
    <cellStyle name="백분율 3 2 2 71 2" xfId="313"/>
    <cellStyle name="백분율 3 2 2 71 3" xfId="314"/>
    <cellStyle name="백분율 3 2 2 72" xfId="315"/>
    <cellStyle name="백분율 3 2 2 72 2" xfId="316"/>
    <cellStyle name="백분율 3 2 2 72 3" xfId="317"/>
    <cellStyle name="백분율 3 2 2 73" xfId="318"/>
    <cellStyle name="백분율 3 2 2 73 2" xfId="319"/>
    <cellStyle name="백분율 3 2 2 73 3" xfId="320"/>
    <cellStyle name="백분율 3 2 2 74" xfId="321"/>
    <cellStyle name="백분율 3 2 2 74 2" xfId="322"/>
    <cellStyle name="백분율 3 2 2 74 3" xfId="323"/>
    <cellStyle name="백분율 3 2 2 75" xfId="324"/>
    <cellStyle name="백분율 3 2 2 75 2" xfId="325"/>
    <cellStyle name="백분율 3 2 2 75 3" xfId="326"/>
    <cellStyle name="백분율 3 2 2 76" xfId="327"/>
    <cellStyle name="백분율 3 2 2 76 2" xfId="328"/>
    <cellStyle name="백분율 3 2 2 76 3" xfId="329"/>
    <cellStyle name="백분율 3 2 2 77" xfId="330"/>
    <cellStyle name="백분율 3 2 2 77 2" xfId="331"/>
    <cellStyle name="백분율 3 2 2 77 3" xfId="332"/>
    <cellStyle name="백분율 3 2 2 78" xfId="333"/>
    <cellStyle name="백분율 3 2 2 78 2" xfId="334"/>
    <cellStyle name="백분율 3 2 2 78 3" xfId="335"/>
    <cellStyle name="백분율 3 2 2 79" xfId="336"/>
    <cellStyle name="백분율 3 2 2 79 2" xfId="337"/>
    <cellStyle name="백분율 3 2 2 79 3" xfId="338"/>
    <cellStyle name="백분율 3 2 2 8" xfId="339"/>
    <cellStyle name="백분율 3 2 2 8 2" xfId="340"/>
    <cellStyle name="백분율 3 2 2 8 3" xfId="341"/>
    <cellStyle name="백분율 3 2 2 80" xfId="342"/>
    <cellStyle name="백분율 3 2 2 80 2" xfId="343"/>
    <cellStyle name="백분율 3 2 2 80 3" xfId="344"/>
    <cellStyle name="백분율 3 2 2 81" xfId="345"/>
    <cellStyle name="백분율 3 2 2 81 2" xfId="346"/>
    <cellStyle name="백분율 3 2 2 81 3" xfId="347"/>
    <cellStyle name="백분율 3 2 2 82" xfId="348"/>
    <cellStyle name="백분율 3 2 2 82 2" xfId="349"/>
    <cellStyle name="백분율 3 2 2 82 3" xfId="350"/>
    <cellStyle name="백분율 3 2 2 83" xfId="351"/>
    <cellStyle name="백분율 3 2 2 83 2" xfId="352"/>
    <cellStyle name="백분율 3 2 2 83 3" xfId="353"/>
    <cellStyle name="백분율 3 2 2 84" xfId="354"/>
    <cellStyle name="백분율 3 2 2 84 2" xfId="355"/>
    <cellStyle name="백분율 3 2 2 84 3" xfId="356"/>
    <cellStyle name="백분율 3 2 2 85" xfId="357"/>
    <cellStyle name="백분율 3 2 2 85 2" xfId="358"/>
    <cellStyle name="백분율 3 2 2 85 3" xfId="359"/>
    <cellStyle name="백분율 3 2 2 86" xfId="360"/>
    <cellStyle name="백분율 3 2 2 86 2" xfId="361"/>
    <cellStyle name="백분율 3 2 2 86 3" xfId="362"/>
    <cellStyle name="백분율 3 2 2 87" xfId="363"/>
    <cellStyle name="백분율 3 2 2 87 2" xfId="364"/>
    <cellStyle name="백분율 3 2 2 87 3" xfId="365"/>
    <cellStyle name="백분율 3 2 2 88" xfId="366"/>
    <cellStyle name="백분율 3 2 2 88 2" xfId="367"/>
    <cellStyle name="백분율 3 2 2 88 3" xfId="368"/>
    <cellStyle name="백분율 3 2 2 89" xfId="369"/>
    <cellStyle name="백분율 3 2 2 89 2" xfId="370"/>
    <cellStyle name="백분율 3 2 2 89 3" xfId="371"/>
    <cellStyle name="백분율 3 2 2 9" xfId="372"/>
    <cellStyle name="백분율 3 2 2 9 2" xfId="373"/>
    <cellStyle name="백분율 3 2 2 9 3" xfId="374"/>
    <cellStyle name="백분율 3 2 2 90" xfId="375"/>
    <cellStyle name="백분율 3 2 2 90 2" xfId="376"/>
    <cellStyle name="백분율 3 2 2 90 3" xfId="377"/>
    <cellStyle name="백분율 3 2 2 91" xfId="378"/>
    <cellStyle name="백분율 3 2 2 91 2" xfId="379"/>
    <cellStyle name="백분율 3 2 2 91 3" xfId="380"/>
    <cellStyle name="백분율 3 2 2 92" xfId="381"/>
    <cellStyle name="백분율 3 2 2 92 2" xfId="382"/>
    <cellStyle name="백분율 3 2 2 92 3" xfId="383"/>
    <cellStyle name="백분율 3 2 2 93" xfId="384"/>
    <cellStyle name="백분율 3 2 2 93 2" xfId="385"/>
    <cellStyle name="백분율 3 2 2 93 3" xfId="386"/>
    <cellStyle name="백분율 3 2 2 94" xfId="387"/>
    <cellStyle name="백분율 3 2 2 94 2" xfId="388"/>
    <cellStyle name="백분율 3 2 2 94 3" xfId="389"/>
    <cellStyle name="백분율 3 2 2 95" xfId="390"/>
    <cellStyle name="백분율 3 2 2 95 2" xfId="391"/>
    <cellStyle name="백분율 3 2 2 95 3" xfId="392"/>
    <cellStyle name="백분율 3 2 2 96" xfId="393"/>
    <cellStyle name="백분율 3 2 2 96 2" xfId="394"/>
    <cellStyle name="백분율 3 2 2 96 3" xfId="395"/>
    <cellStyle name="백분율 3 2 2 97" xfId="396"/>
    <cellStyle name="백분율 3 2 2 97 2" xfId="397"/>
    <cellStyle name="백분율 3 2 2 97 3" xfId="398"/>
    <cellStyle name="백분율 3 2 2 98" xfId="399"/>
    <cellStyle name="백분율 3 2 2 98 2" xfId="400"/>
    <cellStyle name="백분율 3 2 2 98 3" xfId="401"/>
    <cellStyle name="백분율 3 2 2 99" xfId="402"/>
    <cellStyle name="백분율 3 2 2 99 2" xfId="403"/>
    <cellStyle name="백분율 3 2 2 99 3" xfId="404"/>
    <cellStyle name="백분율 3 2 20" xfId="405"/>
    <cellStyle name="백분율 3 2 20 2" xfId="406"/>
    <cellStyle name="백분율 3 2 20 3" xfId="407"/>
    <cellStyle name="백분율 3 2 21" xfId="408"/>
    <cellStyle name="백분율 3 2 21 2" xfId="409"/>
    <cellStyle name="백분율 3 2 21 3" xfId="410"/>
    <cellStyle name="백분율 3 2 22" xfId="411"/>
    <cellStyle name="백분율 3 2 22 2" xfId="412"/>
    <cellStyle name="백분율 3 2 22 3" xfId="413"/>
    <cellStyle name="백분율 3 2 23" xfId="414"/>
    <cellStyle name="백분율 3 2 23 2" xfId="415"/>
    <cellStyle name="백분율 3 2 23 3" xfId="416"/>
    <cellStyle name="백분율 3 2 24" xfId="417"/>
    <cellStyle name="백분율 3 2 24 2" xfId="418"/>
    <cellStyle name="백분율 3 2 24 3" xfId="419"/>
    <cellStyle name="백분율 3 2 25" xfId="420"/>
    <cellStyle name="백분율 3 2 25 2" xfId="421"/>
    <cellStyle name="백분율 3 2 25 3" xfId="422"/>
    <cellStyle name="백분율 3 2 26" xfId="423"/>
    <cellStyle name="백분율 3 2 26 2" xfId="424"/>
    <cellStyle name="백분율 3 2 26 3" xfId="425"/>
    <cellStyle name="백분율 3 2 27" xfId="426"/>
    <cellStyle name="백분율 3 2 27 2" xfId="427"/>
    <cellStyle name="백분율 3 2 27 3" xfId="428"/>
    <cellStyle name="백분율 3 2 28" xfId="429"/>
    <cellStyle name="백분율 3 2 28 2" xfId="430"/>
    <cellStyle name="백분율 3 2 28 3" xfId="431"/>
    <cellStyle name="백분율 3 2 29" xfId="432"/>
    <cellStyle name="백분율 3 2 29 2" xfId="433"/>
    <cellStyle name="백분율 3 2 29 3" xfId="434"/>
    <cellStyle name="백분율 3 2 3" xfId="435"/>
    <cellStyle name="백분율 3 2 3 10" xfId="436"/>
    <cellStyle name="백분율 3 2 3 10 2" xfId="437"/>
    <cellStyle name="백분율 3 2 3 10 3" xfId="438"/>
    <cellStyle name="백분율 3 2 3 100" xfId="439"/>
    <cellStyle name="백분율 3 2 3 100 2" xfId="440"/>
    <cellStyle name="백분율 3 2 3 100 3" xfId="441"/>
    <cellStyle name="백분율 3 2 3 101" xfId="442"/>
    <cellStyle name="백분율 3 2 3 101 2" xfId="443"/>
    <cellStyle name="백분율 3 2 3 101 3" xfId="444"/>
    <cellStyle name="백분율 3 2 3 102" xfId="445"/>
    <cellStyle name="백분율 3 2 3 102 2" xfId="446"/>
    <cellStyle name="백분율 3 2 3 102 3" xfId="447"/>
    <cellStyle name="백분율 3 2 3 103" xfId="448"/>
    <cellStyle name="백분율 3 2 3 103 2" xfId="449"/>
    <cellStyle name="백분율 3 2 3 103 3" xfId="450"/>
    <cellStyle name="백분율 3 2 3 104" xfId="451"/>
    <cellStyle name="백분율 3 2 3 104 2" xfId="452"/>
    <cellStyle name="백분율 3 2 3 104 3" xfId="453"/>
    <cellStyle name="백분율 3 2 3 105" xfId="454"/>
    <cellStyle name="백분율 3 2 3 105 2" xfId="455"/>
    <cellStyle name="백분율 3 2 3 105 3" xfId="456"/>
    <cellStyle name="백분율 3 2 3 106" xfId="457"/>
    <cellStyle name="백분율 3 2 3 106 2" xfId="458"/>
    <cellStyle name="백분율 3 2 3 106 3" xfId="459"/>
    <cellStyle name="백분율 3 2 3 107" xfId="460"/>
    <cellStyle name="백분율 3 2 3 107 2" xfId="461"/>
    <cellStyle name="백분율 3 2 3 107 3" xfId="462"/>
    <cellStyle name="백분율 3 2 3 108" xfId="463"/>
    <cellStyle name="백분율 3 2 3 108 2" xfId="464"/>
    <cellStyle name="백분율 3 2 3 108 3" xfId="465"/>
    <cellStyle name="백분율 3 2 3 109" xfId="466"/>
    <cellStyle name="백분율 3 2 3 109 2" xfId="467"/>
    <cellStyle name="백분율 3 2 3 109 3" xfId="468"/>
    <cellStyle name="백분율 3 2 3 11" xfId="469"/>
    <cellStyle name="백분율 3 2 3 11 2" xfId="470"/>
    <cellStyle name="백분율 3 2 3 11 3" xfId="471"/>
    <cellStyle name="백분율 3 2 3 110" xfId="472"/>
    <cellStyle name="백분율 3 2 3 111" xfId="473"/>
    <cellStyle name="백분율 3 2 3 12" xfId="474"/>
    <cellStyle name="백분율 3 2 3 12 2" xfId="475"/>
    <cellStyle name="백분율 3 2 3 12 3" xfId="476"/>
    <cellStyle name="백분율 3 2 3 13" xfId="477"/>
    <cellStyle name="백분율 3 2 3 13 2" xfId="478"/>
    <cellStyle name="백분율 3 2 3 13 3" xfId="479"/>
    <cellStyle name="백분율 3 2 3 14" xfId="480"/>
    <cellStyle name="백분율 3 2 3 14 2" xfId="481"/>
    <cellStyle name="백분율 3 2 3 14 3" xfId="482"/>
    <cellStyle name="백분율 3 2 3 15" xfId="483"/>
    <cellStyle name="백분율 3 2 3 15 2" xfId="484"/>
    <cellStyle name="백분율 3 2 3 15 3" xfId="485"/>
    <cellStyle name="백분율 3 2 3 16" xfId="486"/>
    <cellStyle name="백분율 3 2 3 16 2" xfId="487"/>
    <cellStyle name="백분율 3 2 3 16 3" xfId="488"/>
    <cellStyle name="백분율 3 2 3 17" xfId="489"/>
    <cellStyle name="백분율 3 2 3 17 2" xfId="490"/>
    <cellStyle name="백분율 3 2 3 17 3" xfId="491"/>
    <cellStyle name="백분율 3 2 3 18" xfId="492"/>
    <cellStyle name="백분율 3 2 3 18 2" xfId="493"/>
    <cellStyle name="백분율 3 2 3 18 3" xfId="494"/>
    <cellStyle name="백분율 3 2 3 19" xfId="495"/>
    <cellStyle name="백분율 3 2 3 19 2" xfId="496"/>
    <cellStyle name="백분율 3 2 3 19 3" xfId="497"/>
    <cellStyle name="백분율 3 2 3 2" xfId="498"/>
    <cellStyle name="백분율 3 2 3 2 2" xfId="499"/>
    <cellStyle name="백분율 3 2 3 2 3" xfId="500"/>
    <cellStyle name="백분율 3 2 3 20" xfId="501"/>
    <cellStyle name="백분율 3 2 3 20 2" xfId="502"/>
    <cellStyle name="백분율 3 2 3 20 3" xfId="503"/>
    <cellStyle name="백분율 3 2 3 21" xfId="504"/>
    <cellStyle name="백분율 3 2 3 21 2" xfId="505"/>
    <cellStyle name="백분율 3 2 3 21 3" xfId="506"/>
    <cellStyle name="백분율 3 2 3 22" xfId="507"/>
    <cellStyle name="백분율 3 2 3 22 2" xfId="508"/>
    <cellStyle name="백분율 3 2 3 22 3" xfId="509"/>
    <cellStyle name="백분율 3 2 3 23" xfId="510"/>
    <cellStyle name="백분율 3 2 3 23 2" xfId="511"/>
    <cellStyle name="백분율 3 2 3 23 3" xfId="512"/>
    <cellStyle name="백분율 3 2 3 24" xfId="513"/>
    <cellStyle name="백분율 3 2 3 24 2" xfId="514"/>
    <cellStyle name="백분율 3 2 3 24 3" xfId="515"/>
    <cellStyle name="백분율 3 2 3 25" xfId="516"/>
    <cellStyle name="백분율 3 2 3 25 2" xfId="517"/>
    <cellStyle name="백분율 3 2 3 25 3" xfId="518"/>
    <cellStyle name="백분율 3 2 3 26" xfId="519"/>
    <cellStyle name="백분율 3 2 3 26 2" xfId="520"/>
    <cellStyle name="백분율 3 2 3 26 3" xfId="521"/>
    <cellStyle name="백분율 3 2 3 27" xfId="522"/>
    <cellStyle name="백분율 3 2 3 27 2" xfId="523"/>
    <cellStyle name="백분율 3 2 3 27 3" xfId="524"/>
    <cellStyle name="백분율 3 2 3 28" xfId="525"/>
    <cellStyle name="백분율 3 2 3 28 2" xfId="526"/>
    <cellStyle name="백분율 3 2 3 28 3" xfId="527"/>
    <cellStyle name="백분율 3 2 3 29" xfId="528"/>
    <cellStyle name="백분율 3 2 3 29 2" xfId="529"/>
    <cellStyle name="백분율 3 2 3 29 3" xfId="530"/>
    <cellStyle name="백분율 3 2 3 3" xfId="531"/>
    <cellStyle name="백분율 3 2 3 3 2" xfId="532"/>
    <cellStyle name="백분율 3 2 3 3 3" xfId="533"/>
    <cellStyle name="백분율 3 2 3 30" xfId="534"/>
    <cellStyle name="백분율 3 2 3 30 2" xfId="535"/>
    <cellStyle name="백분율 3 2 3 30 3" xfId="536"/>
    <cellStyle name="백분율 3 2 3 31" xfId="537"/>
    <cellStyle name="백분율 3 2 3 31 2" xfId="538"/>
    <cellStyle name="백분율 3 2 3 31 3" xfId="539"/>
    <cellStyle name="백분율 3 2 3 32" xfId="540"/>
    <cellStyle name="백분율 3 2 3 32 2" xfId="541"/>
    <cellStyle name="백분율 3 2 3 32 3" xfId="542"/>
    <cellStyle name="백분율 3 2 3 33" xfId="543"/>
    <cellStyle name="백분율 3 2 3 33 2" xfId="544"/>
    <cellStyle name="백분율 3 2 3 33 3" xfId="545"/>
    <cellStyle name="백분율 3 2 3 34" xfId="546"/>
    <cellStyle name="백분율 3 2 3 34 2" xfId="547"/>
    <cellStyle name="백분율 3 2 3 34 3" xfId="548"/>
    <cellStyle name="백분율 3 2 3 35" xfId="549"/>
    <cellStyle name="백분율 3 2 3 35 2" xfId="550"/>
    <cellStyle name="백분율 3 2 3 35 3" xfId="551"/>
    <cellStyle name="백분율 3 2 3 36" xfId="552"/>
    <cellStyle name="백분율 3 2 3 36 2" xfId="553"/>
    <cellStyle name="백분율 3 2 3 36 3" xfId="554"/>
    <cellStyle name="백분율 3 2 3 37" xfId="555"/>
    <cellStyle name="백분율 3 2 3 37 2" xfId="556"/>
    <cellStyle name="백분율 3 2 3 37 3" xfId="557"/>
    <cellStyle name="백분율 3 2 3 38" xfId="558"/>
    <cellStyle name="백분율 3 2 3 38 2" xfId="559"/>
    <cellStyle name="백분율 3 2 3 38 3" xfId="560"/>
    <cellStyle name="백분율 3 2 3 39" xfId="561"/>
    <cellStyle name="백분율 3 2 3 39 2" xfId="562"/>
    <cellStyle name="백분율 3 2 3 39 3" xfId="563"/>
    <cellStyle name="백분율 3 2 3 4" xfId="564"/>
    <cellStyle name="백분율 3 2 3 4 2" xfId="565"/>
    <cellStyle name="백분율 3 2 3 4 3" xfId="566"/>
    <cellStyle name="백분율 3 2 3 40" xfId="567"/>
    <cellStyle name="백분율 3 2 3 40 2" xfId="568"/>
    <cellStyle name="백분율 3 2 3 40 3" xfId="569"/>
    <cellStyle name="백분율 3 2 3 41" xfId="570"/>
    <cellStyle name="백분율 3 2 3 41 2" xfId="571"/>
    <cellStyle name="백분율 3 2 3 41 3" xfId="572"/>
    <cellStyle name="백분율 3 2 3 42" xfId="573"/>
    <cellStyle name="백분율 3 2 3 42 2" xfId="574"/>
    <cellStyle name="백분율 3 2 3 42 3" xfId="575"/>
    <cellStyle name="백분율 3 2 3 43" xfId="576"/>
    <cellStyle name="백분율 3 2 3 43 2" xfId="577"/>
    <cellStyle name="백분율 3 2 3 43 3" xfId="578"/>
    <cellStyle name="백분율 3 2 3 44" xfId="579"/>
    <cellStyle name="백분율 3 2 3 44 2" xfId="580"/>
    <cellStyle name="백분율 3 2 3 44 3" xfId="581"/>
    <cellStyle name="백분율 3 2 3 45" xfId="582"/>
    <cellStyle name="백분율 3 2 3 45 2" xfId="583"/>
    <cellStyle name="백분율 3 2 3 45 3" xfId="584"/>
    <cellStyle name="백분율 3 2 3 46" xfId="585"/>
    <cellStyle name="백분율 3 2 3 46 2" xfId="586"/>
    <cellStyle name="백분율 3 2 3 46 3" xfId="587"/>
    <cellStyle name="백분율 3 2 3 47" xfId="588"/>
    <cellStyle name="백분율 3 2 3 47 2" xfId="589"/>
    <cellStyle name="백분율 3 2 3 47 3" xfId="590"/>
    <cellStyle name="백분율 3 2 3 48" xfId="591"/>
    <cellStyle name="백분율 3 2 3 48 2" xfId="592"/>
    <cellStyle name="백분율 3 2 3 48 3" xfId="593"/>
    <cellStyle name="백분율 3 2 3 49" xfId="594"/>
    <cellStyle name="백분율 3 2 3 49 2" xfId="595"/>
    <cellStyle name="백분율 3 2 3 49 3" xfId="596"/>
    <cellStyle name="백분율 3 2 3 5" xfId="597"/>
    <cellStyle name="백분율 3 2 3 5 2" xfId="598"/>
    <cellStyle name="백분율 3 2 3 5 3" xfId="599"/>
    <cellStyle name="백분율 3 2 3 50" xfId="600"/>
    <cellStyle name="백분율 3 2 3 50 2" xfId="601"/>
    <cellStyle name="백분율 3 2 3 50 3" xfId="602"/>
    <cellStyle name="백분율 3 2 3 51" xfId="603"/>
    <cellStyle name="백분율 3 2 3 51 2" xfId="604"/>
    <cellStyle name="백분율 3 2 3 51 3" xfId="605"/>
    <cellStyle name="백분율 3 2 3 52" xfId="606"/>
    <cellStyle name="백분율 3 2 3 52 2" xfId="607"/>
    <cellStyle name="백분율 3 2 3 52 3" xfId="608"/>
    <cellStyle name="백분율 3 2 3 53" xfId="609"/>
    <cellStyle name="백분율 3 2 3 53 2" xfId="610"/>
    <cellStyle name="백분율 3 2 3 53 3" xfId="611"/>
    <cellStyle name="백분율 3 2 3 54" xfId="612"/>
    <cellStyle name="백분율 3 2 3 54 2" xfId="613"/>
    <cellStyle name="백분율 3 2 3 54 3" xfId="614"/>
    <cellStyle name="백분율 3 2 3 55" xfId="615"/>
    <cellStyle name="백분율 3 2 3 55 2" xfId="616"/>
    <cellStyle name="백분율 3 2 3 55 3" xfId="617"/>
    <cellStyle name="백분율 3 2 3 56" xfId="618"/>
    <cellStyle name="백분율 3 2 3 56 2" xfId="619"/>
    <cellStyle name="백분율 3 2 3 56 3" xfId="620"/>
    <cellStyle name="백분율 3 2 3 57" xfId="621"/>
    <cellStyle name="백분율 3 2 3 57 2" xfId="622"/>
    <cellStyle name="백분율 3 2 3 57 3" xfId="623"/>
    <cellStyle name="백분율 3 2 3 58" xfId="624"/>
    <cellStyle name="백분율 3 2 3 58 2" xfId="625"/>
    <cellStyle name="백분율 3 2 3 58 3" xfId="626"/>
    <cellStyle name="백분율 3 2 3 59" xfId="627"/>
    <cellStyle name="백분율 3 2 3 59 2" xfId="628"/>
    <cellStyle name="백분율 3 2 3 59 3" xfId="629"/>
    <cellStyle name="백분율 3 2 3 6" xfId="630"/>
    <cellStyle name="백분율 3 2 3 6 2" xfId="631"/>
    <cellStyle name="백분율 3 2 3 6 3" xfId="632"/>
    <cellStyle name="백분율 3 2 3 60" xfId="633"/>
    <cellStyle name="백분율 3 2 3 60 2" xfId="634"/>
    <cellStyle name="백분율 3 2 3 60 3" xfId="635"/>
    <cellStyle name="백분율 3 2 3 61" xfId="636"/>
    <cellStyle name="백분율 3 2 3 61 2" xfId="637"/>
    <cellStyle name="백분율 3 2 3 61 3" xfId="638"/>
    <cellStyle name="백분율 3 2 3 62" xfId="639"/>
    <cellStyle name="백분율 3 2 3 62 2" xfId="640"/>
    <cellStyle name="백분율 3 2 3 62 3" xfId="641"/>
    <cellStyle name="백분율 3 2 3 63" xfId="642"/>
    <cellStyle name="백분율 3 2 3 63 2" xfId="643"/>
    <cellStyle name="백분율 3 2 3 63 3" xfId="644"/>
    <cellStyle name="백분율 3 2 3 64" xfId="645"/>
    <cellStyle name="백분율 3 2 3 64 2" xfId="646"/>
    <cellStyle name="백분율 3 2 3 64 3" xfId="647"/>
    <cellStyle name="백분율 3 2 3 65" xfId="648"/>
    <cellStyle name="백분율 3 2 3 65 2" xfId="649"/>
    <cellStyle name="백분율 3 2 3 65 3" xfId="650"/>
    <cellStyle name="백분율 3 2 3 66" xfId="651"/>
    <cellStyle name="백분율 3 2 3 66 2" xfId="652"/>
    <cellStyle name="백분율 3 2 3 66 3" xfId="653"/>
    <cellStyle name="백분율 3 2 3 67" xfId="654"/>
    <cellStyle name="백분율 3 2 3 67 2" xfId="655"/>
    <cellStyle name="백분율 3 2 3 67 3" xfId="656"/>
    <cellStyle name="백분율 3 2 3 68" xfId="657"/>
    <cellStyle name="백분율 3 2 3 68 2" xfId="658"/>
    <cellStyle name="백분율 3 2 3 68 3" xfId="659"/>
    <cellStyle name="백분율 3 2 3 69" xfId="660"/>
    <cellStyle name="백분율 3 2 3 69 2" xfId="661"/>
    <cellStyle name="백분율 3 2 3 69 3" xfId="662"/>
    <cellStyle name="백분율 3 2 3 7" xfId="663"/>
    <cellStyle name="백분율 3 2 3 7 2" xfId="664"/>
    <cellStyle name="백분율 3 2 3 7 3" xfId="665"/>
    <cellStyle name="백분율 3 2 3 70" xfId="666"/>
    <cellStyle name="백분율 3 2 3 70 2" xfId="667"/>
    <cellStyle name="백분율 3 2 3 70 3" xfId="668"/>
    <cellStyle name="백분율 3 2 3 71" xfId="669"/>
    <cellStyle name="백분율 3 2 3 71 2" xfId="670"/>
    <cellStyle name="백분율 3 2 3 71 3" xfId="671"/>
    <cellStyle name="백분율 3 2 3 72" xfId="672"/>
    <cellStyle name="백분율 3 2 3 72 2" xfId="673"/>
    <cellStyle name="백분율 3 2 3 72 3" xfId="674"/>
    <cellStyle name="백분율 3 2 3 73" xfId="675"/>
    <cellStyle name="백분율 3 2 3 73 2" xfId="676"/>
    <cellStyle name="백분율 3 2 3 73 3" xfId="677"/>
    <cellStyle name="백분율 3 2 3 74" xfId="678"/>
    <cellStyle name="백분율 3 2 3 74 2" xfId="679"/>
    <cellStyle name="백분율 3 2 3 74 3" xfId="680"/>
    <cellStyle name="백분율 3 2 3 75" xfId="681"/>
    <cellStyle name="백분율 3 2 3 75 2" xfId="682"/>
    <cellStyle name="백분율 3 2 3 75 3" xfId="683"/>
    <cellStyle name="백분율 3 2 3 76" xfId="684"/>
    <cellStyle name="백분율 3 2 3 76 2" xfId="685"/>
    <cellStyle name="백분율 3 2 3 76 3" xfId="686"/>
    <cellStyle name="백분율 3 2 3 77" xfId="687"/>
    <cellStyle name="백분율 3 2 3 77 2" xfId="688"/>
    <cellStyle name="백분율 3 2 3 77 3" xfId="689"/>
    <cellStyle name="백분율 3 2 3 78" xfId="690"/>
    <cellStyle name="백분율 3 2 3 78 2" xfId="691"/>
    <cellStyle name="백분율 3 2 3 78 3" xfId="692"/>
    <cellStyle name="백분율 3 2 3 79" xfId="693"/>
    <cellStyle name="백분율 3 2 3 79 2" xfId="694"/>
    <cellStyle name="백분율 3 2 3 79 3" xfId="695"/>
    <cellStyle name="백분율 3 2 3 8" xfId="696"/>
    <cellStyle name="백분율 3 2 3 8 2" xfId="697"/>
    <cellStyle name="백분율 3 2 3 8 3" xfId="698"/>
    <cellStyle name="백분율 3 2 3 80" xfId="699"/>
    <cellStyle name="백분율 3 2 3 80 2" xfId="700"/>
    <cellStyle name="백분율 3 2 3 80 3" xfId="701"/>
    <cellStyle name="백분율 3 2 3 81" xfId="702"/>
    <cellStyle name="백분율 3 2 3 81 2" xfId="703"/>
    <cellStyle name="백분율 3 2 3 81 3" xfId="704"/>
    <cellStyle name="백분율 3 2 3 82" xfId="705"/>
    <cellStyle name="백분율 3 2 3 82 2" xfId="706"/>
    <cellStyle name="백분율 3 2 3 82 3" xfId="707"/>
    <cellStyle name="백분율 3 2 3 83" xfId="708"/>
    <cellStyle name="백분율 3 2 3 83 2" xfId="709"/>
    <cellStyle name="백분율 3 2 3 83 3" xfId="710"/>
    <cellStyle name="백분율 3 2 3 84" xfId="711"/>
    <cellStyle name="백분율 3 2 3 84 2" xfId="712"/>
    <cellStyle name="백분율 3 2 3 84 3" xfId="713"/>
    <cellStyle name="백분율 3 2 3 85" xfId="714"/>
    <cellStyle name="백분율 3 2 3 85 2" xfId="715"/>
    <cellStyle name="백분율 3 2 3 85 3" xfId="716"/>
    <cellStyle name="백분율 3 2 3 86" xfId="717"/>
    <cellStyle name="백분율 3 2 3 86 2" xfId="718"/>
    <cellStyle name="백분율 3 2 3 86 3" xfId="719"/>
    <cellStyle name="백분율 3 2 3 87" xfId="720"/>
    <cellStyle name="백분율 3 2 3 87 2" xfId="721"/>
    <cellStyle name="백분율 3 2 3 87 3" xfId="722"/>
    <cellStyle name="백분율 3 2 3 88" xfId="723"/>
    <cellStyle name="백분율 3 2 3 88 2" xfId="724"/>
    <cellStyle name="백분율 3 2 3 88 3" xfId="725"/>
    <cellStyle name="백분율 3 2 3 89" xfId="726"/>
    <cellStyle name="백분율 3 2 3 89 2" xfId="727"/>
    <cellStyle name="백분율 3 2 3 89 3" xfId="728"/>
    <cellStyle name="백분율 3 2 3 9" xfId="729"/>
    <cellStyle name="백분율 3 2 3 9 2" xfId="730"/>
    <cellStyle name="백분율 3 2 3 9 3" xfId="731"/>
    <cellStyle name="백분율 3 2 3 90" xfId="732"/>
    <cellStyle name="백분율 3 2 3 90 2" xfId="733"/>
    <cellStyle name="백분율 3 2 3 90 3" xfId="734"/>
    <cellStyle name="백분율 3 2 3 91" xfId="735"/>
    <cellStyle name="백분율 3 2 3 91 2" xfId="736"/>
    <cellStyle name="백분율 3 2 3 91 3" xfId="737"/>
    <cellStyle name="백분율 3 2 3 92" xfId="738"/>
    <cellStyle name="백분율 3 2 3 92 2" xfId="739"/>
    <cellStyle name="백분율 3 2 3 92 3" xfId="740"/>
    <cellStyle name="백분율 3 2 3 93" xfId="741"/>
    <cellStyle name="백분율 3 2 3 93 2" xfId="742"/>
    <cellStyle name="백분율 3 2 3 93 3" xfId="743"/>
    <cellStyle name="백분율 3 2 3 94" xfId="744"/>
    <cellStyle name="백분율 3 2 3 94 2" xfId="745"/>
    <cellStyle name="백분율 3 2 3 94 3" xfId="746"/>
    <cellStyle name="백분율 3 2 3 95" xfId="747"/>
    <cellStyle name="백분율 3 2 3 95 2" xfId="748"/>
    <cellStyle name="백분율 3 2 3 95 3" xfId="749"/>
    <cellStyle name="백분율 3 2 3 96" xfId="750"/>
    <cellStyle name="백분율 3 2 3 96 2" xfId="751"/>
    <cellStyle name="백분율 3 2 3 96 3" xfId="752"/>
    <cellStyle name="백분율 3 2 3 97" xfId="753"/>
    <cellStyle name="백분율 3 2 3 97 2" xfId="754"/>
    <cellStyle name="백분율 3 2 3 97 3" xfId="755"/>
    <cellStyle name="백분율 3 2 3 98" xfId="756"/>
    <cellStyle name="백분율 3 2 3 98 2" xfId="757"/>
    <cellStyle name="백분율 3 2 3 98 3" xfId="758"/>
    <cellStyle name="백분율 3 2 3 99" xfId="759"/>
    <cellStyle name="백분율 3 2 3 99 2" xfId="760"/>
    <cellStyle name="백분율 3 2 3 99 3" xfId="761"/>
    <cellStyle name="백분율 3 2 30" xfId="762"/>
    <cellStyle name="백분율 3 2 30 2" xfId="763"/>
    <cellStyle name="백분율 3 2 30 3" xfId="764"/>
    <cellStyle name="백분율 3 2 31" xfId="765"/>
    <cellStyle name="백분율 3 2 31 2" xfId="766"/>
    <cellStyle name="백분율 3 2 31 3" xfId="767"/>
    <cellStyle name="백분율 3 2 32" xfId="768"/>
    <cellStyle name="백분율 3 2 32 2" xfId="769"/>
    <cellStyle name="백분율 3 2 32 3" xfId="770"/>
    <cellStyle name="백분율 3 2 33" xfId="771"/>
    <cellStyle name="백분율 3 2 33 2" xfId="772"/>
    <cellStyle name="백분율 3 2 33 3" xfId="773"/>
    <cellStyle name="백분율 3 2 34" xfId="774"/>
    <cellStyle name="백분율 3 2 34 2" xfId="775"/>
    <cellStyle name="백분율 3 2 34 3" xfId="776"/>
    <cellStyle name="백분율 3 2 35" xfId="777"/>
    <cellStyle name="백분율 3 2 35 2" xfId="778"/>
    <cellStyle name="백분율 3 2 35 3" xfId="779"/>
    <cellStyle name="백분율 3 2 36" xfId="780"/>
    <cellStyle name="백분율 3 2 36 2" xfId="781"/>
    <cellStyle name="백분율 3 2 36 3" xfId="782"/>
    <cellStyle name="백분율 3 2 37" xfId="783"/>
    <cellStyle name="백분율 3 2 37 2" xfId="784"/>
    <cellStyle name="백분율 3 2 37 3" xfId="785"/>
    <cellStyle name="백분율 3 2 38" xfId="786"/>
    <cellStyle name="백분율 3 2 38 2" xfId="787"/>
    <cellStyle name="백분율 3 2 38 3" xfId="788"/>
    <cellStyle name="백분율 3 2 39" xfId="789"/>
    <cellStyle name="백분율 3 2 39 2" xfId="790"/>
    <cellStyle name="백분율 3 2 39 3" xfId="791"/>
    <cellStyle name="백분율 3 2 4" xfId="792"/>
    <cellStyle name="백분율 3 2 4 2" xfId="793"/>
    <cellStyle name="백분율 3 2 4 3" xfId="794"/>
    <cellStyle name="백분율 3 2 40" xfId="795"/>
    <cellStyle name="백분율 3 2 40 2" xfId="796"/>
    <cellStyle name="백분율 3 2 40 3" xfId="797"/>
    <cellStyle name="백분율 3 2 41" xfId="798"/>
    <cellStyle name="백분율 3 2 41 2" xfId="799"/>
    <cellStyle name="백분율 3 2 41 3" xfId="800"/>
    <cellStyle name="백분율 3 2 42" xfId="801"/>
    <cellStyle name="백분율 3 2 42 2" xfId="802"/>
    <cellStyle name="백분율 3 2 42 3" xfId="803"/>
    <cellStyle name="백분율 3 2 43" xfId="804"/>
    <cellStyle name="백분율 3 2 43 2" xfId="805"/>
    <cellStyle name="백분율 3 2 43 3" xfId="806"/>
    <cellStyle name="백분율 3 2 44" xfId="807"/>
    <cellStyle name="백분율 3 2 44 2" xfId="808"/>
    <cellStyle name="백분율 3 2 44 3" xfId="809"/>
    <cellStyle name="백분율 3 2 45" xfId="810"/>
    <cellStyle name="백분율 3 2 45 2" xfId="811"/>
    <cellStyle name="백분율 3 2 45 3" xfId="812"/>
    <cellStyle name="백분율 3 2 46" xfId="813"/>
    <cellStyle name="백분율 3 2 46 2" xfId="814"/>
    <cellStyle name="백분율 3 2 46 3" xfId="815"/>
    <cellStyle name="백분율 3 2 47" xfId="816"/>
    <cellStyle name="백분율 3 2 47 2" xfId="817"/>
    <cellStyle name="백분율 3 2 47 3" xfId="818"/>
    <cellStyle name="백분율 3 2 48" xfId="819"/>
    <cellStyle name="백분율 3 2 48 2" xfId="820"/>
    <cellStyle name="백분율 3 2 48 3" xfId="821"/>
    <cellStyle name="백분율 3 2 49" xfId="822"/>
    <cellStyle name="백분율 3 2 49 2" xfId="823"/>
    <cellStyle name="백분율 3 2 49 3" xfId="824"/>
    <cellStyle name="백분율 3 2 5" xfId="825"/>
    <cellStyle name="백분율 3 2 5 2" xfId="826"/>
    <cellStyle name="백분율 3 2 5 3" xfId="827"/>
    <cellStyle name="백분율 3 2 50" xfId="828"/>
    <cellStyle name="백분율 3 2 50 2" xfId="829"/>
    <cellStyle name="백분율 3 2 50 3" xfId="830"/>
    <cellStyle name="백분율 3 2 51" xfId="831"/>
    <cellStyle name="백분율 3 2 51 2" xfId="832"/>
    <cellStyle name="백분율 3 2 51 3" xfId="833"/>
    <cellStyle name="백분율 3 2 52" xfId="834"/>
    <cellStyle name="백분율 3 2 52 2" xfId="835"/>
    <cellStyle name="백분율 3 2 52 3" xfId="836"/>
    <cellStyle name="백분율 3 2 53" xfId="837"/>
    <cellStyle name="백분율 3 2 53 2" xfId="838"/>
    <cellStyle name="백분율 3 2 53 3" xfId="839"/>
    <cellStyle name="백분율 3 2 54" xfId="840"/>
    <cellStyle name="백분율 3 2 54 2" xfId="841"/>
    <cellStyle name="백분율 3 2 54 3" xfId="842"/>
    <cellStyle name="백분율 3 2 55" xfId="843"/>
    <cellStyle name="백분율 3 2 55 2" xfId="844"/>
    <cellStyle name="백분율 3 2 55 3" xfId="845"/>
    <cellStyle name="백분율 3 2 56" xfId="846"/>
    <cellStyle name="백분율 3 2 56 2" xfId="847"/>
    <cellStyle name="백분율 3 2 56 3" xfId="848"/>
    <cellStyle name="백분율 3 2 57" xfId="849"/>
    <cellStyle name="백분율 3 2 57 2" xfId="850"/>
    <cellStyle name="백분율 3 2 57 3" xfId="851"/>
    <cellStyle name="백분율 3 2 58" xfId="852"/>
    <cellStyle name="백분율 3 2 58 2" xfId="853"/>
    <cellStyle name="백분율 3 2 58 3" xfId="854"/>
    <cellStyle name="백분율 3 2 59" xfId="855"/>
    <cellStyle name="백분율 3 2 59 2" xfId="856"/>
    <cellStyle name="백분율 3 2 59 3" xfId="857"/>
    <cellStyle name="백분율 3 2 6" xfId="858"/>
    <cellStyle name="백분율 3 2 6 2" xfId="859"/>
    <cellStyle name="백분율 3 2 6 3" xfId="860"/>
    <cellStyle name="백분율 3 2 60" xfId="861"/>
    <cellStyle name="백분율 3 2 60 2" xfId="862"/>
    <cellStyle name="백분율 3 2 60 3" xfId="863"/>
    <cellStyle name="백분율 3 2 61" xfId="864"/>
    <cellStyle name="백분율 3 2 61 2" xfId="865"/>
    <cellStyle name="백분율 3 2 61 3" xfId="866"/>
    <cellStyle name="백분율 3 2 62" xfId="867"/>
    <cellStyle name="백분율 3 2 62 2" xfId="868"/>
    <cellStyle name="백분율 3 2 62 3" xfId="869"/>
    <cellStyle name="백분율 3 2 63" xfId="870"/>
    <cellStyle name="백분율 3 2 63 2" xfId="871"/>
    <cellStyle name="백분율 3 2 63 3" xfId="872"/>
    <cellStyle name="백분율 3 2 64" xfId="873"/>
    <cellStyle name="백분율 3 2 64 2" xfId="874"/>
    <cellStyle name="백분율 3 2 64 3" xfId="875"/>
    <cellStyle name="백분율 3 2 65" xfId="876"/>
    <cellStyle name="백분율 3 2 65 2" xfId="877"/>
    <cellStyle name="백분율 3 2 65 3" xfId="878"/>
    <cellStyle name="백분율 3 2 66" xfId="879"/>
    <cellStyle name="백분율 3 2 66 2" xfId="880"/>
    <cellStyle name="백분율 3 2 66 3" xfId="881"/>
    <cellStyle name="백분율 3 2 67" xfId="882"/>
    <cellStyle name="백분율 3 2 67 2" xfId="883"/>
    <cellStyle name="백분율 3 2 67 3" xfId="884"/>
    <cellStyle name="백분율 3 2 68" xfId="885"/>
    <cellStyle name="백분율 3 2 68 2" xfId="886"/>
    <cellStyle name="백분율 3 2 68 3" xfId="887"/>
    <cellStyle name="백분율 3 2 69" xfId="888"/>
    <cellStyle name="백분율 3 2 69 2" xfId="889"/>
    <cellStyle name="백분율 3 2 69 3" xfId="890"/>
    <cellStyle name="백분율 3 2 7" xfId="891"/>
    <cellStyle name="백분율 3 2 7 2" xfId="892"/>
    <cellStyle name="백분율 3 2 7 3" xfId="893"/>
    <cellStyle name="백분율 3 2 70" xfId="894"/>
    <cellStyle name="백분율 3 2 70 2" xfId="895"/>
    <cellStyle name="백분율 3 2 70 3" xfId="896"/>
    <cellStyle name="백분율 3 2 71" xfId="897"/>
    <cellStyle name="백분율 3 2 71 2" xfId="898"/>
    <cellStyle name="백분율 3 2 71 3" xfId="899"/>
    <cellStyle name="백분율 3 2 72" xfId="900"/>
    <cellStyle name="백분율 3 2 72 2" xfId="901"/>
    <cellStyle name="백분율 3 2 72 3" xfId="902"/>
    <cellStyle name="백분율 3 2 73" xfId="903"/>
    <cellStyle name="백분율 3 2 73 2" xfId="904"/>
    <cellStyle name="백분율 3 2 73 3" xfId="905"/>
    <cellStyle name="백분율 3 2 74" xfId="906"/>
    <cellStyle name="백분율 3 2 74 2" xfId="907"/>
    <cellStyle name="백분율 3 2 74 3" xfId="908"/>
    <cellStyle name="백분율 3 2 75" xfId="909"/>
    <cellStyle name="백분율 3 2 75 2" xfId="910"/>
    <cellStyle name="백분율 3 2 75 3" xfId="911"/>
    <cellStyle name="백분율 3 2 76" xfId="912"/>
    <cellStyle name="백분율 3 2 76 2" xfId="913"/>
    <cellStyle name="백분율 3 2 76 3" xfId="914"/>
    <cellStyle name="백분율 3 2 77" xfId="915"/>
    <cellStyle name="백분율 3 2 77 2" xfId="916"/>
    <cellStyle name="백분율 3 2 77 3" xfId="917"/>
    <cellStyle name="백분율 3 2 78" xfId="918"/>
    <cellStyle name="백분율 3 2 78 2" xfId="919"/>
    <cellStyle name="백분율 3 2 78 3" xfId="920"/>
    <cellStyle name="백분율 3 2 79" xfId="921"/>
    <cellStyle name="백분율 3 2 79 2" xfId="922"/>
    <cellStyle name="백분율 3 2 79 3" xfId="923"/>
    <cellStyle name="백분율 3 2 8" xfId="924"/>
    <cellStyle name="백분율 3 2 8 2" xfId="925"/>
    <cellStyle name="백분율 3 2 8 3" xfId="926"/>
    <cellStyle name="백분율 3 2 80" xfId="927"/>
    <cellStyle name="백분율 3 2 80 2" xfId="928"/>
    <cellStyle name="백분율 3 2 80 3" xfId="929"/>
    <cellStyle name="백분율 3 2 81" xfId="930"/>
    <cellStyle name="백분율 3 2 81 2" xfId="931"/>
    <cellStyle name="백분율 3 2 81 3" xfId="932"/>
    <cellStyle name="백분율 3 2 82" xfId="933"/>
    <cellStyle name="백분율 3 2 82 2" xfId="934"/>
    <cellStyle name="백분율 3 2 82 3" xfId="935"/>
    <cellStyle name="백분율 3 2 83" xfId="936"/>
    <cellStyle name="백분율 3 2 83 2" xfId="937"/>
    <cellStyle name="백분율 3 2 83 3" xfId="938"/>
    <cellStyle name="백분율 3 2 84" xfId="939"/>
    <cellStyle name="백분율 3 2 84 2" xfId="940"/>
    <cellStyle name="백분율 3 2 84 3" xfId="941"/>
    <cellStyle name="백분율 3 2 85" xfId="942"/>
    <cellStyle name="백분율 3 2 85 2" xfId="943"/>
    <cellStyle name="백분율 3 2 85 3" xfId="944"/>
    <cellStyle name="백분율 3 2 86" xfId="945"/>
    <cellStyle name="백분율 3 2 86 2" xfId="946"/>
    <cellStyle name="백분율 3 2 86 3" xfId="947"/>
    <cellStyle name="백분율 3 2 87" xfId="948"/>
    <cellStyle name="백분율 3 2 87 2" xfId="949"/>
    <cellStyle name="백분율 3 2 87 3" xfId="950"/>
    <cellStyle name="백분율 3 2 88" xfId="951"/>
    <cellStyle name="백분율 3 2 88 2" xfId="952"/>
    <cellStyle name="백분율 3 2 88 3" xfId="953"/>
    <cellStyle name="백분율 3 2 89" xfId="954"/>
    <cellStyle name="백분율 3 2 89 2" xfId="955"/>
    <cellStyle name="백분율 3 2 89 3" xfId="956"/>
    <cellStyle name="백분율 3 2 9" xfId="957"/>
    <cellStyle name="백분율 3 2 9 2" xfId="958"/>
    <cellStyle name="백분율 3 2 9 3" xfId="959"/>
    <cellStyle name="백분율 3 2 90" xfId="960"/>
    <cellStyle name="백분율 3 2 90 2" xfId="961"/>
    <cellStyle name="백분율 3 2 90 3" xfId="962"/>
    <cellStyle name="백분율 3 2 91" xfId="963"/>
    <cellStyle name="백분율 3 2 91 2" xfId="964"/>
    <cellStyle name="백분율 3 2 91 3" xfId="965"/>
    <cellStyle name="백분율 3 2 92" xfId="966"/>
    <cellStyle name="백분율 3 2 92 2" xfId="967"/>
    <cellStyle name="백분율 3 2 92 3" xfId="968"/>
    <cellStyle name="백분율 3 2 93" xfId="969"/>
    <cellStyle name="백분율 3 2 93 2" xfId="970"/>
    <cellStyle name="백분율 3 2 93 3" xfId="971"/>
    <cellStyle name="백분율 3 2 94" xfId="972"/>
    <cellStyle name="백분율 3 2 94 2" xfId="973"/>
    <cellStyle name="백분율 3 2 94 3" xfId="974"/>
    <cellStyle name="백분율 3 2 95" xfId="975"/>
    <cellStyle name="백분율 3 2 95 2" xfId="976"/>
    <cellStyle name="백분율 3 2 95 3" xfId="977"/>
    <cellStyle name="백분율 3 2 96" xfId="978"/>
    <cellStyle name="백분율 3 2 96 2" xfId="979"/>
    <cellStyle name="백분율 3 2 96 3" xfId="980"/>
    <cellStyle name="백분율 3 2 97" xfId="981"/>
    <cellStyle name="백분율 3 2 97 2" xfId="982"/>
    <cellStyle name="백분율 3 2 97 3" xfId="983"/>
    <cellStyle name="백분율 3 2 98" xfId="984"/>
    <cellStyle name="백분율 3 2 98 2" xfId="985"/>
    <cellStyle name="백분율 3 2 98 3" xfId="986"/>
    <cellStyle name="백분율 3 2 99" xfId="987"/>
    <cellStyle name="백분율 3 2 99 2" xfId="988"/>
    <cellStyle name="백분율 3 2 99 3" xfId="989"/>
    <cellStyle name="백분율 3 3" xfId="990"/>
    <cellStyle name="백분율 3 3 10" xfId="991"/>
    <cellStyle name="백분율 3 3 10 2" xfId="992"/>
    <cellStyle name="백분율 3 3 10 3" xfId="993"/>
    <cellStyle name="백분율 3 3 100" xfId="994"/>
    <cellStyle name="백분율 3 3 100 2" xfId="995"/>
    <cellStyle name="백분율 3 3 100 3" xfId="996"/>
    <cellStyle name="백분율 3 3 101" xfId="997"/>
    <cellStyle name="백분율 3 3 101 2" xfId="998"/>
    <cellStyle name="백분율 3 3 101 3" xfId="999"/>
    <cellStyle name="백분율 3 3 102" xfId="1000"/>
    <cellStyle name="백분율 3 3 102 2" xfId="1001"/>
    <cellStyle name="백분율 3 3 102 3" xfId="1002"/>
    <cellStyle name="백분율 3 3 103" xfId="1003"/>
    <cellStyle name="백분율 3 3 103 2" xfId="1004"/>
    <cellStyle name="백분율 3 3 103 3" xfId="1005"/>
    <cellStyle name="백분율 3 3 104" xfId="1006"/>
    <cellStyle name="백분율 3 3 104 2" xfId="1007"/>
    <cellStyle name="백분율 3 3 104 3" xfId="1008"/>
    <cellStyle name="백분율 3 3 105" xfId="1009"/>
    <cellStyle name="백분율 3 3 105 2" xfId="1010"/>
    <cellStyle name="백분율 3 3 105 3" xfId="1011"/>
    <cellStyle name="백분율 3 3 106" xfId="1012"/>
    <cellStyle name="백분율 3 3 106 2" xfId="1013"/>
    <cellStyle name="백분율 3 3 106 3" xfId="1014"/>
    <cellStyle name="백분율 3 3 107" xfId="1015"/>
    <cellStyle name="백분율 3 3 107 2" xfId="1016"/>
    <cellStyle name="백분율 3 3 107 3" xfId="1017"/>
    <cellStyle name="백분율 3 3 108" xfId="1018"/>
    <cellStyle name="백분율 3 3 108 2" xfId="1019"/>
    <cellStyle name="백분율 3 3 108 3" xfId="1020"/>
    <cellStyle name="백분율 3 3 109" xfId="1021"/>
    <cellStyle name="백분율 3 3 109 2" xfId="1022"/>
    <cellStyle name="백분율 3 3 109 3" xfId="1023"/>
    <cellStyle name="백분율 3 3 11" xfId="1024"/>
    <cellStyle name="백분율 3 3 11 2" xfId="1025"/>
    <cellStyle name="백분율 3 3 11 3" xfId="1026"/>
    <cellStyle name="백분율 3 3 110" xfId="1027"/>
    <cellStyle name="백분율 3 3 110 2" xfId="1028"/>
    <cellStyle name="백분율 3 3 110 3" xfId="1029"/>
    <cellStyle name="백분율 3 3 111" xfId="1030"/>
    <cellStyle name="백분율 3 3 111 2" xfId="1031"/>
    <cellStyle name="백분율 3 3 111 3" xfId="1032"/>
    <cellStyle name="백분율 3 3 112" xfId="1033"/>
    <cellStyle name="백분율 3 3 112 2" xfId="1034"/>
    <cellStyle name="백분율 3 3 112 3" xfId="1035"/>
    <cellStyle name="백분율 3 3 113" xfId="1036"/>
    <cellStyle name="백분율 3 3 113 2" xfId="1037"/>
    <cellStyle name="백분율 3 3 113 3" xfId="1038"/>
    <cellStyle name="백분율 3 3 114" xfId="1039"/>
    <cellStyle name="백분율 3 3 115" xfId="1040"/>
    <cellStyle name="백분율 3 3 12" xfId="1041"/>
    <cellStyle name="백분율 3 3 12 2" xfId="1042"/>
    <cellStyle name="백분율 3 3 12 3" xfId="1043"/>
    <cellStyle name="백분율 3 3 13" xfId="1044"/>
    <cellStyle name="백분율 3 3 13 2" xfId="1045"/>
    <cellStyle name="백분율 3 3 13 3" xfId="1046"/>
    <cellStyle name="백분율 3 3 14" xfId="1047"/>
    <cellStyle name="백분율 3 3 14 2" xfId="1048"/>
    <cellStyle name="백분율 3 3 14 3" xfId="1049"/>
    <cellStyle name="백분율 3 3 15" xfId="1050"/>
    <cellStyle name="백분율 3 3 15 2" xfId="1051"/>
    <cellStyle name="백분율 3 3 15 3" xfId="1052"/>
    <cellStyle name="백분율 3 3 16" xfId="1053"/>
    <cellStyle name="백분율 3 3 16 2" xfId="1054"/>
    <cellStyle name="백분율 3 3 16 3" xfId="1055"/>
    <cellStyle name="백분율 3 3 17" xfId="1056"/>
    <cellStyle name="백분율 3 3 17 2" xfId="1057"/>
    <cellStyle name="백분율 3 3 17 3" xfId="1058"/>
    <cellStyle name="백분율 3 3 18" xfId="1059"/>
    <cellStyle name="백분율 3 3 18 2" xfId="1060"/>
    <cellStyle name="백분율 3 3 18 3" xfId="1061"/>
    <cellStyle name="백분율 3 3 19" xfId="1062"/>
    <cellStyle name="백분율 3 3 19 2" xfId="1063"/>
    <cellStyle name="백분율 3 3 19 3" xfId="1064"/>
    <cellStyle name="백분율 3 3 2" xfId="1065"/>
    <cellStyle name="백분율 3 3 2 10" xfId="1066"/>
    <cellStyle name="백분율 3 3 2 10 2" xfId="1067"/>
    <cellStyle name="백분율 3 3 2 10 3" xfId="1068"/>
    <cellStyle name="백분율 3 3 2 100" xfId="1069"/>
    <cellStyle name="백분율 3 3 2 100 2" xfId="1070"/>
    <cellStyle name="백분율 3 3 2 100 3" xfId="1071"/>
    <cellStyle name="백분율 3 3 2 101" xfId="1072"/>
    <cellStyle name="백분율 3 3 2 101 2" xfId="1073"/>
    <cellStyle name="백분율 3 3 2 101 3" xfId="1074"/>
    <cellStyle name="백분율 3 3 2 102" xfId="1075"/>
    <cellStyle name="백분율 3 3 2 102 2" xfId="1076"/>
    <cellStyle name="백분율 3 3 2 102 3" xfId="1077"/>
    <cellStyle name="백분율 3 3 2 103" xfId="1078"/>
    <cellStyle name="백분율 3 3 2 103 2" xfId="1079"/>
    <cellStyle name="백분율 3 3 2 103 3" xfId="1080"/>
    <cellStyle name="백분율 3 3 2 104" xfId="1081"/>
    <cellStyle name="백분율 3 3 2 104 2" xfId="1082"/>
    <cellStyle name="백분율 3 3 2 104 3" xfId="1083"/>
    <cellStyle name="백분율 3 3 2 105" xfId="1084"/>
    <cellStyle name="백분율 3 3 2 105 2" xfId="1085"/>
    <cellStyle name="백분율 3 3 2 105 3" xfId="1086"/>
    <cellStyle name="백분율 3 3 2 106" xfId="1087"/>
    <cellStyle name="백분율 3 3 2 106 2" xfId="1088"/>
    <cellStyle name="백분율 3 3 2 106 3" xfId="1089"/>
    <cellStyle name="백분율 3 3 2 107" xfId="1090"/>
    <cellStyle name="백분율 3 3 2 107 2" xfId="1091"/>
    <cellStyle name="백분율 3 3 2 107 3" xfId="1092"/>
    <cellStyle name="백분율 3 3 2 108" xfId="1093"/>
    <cellStyle name="백분율 3 3 2 108 2" xfId="1094"/>
    <cellStyle name="백분율 3 3 2 108 3" xfId="1095"/>
    <cellStyle name="백분율 3 3 2 109" xfId="1096"/>
    <cellStyle name="백분율 3 3 2 109 2" xfId="1097"/>
    <cellStyle name="백분율 3 3 2 109 3" xfId="1098"/>
    <cellStyle name="백분율 3 3 2 11" xfId="1099"/>
    <cellStyle name="백분율 3 3 2 11 2" xfId="1100"/>
    <cellStyle name="백분율 3 3 2 11 3" xfId="1101"/>
    <cellStyle name="백분율 3 3 2 110" xfId="1102"/>
    <cellStyle name="백분율 3 3 2 111" xfId="1103"/>
    <cellStyle name="백분율 3 3 2 12" xfId="1104"/>
    <cellStyle name="백분율 3 3 2 12 2" xfId="1105"/>
    <cellStyle name="백분율 3 3 2 12 3" xfId="1106"/>
    <cellStyle name="백분율 3 3 2 13" xfId="1107"/>
    <cellStyle name="백분율 3 3 2 13 2" xfId="1108"/>
    <cellStyle name="백분율 3 3 2 13 3" xfId="1109"/>
    <cellStyle name="백분율 3 3 2 14" xfId="1110"/>
    <cellStyle name="백분율 3 3 2 14 2" xfId="1111"/>
    <cellStyle name="백분율 3 3 2 14 3" xfId="1112"/>
    <cellStyle name="백분율 3 3 2 15" xfId="1113"/>
    <cellStyle name="백분율 3 3 2 15 2" xfId="1114"/>
    <cellStyle name="백분율 3 3 2 15 3" xfId="1115"/>
    <cellStyle name="백분율 3 3 2 16" xfId="1116"/>
    <cellStyle name="백분율 3 3 2 16 2" xfId="1117"/>
    <cellStyle name="백분율 3 3 2 16 3" xfId="1118"/>
    <cellStyle name="백분율 3 3 2 17" xfId="1119"/>
    <cellStyle name="백분율 3 3 2 17 2" xfId="1120"/>
    <cellStyle name="백분율 3 3 2 17 3" xfId="1121"/>
    <cellStyle name="백분율 3 3 2 18" xfId="1122"/>
    <cellStyle name="백분율 3 3 2 18 2" xfId="1123"/>
    <cellStyle name="백분율 3 3 2 18 3" xfId="1124"/>
    <cellStyle name="백분율 3 3 2 19" xfId="1125"/>
    <cellStyle name="백분율 3 3 2 19 2" xfId="1126"/>
    <cellStyle name="백분율 3 3 2 19 3" xfId="1127"/>
    <cellStyle name="백분율 3 3 2 2" xfId="1128"/>
    <cellStyle name="백분율 3 3 2 2 2" xfId="1129"/>
    <cellStyle name="백분율 3 3 2 2 3" xfId="1130"/>
    <cellStyle name="백분율 3 3 2 20" xfId="1131"/>
    <cellStyle name="백분율 3 3 2 20 2" xfId="1132"/>
    <cellStyle name="백분율 3 3 2 20 3" xfId="1133"/>
    <cellStyle name="백분율 3 3 2 21" xfId="1134"/>
    <cellStyle name="백분율 3 3 2 21 2" xfId="1135"/>
    <cellStyle name="백분율 3 3 2 21 3" xfId="1136"/>
    <cellStyle name="백분율 3 3 2 22" xfId="1137"/>
    <cellStyle name="백분율 3 3 2 22 2" xfId="1138"/>
    <cellStyle name="백분율 3 3 2 22 3" xfId="1139"/>
    <cellStyle name="백분율 3 3 2 23" xfId="1140"/>
    <cellStyle name="백분율 3 3 2 23 2" xfId="1141"/>
    <cellStyle name="백분율 3 3 2 23 3" xfId="1142"/>
    <cellStyle name="백분율 3 3 2 24" xfId="1143"/>
    <cellStyle name="백분율 3 3 2 24 2" xfId="1144"/>
    <cellStyle name="백분율 3 3 2 24 3" xfId="1145"/>
    <cellStyle name="백분율 3 3 2 25" xfId="1146"/>
    <cellStyle name="백분율 3 3 2 25 2" xfId="1147"/>
    <cellStyle name="백분율 3 3 2 25 3" xfId="1148"/>
    <cellStyle name="백분율 3 3 2 26" xfId="1149"/>
    <cellStyle name="백분율 3 3 2 26 2" xfId="1150"/>
    <cellStyle name="백분율 3 3 2 26 3" xfId="1151"/>
    <cellStyle name="백분율 3 3 2 27" xfId="1152"/>
    <cellStyle name="백분율 3 3 2 27 2" xfId="1153"/>
    <cellStyle name="백분율 3 3 2 27 3" xfId="1154"/>
    <cellStyle name="백분율 3 3 2 28" xfId="1155"/>
    <cellStyle name="백분율 3 3 2 28 2" xfId="1156"/>
    <cellStyle name="백분율 3 3 2 28 3" xfId="1157"/>
    <cellStyle name="백분율 3 3 2 29" xfId="1158"/>
    <cellStyle name="백분율 3 3 2 29 2" xfId="1159"/>
    <cellStyle name="백분율 3 3 2 29 3" xfId="1160"/>
    <cellStyle name="백분율 3 3 2 3" xfId="1161"/>
    <cellStyle name="백분율 3 3 2 3 2" xfId="1162"/>
    <cellStyle name="백분율 3 3 2 3 3" xfId="1163"/>
    <cellStyle name="백분율 3 3 2 30" xfId="1164"/>
    <cellStyle name="백분율 3 3 2 30 2" xfId="1165"/>
    <cellStyle name="백분율 3 3 2 30 3" xfId="1166"/>
    <cellStyle name="백분율 3 3 2 31" xfId="1167"/>
    <cellStyle name="백분율 3 3 2 31 2" xfId="1168"/>
    <cellStyle name="백분율 3 3 2 31 3" xfId="1169"/>
    <cellStyle name="백분율 3 3 2 32" xfId="1170"/>
    <cellStyle name="백분율 3 3 2 32 2" xfId="1171"/>
    <cellStyle name="백분율 3 3 2 32 3" xfId="1172"/>
    <cellStyle name="백분율 3 3 2 33" xfId="1173"/>
    <cellStyle name="백분율 3 3 2 33 2" xfId="1174"/>
    <cellStyle name="백분율 3 3 2 33 3" xfId="1175"/>
    <cellStyle name="백분율 3 3 2 34" xfId="1176"/>
    <cellStyle name="백분율 3 3 2 34 2" xfId="1177"/>
    <cellStyle name="백분율 3 3 2 34 3" xfId="1178"/>
    <cellStyle name="백분율 3 3 2 35" xfId="1179"/>
    <cellStyle name="백분율 3 3 2 35 2" xfId="1180"/>
    <cellStyle name="백분율 3 3 2 35 3" xfId="1181"/>
    <cellStyle name="백분율 3 3 2 36" xfId="1182"/>
    <cellStyle name="백분율 3 3 2 36 2" xfId="1183"/>
    <cellStyle name="백분율 3 3 2 36 3" xfId="1184"/>
    <cellStyle name="백분율 3 3 2 37" xfId="1185"/>
    <cellStyle name="백분율 3 3 2 37 2" xfId="1186"/>
    <cellStyle name="백분율 3 3 2 37 3" xfId="1187"/>
    <cellStyle name="백분율 3 3 2 38" xfId="1188"/>
    <cellStyle name="백분율 3 3 2 38 2" xfId="1189"/>
    <cellStyle name="백분율 3 3 2 38 3" xfId="1190"/>
    <cellStyle name="백분율 3 3 2 39" xfId="1191"/>
    <cellStyle name="백분율 3 3 2 39 2" xfId="1192"/>
    <cellStyle name="백분율 3 3 2 39 3" xfId="1193"/>
    <cellStyle name="백분율 3 3 2 4" xfId="1194"/>
    <cellStyle name="백분율 3 3 2 4 2" xfId="1195"/>
    <cellStyle name="백분율 3 3 2 4 3" xfId="1196"/>
    <cellStyle name="백분율 3 3 2 40" xfId="1197"/>
    <cellStyle name="백분율 3 3 2 40 2" xfId="1198"/>
    <cellStyle name="백분율 3 3 2 40 3" xfId="1199"/>
    <cellStyle name="백분율 3 3 2 41" xfId="1200"/>
    <cellStyle name="백분율 3 3 2 41 2" xfId="1201"/>
    <cellStyle name="백분율 3 3 2 41 3" xfId="1202"/>
    <cellStyle name="백분율 3 3 2 42" xfId="1203"/>
    <cellStyle name="백분율 3 3 2 42 2" xfId="1204"/>
    <cellStyle name="백분율 3 3 2 42 3" xfId="1205"/>
    <cellStyle name="백분율 3 3 2 43" xfId="1206"/>
    <cellStyle name="백분율 3 3 2 43 2" xfId="1207"/>
    <cellStyle name="백분율 3 3 2 43 3" xfId="1208"/>
    <cellStyle name="백분율 3 3 2 44" xfId="1209"/>
    <cellStyle name="백분율 3 3 2 44 2" xfId="1210"/>
    <cellStyle name="백분율 3 3 2 44 3" xfId="1211"/>
    <cellStyle name="백분율 3 3 2 45" xfId="1212"/>
    <cellStyle name="백분율 3 3 2 45 2" xfId="1213"/>
    <cellStyle name="백분율 3 3 2 45 3" xfId="1214"/>
    <cellStyle name="백분율 3 3 2 46" xfId="1215"/>
    <cellStyle name="백분율 3 3 2 46 2" xfId="1216"/>
    <cellStyle name="백분율 3 3 2 46 3" xfId="1217"/>
    <cellStyle name="백분율 3 3 2 47" xfId="1218"/>
    <cellStyle name="백분율 3 3 2 47 2" xfId="1219"/>
    <cellStyle name="백분율 3 3 2 47 3" xfId="1220"/>
    <cellStyle name="백분율 3 3 2 48" xfId="1221"/>
    <cellStyle name="백분율 3 3 2 48 2" xfId="1222"/>
    <cellStyle name="백분율 3 3 2 48 3" xfId="1223"/>
    <cellStyle name="백분율 3 3 2 49" xfId="1224"/>
    <cellStyle name="백분율 3 3 2 49 2" xfId="1225"/>
    <cellStyle name="백분율 3 3 2 49 3" xfId="1226"/>
    <cellStyle name="백분율 3 3 2 5" xfId="1227"/>
    <cellStyle name="백분율 3 3 2 5 2" xfId="1228"/>
    <cellStyle name="백분율 3 3 2 5 3" xfId="1229"/>
    <cellStyle name="백분율 3 3 2 50" xfId="1230"/>
    <cellStyle name="백분율 3 3 2 50 2" xfId="1231"/>
    <cellStyle name="백분율 3 3 2 50 3" xfId="1232"/>
    <cellStyle name="백분율 3 3 2 51" xfId="1233"/>
    <cellStyle name="백분율 3 3 2 51 2" xfId="1234"/>
    <cellStyle name="백분율 3 3 2 51 3" xfId="1235"/>
    <cellStyle name="백분율 3 3 2 52" xfId="1236"/>
    <cellStyle name="백분율 3 3 2 52 2" xfId="1237"/>
    <cellStyle name="백분율 3 3 2 52 3" xfId="1238"/>
    <cellStyle name="백분율 3 3 2 53" xfId="1239"/>
    <cellStyle name="백분율 3 3 2 53 2" xfId="1240"/>
    <cellStyle name="백분율 3 3 2 53 3" xfId="1241"/>
    <cellStyle name="백분율 3 3 2 54" xfId="1242"/>
    <cellStyle name="백분율 3 3 2 54 2" xfId="1243"/>
    <cellStyle name="백분율 3 3 2 54 3" xfId="1244"/>
    <cellStyle name="백분율 3 3 2 55" xfId="1245"/>
    <cellStyle name="백분율 3 3 2 55 2" xfId="1246"/>
    <cellStyle name="백분율 3 3 2 55 3" xfId="1247"/>
    <cellStyle name="백분율 3 3 2 56" xfId="1248"/>
    <cellStyle name="백분율 3 3 2 56 2" xfId="1249"/>
    <cellStyle name="백분율 3 3 2 56 3" xfId="1250"/>
    <cellStyle name="백분율 3 3 2 57" xfId="1251"/>
    <cellStyle name="백분율 3 3 2 57 2" xfId="1252"/>
    <cellStyle name="백분율 3 3 2 57 3" xfId="1253"/>
    <cellStyle name="백분율 3 3 2 58" xfId="1254"/>
    <cellStyle name="백분율 3 3 2 58 2" xfId="1255"/>
    <cellStyle name="백분율 3 3 2 58 3" xfId="1256"/>
    <cellStyle name="백분율 3 3 2 59" xfId="1257"/>
    <cellStyle name="백분율 3 3 2 59 2" xfId="1258"/>
    <cellStyle name="백분율 3 3 2 59 3" xfId="1259"/>
    <cellStyle name="백분율 3 3 2 6" xfId="1260"/>
    <cellStyle name="백분율 3 3 2 6 2" xfId="1261"/>
    <cellStyle name="백분율 3 3 2 6 3" xfId="1262"/>
    <cellStyle name="백분율 3 3 2 60" xfId="1263"/>
    <cellStyle name="백분율 3 3 2 60 2" xfId="1264"/>
    <cellStyle name="백분율 3 3 2 60 3" xfId="1265"/>
    <cellStyle name="백분율 3 3 2 61" xfId="1266"/>
    <cellStyle name="백분율 3 3 2 61 2" xfId="1267"/>
    <cellStyle name="백분율 3 3 2 61 3" xfId="1268"/>
    <cellStyle name="백분율 3 3 2 62" xfId="1269"/>
    <cellStyle name="백분율 3 3 2 62 2" xfId="1270"/>
    <cellStyle name="백분율 3 3 2 62 3" xfId="1271"/>
    <cellStyle name="백분율 3 3 2 63" xfId="1272"/>
    <cellStyle name="백분율 3 3 2 63 2" xfId="1273"/>
    <cellStyle name="백분율 3 3 2 63 3" xfId="1274"/>
    <cellStyle name="백분율 3 3 2 64" xfId="1275"/>
    <cellStyle name="백분율 3 3 2 64 2" xfId="1276"/>
    <cellStyle name="백분율 3 3 2 64 3" xfId="1277"/>
    <cellStyle name="백분율 3 3 2 65" xfId="1278"/>
    <cellStyle name="백분율 3 3 2 65 2" xfId="1279"/>
    <cellStyle name="백분율 3 3 2 65 3" xfId="1280"/>
    <cellStyle name="백분율 3 3 2 66" xfId="1281"/>
    <cellStyle name="백분율 3 3 2 66 2" xfId="1282"/>
    <cellStyle name="백분율 3 3 2 66 3" xfId="1283"/>
    <cellStyle name="백분율 3 3 2 67" xfId="1284"/>
    <cellStyle name="백분율 3 3 2 67 2" xfId="1285"/>
    <cellStyle name="백분율 3 3 2 67 3" xfId="1286"/>
    <cellStyle name="백분율 3 3 2 68" xfId="1287"/>
    <cellStyle name="백분율 3 3 2 68 2" xfId="1288"/>
    <cellStyle name="백분율 3 3 2 68 3" xfId="1289"/>
    <cellStyle name="백분율 3 3 2 69" xfId="1290"/>
    <cellStyle name="백분율 3 3 2 69 2" xfId="1291"/>
    <cellStyle name="백분율 3 3 2 69 3" xfId="1292"/>
    <cellStyle name="백분율 3 3 2 7" xfId="1293"/>
    <cellStyle name="백분율 3 3 2 7 2" xfId="1294"/>
    <cellStyle name="백분율 3 3 2 7 3" xfId="1295"/>
    <cellStyle name="백분율 3 3 2 70" xfId="1296"/>
    <cellStyle name="백분율 3 3 2 70 2" xfId="1297"/>
    <cellStyle name="백분율 3 3 2 70 3" xfId="1298"/>
    <cellStyle name="백분율 3 3 2 71" xfId="1299"/>
    <cellStyle name="백분율 3 3 2 71 2" xfId="1300"/>
    <cellStyle name="백분율 3 3 2 71 3" xfId="1301"/>
    <cellStyle name="백분율 3 3 2 72" xfId="1302"/>
    <cellStyle name="백분율 3 3 2 72 2" xfId="1303"/>
    <cellStyle name="백분율 3 3 2 72 3" xfId="1304"/>
    <cellStyle name="백분율 3 3 2 73" xfId="1305"/>
    <cellStyle name="백분율 3 3 2 73 2" xfId="1306"/>
    <cellStyle name="백분율 3 3 2 73 3" xfId="1307"/>
    <cellStyle name="백분율 3 3 2 74" xfId="1308"/>
    <cellStyle name="백분율 3 3 2 74 2" xfId="1309"/>
    <cellStyle name="백분율 3 3 2 74 3" xfId="1310"/>
    <cellStyle name="백분율 3 3 2 75" xfId="1311"/>
    <cellStyle name="백분율 3 3 2 75 2" xfId="1312"/>
    <cellStyle name="백분율 3 3 2 75 3" xfId="1313"/>
    <cellStyle name="백분율 3 3 2 76" xfId="1314"/>
    <cellStyle name="백분율 3 3 2 76 2" xfId="1315"/>
    <cellStyle name="백분율 3 3 2 76 3" xfId="1316"/>
    <cellStyle name="백분율 3 3 2 77" xfId="1317"/>
    <cellStyle name="백분율 3 3 2 77 2" xfId="1318"/>
    <cellStyle name="백분율 3 3 2 77 3" xfId="1319"/>
    <cellStyle name="백분율 3 3 2 78" xfId="1320"/>
    <cellStyle name="백분율 3 3 2 78 2" xfId="1321"/>
    <cellStyle name="백분율 3 3 2 78 3" xfId="1322"/>
    <cellStyle name="백분율 3 3 2 79" xfId="1323"/>
    <cellStyle name="백분율 3 3 2 79 2" xfId="1324"/>
    <cellStyle name="백분율 3 3 2 79 3" xfId="1325"/>
    <cellStyle name="백분율 3 3 2 8" xfId="1326"/>
    <cellStyle name="백분율 3 3 2 8 2" xfId="1327"/>
    <cellStyle name="백분율 3 3 2 8 3" xfId="1328"/>
    <cellStyle name="백분율 3 3 2 80" xfId="1329"/>
    <cellStyle name="백분율 3 3 2 80 2" xfId="1330"/>
    <cellStyle name="백분율 3 3 2 80 3" xfId="1331"/>
    <cellStyle name="백분율 3 3 2 81" xfId="1332"/>
    <cellStyle name="백분율 3 3 2 81 2" xfId="1333"/>
    <cellStyle name="백분율 3 3 2 81 3" xfId="1334"/>
    <cellStyle name="백분율 3 3 2 82" xfId="1335"/>
    <cellStyle name="백분율 3 3 2 82 2" xfId="1336"/>
    <cellStyle name="백분율 3 3 2 82 3" xfId="1337"/>
    <cellStyle name="백분율 3 3 2 83" xfId="1338"/>
    <cellStyle name="백분율 3 3 2 83 2" xfId="1339"/>
    <cellStyle name="백분율 3 3 2 83 3" xfId="1340"/>
    <cellStyle name="백분율 3 3 2 84" xfId="1341"/>
    <cellStyle name="백분율 3 3 2 84 2" xfId="1342"/>
    <cellStyle name="백분율 3 3 2 84 3" xfId="1343"/>
    <cellStyle name="백분율 3 3 2 85" xfId="1344"/>
    <cellStyle name="백분율 3 3 2 85 2" xfId="1345"/>
    <cellStyle name="백분율 3 3 2 85 3" xfId="1346"/>
    <cellStyle name="백분율 3 3 2 86" xfId="1347"/>
    <cellStyle name="백분율 3 3 2 86 2" xfId="1348"/>
    <cellStyle name="백분율 3 3 2 86 3" xfId="1349"/>
    <cellStyle name="백분율 3 3 2 87" xfId="1350"/>
    <cellStyle name="백분율 3 3 2 87 2" xfId="1351"/>
    <cellStyle name="백분율 3 3 2 87 3" xfId="1352"/>
    <cellStyle name="백분율 3 3 2 88" xfId="1353"/>
    <cellStyle name="백분율 3 3 2 88 2" xfId="1354"/>
    <cellStyle name="백분율 3 3 2 88 3" xfId="1355"/>
    <cellStyle name="백분율 3 3 2 89" xfId="1356"/>
    <cellStyle name="백분율 3 3 2 89 2" xfId="1357"/>
    <cellStyle name="백분율 3 3 2 89 3" xfId="1358"/>
    <cellStyle name="백분율 3 3 2 9" xfId="1359"/>
    <cellStyle name="백분율 3 3 2 9 2" xfId="1360"/>
    <cellStyle name="백분율 3 3 2 9 3" xfId="1361"/>
    <cellStyle name="백분율 3 3 2 90" xfId="1362"/>
    <cellStyle name="백분율 3 3 2 90 2" xfId="1363"/>
    <cellStyle name="백분율 3 3 2 90 3" xfId="1364"/>
    <cellStyle name="백분율 3 3 2 91" xfId="1365"/>
    <cellStyle name="백분율 3 3 2 91 2" xfId="1366"/>
    <cellStyle name="백분율 3 3 2 91 3" xfId="1367"/>
    <cellStyle name="백분율 3 3 2 92" xfId="1368"/>
    <cellStyle name="백분율 3 3 2 92 2" xfId="1369"/>
    <cellStyle name="백분율 3 3 2 92 3" xfId="1370"/>
    <cellStyle name="백분율 3 3 2 93" xfId="1371"/>
    <cellStyle name="백분율 3 3 2 93 2" xfId="1372"/>
    <cellStyle name="백분율 3 3 2 93 3" xfId="1373"/>
    <cellStyle name="백분율 3 3 2 94" xfId="1374"/>
    <cellStyle name="백분율 3 3 2 94 2" xfId="1375"/>
    <cellStyle name="백분율 3 3 2 94 3" xfId="1376"/>
    <cellStyle name="백분율 3 3 2 95" xfId="1377"/>
    <cellStyle name="백분율 3 3 2 95 2" xfId="1378"/>
    <cellStyle name="백분율 3 3 2 95 3" xfId="1379"/>
    <cellStyle name="백분율 3 3 2 96" xfId="1380"/>
    <cellStyle name="백분율 3 3 2 96 2" xfId="1381"/>
    <cellStyle name="백분율 3 3 2 96 3" xfId="1382"/>
    <cellStyle name="백분율 3 3 2 97" xfId="1383"/>
    <cellStyle name="백분율 3 3 2 97 2" xfId="1384"/>
    <cellStyle name="백분율 3 3 2 97 3" xfId="1385"/>
    <cellStyle name="백분율 3 3 2 98" xfId="1386"/>
    <cellStyle name="백분율 3 3 2 98 2" xfId="1387"/>
    <cellStyle name="백분율 3 3 2 98 3" xfId="1388"/>
    <cellStyle name="백분율 3 3 2 99" xfId="1389"/>
    <cellStyle name="백분율 3 3 2 99 2" xfId="1390"/>
    <cellStyle name="백분율 3 3 2 99 3" xfId="1391"/>
    <cellStyle name="백분율 3 3 20" xfId="1392"/>
    <cellStyle name="백분율 3 3 20 2" xfId="1393"/>
    <cellStyle name="백분율 3 3 20 3" xfId="1394"/>
    <cellStyle name="백분율 3 3 21" xfId="1395"/>
    <cellStyle name="백분율 3 3 21 2" xfId="1396"/>
    <cellStyle name="백분율 3 3 21 3" xfId="1397"/>
    <cellStyle name="백분율 3 3 22" xfId="1398"/>
    <cellStyle name="백분율 3 3 22 2" xfId="1399"/>
    <cellStyle name="백분율 3 3 22 3" xfId="1400"/>
    <cellStyle name="백분율 3 3 23" xfId="1401"/>
    <cellStyle name="백분율 3 3 23 2" xfId="1402"/>
    <cellStyle name="백분율 3 3 23 3" xfId="1403"/>
    <cellStyle name="백분율 3 3 24" xfId="1404"/>
    <cellStyle name="백분율 3 3 24 2" xfId="1405"/>
    <cellStyle name="백분율 3 3 24 3" xfId="1406"/>
    <cellStyle name="백분율 3 3 25" xfId="1407"/>
    <cellStyle name="백분율 3 3 25 2" xfId="1408"/>
    <cellStyle name="백분율 3 3 25 3" xfId="1409"/>
    <cellStyle name="백분율 3 3 26" xfId="1410"/>
    <cellStyle name="백분율 3 3 26 2" xfId="1411"/>
    <cellStyle name="백분율 3 3 26 3" xfId="1412"/>
    <cellStyle name="백분율 3 3 27" xfId="1413"/>
    <cellStyle name="백분율 3 3 27 2" xfId="1414"/>
    <cellStyle name="백분율 3 3 27 3" xfId="1415"/>
    <cellStyle name="백분율 3 3 28" xfId="1416"/>
    <cellStyle name="백분율 3 3 28 2" xfId="1417"/>
    <cellStyle name="백분율 3 3 28 3" xfId="1418"/>
    <cellStyle name="백분율 3 3 29" xfId="1419"/>
    <cellStyle name="백분율 3 3 29 2" xfId="1420"/>
    <cellStyle name="백분율 3 3 29 3" xfId="1421"/>
    <cellStyle name="백분율 3 3 3" xfId="1422"/>
    <cellStyle name="백분율 3 3 3 10" xfId="1423"/>
    <cellStyle name="백분율 3 3 3 10 2" xfId="1424"/>
    <cellStyle name="백분율 3 3 3 10 3" xfId="1425"/>
    <cellStyle name="백분율 3 3 3 100" xfId="1426"/>
    <cellStyle name="백분율 3 3 3 100 2" xfId="1427"/>
    <cellStyle name="백분율 3 3 3 100 3" xfId="1428"/>
    <cellStyle name="백분율 3 3 3 101" xfId="1429"/>
    <cellStyle name="백분율 3 3 3 101 2" xfId="1430"/>
    <cellStyle name="백분율 3 3 3 101 3" xfId="1431"/>
    <cellStyle name="백분율 3 3 3 102" xfId="1432"/>
    <cellStyle name="백분율 3 3 3 102 2" xfId="1433"/>
    <cellStyle name="백분율 3 3 3 102 3" xfId="1434"/>
    <cellStyle name="백분율 3 3 3 103" xfId="1435"/>
    <cellStyle name="백분율 3 3 3 103 2" xfId="1436"/>
    <cellStyle name="백분율 3 3 3 103 3" xfId="1437"/>
    <cellStyle name="백분율 3 3 3 104" xfId="1438"/>
    <cellStyle name="백분율 3 3 3 104 2" xfId="1439"/>
    <cellStyle name="백분율 3 3 3 104 3" xfId="1440"/>
    <cellStyle name="백분율 3 3 3 105" xfId="1441"/>
    <cellStyle name="백분율 3 3 3 105 2" xfId="1442"/>
    <cellStyle name="백분율 3 3 3 105 3" xfId="1443"/>
    <cellStyle name="백분율 3 3 3 106" xfId="1444"/>
    <cellStyle name="백분율 3 3 3 106 2" xfId="1445"/>
    <cellStyle name="백분율 3 3 3 106 3" xfId="1446"/>
    <cellStyle name="백분율 3 3 3 107" xfId="1447"/>
    <cellStyle name="백분율 3 3 3 107 2" xfId="1448"/>
    <cellStyle name="백분율 3 3 3 107 3" xfId="1449"/>
    <cellStyle name="백분율 3 3 3 108" xfId="1450"/>
    <cellStyle name="백분율 3 3 3 108 2" xfId="1451"/>
    <cellStyle name="백분율 3 3 3 108 3" xfId="1452"/>
    <cellStyle name="백분율 3 3 3 109" xfId="1453"/>
    <cellStyle name="백분율 3 3 3 109 2" xfId="1454"/>
    <cellStyle name="백분율 3 3 3 109 3" xfId="1455"/>
    <cellStyle name="백분율 3 3 3 11" xfId="1456"/>
    <cellStyle name="백분율 3 3 3 11 2" xfId="1457"/>
    <cellStyle name="백분율 3 3 3 11 3" xfId="1458"/>
    <cellStyle name="백분율 3 3 3 110" xfId="1459"/>
    <cellStyle name="백분율 3 3 3 111" xfId="1460"/>
    <cellStyle name="백분율 3 3 3 12" xfId="1461"/>
    <cellStyle name="백분율 3 3 3 12 2" xfId="1462"/>
    <cellStyle name="백분율 3 3 3 12 3" xfId="1463"/>
    <cellStyle name="백분율 3 3 3 13" xfId="1464"/>
    <cellStyle name="백분율 3 3 3 13 2" xfId="1465"/>
    <cellStyle name="백분율 3 3 3 13 3" xfId="1466"/>
    <cellStyle name="백분율 3 3 3 14" xfId="1467"/>
    <cellStyle name="백분율 3 3 3 14 2" xfId="1468"/>
    <cellStyle name="백분율 3 3 3 14 3" xfId="1469"/>
    <cellStyle name="백분율 3 3 3 15" xfId="1470"/>
    <cellStyle name="백분율 3 3 3 15 2" xfId="1471"/>
    <cellStyle name="백분율 3 3 3 15 3" xfId="1472"/>
    <cellStyle name="백분율 3 3 3 16" xfId="1473"/>
    <cellStyle name="백분율 3 3 3 16 2" xfId="1474"/>
    <cellStyle name="백분율 3 3 3 16 3" xfId="1475"/>
    <cellStyle name="백분율 3 3 3 17" xfId="1476"/>
    <cellStyle name="백분율 3 3 3 17 2" xfId="1477"/>
    <cellStyle name="백분율 3 3 3 17 3" xfId="1478"/>
    <cellStyle name="백분율 3 3 3 18" xfId="1479"/>
    <cellStyle name="백분율 3 3 3 18 2" xfId="1480"/>
    <cellStyle name="백분율 3 3 3 18 3" xfId="1481"/>
    <cellStyle name="백분율 3 3 3 19" xfId="1482"/>
    <cellStyle name="백분율 3 3 3 19 2" xfId="1483"/>
    <cellStyle name="백분율 3 3 3 19 3" xfId="1484"/>
    <cellStyle name="백분율 3 3 3 2" xfId="1485"/>
    <cellStyle name="백분율 3 3 3 2 2" xfId="1486"/>
    <cellStyle name="백분율 3 3 3 2 3" xfId="1487"/>
    <cellStyle name="백분율 3 3 3 20" xfId="1488"/>
    <cellStyle name="백분율 3 3 3 20 2" xfId="1489"/>
    <cellStyle name="백분율 3 3 3 20 3" xfId="1490"/>
    <cellStyle name="백분율 3 3 3 21" xfId="1491"/>
    <cellStyle name="백분율 3 3 3 21 2" xfId="1492"/>
    <cellStyle name="백분율 3 3 3 21 3" xfId="1493"/>
    <cellStyle name="백분율 3 3 3 22" xfId="1494"/>
    <cellStyle name="백분율 3 3 3 22 2" xfId="1495"/>
    <cellStyle name="백분율 3 3 3 22 3" xfId="1496"/>
    <cellStyle name="백분율 3 3 3 23" xfId="1497"/>
    <cellStyle name="백분율 3 3 3 23 2" xfId="1498"/>
    <cellStyle name="백분율 3 3 3 23 3" xfId="1499"/>
    <cellStyle name="백분율 3 3 3 24" xfId="1500"/>
    <cellStyle name="백분율 3 3 3 24 2" xfId="1501"/>
    <cellStyle name="백분율 3 3 3 24 3" xfId="1502"/>
    <cellStyle name="백분율 3 3 3 25" xfId="1503"/>
    <cellStyle name="백분율 3 3 3 25 2" xfId="1504"/>
    <cellStyle name="백분율 3 3 3 25 3" xfId="1505"/>
    <cellStyle name="백분율 3 3 3 26" xfId="1506"/>
    <cellStyle name="백분율 3 3 3 26 2" xfId="1507"/>
    <cellStyle name="백분율 3 3 3 26 3" xfId="1508"/>
    <cellStyle name="백분율 3 3 3 27" xfId="1509"/>
    <cellStyle name="백분율 3 3 3 27 2" xfId="1510"/>
    <cellStyle name="백분율 3 3 3 27 3" xfId="1511"/>
    <cellStyle name="백분율 3 3 3 28" xfId="1512"/>
    <cellStyle name="백분율 3 3 3 28 2" xfId="1513"/>
    <cellStyle name="백분율 3 3 3 28 3" xfId="1514"/>
    <cellStyle name="백분율 3 3 3 29" xfId="1515"/>
    <cellStyle name="백분율 3 3 3 29 2" xfId="1516"/>
    <cellStyle name="백분율 3 3 3 29 3" xfId="1517"/>
    <cellStyle name="백분율 3 3 3 3" xfId="1518"/>
    <cellStyle name="백분율 3 3 3 3 2" xfId="1519"/>
    <cellStyle name="백분율 3 3 3 3 3" xfId="1520"/>
    <cellStyle name="백분율 3 3 3 30" xfId="1521"/>
    <cellStyle name="백분율 3 3 3 30 2" xfId="1522"/>
    <cellStyle name="백분율 3 3 3 30 3" xfId="1523"/>
    <cellStyle name="백분율 3 3 3 31" xfId="1524"/>
    <cellStyle name="백분율 3 3 3 31 2" xfId="1525"/>
    <cellStyle name="백분율 3 3 3 31 3" xfId="1526"/>
    <cellStyle name="백분율 3 3 3 32" xfId="1527"/>
    <cellStyle name="백분율 3 3 3 32 2" xfId="1528"/>
    <cellStyle name="백분율 3 3 3 32 3" xfId="1529"/>
    <cellStyle name="백분율 3 3 3 33" xfId="1530"/>
    <cellStyle name="백분율 3 3 3 33 2" xfId="1531"/>
    <cellStyle name="백분율 3 3 3 33 3" xfId="1532"/>
    <cellStyle name="백분율 3 3 3 34" xfId="1533"/>
    <cellStyle name="백분율 3 3 3 34 2" xfId="1534"/>
    <cellStyle name="백분율 3 3 3 34 3" xfId="1535"/>
    <cellStyle name="백분율 3 3 3 35" xfId="1536"/>
    <cellStyle name="백분율 3 3 3 35 2" xfId="1537"/>
    <cellStyle name="백분율 3 3 3 35 3" xfId="1538"/>
    <cellStyle name="백분율 3 3 3 36" xfId="1539"/>
    <cellStyle name="백분율 3 3 3 36 2" xfId="1540"/>
    <cellStyle name="백분율 3 3 3 36 3" xfId="1541"/>
    <cellStyle name="백분율 3 3 3 37" xfId="1542"/>
    <cellStyle name="백분율 3 3 3 37 2" xfId="1543"/>
    <cellStyle name="백분율 3 3 3 37 3" xfId="1544"/>
    <cellStyle name="백분율 3 3 3 38" xfId="1545"/>
    <cellStyle name="백분율 3 3 3 38 2" xfId="1546"/>
    <cellStyle name="백분율 3 3 3 38 3" xfId="1547"/>
    <cellStyle name="백분율 3 3 3 39" xfId="1548"/>
    <cellStyle name="백분율 3 3 3 39 2" xfId="1549"/>
    <cellStyle name="백분율 3 3 3 39 3" xfId="1550"/>
    <cellStyle name="백분율 3 3 3 4" xfId="1551"/>
    <cellStyle name="백분율 3 3 3 4 2" xfId="1552"/>
    <cellStyle name="백분율 3 3 3 4 3" xfId="1553"/>
    <cellStyle name="백분율 3 3 3 40" xfId="1554"/>
    <cellStyle name="백분율 3 3 3 40 2" xfId="1555"/>
    <cellStyle name="백분율 3 3 3 40 3" xfId="1556"/>
    <cellStyle name="백분율 3 3 3 41" xfId="1557"/>
    <cellStyle name="백분율 3 3 3 41 2" xfId="1558"/>
    <cellStyle name="백분율 3 3 3 41 3" xfId="1559"/>
    <cellStyle name="백분율 3 3 3 42" xfId="1560"/>
    <cellStyle name="백분율 3 3 3 42 2" xfId="1561"/>
    <cellStyle name="백분율 3 3 3 42 3" xfId="1562"/>
    <cellStyle name="백분율 3 3 3 43" xfId="1563"/>
    <cellStyle name="백분율 3 3 3 43 2" xfId="1564"/>
    <cellStyle name="백분율 3 3 3 43 3" xfId="1565"/>
    <cellStyle name="백분율 3 3 3 44" xfId="1566"/>
    <cellStyle name="백분율 3 3 3 44 2" xfId="1567"/>
    <cellStyle name="백분율 3 3 3 44 3" xfId="1568"/>
    <cellStyle name="백분율 3 3 3 45" xfId="1569"/>
    <cellStyle name="백분율 3 3 3 45 2" xfId="1570"/>
    <cellStyle name="백분율 3 3 3 45 3" xfId="1571"/>
    <cellStyle name="백분율 3 3 3 46" xfId="1572"/>
    <cellStyle name="백분율 3 3 3 46 2" xfId="1573"/>
    <cellStyle name="백분율 3 3 3 46 3" xfId="1574"/>
    <cellStyle name="백분율 3 3 3 47" xfId="1575"/>
    <cellStyle name="백분율 3 3 3 47 2" xfId="1576"/>
    <cellStyle name="백분율 3 3 3 47 3" xfId="1577"/>
    <cellStyle name="백분율 3 3 3 48" xfId="1578"/>
    <cellStyle name="백분율 3 3 3 48 2" xfId="1579"/>
    <cellStyle name="백분율 3 3 3 48 3" xfId="1580"/>
    <cellStyle name="백분율 3 3 3 49" xfId="1581"/>
    <cellStyle name="백분율 3 3 3 49 2" xfId="1582"/>
    <cellStyle name="백분율 3 3 3 49 3" xfId="1583"/>
    <cellStyle name="백분율 3 3 3 5" xfId="1584"/>
    <cellStyle name="백분율 3 3 3 5 2" xfId="1585"/>
    <cellStyle name="백분율 3 3 3 5 3" xfId="1586"/>
    <cellStyle name="백분율 3 3 3 50" xfId="1587"/>
    <cellStyle name="백분율 3 3 3 50 2" xfId="1588"/>
    <cellStyle name="백분율 3 3 3 50 3" xfId="1589"/>
    <cellStyle name="백분율 3 3 3 51" xfId="1590"/>
    <cellStyle name="백분율 3 3 3 51 2" xfId="1591"/>
    <cellStyle name="백분율 3 3 3 51 3" xfId="1592"/>
    <cellStyle name="백분율 3 3 3 52" xfId="1593"/>
    <cellStyle name="백분율 3 3 3 52 2" xfId="1594"/>
    <cellStyle name="백분율 3 3 3 52 3" xfId="1595"/>
    <cellStyle name="백분율 3 3 3 53" xfId="1596"/>
    <cellStyle name="백분율 3 3 3 53 2" xfId="1597"/>
    <cellStyle name="백분율 3 3 3 53 3" xfId="1598"/>
    <cellStyle name="백분율 3 3 3 54" xfId="1599"/>
    <cellStyle name="백분율 3 3 3 54 2" xfId="1600"/>
    <cellStyle name="백분율 3 3 3 54 3" xfId="1601"/>
    <cellStyle name="백분율 3 3 3 55" xfId="1602"/>
    <cellStyle name="백분율 3 3 3 55 2" xfId="1603"/>
    <cellStyle name="백분율 3 3 3 55 3" xfId="1604"/>
    <cellStyle name="백분율 3 3 3 56" xfId="1605"/>
    <cellStyle name="백분율 3 3 3 56 2" xfId="1606"/>
    <cellStyle name="백분율 3 3 3 56 3" xfId="1607"/>
    <cellStyle name="백분율 3 3 3 57" xfId="1608"/>
    <cellStyle name="백분율 3 3 3 57 2" xfId="1609"/>
    <cellStyle name="백분율 3 3 3 57 3" xfId="1610"/>
    <cellStyle name="백분율 3 3 3 58" xfId="1611"/>
    <cellStyle name="백분율 3 3 3 58 2" xfId="1612"/>
    <cellStyle name="백분율 3 3 3 58 3" xfId="1613"/>
    <cellStyle name="백분율 3 3 3 59" xfId="1614"/>
    <cellStyle name="백분율 3 3 3 59 2" xfId="1615"/>
    <cellStyle name="백분율 3 3 3 59 3" xfId="1616"/>
    <cellStyle name="백분율 3 3 3 6" xfId="1617"/>
    <cellStyle name="백분율 3 3 3 6 2" xfId="1618"/>
    <cellStyle name="백분율 3 3 3 6 3" xfId="1619"/>
    <cellStyle name="백분율 3 3 3 60" xfId="1620"/>
    <cellStyle name="백분율 3 3 3 60 2" xfId="1621"/>
    <cellStyle name="백분율 3 3 3 60 3" xfId="1622"/>
    <cellStyle name="백분율 3 3 3 61" xfId="1623"/>
    <cellStyle name="백분율 3 3 3 61 2" xfId="1624"/>
    <cellStyle name="백분율 3 3 3 61 3" xfId="1625"/>
    <cellStyle name="백분율 3 3 3 62" xfId="1626"/>
    <cellStyle name="백분율 3 3 3 62 2" xfId="1627"/>
    <cellStyle name="백분율 3 3 3 62 3" xfId="1628"/>
    <cellStyle name="백분율 3 3 3 63" xfId="1629"/>
    <cellStyle name="백분율 3 3 3 63 2" xfId="1630"/>
    <cellStyle name="백분율 3 3 3 63 3" xfId="1631"/>
    <cellStyle name="백분율 3 3 3 64" xfId="1632"/>
    <cellStyle name="백분율 3 3 3 64 2" xfId="1633"/>
    <cellStyle name="백분율 3 3 3 64 3" xfId="1634"/>
    <cellStyle name="백분율 3 3 3 65" xfId="1635"/>
    <cellStyle name="백분율 3 3 3 65 2" xfId="1636"/>
    <cellStyle name="백분율 3 3 3 65 3" xfId="1637"/>
    <cellStyle name="백분율 3 3 3 66" xfId="1638"/>
    <cellStyle name="백분율 3 3 3 66 2" xfId="1639"/>
    <cellStyle name="백분율 3 3 3 66 3" xfId="1640"/>
    <cellStyle name="백분율 3 3 3 67" xfId="1641"/>
    <cellStyle name="백분율 3 3 3 67 2" xfId="1642"/>
    <cellStyle name="백분율 3 3 3 67 3" xfId="1643"/>
    <cellStyle name="백분율 3 3 3 68" xfId="1644"/>
    <cellStyle name="백분율 3 3 3 68 2" xfId="1645"/>
    <cellStyle name="백분율 3 3 3 68 3" xfId="1646"/>
    <cellStyle name="백분율 3 3 3 69" xfId="1647"/>
    <cellStyle name="백분율 3 3 3 69 2" xfId="1648"/>
    <cellStyle name="백분율 3 3 3 69 3" xfId="1649"/>
    <cellStyle name="백분율 3 3 3 7" xfId="1650"/>
    <cellStyle name="백분율 3 3 3 7 2" xfId="1651"/>
    <cellStyle name="백분율 3 3 3 7 3" xfId="1652"/>
    <cellStyle name="백분율 3 3 3 70" xfId="1653"/>
    <cellStyle name="백분율 3 3 3 70 2" xfId="1654"/>
    <cellStyle name="백분율 3 3 3 70 3" xfId="1655"/>
    <cellStyle name="백분율 3 3 3 71" xfId="1656"/>
    <cellStyle name="백분율 3 3 3 71 2" xfId="1657"/>
    <cellStyle name="백분율 3 3 3 71 3" xfId="1658"/>
    <cellStyle name="백분율 3 3 3 72" xfId="1659"/>
    <cellStyle name="백분율 3 3 3 72 2" xfId="1660"/>
    <cellStyle name="백분율 3 3 3 72 3" xfId="1661"/>
    <cellStyle name="백분율 3 3 3 73" xfId="1662"/>
    <cellStyle name="백분율 3 3 3 73 2" xfId="1663"/>
    <cellStyle name="백분율 3 3 3 73 3" xfId="1664"/>
    <cellStyle name="백분율 3 3 3 74" xfId="1665"/>
    <cellStyle name="백분율 3 3 3 74 2" xfId="1666"/>
    <cellStyle name="백분율 3 3 3 74 3" xfId="1667"/>
    <cellStyle name="백분율 3 3 3 75" xfId="1668"/>
    <cellStyle name="백분율 3 3 3 75 2" xfId="1669"/>
    <cellStyle name="백분율 3 3 3 75 3" xfId="1670"/>
    <cellStyle name="백분율 3 3 3 76" xfId="1671"/>
    <cellStyle name="백분율 3 3 3 76 2" xfId="1672"/>
    <cellStyle name="백분율 3 3 3 76 3" xfId="1673"/>
    <cellStyle name="백분율 3 3 3 77" xfId="1674"/>
    <cellStyle name="백분율 3 3 3 77 2" xfId="1675"/>
    <cellStyle name="백분율 3 3 3 77 3" xfId="1676"/>
    <cellStyle name="백분율 3 3 3 78" xfId="1677"/>
    <cellStyle name="백분율 3 3 3 78 2" xfId="1678"/>
    <cellStyle name="백분율 3 3 3 78 3" xfId="1679"/>
    <cellStyle name="백분율 3 3 3 79" xfId="1680"/>
    <cellStyle name="백분율 3 3 3 79 2" xfId="1681"/>
    <cellStyle name="백분율 3 3 3 79 3" xfId="1682"/>
    <cellStyle name="백분율 3 3 3 8" xfId="1683"/>
    <cellStyle name="백분율 3 3 3 8 2" xfId="1684"/>
    <cellStyle name="백분율 3 3 3 8 3" xfId="1685"/>
    <cellStyle name="백분율 3 3 3 80" xfId="1686"/>
    <cellStyle name="백분율 3 3 3 80 2" xfId="1687"/>
    <cellStyle name="백분율 3 3 3 80 3" xfId="1688"/>
    <cellStyle name="백분율 3 3 3 81" xfId="1689"/>
    <cellStyle name="백분율 3 3 3 81 2" xfId="1690"/>
    <cellStyle name="백분율 3 3 3 81 3" xfId="1691"/>
    <cellStyle name="백분율 3 3 3 82" xfId="1692"/>
    <cellStyle name="백분율 3 3 3 82 2" xfId="1693"/>
    <cellStyle name="백분율 3 3 3 82 3" xfId="1694"/>
    <cellStyle name="백분율 3 3 3 83" xfId="1695"/>
    <cellStyle name="백분율 3 3 3 83 2" xfId="1696"/>
    <cellStyle name="백분율 3 3 3 83 3" xfId="1697"/>
    <cellStyle name="백분율 3 3 3 84" xfId="1698"/>
    <cellStyle name="백분율 3 3 3 84 2" xfId="1699"/>
    <cellStyle name="백분율 3 3 3 84 3" xfId="1700"/>
    <cellStyle name="백분율 3 3 3 85" xfId="1701"/>
    <cellStyle name="백분율 3 3 3 85 2" xfId="1702"/>
    <cellStyle name="백분율 3 3 3 85 3" xfId="1703"/>
    <cellStyle name="백분율 3 3 3 86" xfId="1704"/>
    <cellStyle name="백분율 3 3 3 86 2" xfId="1705"/>
    <cellStyle name="백분율 3 3 3 86 3" xfId="1706"/>
    <cellStyle name="백분율 3 3 3 87" xfId="1707"/>
    <cellStyle name="백분율 3 3 3 87 2" xfId="1708"/>
    <cellStyle name="백분율 3 3 3 87 3" xfId="1709"/>
    <cellStyle name="백분율 3 3 3 88" xfId="1710"/>
    <cellStyle name="백분율 3 3 3 88 2" xfId="1711"/>
    <cellStyle name="백분율 3 3 3 88 3" xfId="1712"/>
    <cellStyle name="백분율 3 3 3 89" xfId="1713"/>
    <cellStyle name="백분율 3 3 3 89 2" xfId="1714"/>
    <cellStyle name="백분율 3 3 3 89 3" xfId="1715"/>
    <cellStyle name="백분율 3 3 3 9" xfId="1716"/>
    <cellStyle name="백분율 3 3 3 9 2" xfId="1717"/>
    <cellStyle name="백분율 3 3 3 9 3" xfId="1718"/>
    <cellStyle name="백분율 3 3 3 90" xfId="1719"/>
    <cellStyle name="백분율 3 3 3 90 2" xfId="1720"/>
    <cellStyle name="백분율 3 3 3 90 3" xfId="1721"/>
    <cellStyle name="백분율 3 3 3 91" xfId="1722"/>
    <cellStyle name="백분율 3 3 3 91 2" xfId="1723"/>
    <cellStyle name="백분율 3 3 3 91 3" xfId="1724"/>
    <cellStyle name="백분율 3 3 3 92" xfId="1725"/>
    <cellStyle name="백분율 3 3 3 92 2" xfId="1726"/>
    <cellStyle name="백분율 3 3 3 92 3" xfId="1727"/>
    <cellStyle name="백분율 3 3 3 93" xfId="1728"/>
    <cellStyle name="백분율 3 3 3 93 2" xfId="1729"/>
    <cellStyle name="백분율 3 3 3 93 3" xfId="1730"/>
    <cellStyle name="백분율 3 3 3 94" xfId="1731"/>
    <cellStyle name="백분율 3 3 3 94 2" xfId="1732"/>
    <cellStyle name="백분율 3 3 3 94 3" xfId="1733"/>
    <cellStyle name="백분율 3 3 3 95" xfId="1734"/>
    <cellStyle name="백분율 3 3 3 95 2" xfId="1735"/>
    <cellStyle name="백분율 3 3 3 95 3" xfId="1736"/>
    <cellStyle name="백분율 3 3 3 96" xfId="1737"/>
    <cellStyle name="백분율 3 3 3 96 2" xfId="1738"/>
    <cellStyle name="백분율 3 3 3 96 3" xfId="1739"/>
    <cellStyle name="백분율 3 3 3 97" xfId="1740"/>
    <cellStyle name="백분율 3 3 3 97 2" xfId="1741"/>
    <cellStyle name="백분율 3 3 3 97 3" xfId="1742"/>
    <cellStyle name="백분율 3 3 3 98" xfId="1743"/>
    <cellStyle name="백분율 3 3 3 98 2" xfId="1744"/>
    <cellStyle name="백분율 3 3 3 98 3" xfId="1745"/>
    <cellStyle name="백분율 3 3 3 99" xfId="1746"/>
    <cellStyle name="백분율 3 3 3 99 2" xfId="1747"/>
    <cellStyle name="백분율 3 3 3 99 3" xfId="1748"/>
    <cellStyle name="백분율 3 3 30" xfId="1749"/>
    <cellStyle name="백분율 3 3 30 2" xfId="1750"/>
    <cellStyle name="백분율 3 3 30 3" xfId="1751"/>
    <cellStyle name="백분율 3 3 31" xfId="1752"/>
    <cellStyle name="백분율 3 3 31 2" xfId="1753"/>
    <cellStyle name="백분율 3 3 31 3" xfId="1754"/>
    <cellStyle name="백분율 3 3 32" xfId="1755"/>
    <cellStyle name="백분율 3 3 32 2" xfId="1756"/>
    <cellStyle name="백분율 3 3 32 3" xfId="1757"/>
    <cellStyle name="백분율 3 3 33" xfId="1758"/>
    <cellStyle name="백분율 3 3 33 2" xfId="1759"/>
    <cellStyle name="백분율 3 3 33 3" xfId="1760"/>
    <cellStyle name="백분율 3 3 34" xfId="1761"/>
    <cellStyle name="백분율 3 3 34 2" xfId="1762"/>
    <cellStyle name="백분율 3 3 34 3" xfId="1763"/>
    <cellStyle name="백분율 3 3 35" xfId="1764"/>
    <cellStyle name="백분율 3 3 35 2" xfId="1765"/>
    <cellStyle name="백분율 3 3 35 3" xfId="1766"/>
    <cellStyle name="백분율 3 3 36" xfId="1767"/>
    <cellStyle name="백분율 3 3 36 2" xfId="1768"/>
    <cellStyle name="백분율 3 3 36 3" xfId="1769"/>
    <cellStyle name="백분율 3 3 37" xfId="1770"/>
    <cellStyle name="백분율 3 3 37 2" xfId="1771"/>
    <cellStyle name="백분율 3 3 37 3" xfId="1772"/>
    <cellStyle name="백분율 3 3 38" xfId="1773"/>
    <cellStyle name="백분율 3 3 38 2" xfId="1774"/>
    <cellStyle name="백분율 3 3 38 3" xfId="1775"/>
    <cellStyle name="백분율 3 3 39" xfId="1776"/>
    <cellStyle name="백분율 3 3 39 2" xfId="1777"/>
    <cellStyle name="백분율 3 3 39 3" xfId="1778"/>
    <cellStyle name="백분율 3 3 4" xfId="1779"/>
    <cellStyle name="백분율 3 3 4 2" xfId="1780"/>
    <cellStyle name="백분율 3 3 4 3" xfId="1781"/>
    <cellStyle name="백분율 3 3 40" xfId="1782"/>
    <cellStyle name="백분율 3 3 40 2" xfId="1783"/>
    <cellStyle name="백분율 3 3 40 3" xfId="1784"/>
    <cellStyle name="백분율 3 3 41" xfId="1785"/>
    <cellStyle name="백분율 3 3 41 2" xfId="1786"/>
    <cellStyle name="백분율 3 3 41 3" xfId="1787"/>
    <cellStyle name="백분율 3 3 42" xfId="1788"/>
    <cellStyle name="백분율 3 3 42 2" xfId="1789"/>
    <cellStyle name="백분율 3 3 42 3" xfId="1790"/>
    <cellStyle name="백분율 3 3 43" xfId="1791"/>
    <cellStyle name="백분율 3 3 43 2" xfId="1792"/>
    <cellStyle name="백분율 3 3 43 3" xfId="1793"/>
    <cellStyle name="백분율 3 3 44" xfId="1794"/>
    <cellStyle name="백분율 3 3 44 2" xfId="1795"/>
    <cellStyle name="백분율 3 3 44 3" xfId="1796"/>
    <cellStyle name="백분율 3 3 45" xfId="1797"/>
    <cellStyle name="백분율 3 3 45 2" xfId="1798"/>
    <cellStyle name="백분율 3 3 45 3" xfId="1799"/>
    <cellStyle name="백분율 3 3 46" xfId="1800"/>
    <cellStyle name="백분율 3 3 46 2" xfId="1801"/>
    <cellStyle name="백분율 3 3 46 3" xfId="1802"/>
    <cellStyle name="백분율 3 3 47" xfId="1803"/>
    <cellStyle name="백분율 3 3 47 2" xfId="1804"/>
    <cellStyle name="백분율 3 3 47 3" xfId="1805"/>
    <cellStyle name="백분율 3 3 48" xfId="1806"/>
    <cellStyle name="백분율 3 3 48 2" xfId="1807"/>
    <cellStyle name="백분율 3 3 48 3" xfId="1808"/>
    <cellStyle name="백분율 3 3 49" xfId="1809"/>
    <cellStyle name="백분율 3 3 49 2" xfId="1810"/>
    <cellStyle name="백분율 3 3 49 3" xfId="1811"/>
    <cellStyle name="백분율 3 3 5" xfId="1812"/>
    <cellStyle name="백분율 3 3 5 2" xfId="1813"/>
    <cellStyle name="백분율 3 3 5 3" xfId="1814"/>
    <cellStyle name="백분율 3 3 50" xfId="1815"/>
    <cellStyle name="백분율 3 3 50 2" xfId="1816"/>
    <cellStyle name="백분율 3 3 50 3" xfId="1817"/>
    <cellStyle name="백분율 3 3 51" xfId="1818"/>
    <cellStyle name="백분율 3 3 51 2" xfId="1819"/>
    <cellStyle name="백분율 3 3 51 3" xfId="1820"/>
    <cellStyle name="백분율 3 3 52" xfId="1821"/>
    <cellStyle name="백분율 3 3 52 2" xfId="1822"/>
    <cellStyle name="백분율 3 3 52 3" xfId="1823"/>
    <cellStyle name="백분율 3 3 53" xfId="1824"/>
    <cellStyle name="백분율 3 3 53 2" xfId="1825"/>
    <cellStyle name="백분율 3 3 53 3" xfId="1826"/>
    <cellStyle name="백분율 3 3 54" xfId="1827"/>
    <cellStyle name="백분율 3 3 54 2" xfId="1828"/>
    <cellStyle name="백분율 3 3 54 3" xfId="1829"/>
    <cellStyle name="백분율 3 3 55" xfId="1830"/>
    <cellStyle name="백분율 3 3 55 2" xfId="1831"/>
    <cellStyle name="백분율 3 3 55 3" xfId="1832"/>
    <cellStyle name="백분율 3 3 56" xfId="1833"/>
    <cellStyle name="백분율 3 3 56 2" xfId="1834"/>
    <cellStyle name="백분율 3 3 56 3" xfId="1835"/>
    <cellStyle name="백분율 3 3 57" xfId="1836"/>
    <cellStyle name="백분율 3 3 57 2" xfId="1837"/>
    <cellStyle name="백분율 3 3 57 3" xfId="1838"/>
    <cellStyle name="백분율 3 3 58" xfId="1839"/>
    <cellStyle name="백분율 3 3 58 2" xfId="1840"/>
    <cellStyle name="백분율 3 3 58 3" xfId="1841"/>
    <cellStyle name="백분율 3 3 59" xfId="1842"/>
    <cellStyle name="백분율 3 3 59 2" xfId="1843"/>
    <cellStyle name="백분율 3 3 59 3" xfId="1844"/>
    <cellStyle name="백분율 3 3 6" xfId="1845"/>
    <cellStyle name="백분율 3 3 6 2" xfId="1846"/>
    <cellStyle name="백분율 3 3 6 3" xfId="1847"/>
    <cellStyle name="백분율 3 3 60" xfId="1848"/>
    <cellStyle name="백분율 3 3 60 2" xfId="1849"/>
    <cellStyle name="백분율 3 3 60 3" xfId="1850"/>
    <cellStyle name="백분율 3 3 61" xfId="1851"/>
    <cellStyle name="백분율 3 3 61 2" xfId="1852"/>
    <cellStyle name="백분율 3 3 61 3" xfId="1853"/>
    <cellStyle name="백분율 3 3 62" xfId="1854"/>
    <cellStyle name="백분율 3 3 62 2" xfId="1855"/>
    <cellStyle name="백분율 3 3 62 3" xfId="1856"/>
    <cellStyle name="백분율 3 3 63" xfId="1857"/>
    <cellStyle name="백분율 3 3 63 2" xfId="1858"/>
    <cellStyle name="백분율 3 3 63 3" xfId="1859"/>
    <cellStyle name="백분율 3 3 64" xfId="1860"/>
    <cellStyle name="백분율 3 3 64 2" xfId="1861"/>
    <cellStyle name="백분율 3 3 64 3" xfId="1862"/>
    <cellStyle name="백분율 3 3 65" xfId="1863"/>
    <cellStyle name="백분율 3 3 65 2" xfId="1864"/>
    <cellStyle name="백분율 3 3 65 3" xfId="1865"/>
    <cellStyle name="백분율 3 3 66" xfId="1866"/>
    <cellStyle name="백분율 3 3 66 2" xfId="1867"/>
    <cellStyle name="백분율 3 3 66 3" xfId="1868"/>
    <cellStyle name="백분율 3 3 67" xfId="1869"/>
    <cellStyle name="백분율 3 3 67 2" xfId="1870"/>
    <cellStyle name="백분율 3 3 67 3" xfId="1871"/>
    <cellStyle name="백분율 3 3 68" xfId="1872"/>
    <cellStyle name="백분율 3 3 68 2" xfId="1873"/>
    <cellStyle name="백분율 3 3 68 3" xfId="1874"/>
    <cellStyle name="백분율 3 3 69" xfId="1875"/>
    <cellStyle name="백분율 3 3 69 2" xfId="1876"/>
    <cellStyle name="백분율 3 3 69 3" xfId="1877"/>
    <cellStyle name="백분율 3 3 7" xfId="1878"/>
    <cellStyle name="백분율 3 3 7 2" xfId="1879"/>
    <cellStyle name="백분율 3 3 7 3" xfId="1880"/>
    <cellStyle name="백분율 3 3 70" xfId="1881"/>
    <cellStyle name="백분율 3 3 70 2" xfId="1882"/>
    <cellStyle name="백분율 3 3 70 3" xfId="1883"/>
    <cellStyle name="백분율 3 3 71" xfId="1884"/>
    <cellStyle name="백분율 3 3 71 2" xfId="1885"/>
    <cellStyle name="백분율 3 3 71 3" xfId="1886"/>
    <cellStyle name="백분율 3 3 72" xfId="1887"/>
    <cellStyle name="백분율 3 3 72 2" xfId="1888"/>
    <cellStyle name="백분율 3 3 72 3" xfId="1889"/>
    <cellStyle name="백분율 3 3 73" xfId="1890"/>
    <cellStyle name="백분율 3 3 73 2" xfId="1891"/>
    <cellStyle name="백분율 3 3 73 3" xfId="1892"/>
    <cellStyle name="백분율 3 3 74" xfId="1893"/>
    <cellStyle name="백분율 3 3 74 2" xfId="1894"/>
    <cellStyle name="백분율 3 3 74 3" xfId="1895"/>
    <cellStyle name="백분율 3 3 75" xfId="1896"/>
    <cellStyle name="백분율 3 3 75 2" xfId="1897"/>
    <cellStyle name="백분율 3 3 75 3" xfId="1898"/>
    <cellStyle name="백분율 3 3 76" xfId="1899"/>
    <cellStyle name="백분율 3 3 76 2" xfId="1900"/>
    <cellStyle name="백분율 3 3 76 3" xfId="1901"/>
    <cellStyle name="백분율 3 3 77" xfId="1902"/>
    <cellStyle name="백분율 3 3 77 2" xfId="1903"/>
    <cellStyle name="백분율 3 3 77 3" xfId="1904"/>
    <cellStyle name="백분율 3 3 78" xfId="1905"/>
    <cellStyle name="백분율 3 3 78 2" xfId="1906"/>
    <cellStyle name="백분율 3 3 78 3" xfId="1907"/>
    <cellStyle name="백분율 3 3 79" xfId="1908"/>
    <cellStyle name="백분율 3 3 79 2" xfId="1909"/>
    <cellStyle name="백분율 3 3 79 3" xfId="1910"/>
    <cellStyle name="백분율 3 3 8" xfId="1911"/>
    <cellStyle name="백분율 3 3 8 2" xfId="1912"/>
    <cellStyle name="백분율 3 3 8 3" xfId="1913"/>
    <cellStyle name="백분율 3 3 80" xfId="1914"/>
    <cellStyle name="백분율 3 3 80 2" xfId="1915"/>
    <cellStyle name="백분율 3 3 80 3" xfId="1916"/>
    <cellStyle name="백분율 3 3 81" xfId="1917"/>
    <cellStyle name="백분율 3 3 81 2" xfId="1918"/>
    <cellStyle name="백분율 3 3 81 3" xfId="1919"/>
    <cellStyle name="백분율 3 3 82" xfId="1920"/>
    <cellStyle name="백분율 3 3 82 2" xfId="1921"/>
    <cellStyle name="백분율 3 3 82 3" xfId="1922"/>
    <cellStyle name="백분율 3 3 83" xfId="1923"/>
    <cellStyle name="백분율 3 3 83 2" xfId="1924"/>
    <cellStyle name="백분율 3 3 83 3" xfId="1925"/>
    <cellStyle name="백분율 3 3 84" xfId="1926"/>
    <cellStyle name="백분율 3 3 84 2" xfId="1927"/>
    <cellStyle name="백분율 3 3 84 3" xfId="1928"/>
    <cellStyle name="백분율 3 3 85" xfId="1929"/>
    <cellStyle name="백분율 3 3 85 2" xfId="1930"/>
    <cellStyle name="백분율 3 3 85 3" xfId="1931"/>
    <cellStyle name="백분율 3 3 86" xfId="1932"/>
    <cellStyle name="백분율 3 3 86 2" xfId="1933"/>
    <cellStyle name="백분율 3 3 86 3" xfId="1934"/>
    <cellStyle name="백분율 3 3 87" xfId="1935"/>
    <cellStyle name="백분율 3 3 87 2" xfId="1936"/>
    <cellStyle name="백분율 3 3 87 3" xfId="1937"/>
    <cellStyle name="백분율 3 3 88" xfId="1938"/>
    <cellStyle name="백분율 3 3 88 2" xfId="1939"/>
    <cellStyle name="백분율 3 3 88 3" xfId="1940"/>
    <cellStyle name="백분율 3 3 89" xfId="1941"/>
    <cellStyle name="백분율 3 3 89 2" xfId="1942"/>
    <cellStyle name="백분율 3 3 89 3" xfId="1943"/>
    <cellStyle name="백분율 3 3 9" xfId="1944"/>
    <cellStyle name="백분율 3 3 9 2" xfId="1945"/>
    <cellStyle name="백분율 3 3 9 3" xfId="1946"/>
    <cellStyle name="백분율 3 3 90" xfId="1947"/>
    <cellStyle name="백분율 3 3 90 2" xfId="1948"/>
    <cellStyle name="백분율 3 3 90 3" xfId="1949"/>
    <cellStyle name="백분율 3 3 91" xfId="1950"/>
    <cellStyle name="백분율 3 3 91 2" xfId="1951"/>
    <cellStyle name="백분율 3 3 91 3" xfId="1952"/>
    <cellStyle name="백분율 3 3 92" xfId="1953"/>
    <cellStyle name="백분율 3 3 92 2" xfId="1954"/>
    <cellStyle name="백분율 3 3 92 3" xfId="1955"/>
    <cellStyle name="백분율 3 3 93" xfId="1956"/>
    <cellStyle name="백분율 3 3 93 2" xfId="1957"/>
    <cellStyle name="백분율 3 3 93 3" xfId="1958"/>
    <cellStyle name="백분율 3 3 94" xfId="1959"/>
    <cellStyle name="백분율 3 3 94 2" xfId="1960"/>
    <cellStyle name="백분율 3 3 94 3" xfId="1961"/>
    <cellStyle name="백분율 3 3 95" xfId="1962"/>
    <cellStyle name="백분율 3 3 95 2" xfId="1963"/>
    <cellStyle name="백분율 3 3 95 3" xfId="1964"/>
    <cellStyle name="백분율 3 3 96" xfId="1965"/>
    <cellStyle name="백분율 3 3 96 2" xfId="1966"/>
    <cellStyle name="백분율 3 3 96 3" xfId="1967"/>
    <cellStyle name="백분율 3 3 97" xfId="1968"/>
    <cellStyle name="백분율 3 3 97 2" xfId="1969"/>
    <cellStyle name="백분율 3 3 97 3" xfId="1970"/>
    <cellStyle name="백분율 3 3 98" xfId="1971"/>
    <cellStyle name="백분율 3 3 98 2" xfId="1972"/>
    <cellStyle name="백분율 3 3 98 3" xfId="1973"/>
    <cellStyle name="백분율 3 3 99" xfId="1974"/>
    <cellStyle name="백분율 3 3 99 2" xfId="1975"/>
    <cellStyle name="백분율 3 3 99 3" xfId="1976"/>
    <cellStyle name="백분율 3 4" xfId="1977"/>
    <cellStyle name="백분율 3 4 10" xfId="1978"/>
    <cellStyle name="백분율 3 4 10 2" xfId="1979"/>
    <cellStyle name="백분율 3 4 10 3" xfId="1980"/>
    <cellStyle name="백분율 3 4 100" xfId="1981"/>
    <cellStyle name="백분율 3 4 100 2" xfId="1982"/>
    <cellStyle name="백분율 3 4 100 3" xfId="1983"/>
    <cellStyle name="백분율 3 4 101" xfId="1984"/>
    <cellStyle name="백분율 3 4 101 2" xfId="1985"/>
    <cellStyle name="백분율 3 4 101 3" xfId="1986"/>
    <cellStyle name="백분율 3 4 102" xfId="1987"/>
    <cellStyle name="백분율 3 4 102 2" xfId="1988"/>
    <cellStyle name="백분율 3 4 102 3" xfId="1989"/>
    <cellStyle name="백분율 3 4 103" xfId="1990"/>
    <cellStyle name="백분율 3 4 103 2" xfId="1991"/>
    <cellStyle name="백분율 3 4 103 3" xfId="1992"/>
    <cellStyle name="백분율 3 4 104" xfId="1993"/>
    <cellStyle name="백분율 3 4 104 2" xfId="1994"/>
    <cellStyle name="백분율 3 4 104 3" xfId="1995"/>
    <cellStyle name="백분율 3 4 105" xfId="1996"/>
    <cellStyle name="백분율 3 4 105 2" xfId="1997"/>
    <cellStyle name="백분율 3 4 105 3" xfId="1998"/>
    <cellStyle name="백분율 3 4 106" xfId="1999"/>
    <cellStyle name="백분율 3 4 106 2" xfId="2000"/>
    <cellStyle name="백분율 3 4 106 3" xfId="2001"/>
    <cellStyle name="백분율 3 4 107" xfId="2002"/>
    <cellStyle name="백분율 3 4 107 2" xfId="2003"/>
    <cellStyle name="백분율 3 4 107 3" xfId="2004"/>
    <cellStyle name="백분율 3 4 108" xfId="2005"/>
    <cellStyle name="백분율 3 4 108 2" xfId="2006"/>
    <cellStyle name="백분율 3 4 108 3" xfId="2007"/>
    <cellStyle name="백분율 3 4 109" xfId="2008"/>
    <cellStyle name="백분율 3 4 109 2" xfId="2009"/>
    <cellStyle name="백분율 3 4 109 3" xfId="2010"/>
    <cellStyle name="백분율 3 4 11" xfId="2011"/>
    <cellStyle name="백분율 3 4 11 2" xfId="2012"/>
    <cellStyle name="백분율 3 4 11 3" xfId="2013"/>
    <cellStyle name="백분율 3 4 110" xfId="2014"/>
    <cellStyle name="백분율 3 4 110 2" xfId="2015"/>
    <cellStyle name="백분율 3 4 110 3" xfId="2016"/>
    <cellStyle name="백분율 3 4 111" xfId="2017"/>
    <cellStyle name="백분율 3 4 111 2" xfId="2018"/>
    <cellStyle name="백분율 3 4 111 3" xfId="2019"/>
    <cellStyle name="백분율 3 4 112" xfId="2020"/>
    <cellStyle name="백분율 3 4 112 2" xfId="2021"/>
    <cellStyle name="백분율 3 4 112 3" xfId="2022"/>
    <cellStyle name="백분율 3 4 113" xfId="2023"/>
    <cellStyle name="백분율 3 4 113 2" xfId="2024"/>
    <cellStyle name="백분율 3 4 113 3" xfId="2025"/>
    <cellStyle name="백분율 3 4 114" xfId="2026"/>
    <cellStyle name="백분율 3 4 115" xfId="2027"/>
    <cellStyle name="백분율 3 4 12" xfId="2028"/>
    <cellStyle name="백분율 3 4 12 2" xfId="2029"/>
    <cellStyle name="백분율 3 4 12 3" xfId="2030"/>
    <cellStyle name="백분율 3 4 13" xfId="2031"/>
    <cellStyle name="백분율 3 4 13 2" xfId="2032"/>
    <cellStyle name="백분율 3 4 13 3" xfId="2033"/>
    <cellStyle name="백분율 3 4 14" xfId="2034"/>
    <cellStyle name="백분율 3 4 14 2" xfId="2035"/>
    <cellStyle name="백분율 3 4 14 3" xfId="2036"/>
    <cellStyle name="백분율 3 4 15" xfId="2037"/>
    <cellStyle name="백분율 3 4 15 2" xfId="2038"/>
    <cellStyle name="백분율 3 4 15 3" xfId="2039"/>
    <cellStyle name="백분율 3 4 16" xfId="2040"/>
    <cellStyle name="백분율 3 4 16 2" xfId="2041"/>
    <cellStyle name="백분율 3 4 16 3" xfId="2042"/>
    <cellStyle name="백분율 3 4 17" xfId="2043"/>
    <cellStyle name="백분율 3 4 17 2" xfId="2044"/>
    <cellStyle name="백분율 3 4 17 3" xfId="2045"/>
    <cellStyle name="백분율 3 4 18" xfId="2046"/>
    <cellStyle name="백분율 3 4 18 2" xfId="2047"/>
    <cellStyle name="백분율 3 4 18 3" xfId="2048"/>
    <cellStyle name="백분율 3 4 19" xfId="2049"/>
    <cellStyle name="백분율 3 4 19 2" xfId="2050"/>
    <cellStyle name="백분율 3 4 19 3" xfId="2051"/>
    <cellStyle name="백분율 3 4 2" xfId="2052"/>
    <cellStyle name="백분율 3 4 2 10" xfId="2053"/>
    <cellStyle name="백분율 3 4 2 10 2" xfId="2054"/>
    <cellStyle name="백분율 3 4 2 10 3" xfId="2055"/>
    <cellStyle name="백분율 3 4 2 100" xfId="2056"/>
    <cellStyle name="백분율 3 4 2 100 2" xfId="2057"/>
    <cellStyle name="백분율 3 4 2 100 3" xfId="2058"/>
    <cellStyle name="백분율 3 4 2 101" xfId="2059"/>
    <cellStyle name="백분율 3 4 2 101 2" xfId="2060"/>
    <cellStyle name="백분율 3 4 2 101 3" xfId="2061"/>
    <cellStyle name="백분율 3 4 2 102" xfId="2062"/>
    <cellStyle name="백분율 3 4 2 102 2" xfId="2063"/>
    <cellStyle name="백분율 3 4 2 102 3" xfId="2064"/>
    <cellStyle name="백분율 3 4 2 103" xfId="2065"/>
    <cellStyle name="백분율 3 4 2 103 2" xfId="2066"/>
    <cellStyle name="백분율 3 4 2 103 3" xfId="2067"/>
    <cellStyle name="백분율 3 4 2 104" xfId="2068"/>
    <cellStyle name="백분율 3 4 2 104 2" xfId="2069"/>
    <cellStyle name="백분율 3 4 2 104 3" xfId="2070"/>
    <cellStyle name="백분율 3 4 2 105" xfId="2071"/>
    <cellStyle name="백분율 3 4 2 105 2" xfId="2072"/>
    <cellStyle name="백분율 3 4 2 105 3" xfId="2073"/>
    <cellStyle name="백분율 3 4 2 106" xfId="2074"/>
    <cellStyle name="백분율 3 4 2 106 2" xfId="2075"/>
    <cellStyle name="백분율 3 4 2 106 3" xfId="2076"/>
    <cellStyle name="백분율 3 4 2 107" xfId="2077"/>
    <cellStyle name="백분율 3 4 2 107 2" xfId="2078"/>
    <cellStyle name="백분율 3 4 2 107 3" xfId="2079"/>
    <cellStyle name="백분율 3 4 2 108" xfId="2080"/>
    <cellStyle name="백분율 3 4 2 108 2" xfId="2081"/>
    <cellStyle name="백분율 3 4 2 108 3" xfId="2082"/>
    <cellStyle name="백분율 3 4 2 109" xfId="2083"/>
    <cellStyle name="백분율 3 4 2 109 2" xfId="2084"/>
    <cellStyle name="백분율 3 4 2 109 3" xfId="2085"/>
    <cellStyle name="백분율 3 4 2 11" xfId="2086"/>
    <cellStyle name="백분율 3 4 2 11 2" xfId="2087"/>
    <cellStyle name="백분율 3 4 2 11 3" xfId="2088"/>
    <cellStyle name="백분율 3 4 2 110" xfId="2089"/>
    <cellStyle name="백분율 3 4 2 111" xfId="2090"/>
    <cellStyle name="백분율 3 4 2 12" xfId="2091"/>
    <cellStyle name="백분율 3 4 2 12 2" xfId="2092"/>
    <cellStyle name="백분율 3 4 2 12 3" xfId="2093"/>
    <cellStyle name="백분율 3 4 2 13" xfId="2094"/>
    <cellStyle name="백분율 3 4 2 13 2" xfId="2095"/>
    <cellStyle name="백분율 3 4 2 13 3" xfId="2096"/>
    <cellStyle name="백분율 3 4 2 14" xfId="2097"/>
    <cellStyle name="백분율 3 4 2 14 2" xfId="2098"/>
    <cellStyle name="백분율 3 4 2 14 3" xfId="2099"/>
    <cellStyle name="백분율 3 4 2 15" xfId="2100"/>
    <cellStyle name="백분율 3 4 2 15 2" xfId="2101"/>
    <cellStyle name="백분율 3 4 2 15 3" xfId="2102"/>
    <cellStyle name="백분율 3 4 2 16" xfId="2103"/>
    <cellStyle name="백분율 3 4 2 16 2" xfId="2104"/>
    <cellStyle name="백분율 3 4 2 16 3" xfId="2105"/>
    <cellStyle name="백분율 3 4 2 17" xfId="2106"/>
    <cellStyle name="백분율 3 4 2 17 2" xfId="2107"/>
    <cellStyle name="백분율 3 4 2 17 3" xfId="2108"/>
    <cellStyle name="백분율 3 4 2 18" xfId="2109"/>
    <cellStyle name="백분율 3 4 2 18 2" xfId="2110"/>
    <cellStyle name="백분율 3 4 2 18 3" xfId="2111"/>
    <cellStyle name="백분율 3 4 2 19" xfId="2112"/>
    <cellStyle name="백분율 3 4 2 19 2" xfId="2113"/>
    <cellStyle name="백분율 3 4 2 19 3" xfId="2114"/>
    <cellStyle name="백분율 3 4 2 2" xfId="2115"/>
    <cellStyle name="백분율 3 4 2 2 2" xfId="2116"/>
    <cellStyle name="백분율 3 4 2 2 3" xfId="2117"/>
    <cellStyle name="백분율 3 4 2 20" xfId="2118"/>
    <cellStyle name="백분율 3 4 2 20 2" xfId="2119"/>
    <cellStyle name="백분율 3 4 2 20 3" xfId="2120"/>
    <cellStyle name="백분율 3 4 2 21" xfId="2121"/>
    <cellStyle name="백분율 3 4 2 21 2" xfId="2122"/>
    <cellStyle name="백분율 3 4 2 21 3" xfId="2123"/>
    <cellStyle name="백분율 3 4 2 22" xfId="2124"/>
    <cellStyle name="백분율 3 4 2 22 2" xfId="2125"/>
    <cellStyle name="백분율 3 4 2 22 3" xfId="2126"/>
    <cellStyle name="백분율 3 4 2 23" xfId="2127"/>
    <cellStyle name="백분율 3 4 2 23 2" xfId="2128"/>
    <cellStyle name="백분율 3 4 2 23 3" xfId="2129"/>
    <cellStyle name="백분율 3 4 2 24" xfId="2130"/>
    <cellStyle name="백분율 3 4 2 24 2" xfId="2131"/>
    <cellStyle name="백분율 3 4 2 24 3" xfId="2132"/>
    <cellStyle name="백분율 3 4 2 25" xfId="2133"/>
    <cellStyle name="백분율 3 4 2 25 2" xfId="2134"/>
    <cellStyle name="백분율 3 4 2 25 3" xfId="2135"/>
    <cellStyle name="백분율 3 4 2 26" xfId="2136"/>
    <cellStyle name="백분율 3 4 2 26 2" xfId="2137"/>
    <cellStyle name="백분율 3 4 2 26 3" xfId="2138"/>
    <cellStyle name="백분율 3 4 2 27" xfId="2139"/>
    <cellStyle name="백분율 3 4 2 27 2" xfId="2140"/>
    <cellStyle name="백분율 3 4 2 27 3" xfId="2141"/>
    <cellStyle name="백분율 3 4 2 28" xfId="2142"/>
    <cellStyle name="백분율 3 4 2 28 2" xfId="2143"/>
    <cellStyle name="백분율 3 4 2 28 3" xfId="2144"/>
    <cellStyle name="백분율 3 4 2 29" xfId="2145"/>
    <cellStyle name="백분율 3 4 2 29 2" xfId="2146"/>
    <cellStyle name="백분율 3 4 2 29 3" xfId="2147"/>
    <cellStyle name="백분율 3 4 2 3" xfId="2148"/>
    <cellStyle name="백분율 3 4 2 3 2" xfId="2149"/>
    <cellStyle name="백분율 3 4 2 3 3" xfId="2150"/>
    <cellStyle name="백분율 3 4 2 30" xfId="2151"/>
    <cellStyle name="백분율 3 4 2 30 2" xfId="2152"/>
    <cellStyle name="백분율 3 4 2 30 3" xfId="2153"/>
    <cellStyle name="백분율 3 4 2 31" xfId="2154"/>
    <cellStyle name="백분율 3 4 2 31 2" xfId="2155"/>
    <cellStyle name="백분율 3 4 2 31 3" xfId="2156"/>
    <cellStyle name="백분율 3 4 2 32" xfId="2157"/>
    <cellStyle name="백분율 3 4 2 32 2" xfId="2158"/>
    <cellStyle name="백분율 3 4 2 32 3" xfId="2159"/>
    <cellStyle name="백분율 3 4 2 33" xfId="2160"/>
    <cellStyle name="백분율 3 4 2 33 2" xfId="2161"/>
    <cellStyle name="백분율 3 4 2 33 3" xfId="2162"/>
    <cellStyle name="백분율 3 4 2 34" xfId="2163"/>
    <cellStyle name="백분율 3 4 2 34 2" xfId="2164"/>
    <cellStyle name="백분율 3 4 2 34 3" xfId="2165"/>
    <cellStyle name="백분율 3 4 2 35" xfId="2166"/>
    <cellStyle name="백분율 3 4 2 35 2" xfId="2167"/>
    <cellStyle name="백분율 3 4 2 35 3" xfId="2168"/>
    <cellStyle name="백분율 3 4 2 36" xfId="2169"/>
    <cellStyle name="백분율 3 4 2 36 2" xfId="2170"/>
    <cellStyle name="백분율 3 4 2 36 3" xfId="2171"/>
    <cellStyle name="백분율 3 4 2 37" xfId="2172"/>
    <cellStyle name="백분율 3 4 2 37 2" xfId="2173"/>
    <cellStyle name="백분율 3 4 2 37 3" xfId="2174"/>
    <cellStyle name="백분율 3 4 2 38" xfId="2175"/>
    <cellStyle name="백분율 3 4 2 38 2" xfId="2176"/>
    <cellStyle name="백분율 3 4 2 38 3" xfId="2177"/>
    <cellStyle name="백분율 3 4 2 39" xfId="2178"/>
    <cellStyle name="백분율 3 4 2 39 2" xfId="2179"/>
    <cellStyle name="백분율 3 4 2 39 3" xfId="2180"/>
    <cellStyle name="백분율 3 4 2 4" xfId="2181"/>
    <cellStyle name="백분율 3 4 2 4 2" xfId="2182"/>
    <cellStyle name="백분율 3 4 2 4 3" xfId="2183"/>
    <cellStyle name="백분율 3 4 2 40" xfId="2184"/>
    <cellStyle name="백분율 3 4 2 40 2" xfId="2185"/>
    <cellStyle name="백분율 3 4 2 40 3" xfId="2186"/>
    <cellStyle name="백분율 3 4 2 41" xfId="2187"/>
    <cellStyle name="백분율 3 4 2 41 2" xfId="2188"/>
    <cellStyle name="백분율 3 4 2 41 3" xfId="2189"/>
    <cellStyle name="백분율 3 4 2 42" xfId="2190"/>
    <cellStyle name="백분율 3 4 2 42 2" xfId="2191"/>
    <cellStyle name="백분율 3 4 2 42 3" xfId="2192"/>
    <cellStyle name="백분율 3 4 2 43" xfId="2193"/>
    <cellStyle name="백분율 3 4 2 43 2" xfId="2194"/>
    <cellStyle name="백분율 3 4 2 43 3" xfId="2195"/>
    <cellStyle name="백분율 3 4 2 44" xfId="2196"/>
    <cellStyle name="백분율 3 4 2 44 2" xfId="2197"/>
    <cellStyle name="백분율 3 4 2 44 3" xfId="2198"/>
    <cellStyle name="백분율 3 4 2 45" xfId="2199"/>
    <cellStyle name="백분율 3 4 2 45 2" xfId="2200"/>
    <cellStyle name="백분율 3 4 2 45 3" xfId="2201"/>
    <cellStyle name="백분율 3 4 2 46" xfId="2202"/>
    <cellStyle name="백분율 3 4 2 46 2" xfId="2203"/>
    <cellStyle name="백분율 3 4 2 46 3" xfId="2204"/>
    <cellStyle name="백분율 3 4 2 47" xfId="2205"/>
    <cellStyle name="백분율 3 4 2 47 2" xfId="2206"/>
    <cellStyle name="백분율 3 4 2 47 3" xfId="2207"/>
    <cellStyle name="백분율 3 4 2 48" xfId="2208"/>
    <cellStyle name="백분율 3 4 2 48 2" xfId="2209"/>
    <cellStyle name="백분율 3 4 2 48 3" xfId="2210"/>
    <cellStyle name="백분율 3 4 2 49" xfId="2211"/>
    <cellStyle name="백분율 3 4 2 49 2" xfId="2212"/>
    <cellStyle name="백분율 3 4 2 49 3" xfId="2213"/>
    <cellStyle name="백분율 3 4 2 5" xfId="2214"/>
    <cellStyle name="백분율 3 4 2 5 2" xfId="2215"/>
    <cellStyle name="백분율 3 4 2 5 3" xfId="2216"/>
    <cellStyle name="백분율 3 4 2 50" xfId="2217"/>
    <cellStyle name="백분율 3 4 2 50 2" xfId="2218"/>
    <cellStyle name="백분율 3 4 2 50 3" xfId="2219"/>
    <cellStyle name="백분율 3 4 2 51" xfId="2220"/>
    <cellStyle name="백분율 3 4 2 51 2" xfId="2221"/>
    <cellStyle name="백분율 3 4 2 51 3" xfId="2222"/>
    <cellStyle name="백분율 3 4 2 52" xfId="2223"/>
    <cellStyle name="백분율 3 4 2 52 2" xfId="2224"/>
    <cellStyle name="백분율 3 4 2 52 3" xfId="2225"/>
    <cellStyle name="백분율 3 4 2 53" xfId="2226"/>
    <cellStyle name="백분율 3 4 2 53 2" xfId="2227"/>
    <cellStyle name="백분율 3 4 2 53 3" xfId="2228"/>
    <cellStyle name="백분율 3 4 2 54" xfId="2229"/>
    <cellStyle name="백분율 3 4 2 54 2" xfId="2230"/>
    <cellStyle name="백분율 3 4 2 54 3" xfId="2231"/>
    <cellStyle name="백분율 3 4 2 55" xfId="2232"/>
    <cellStyle name="백분율 3 4 2 55 2" xfId="2233"/>
    <cellStyle name="백분율 3 4 2 55 3" xfId="2234"/>
    <cellStyle name="백분율 3 4 2 56" xfId="2235"/>
    <cellStyle name="백분율 3 4 2 56 2" xfId="2236"/>
    <cellStyle name="백분율 3 4 2 56 3" xfId="2237"/>
    <cellStyle name="백분율 3 4 2 57" xfId="2238"/>
    <cellStyle name="백분율 3 4 2 57 2" xfId="2239"/>
    <cellStyle name="백분율 3 4 2 57 3" xfId="2240"/>
    <cellStyle name="백분율 3 4 2 58" xfId="2241"/>
    <cellStyle name="백분율 3 4 2 58 2" xfId="2242"/>
    <cellStyle name="백분율 3 4 2 58 3" xfId="2243"/>
    <cellStyle name="백분율 3 4 2 59" xfId="2244"/>
    <cellStyle name="백분율 3 4 2 59 2" xfId="2245"/>
    <cellStyle name="백분율 3 4 2 59 3" xfId="2246"/>
    <cellStyle name="백분율 3 4 2 6" xfId="2247"/>
    <cellStyle name="백분율 3 4 2 6 2" xfId="2248"/>
    <cellStyle name="백분율 3 4 2 6 3" xfId="2249"/>
    <cellStyle name="백분율 3 4 2 60" xfId="2250"/>
    <cellStyle name="백분율 3 4 2 60 2" xfId="2251"/>
    <cellStyle name="백분율 3 4 2 60 3" xfId="2252"/>
    <cellStyle name="백분율 3 4 2 61" xfId="2253"/>
    <cellStyle name="백분율 3 4 2 61 2" xfId="2254"/>
    <cellStyle name="백분율 3 4 2 61 3" xfId="2255"/>
    <cellStyle name="백분율 3 4 2 62" xfId="2256"/>
    <cellStyle name="백분율 3 4 2 62 2" xfId="2257"/>
    <cellStyle name="백분율 3 4 2 62 3" xfId="2258"/>
    <cellStyle name="백분율 3 4 2 63" xfId="2259"/>
    <cellStyle name="백분율 3 4 2 63 2" xfId="2260"/>
    <cellStyle name="백분율 3 4 2 63 3" xfId="2261"/>
    <cellStyle name="백분율 3 4 2 64" xfId="2262"/>
    <cellStyle name="백분율 3 4 2 64 2" xfId="2263"/>
    <cellStyle name="백분율 3 4 2 64 3" xfId="2264"/>
    <cellStyle name="백분율 3 4 2 65" xfId="2265"/>
    <cellStyle name="백분율 3 4 2 65 2" xfId="2266"/>
    <cellStyle name="백분율 3 4 2 65 3" xfId="2267"/>
    <cellStyle name="백분율 3 4 2 66" xfId="2268"/>
    <cellStyle name="백분율 3 4 2 66 2" xfId="2269"/>
    <cellStyle name="백분율 3 4 2 66 3" xfId="2270"/>
    <cellStyle name="백분율 3 4 2 67" xfId="2271"/>
    <cellStyle name="백분율 3 4 2 67 2" xfId="2272"/>
    <cellStyle name="백분율 3 4 2 67 3" xfId="2273"/>
    <cellStyle name="백분율 3 4 2 68" xfId="2274"/>
    <cellStyle name="백분율 3 4 2 68 2" xfId="2275"/>
    <cellStyle name="백분율 3 4 2 68 3" xfId="2276"/>
    <cellStyle name="백분율 3 4 2 69" xfId="2277"/>
    <cellStyle name="백분율 3 4 2 69 2" xfId="2278"/>
    <cellStyle name="백분율 3 4 2 69 3" xfId="2279"/>
    <cellStyle name="백분율 3 4 2 7" xfId="2280"/>
    <cellStyle name="백분율 3 4 2 7 2" xfId="2281"/>
    <cellStyle name="백분율 3 4 2 7 3" xfId="2282"/>
    <cellStyle name="백분율 3 4 2 70" xfId="2283"/>
    <cellStyle name="백분율 3 4 2 70 2" xfId="2284"/>
    <cellStyle name="백분율 3 4 2 70 3" xfId="2285"/>
    <cellStyle name="백분율 3 4 2 71" xfId="2286"/>
    <cellStyle name="백분율 3 4 2 71 2" xfId="2287"/>
    <cellStyle name="백분율 3 4 2 71 3" xfId="2288"/>
    <cellStyle name="백분율 3 4 2 72" xfId="2289"/>
    <cellStyle name="백분율 3 4 2 72 2" xfId="2290"/>
    <cellStyle name="백분율 3 4 2 72 3" xfId="2291"/>
    <cellStyle name="백분율 3 4 2 73" xfId="2292"/>
    <cellStyle name="백분율 3 4 2 73 2" xfId="2293"/>
    <cellStyle name="백분율 3 4 2 73 3" xfId="2294"/>
    <cellStyle name="백분율 3 4 2 74" xfId="2295"/>
    <cellStyle name="백분율 3 4 2 74 2" xfId="2296"/>
    <cellStyle name="백분율 3 4 2 74 3" xfId="2297"/>
    <cellStyle name="백분율 3 4 2 75" xfId="2298"/>
    <cellStyle name="백분율 3 4 2 75 2" xfId="2299"/>
    <cellStyle name="백분율 3 4 2 75 3" xfId="2300"/>
    <cellStyle name="백분율 3 4 2 76" xfId="2301"/>
    <cellStyle name="백분율 3 4 2 76 2" xfId="2302"/>
    <cellStyle name="백분율 3 4 2 76 3" xfId="2303"/>
    <cellStyle name="백분율 3 4 2 77" xfId="2304"/>
    <cellStyle name="백분율 3 4 2 77 2" xfId="2305"/>
    <cellStyle name="백분율 3 4 2 77 3" xfId="2306"/>
    <cellStyle name="백분율 3 4 2 78" xfId="2307"/>
    <cellStyle name="백분율 3 4 2 78 2" xfId="2308"/>
    <cellStyle name="백분율 3 4 2 78 3" xfId="2309"/>
    <cellStyle name="백분율 3 4 2 79" xfId="2310"/>
    <cellStyle name="백분율 3 4 2 79 2" xfId="2311"/>
    <cellStyle name="백분율 3 4 2 79 3" xfId="2312"/>
    <cellStyle name="백분율 3 4 2 8" xfId="2313"/>
    <cellStyle name="백분율 3 4 2 8 2" xfId="2314"/>
    <cellStyle name="백분율 3 4 2 8 3" xfId="2315"/>
    <cellStyle name="백분율 3 4 2 80" xfId="2316"/>
    <cellStyle name="백분율 3 4 2 80 2" xfId="2317"/>
    <cellStyle name="백분율 3 4 2 80 3" xfId="2318"/>
    <cellStyle name="백분율 3 4 2 81" xfId="2319"/>
    <cellStyle name="백분율 3 4 2 81 2" xfId="2320"/>
    <cellStyle name="백분율 3 4 2 81 3" xfId="2321"/>
    <cellStyle name="백분율 3 4 2 82" xfId="2322"/>
    <cellStyle name="백분율 3 4 2 82 2" xfId="2323"/>
    <cellStyle name="백분율 3 4 2 82 3" xfId="2324"/>
    <cellStyle name="백분율 3 4 2 83" xfId="2325"/>
    <cellStyle name="백분율 3 4 2 83 2" xfId="2326"/>
    <cellStyle name="백분율 3 4 2 83 3" xfId="2327"/>
    <cellStyle name="백분율 3 4 2 84" xfId="2328"/>
    <cellStyle name="백분율 3 4 2 84 2" xfId="2329"/>
    <cellStyle name="백분율 3 4 2 84 3" xfId="2330"/>
    <cellStyle name="백분율 3 4 2 85" xfId="2331"/>
    <cellStyle name="백분율 3 4 2 85 2" xfId="2332"/>
    <cellStyle name="백분율 3 4 2 85 3" xfId="2333"/>
    <cellStyle name="백분율 3 4 2 86" xfId="2334"/>
    <cellStyle name="백분율 3 4 2 86 2" xfId="2335"/>
    <cellStyle name="백분율 3 4 2 86 3" xfId="2336"/>
    <cellStyle name="백분율 3 4 2 87" xfId="2337"/>
    <cellStyle name="백분율 3 4 2 87 2" xfId="2338"/>
    <cellStyle name="백분율 3 4 2 87 3" xfId="2339"/>
    <cellStyle name="백분율 3 4 2 88" xfId="2340"/>
    <cellStyle name="백분율 3 4 2 88 2" xfId="2341"/>
    <cellStyle name="백분율 3 4 2 88 3" xfId="2342"/>
    <cellStyle name="백분율 3 4 2 89" xfId="2343"/>
    <cellStyle name="백분율 3 4 2 89 2" xfId="2344"/>
    <cellStyle name="백분율 3 4 2 89 3" xfId="2345"/>
    <cellStyle name="백분율 3 4 2 9" xfId="2346"/>
    <cellStyle name="백분율 3 4 2 9 2" xfId="2347"/>
    <cellStyle name="백분율 3 4 2 9 3" xfId="2348"/>
    <cellStyle name="백분율 3 4 2 90" xfId="2349"/>
    <cellStyle name="백분율 3 4 2 90 2" xfId="2350"/>
    <cellStyle name="백분율 3 4 2 90 3" xfId="2351"/>
    <cellStyle name="백분율 3 4 2 91" xfId="2352"/>
    <cellStyle name="백분율 3 4 2 91 2" xfId="2353"/>
    <cellStyle name="백분율 3 4 2 91 3" xfId="2354"/>
    <cellStyle name="백분율 3 4 2 92" xfId="2355"/>
    <cellStyle name="백분율 3 4 2 92 2" xfId="2356"/>
    <cellStyle name="백분율 3 4 2 92 3" xfId="2357"/>
    <cellStyle name="백분율 3 4 2 93" xfId="2358"/>
    <cellStyle name="백분율 3 4 2 93 2" xfId="2359"/>
    <cellStyle name="백분율 3 4 2 93 3" xfId="2360"/>
    <cellStyle name="백분율 3 4 2 94" xfId="2361"/>
    <cellStyle name="백분율 3 4 2 94 2" xfId="2362"/>
    <cellStyle name="백분율 3 4 2 94 3" xfId="2363"/>
    <cellStyle name="백분율 3 4 2 95" xfId="2364"/>
    <cellStyle name="백분율 3 4 2 95 2" xfId="2365"/>
    <cellStyle name="백분율 3 4 2 95 3" xfId="2366"/>
    <cellStyle name="백분율 3 4 2 96" xfId="2367"/>
    <cellStyle name="백분율 3 4 2 96 2" xfId="2368"/>
    <cellStyle name="백분율 3 4 2 96 3" xfId="2369"/>
    <cellStyle name="백분율 3 4 2 97" xfId="2370"/>
    <cellStyle name="백분율 3 4 2 97 2" xfId="2371"/>
    <cellStyle name="백분율 3 4 2 97 3" xfId="2372"/>
    <cellStyle name="백분율 3 4 2 98" xfId="2373"/>
    <cellStyle name="백분율 3 4 2 98 2" xfId="2374"/>
    <cellStyle name="백분율 3 4 2 98 3" xfId="2375"/>
    <cellStyle name="백분율 3 4 2 99" xfId="2376"/>
    <cellStyle name="백분율 3 4 2 99 2" xfId="2377"/>
    <cellStyle name="백분율 3 4 2 99 3" xfId="2378"/>
    <cellStyle name="백분율 3 4 20" xfId="2379"/>
    <cellStyle name="백분율 3 4 20 2" xfId="2380"/>
    <cellStyle name="백분율 3 4 20 3" xfId="2381"/>
    <cellStyle name="백분율 3 4 21" xfId="2382"/>
    <cellStyle name="백분율 3 4 21 2" xfId="2383"/>
    <cellStyle name="백분율 3 4 21 3" xfId="2384"/>
    <cellStyle name="백분율 3 4 22" xfId="2385"/>
    <cellStyle name="백분율 3 4 22 2" xfId="2386"/>
    <cellStyle name="백분율 3 4 22 3" xfId="2387"/>
    <cellStyle name="백분율 3 4 23" xfId="2388"/>
    <cellStyle name="백분율 3 4 23 2" xfId="2389"/>
    <cellStyle name="백분율 3 4 23 3" xfId="2390"/>
    <cellStyle name="백분율 3 4 24" xfId="2391"/>
    <cellStyle name="백분율 3 4 24 2" xfId="2392"/>
    <cellStyle name="백분율 3 4 24 3" xfId="2393"/>
    <cellStyle name="백분율 3 4 25" xfId="2394"/>
    <cellStyle name="백분율 3 4 25 2" xfId="2395"/>
    <cellStyle name="백분율 3 4 25 3" xfId="2396"/>
    <cellStyle name="백분율 3 4 26" xfId="2397"/>
    <cellStyle name="백분율 3 4 26 2" xfId="2398"/>
    <cellStyle name="백분율 3 4 26 3" xfId="2399"/>
    <cellStyle name="백분율 3 4 27" xfId="2400"/>
    <cellStyle name="백분율 3 4 27 2" xfId="2401"/>
    <cellStyle name="백분율 3 4 27 3" xfId="2402"/>
    <cellStyle name="백분율 3 4 28" xfId="2403"/>
    <cellStyle name="백분율 3 4 28 2" xfId="2404"/>
    <cellStyle name="백분율 3 4 28 3" xfId="2405"/>
    <cellStyle name="백분율 3 4 29" xfId="2406"/>
    <cellStyle name="백분율 3 4 29 2" xfId="2407"/>
    <cellStyle name="백분율 3 4 29 3" xfId="2408"/>
    <cellStyle name="백분율 3 4 3" xfId="2409"/>
    <cellStyle name="백분율 3 4 3 10" xfId="2410"/>
    <cellStyle name="백분율 3 4 3 10 2" xfId="2411"/>
    <cellStyle name="백분율 3 4 3 10 3" xfId="2412"/>
    <cellStyle name="백분율 3 4 3 100" xfId="2413"/>
    <cellStyle name="백분율 3 4 3 100 2" xfId="2414"/>
    <cellStyle name="백분율 3 4 3 100 3" xfId="2415"/>
    <cellStyle name="백분율 3 4 3 101" xfId="2416"/>
    <cellStyle name="백분율 3 4 3 101 2" xfId="2417"/>
    <cellStyle name="백분율 3 4 3 101 3" xfId="2418"/>
    <cellStyle name="백분율 3 4 3 102" xfId="2419"/>
    <cellStyle name="백분율 3 4 3 102 2" xfId="2420"/>
    <cellStyle name="백분율 3 4 3 102 3" xfId="2421"/>
    <cellStyle name="백분율 3 4 3 103" xfId="2422"/>
    <cellStyle name="백분율 3 4 3 103 2" xfId="2423"/>
    <cellStyle name="백분율 3 4 3 103 3" xfId="2424"/>
    <cellStyle name="백분율 3 4 3 104" xfId="2425"/>
    <cellStyle name="백분율 3 4 3 104 2" xfId="2426"/>
    <cellStyle name="백분율 3 4 3 104 3" xfId="2427"/>
    <cellStyle name="백분율 3 4 3 105" xfId="2428"/>
    <cellStyle name="백분율 3 4 3 105 2" xfId="2429"/>
    <cellStyle name="백분율 3 4 3 105 3" xfId="2430"/>
    <cellStyle name="백분율 3 4 3 106" xfId="2431"/>
    <cellStyle name="백분율 3 4 3 106 2" xfId="2432"/>
    <cellStyle name="백분율 3 4 3 106 3" xfId="2433"/>
    <cellStyle name="백분율 3 4 3 107" xfId="2434"/>
    <cellStyle name="백분율 3 4 3 107 2" xfId="2435"/>
    <cellStyle name="백분율 3 4 3 107 3" xfId="2436"/>
    <cellStyle name="백분율 3 4 3 108" xfId="2437"/>
    <cellStyle name="백분율 3 4 3 108 2" xfId="2438"/>
    <cellStyle name="백분율 3 4 3 108 3" xfId="2439"/>
    <cellStyle name="백분율 3 4 3 109" xfId="2440"/>
    <cellStyle name="백분율 3 4 3 109 2" xfId="2441"/>
    <cellStyle name="백분율 3 4 3 109 3" xfId="2442"/>
    <cellStyle name="백분율 3 4 3 11" xfId="2443"/>
    <cellStyle name="백분율 3 4 3 11 2" xfId="2444"/>
    <cellStyle name="백분율 3 4 3 11 3" xfId="2445"/>
    <cellStyle name="백분율 3 4 3 110" xfId="2446"/>
    <cellStyle name="백분율 3 4 3 111" xfId="2447"/>
    <cellStyle name="백분율 3 4 3 12" xfId="2448"/>
    <cellStyle name="백분율 3 4 3 12 2" xfId="2449"/>
    <cellStyle name="백분율 3 4 3 12 3" xfId="2450"/>
    <cellStyle name="백분율 3 4 3 13" xfId="2451"/>
    <cellStyle name="백분율 3 4 3 13 2" xfId="2452"/>
    <cellStyle name="백분율 3 4 3 13 3" xfId="2453"/>
    <cellStyle name="백분율 3 4 3 14" xfId="2454"/>
    <cellStyle name="백분율 3 4 3 14 2" xfId="2455"/>
    <cellStyle name="백분율 3 4 3 14 3" xfId="2456"/>
    <cellStyle name="백분율 3 4 3 15" xfId="2457"/>
    <cellStyle name="백분율 3 4 3 15 2" xfId="2458"/>
    <cellStyle name="백분율 3 4 3 15 3" xfId="2459"/>
    <cellStyle name="백분율 3 4 3 16" xfId="2460"/>
    <cellStyle name="백분율 3 4 3 16 2" xfId="2461"/>
    <cellStyle name="백분율 3 4 3 16 3" xfId="2462"/>
    <cellStyle name="백분율 3 4 3 17" xfId="2463"/>
    <cellStyle name="백분율 3 4 3 17 2" xfId="2464"/>
    <cellStyle name="백분율 3 4 3 17 3" xfId="2465"/>
    <cellStyle name="백분율 3 4 3 18" xfId="2466"/>
    <cellStyle name="백분율 3 4 3 18 2" xfId="2467"/>
    <cellStyle name="백분율 3 4 3 18 3" xfId="2468"/>
    <cellStyle name="백분율 3 4 3 19" xfId="2469"/>
    <cellStyle name="백분율 3 4 3 19 2" xfId="2470"/>
    <cellStyle name="백분율 3 4 3 19 3" xfId="2471"/>
    <cellStyle name="백분율 3 4 3 2" xfId="2472"/>
    <cellStyle name="백분율 3 4 3 2 2" xfId="2473"/>
    <cellStyle name="백분율 3 4 3 2 3" xfId="2474"/>
    <cellStyle name="백분율 3 4 3 20" xfId="2475"/>
    <cellStyle name="백분율 3 4 3 20 2" xfId="2476"/>
    <cellStyle name="백분율 3 4 3 20 3" xfId="2477"/>
    <cellStyle name="백분율 3 4 3 21" xfId="2478"/>
    <cellStyle name="백분율 3 4 3 21 2" xfId="2479"/>
    <cellStyle name="백분율 3 4 3 21 3" xfId="2480"/>
    <cellStyle name="백분율 3 4 3 22" xfId="2481"/>
    <cellStyle name="백분율 3 4 3 22 2" xfId="2482"/>
    <cellStyle name="백분율 3 4 3 22 3" xfId="2483"/>
    <cellStyle name="백분율 3 4 3 23" xfId="2484"/>
    <cellStyle name="백분율 3 4 3 23 2" xfId="2485"/>
    <cellStyle name="백분율 3 4 3 23 3" xfId="2486"/>
    <cellStyle name="백분율 3 4 3 24" xfId="2487"/>
    <cellStyle name="백분율 3 4 3 24 2" xfId="2488"/>
    <cellStyle name="백분율 3 4 3 24 3" xfId="2489"/>
    <cellStyle name="백분율 3 4 3 25" xfId="2490"/>
    <cellStyle name="백분율 3 4 3 25 2" xfId="2491"/>
    <cellStyle name="백분율 3 4 3 25 3" xfId="2492"/>
    <cellStyle name="백분율 3 4 3 26" xfId="2493"/>
    <cellStyle name="백분율 3 4 3 26 2" xfId="2494"/>
    <cellStyle name="백분율 3 4 3 26 3" xfId="2495"/>
    <cellStyle name="백분율 3 4 3 27" xfId="2496"/>
    <cellStyle name="백분율 3 4 3 27 2" xfId="2497"/>
    <cellStyle name="백분율 3 4 3 27 3" xfId="2498"/>
    <cellStyle name="백분율 3 4 3 28" xfId="2499"/>
    <cellStyle name="백분율 3 4 3 28 2" xfId="2500"/>
    <cellStyle name="백분율 3 4 3 28 3" xfId="2501"/>
    <cellStyle name="백분율 3 4 3 29" xfId="2502"/>
    <cellStyle name="백분율 3 4 3 29 2" xfId="2503"/>
    <cellStyle name="백분율 3 4 3 29 3" xfId="2504"/>
    <cellStyle name="백분율 3 4 3 3" xfId="2505"/>
    <cellStyle name="백분율 3 4 3 3 2" xfId="2506"/>
    <cellStyle name="백분율 3 4 3 3 3" xfId="2507"/>
    <cellStyle name="백분율 3 4 3 30" xfId="2508"/>
    <cellStyle name="백분율 3 4 3 30 2" xfId="2509"/>
    <cellStyle name="백분율 3 4 3 30 3" xfId="2510"/>
    <cellStyle name="백분율 3 4 3 31" xfId="2511"/>
    <cellStyle name="백분율 3 4 3 31 2" xfId="2512"/>
    <cellStyle name="백분율 3 4 3 31 3" xfId="2513"/>
    <cellStyle name="백분율 3 4 3 32" xfId="2514"/>
    <cellStyle name="백분율 3 4 3 32 2" xfId="2515"/>
    <cellStyle name="백분율 3 4 3 32 3" xfId="2516"/>
    <cellStyle name="백분율 3 4 3 33" xfId="2517"/>
    <cellStyle name="백분율 3 4 3 33 2" xfId="2518"/>
    <cellStyle name="백분율 3 4 3 33 3" xfId="2519"/>
    <cellStyle name="백분율 3 4 3 34" xfId="2520"/>
    <cellStyle name="백분율 3 4 3 34 2" xfId="2521"/>
    <cellStyle name="백분율 3 4 3 34 3" xfId="2522"/>
    <cellStyle name="백분율 3 4 3 35" xfId="2523"/>
    <cellStyle name="백분율 3 4 3 35 2" xfId="2524"/>
    <cellStyle name="백분율 3 4 3 35 3" xfId="2525"/>
    <cellStyle name="백분율 3 4 3 36" xfId="2526"/>
    <cellStyle name="백분율 3 4 3 36 2" xfId="2527"/>
    <cellStyle name="백분율 3 4 3 36 3" xfId="2528"/>
    <cellStyle name="백분율 3 4 3 37" xfId="2529"/>
    <cellStyle name="백분율 3 4 3 37 2" xfId="2530"/>
    <cellStyle name="백분율 3 4 3 37 3" xfId="2531"/>
    <cellStyle name="백분율 3 4 3 38" xfId="2532"/>
    <cellStyle name="백분율 3 4 3 38 2" xfId="2533"/>
    <cellStyle name="백분율 3 4 3 38 3" xfId="2534"/>
    <cellStyle name="백분율 3 4 3 39" xfId="2535"/>
    <cellStyle name="백분율 3 4 3 39 2" xfId="2536"/>
    <cellStyle name="백분율 3 4 3 39 3" xfId="2537"/>
    <cellStyle name="백분율 3 4 3 4" xfId="2538"/>
    <cellStyle name="백분율 3 4 3 4 2" xfId="2539"/>
    <cellStyle name="백분율 3 4 3 4 3" xfId="2540"/>
    <cellStyle name="백분율 3 4 3 40" xfId="2541"/>
    <cellStyle name="백분율 3 4 3 40 2" xfId="2542"/>
    <cellStyle name="백분율 3 4 3 40 3" xfId="2543"/>
    <cellStyle name="백분율 3 4 3 41" xfId="2544"/>
    <cellStyle name="백분율 3 4 3 41 2" xfId="2545"/>
    <cellStyle name="백분율 3 4 3 41 3" xfId="2546"/>
    <cellStyle name="백분율 3 4 3 42" xfId="2547"/>
    <cellStyle name="백분율 3 4 3 42 2" xfId="2548"/>
    <cellStyle name="백분율 3 4 3 42 3" xfId="2549"/>
    <cellStyle name="백분율 3 4 3 43" xfId="2550"/>
    <cellStyle name="백분율 3 4 3 43 2" xfId="2551"/>
    <cellStyle name="백분율 3 4 3 43 3" xfId="2552"/>
    <cellStyle name="백분율 3 4 3 44" xfId="2553"/>
    <cellStyle name="백분율 3 4 3 44 2" xfId="2554"/>
    <cellStyle name="백분율 3 4 3 44 3" xfId="2555"/>
    <cellStyle name="백분율 3 4 3 45" xfId="2556"/>
    <cellStyle name="백분율 3 4 3 45 2" xfId="2557"/>
    <cellStyle name="백분율 3 4 3 45 3" xfId="2558"/>
    <cellStyle name="백분율 3 4 3 46" xfId="2559"/>
    <cellStyle name="백분율 3 4 3 46 2" xfId="2560"/>
    <cellStyle name="백분율 3 4 3 46 3" xfId="2561"/>
    <cellStyle name="백분율 3 4 3 47" xfId="2562"/>
    <cellStyle name="백분율 3 4 3 47 2" xfId="2563"/>
    <cellStyle name="백분율 3 4 3 47 3" xfId="2564"/>
    <cellStyle name="백분율 3 4 3 48" xfId="2565"/>
    <cellStyle name="백분율 3 4 3 48 2" xfId="2566"/>
    <cellStyle name="백분율 3 4 3 48 3" xfId="2567"/>
    <cellStyle name="백분율 3 4 3 49" xfId="2568"/>
    <cellStyle name="백분율 3 4 3 49 2" xfId="2569"/>
    <cellStyle name="백분율 3 4 3 49 3" xfId="2570"/>
    <cellStyle name="백분율 3 4 3 5" xfId="2571"/>
    <cellStyle name="백분율 3 4 3 5 2" xfId="2572"/>
    <cellStyle name="백분율 3 4 3 5 3" xfId="2573"/>
    <cellStyle name="백분율 3 4 3 50" xfId="2574"/>
    <cellStyle name="백분율 3 4 3 50 2" xfId="2575"/>
    <cellStyle name="백분율 3 4 3 50 3" xfId="2576"/>
    <cellStyle name="백분율 3 4 3 51" xfId="2577"/>
    <cellStyle name="백분율 3 4 3 51 2" xfId="2578"/>
    <cellStyle name="백분율 3 4 3 51 3" xfId="2579"/>
    <cellStyle name="백분율 3 4 3 52" xfId="2580"/>
    <cellStyle name="백분율 3 4 3 52 2" xfId="2581"/>
    <cellStyle name="백분율 3 4 3 52 3" xfId="2582"/>
    <cellStyle name="백분율 3 4 3 53" xfId="2583"/>
    <cellStyle name="백분율 3 4 3 53 2" xfId="2584"/>
    <cellStyle name="백분율 3 4 3 53 3" xfId="2585"/>
    <cellStyle name="백분율 3 4 3 54" xfId="2586"/>
    <cellStyle name="백분율 3 4 3 54 2" xfId="2587"/>
    <cellStyle name="백분율 3 4 3 54 3" xfId="2588"/>
    <cellStyle name="백분율 3 4 3 55" xfId="2589"/>
    <cellStyle name="백분율 3 4 3 55 2" xfId="2590"/>
    <cellStyle name="백분율 3 4 3 55 3" xfId="2591"/>
    <cellStyle name="백분율 3 4 3 56" xfId="2592"/>
    <cellStyle name="백분율 3 4 3 56 2" xfId="2593"/>
    <cellStyle name="백분율 3 4 3 56 3" xfId="2594"/>
    <cellStyle name="백분율 3 4 3 57" xfId="2595"/>
    <cellStyle name="백분율 3 4 3 57 2" xfId="2596"/>
    <cellStyle name="백분율 3 4 3 57 3" xfId="2597"/>
    <cellStyle name="백분율 3 4 3 58" xfId="2598"/>
    <cellStyle name="백분율 3 4 3 58 2" xfId="2599"/>
    <cellStyle name="백분율 3 4 3 58 3" xfId="2600"/>
    <cellStyle name="백분율 3 4 3 59" xfId="2601"/>
    <cellStyle name="백분율 3 4 3 59 2" xfId="2602"/>
    <cellStyle name="백분율 3 4 3 59 3" xfId="2603"/>
    <cellStyle name="백분율 3 4 3 6" xfId="2604"/>
    <cellStyle name="백분율 3 4 3 6 2" xfId="2605"/>
    <cellStyle name="백분율 3 4 3 6 3" xfId="2606"/>
    <cellStyle name="백분율 3 4 3 60" xfId="2607"/>
    <cellStyle name="백분율 3 4 3 60 2" xfId="2608"/>
    <cellStyle name="백분율 3 4 3 60 3" xfId="2609"/>
    <cellStyle name="백분율 3 4 3 61" xfId="2610"/>
    <cellStyle name="백분율 3 4 3 61 2" xfId="2611"/>
    <cellStyle name="백분율 3 4 3 61 3" xfId="2612"/>
    <cellStyle name="백분율 3 4 3 62" xfId="2613"/>
    <cellStyle name="백분율 3 4 3 62 2" xfId="2614"/>
    <cellStyle name="백분율 3 4 3 62 3" xfId="2615"/>
    <cellStyle name="백분율 3 4 3 63" xfId="2616"/>
    <cellStyle name="백분율 3 4 3 63 2" xfId="2617"/>
    <cellStyle name="백분율 3 4 3 63 3" xfId="2618"/>
    <cellStyle name="백분율 3 4 3 64" xfId="2619"/>
    <cellStyle name="백분율 3 4 3 64 2" xfId="2620"/>
    <cellStyle name="백분율 3 4 3 64 3" xfId="2621"/>
    <cellStyle name="백분율 3 4 3 65" xfId="2622"/>
    <cellStyle name="백분율 3 4 3 65 2" xfId="2623"/>
    <cellStyle name="백분율 3 4 3 65 3" xfId="2624"/>
    <cellStyle name="백분율 3 4 3 66" xfId="2625"/>
    <cellStyle name="백분율 3 4 3 66 2" xfId="2626"/>
    <cellStyle name="백분율 3 4 3 66 3" xfId="2627"/>
    <cellStyle name="백분율 3 4 3 67" xfId="2628"/>
    <cellStyle name="백분율 3 4 3 67 2" xfId="2629"/>
    <cellStyle name="백분율 3 4 3 67 3" xfId="2630"/>
    <cellStyle name="백분율 3 4 3 68" xfId="2631"/>
    <cellStyle name="백분율 3 4 3 68 2" xfId="2632"/>
    <cellStyle name="백분율 3 4 3 68 3" xfId="2633"/>
    <cellStyle name="백분율 3 4 3 69" xfId="2634"/>
    <cellStyle name="백분율 3 4 3 69 2" xfId="2635"/>
    <cellStyle name="백분율 3 4 3 69 3" xfId="2636"/>
    <cellStyle name="백분율 3 4 3 7" xfId="2637"/>
    <cellStyle name="백분율 3 4 3 7 2" xfId="2638"/>
    <cellStyle name="백분율 3 4 3 7 3" xfId="2639"/>
    <cellStyle name="백분율 3 4 3 70" xfId="2640"/>
    <cellStyle name="백분율 3 4 3 70 2" xfId="2641"/>
    <cellStyle name="백분율 3 4 3 70 3" xfId="2642"/>
    <cellStyle name="백분율 3 4 3 71" xfId="2643"/>
    <cellStyle name="백분율 3 4 3 71 2" xfId="2644"/>
    <cellStyle name="백분율 3 4 3 71 3" xfId="2645"/>
    <cellStyle name="백분율 3 4 3 72" xfId="2646"/>
    <cellStyle name="백분율 3 4 3 72 2" xfId="2647"/>
    <cellStyle name="백분율 3 4 3 72 3" xfId="2648"/>
    <cellStyle name="백분율 3 4 3 73" xfId="2649"/>
    <cellStyle name="백분율 3 4 3 73 2" xfId="2650"/>
    <cellStyle name="백분율 3 4 3 73 3" xfId="2651"/>
    <cellStyle name="백분율 3 4 3 74" xfId="2652"/>
    <cellStyle name="백분율 3 4 3 74 2" xfId="2653"/>
    <cellStyle name="백분율 3 4 3 74 3" xfId="2654"/>
    <cellStyle name="백분율 3 4 3 75" xfId="2655"/>
    <cellStyle name="백분율 3 4 3 75 2" xfId="2656"/>
    <cellStyle name="백분율 3 4 3 75 3" xfId="2657"/>
    <cellStyle name="백분율 3 4 3 76" xfId="2658"/>
    <cellStyle name="백분율 3 4 3 76 2" xfId="2659"/>
    <cellStyle name="백분율 3 4 3 76 3" xfId="2660"/>
    <cellStyle name="백분율 3 4 3 77" xfId="2661"/>
    <cellStyle name="백분율 3 4 3 77 2" xfId="2662"/>
    <cellStyle name="백분율 3 4 3 77 3" xfId="2663"/>
    <cellStyle name="백분율 3 4 3 78" xfId="2664"/>
    <cellStyle name="백분율 3 4 3 78 2" xfId="2665"/>
    <cellStyle name="백분율 3 4 3 78 3" xfId="2666"/>
    <cellStyle name="백분율 3 4 3 79" xfId="2667"/>
    <cellStyle name="백분율 3 4 3 79 2" xfId="2668"/>
    <cellStyle name="백분율 3 4 3 79 3" xfId="2669"/>
    <cellStyle name="백분율 3 4 3 8" xfId="2670"/>
    <cellStyle name="백분율 3 4 3 8 2" xfId="2671"/>
    <cellStyle name="백분율 3 4 3 8 3" xfId="2672"/>
    <cellStyle name="백분율 3 4 3 80" xfId="2673"/>
    <cellStyle name="백분율 3 4 3 80 2" xfId="2674"/>
    <cellStyle name="백분율 3 4 3 80 3" xfId="2675"/>
    <cellStyle name="백분율 3 4 3 81" xfId="2676"/>
    <cellStyle name="백분율 3 4 3 81 2" xfId="2677"/>
    <cellStyle name="백분율 3 4 3 81 3" xfId="2678"/>
    <cellStyle name="백분율 3 4 3 82" xfId="2679"/>
    <cellStyle name="백분율 3 4 3 82 2" xfId="2680"/>
    <cellStyle name="백분율 3 4 3 82 3" xfId="2681"/>
    <cellStyle name="백분율 3 4 3 83" xfId="2682"/>
    <cellStyle name="백분율 3 4 3 83 2" xfId="2683"/>
    <cellStyle name="백분율 3 4 3 83 3" xfId="2684"/>
    <cellStyle name="백분율 3 4 3 84" xfId="2685"/>
    <cellStyle name="백분율 3 4 3 84 2" xfId="2686"/>
    <cellStyle name="백분율 3 4 3 84 3" xfId="2687"/>
    <cellStyle name="백분율 3 4 3 85" xfId="2688"/>
    <cellStyle name="백분율 3 4 3 85 2" xfId="2689"/>
    <cellStyle name="백분율 3 4 3 85 3" xfId="2690"/>
    <cellStyle name="백분율 3 4 3 86" xfId="2691"/>
    <cellStyle name="백분율 3 4 3 86 2" xfId="2692"/>
    <cellStyle name="백분율 3 4 3 86 3" xfId="2693"/>
    <cellStyle name="백분율 3 4 3 87" xfId="2694"/>
    <cellStyle name="백분율 3 4 3 87 2" xfId="2695"/>
    <cellStyle name="백분율 3 4 3 87 3" xfId="2696"/>
    <cellStyle name="백분율 3 4 3 88" xfId="2697"/>
    <cellStyle name="백분율 3 4 3 88 2" xfId="2698"/>
    <cellStyle name="백분율 3 4 3 88 3" xfId="2699"/>
    <cellStyle name="백분율 3 4 3 89" xfId="2700"/>
    <cellStyle name="백분율 3 4 3 89 2" xfId="2701"/>
    <cellStyle name="백분율 3 4 3 89 3" xfId="2702"/>
    <cellStyle name="백분율 3 4 3 9" xfId="2703"/>
    <cellStyle name="백분율 3 4 3 9 2" xfId="2704"/>
    <cellStyle name="백분율 3 4 3 9 3" xfId="2705"/>
    <cellStyle name="백분율 3 4 3 90" xfId="2706"/>
    <cellStyle name="백분율 3 4 3 90 2" xfId="2707"/>
    <cellStyle name="백분율 3 4 3 90 3" xfId="2708"/>
    <cellStyle name="백분율 3 4 3 91" xfId="2709"/>
    <cellStyle name="백분율 3 4 3 91 2" xfId="2710"/>
    <cellStyle name="백분율 3 4 3 91 3" xfId="2711"/>
    <cellStyle name="백분율 3 4 3 92" xfId="2712"/>
    <cellStyle name="백분율 3 4 3 92 2" xfId="2713"/>
    <cellStyle name="백분율 3 4 3 92 3" xfId="2714"/>
    <cellStyle name="백분율 3 4 3 93" xfId="2715"/>
    <cellStyle name="백분율 3 4 3 93 2" xfId="2716"/>
    <cellStyle name="백분율 3 4 3 93 3" xfId="2717"/>
    <cellStyle name="백분율 3 4 3 94" xfId="2718"/>
    <cellStyle name="백분율 3 4 3 94 2" xfId="2719"/>
    <cellStyle name="백분율 3 4 3 94 3" xfId="2720"/>
    <cellStyle name="백분율 3 4 3 95" xfId="2721"/>
    <cellStyle name="백분율 3 4 3 95 2" xfId="2722"/>
    <cellStyle name="백분율 3 4 3 95 3" xfId="2723"/>
    <cellStyle name="백분율 3 4 3 96" xfId="2724"/>
    <cellStyle name="백분율 3 4 3 96 2" xfId="2725"/>
    <cellStyle name="백분율 3 4 3 96 3" xfId="2726"/>
    <cellStyle name="백분율 3 4 3 97" xfId="2727"/>
    <cellStyle name="백분율 3 4 3 97 2" xfId="2728"/>
    <cellStyle name="백분율 3 4 3 97 3" xfId="2729"/>
    <cellStyle name="백분율 3 4 3 98" xfId="2730"/>
    <cellStyle name="백분율 3 4 3 98 2" xfId="2731"/>
    <cellStyle name="백분율 3 4 3 98 3" xfId="2732"/>
    <cellStyle name="백분율 3 4 3 99" xfId="2733"/>
    <cellStyle name="백분율 3 4 3 99 2" xfId="2734"/>
    <cellStyle name="백분율 3 4 3 99 3" xfId="2735"/>
    <cellStyle name="백분율 3 4 30" xfId="2736"/>
    <cellStyle name="백분율 3 4 30 2" xfId="2737"/>
    <cellStyle name="백분율 3 4 30 3" xfId="2738"/>
    <cellStyle name="백분율 3 4 31" xfId="2739"/>
    <cellStyle name="백분율 3 4 31 2" xfId="2740"/>
    <cellStyle name="백분율 3 4 31 3" xfId="2741"/>
    <cellStyle name="백분율 3 4 32" xfId="2742"/>
    <cellStyle name="백분율 3 4 32 2" xfId="2743"/>
    <cellStyle name="백분율 3 4 32 3" xfId="2744"/>
    <cellStyle name="백분율 3 4 33" xfId="2745"/>
    <cellStyle name="백분율 3 4 33 2" xfId="2746"/>
    <cellStyle name="백분율 3 4 33 3" xfId="2747"/>
    <cellStyle name="백분율 3 4 34" xfId="2748"/>
    <cellStyle name="백분율 3 4 34 2" xfId="2749"/>
    <cellStyle name="백분율 3 4 34 3" xfId="2750"/>
    <cellStyle name="백분율 3 4 35" xfId="2751"/>
    <cellStyle name="백분율 3 4 35 2" xfId="2752"/>
    <cellStyle name="백분율 3 4 35 3" xfId="2753"/>
    <cellStyle name="백분율 3 4 36" xfId="2754"/>
    <cellStyle name="백분율 3 4 36 2" xfId="2755"/>
    <cellStyle name="백분율 3 4 36 3" xfId="2756"/>
    <cellStyle name="백분율 3 4 37" xfId="2757"/>
    <cellStyle name="백분율 3 4 37 2" xfId="2758"/>
    <cellStyle name="백분율 3 4 37 3" xfId="2759"/>
    <cellStyle name="백분율 3 4 38" xfId="2760"/>
    <cellStyle name="백분율 3 4 38 2" xfId="2761"/>
    <cellStyle name="백분율 3 4 38 3" xfId="2762"/>
    <cellStyle name="백분율 3 4 39" xfId="2763"/>
    <cellStyle name="백분율 3 4 39 2" xfId="2764"/>
    <cellStyle name="백분율 3 4 39 3" xfId="2765"/>
    <cellStyle name="백분율 3 4 4" xfId="2766"/>
    <cellStyle name="백분율 3 4 4 2" xfId="2767"/>
    <cellStyle name="백분율 3 4 4 3" xfId="2768"/>
    <cellStyle name="백분율 3 4 40" xfId="2769"/>
    <cellStyle name="백분율 3 4 40 2" xfId="2770"/>
    <cellStyle name="백분율 3 4 40 3" xfId="2771"/>
    <cellStyle name="백분율 3 4 41" xfId="2772"/>
    <cellStyle name="백분율 3 4 41 2" xfId="2773"/>
    <cellStyle name="백분율 3 4 41 3" xfId="2774"/>
    <cellStyle name="백분율 3 4 42" xfId="2775"/>
    <cellStyle name="백분율 3 4 42 2" xfId="2776"/>
    <cellStyle name="백분율 3 4 42 3" xfId="2777"/>
    <cellStyle name="백분율 3 4 43" xfId="2778"/>
    <cellStyle name="백분율 3 4 43 2" xfId="2779"/>
    <cellStyle name="백분율 3 4 43 3" xfId="2780"/>
    <cellStyle name="백분율 3 4 44" xfId="2781"/>
    <cellStyle name="백분율 3 4 44 2" xfId="2782"/>
    <cellStyle name="백분율 3 4 44 3" xfId="2783"/>
    <cellStyle name="백분율 3 4 45" xfId="2784"/>
    <cellStyle name="백분율 3 4 45 2" xfId="2785"/>
    <cellStyle name="백분율 3 4 45 3" xfId="2786"/>
    <cellStyle name="백분율 3 4 46" xfId="2787"/>
    <cellStyle name="백분율 3 4 46 2" xfId="2788"/>
    <cellStyle name="백분율 3 4 46 3" xfId="2789"/>
    <cellStyle name="백분율 3 4 47" xfId="2790"/>
    <cellStyle name="백분율 3 4 47 2" xfId="2791"/>
    <cellStyle name="백분율 3 4 47 3" xfId="2792"/>
    <cellStyle name="백분율 3 4 48" xfId="2793"/>
    <cellStyle name="백분율 3 4 48 2" xfId="2794"/>
    <cellStyle name="백분율 3 4 48 3" xfId="2795"/>
    <cellStyle name="백분율 3 4 49" xfId="2796"/>
    <cellStyle name="백분율 3 4 49 2" xfId="2797"/>
    <cellStyle name="백분율 3 4 49 3" xfId="2798"/>
    <cellStyle name="백분율 3 4 5" xfId="2799"/>
    <cellStyle name="백분율 3 4 5 2" xfId="2800"/>
    <cellStyle name="백분율 3 4 5 3" xfId="2801"/>
    <cellStyle name="백분율 3 4 50" xfId="2802"/>
    <cellStyle name="백분율 3 4 50 2" xfId="2803"/>
    <cellStyle name="백분율 3 4 50 3" xfId="2804"/>
    <cellStyle name="백분율 3 4 51" xfId="2805"/>
    <cellStyle name="백분율 3 4 51 2" xfId="2806"/>
    <cellStyle name="백분율 3 4 51 3" xfId="2807"/>
    <cellStyle name="백분율 3 4 52" xfId="2808"/>
    <cellStyle name="백분율 3 4 52 2" xfId="2809"/>
    <cellStyle name="백분율 3 4 52 3" xfId="2810"/>
    <cellStyle name="백분율 3 4 53" xfId="2811"/>
    <cellStyle name="백분율 3 4 53 2" xfId="2812"/>
    <cellStyle name="백분율 3 4 53 3" xfId="2813"/>
    <cellStyle name="백분율 3 4 54" xfId="2814"/>
    <cellStyle name="백분율 3 4 54 2" xfId="2815"/>
    <cellStyle name="백분율 3 4 54 3" xfId="2816"/>
    <cellStyle name="백분율 3 4 55" xfId="2817"/>
    <cellStyle name="백분율 3 4 55 2" xfId="2818"/>
    <cellStyle name="백분율 3 4 55 3" xfId="2819"/>
    <cellStyle name="백분율 3 4 56" xfId="2820"/>
    <cellStyle name="백분율 3 4 56 2" xfId="2821"/>
    <cellStyle name="백분율 3 4 56 3" xfId="2822"/>
    <cellStyle name="백분율 3 4 57" xfId="2823"/>
    <cellStyle name="백분율 3 4 57 2" xfId="2824"/>
    <cellStyle name="백분율 3 4 57 3" xfId="2825"/>
    <cellStyle name="백분율 3 4 58" xfId="2826"/>
    <cellStyle name="백분율 3 4 58 2" xfId="2827"/>
    <cellStyle name="백분율 3 4 58 3" xfId="2828"/>
    <cellStyle name="백분율 3 4 59" xfId="2829"/>
    <cellStyle name="백분율 3 4 59 2" xfId="2830"/>
    <cellStyle name="백분율 3 4 59 3" xfId="2831"/>
    <cellStyle name="백분율 3 4 6" xfId="2832"/>
    <cellStyle name="백분율 3 4 6 2" xfId="2833"/>
    <cellStyle name="백분율 3 4 6 3" xfId="2834"/>
    <cellStyle name="백분율 3 4 60" xfId="2835"/>
    <cellStyle name="백분율 3 4 60 2" xfId="2836"/>
    <cellStyle name="백분율 3 4 60 3" xfId="2837"/>
    <cellStyle name="백분율 3 4 61" xfId="2838"/>
    <cellStyle name="백분율 3 4 61 2" xfId="2839"/>
    <cellStyle name="백분율 3 4 61 3" xfId="2840"/>
    <cellStyle name="백분율 3 4 62" xfId="2841"/>
    <cellStyle name="백분율 3 4 62 2" xfId="2842"/>
    <cellStyle name="백분율 3 4 62 3" xfId="2843"/>
    <cellStyle name="백분율 3 4 63" xfId="2844"/>
    <cellStyle name="백분율 3 4 63 2" xfId="2845"/>
    <cellStyle name="백분율 3 4 63 3" xfId="2846"/>
    <cellStyle name="백분율 3 4 64" xfId="2847"/>
    <cellStyle name="백분율 3 4 64 2" xfId="2848"/>
    <cellStyle name="백분율 3 4 64 3" xfId="2849"/>
    <cellStyle name="백분율 3 4 65" xfId="2850"/>
    <cellStyle name="백분율 3 4 65 2" xfId="2851"/>
    <cellStyle name="백분율 3 4 65 3" xfId="2852"/>
    <cellStyle name="백분율 3 4 66" xfId="2853"/>
    <cellStyle name="백분율 3 4 66 2" xfId="2854"/>
    <cellStyle name="백분율 3 4 66 3" xfId="2855"/>
    <cellStyle name="백분율 3 4 67" xfId="2856"/>
    <cellStyle name="백분율 3 4 67 2" xfId="2857"/>
    <cellStyle name="백분율 3 4 67 3" xfId="2858"/>
    <cellStyle name="백분율 3 4 68" xfId="2859"/>
    <cellStyle name="백분율 3 4 68 2" xfId="2860"/>
    <cellStyle name="백분율 3 4 68 3" xfId="2861"/>
    <cellStyle name="백분율 3 4 69" xfId="2862"/>
    <cellStyle name="백분율 3 4 69 2" xfId="2863"/>
    <cellStyle name="백분율 3 4 69 3" xfId="2864"/>
    <cellStyle name="백분율 3 4 7" xfId="2865"/>
    <cellStyle name="백분율 3 4 7 2" xfId="2866"/>
    <cellStyle name="백분율 3 4 7 3" xfId="2867"/>
    <cellStyle name="백분율 3 4 70" xfId="2868"/>
    <cellStyle name="백분율 3 4 70 2" xfId="2869"/>
    <cellStyle name="백분율 3 4 70 3" xfId="2870"/>
    <cellStyle name="백분율 3 4 71" xfId="2871"/>
    <cellStyle name="백분율 3 4 71 2" xfId="2872"/>
    <cellStyle name="백분율 3 4 71 3" xfId="2873"/>
    <cellStyle name="백분율 3 4 72" xfId="2874"/>
    <cellStyle name="백분율 3 4 72 2" xfId="2875"/>
    <cellStyle name="백분율 3 4 72 3" xfId="2876"/>
    <cellStyle name="백분율 3 4 73" xfId="2877"/>
    <cellStyle name="백분율 3 4 73 2" xfId="2878"/>
    <cellStyle name="백분율 3 4 73 3" xfId="2879"/>
    <cellStyle name="백분율 3 4 74" xfId="2880"/>
    <cellStyle name="백분율 3 4 74 2" xfId="2881"/>
    <cellStyle name="백분율 3 4 74 3" xfId="2882"/>
    <cellStyle name="백분율 3 4 75" xfId="2883"/>
    <cellStyle name="백분율 3 4 75 2" xfId="2884"/>
    <cellStyle name="백분율 3 4 75 3" xfId="2885"/>
    <cellStyle name="백분율 3 4 76" xfId="2886"/>
    <cellStyle name="백분율 3 4 76 2" xfId="2887"/>
    <cellStyle name="백분율 3 4 76 3" xfId="2888"/>
    <cellStyle name="백분율 3 4 77" xfId="2889"/>
    <cellStyle name="백분율 3 4 77 2" xfId="2890"/>
    <cellStyle name="백분율 3 4 77 3" xfId="2891"/>
    <cellStyle name="백분율 3 4 78" xfId="2892"/>
    <cellStyle name="백분율 3 4 78 2" xfId="2893"/>
    <cellStyle name="백분율 3 4 78 3" xfId="2894"/>
    <cellStyle name="백분율 3 4 79" xfId="2895"/>
    <cellStyle name="백분율 3 4 79 2" xfId="2896"/>
    <cellStyle name="백분율 3 4 79 3" xfId="2897"/>
    <cellStyle name="백분율 3 4 8" xfId="2898"/>
    <cellStyle name="백분율 3 4 8 2" xfId="2899"/>
    <cellStyle name="백분율 3 4 8 3" xfId="2900"/>
    <cellStyle name="백분율 3 4 80" xfId="2901"/>
    <cellStyle name="백분율 3 4 80 2" xfId="2902"/>
    <cellStyle name="백분율 3 4 80 3" xfId="2903"/>
    <cellStyle name="백분율 3 4 81" xfId="2904"/>
    <cellStyle name="백분율 3 4 81 2" xfId="2905"/>
    <cellStyle name="백분율 3 4 81 3" xfId="2906"/>
    <cellStyle name="백분율 3 4 82" xfId="2907"/>
    <cellStyle name="백분율 3 4 82 2" xfId="2908"/>
    <cellStyle name="백분율 3 4 82 3" xfId="2909"/>
    <cellStyle name="백분율 3 4 83" xfId="2910"/>
    <cellStyle name="백분율 3 4 83 2" xfId="2911"/>
    <cellStyle name="백분율 3 4 83 3" xfId="2912"/>
    <cellStyle name="백분율 3 4 84" xfId="2913"/>
    <cellStyle name="백분율 3 4 84 2" xfId="2914"/>
    <cellStyle name="백분율 3 4 84 3" xfId="2915"/>
    <cellStyle name="백분율 3 4 85" xfId="2916"/>
    <cellStyle name="백분율 3 4 85 2" xfId="2917"/>
    <cellStyle name="백분율 3 4 85 3" xfId="2918"/>
    <cellStyle name="백분율 3 4 86" xfId="2919"/>
    <cellStyle name="백분율 3 4 86 2" xfId="2920"/>
    <cellStyle name="백분율 3 4 86 3" xfId="2921"/>
    <cellStyle name="백분율 3 4 87" xfId="2922"/>
    <cellStyle name="백분율 3 4 87 2" xfId="2923"/>
    <cellStyle name="백분율 3 4 87 3" xfId="2924"/>
    <cellStyle name="백분율 3 4 88" xfId="2925"/>
    <cellStyle name="백분율 3 4 88 2" xfId="2926"/>
    <cellStyle name="백분율 3 4 88 3" xfId="2927"/>
    <cellStyle name="백분율 3 4 89" xfId="2928"/>
    <cellStyle name="백분율 3 4 89 2" xfId="2929"/>
    <cellStyle name="백분율 3 4 89 3" xfId="2930"/>
    <cellStyle name="백분율 3 4 9" xfId="2931"/>
    <cellStyle name="백분율 3 4 9 2" xfId="2932"/>
    <cellStyle name="백분율 3 4 9 3" xfId="2933"/>
    <cellStyle name="백분율 3 4 90" xfId="2934"/>
    <cellStyle name="백분율 3 4 90 2" xfId="2935"/>
    <cellStyle name="백분율 3 4 90 3" xfId="2936"/>
    <cellStyle name="백분율 3 4 91" xfId="2937"/>
    <cellStyle name="백분율 3 4 91 2" xfId="2938"/>
    <cellStyle name="백분율 3 4 91 3" xfId="2939"/>
    <cellStyle name="백분율 3 4 92" xfId="2940"/>
    <cellStyle name="백분율 3 4 92 2" xfId="2941"/>
    <cellStyle name="백분율 3 4 92 3" xfId="2942"/>
    <cellStyle name="백분율 3 4 93" xfId="2943"/>
    <cellStyle name="백분율 3 4 93 2" xfId="2944"/>
    <cellStyle name="백분율 3 4 93 3" xfId="2945"/>
    <cellStyle name="백분율 3 4 94" xfId="2946"/>
    <cellStyle name="백분율 3 4 94 2" xfId="2947"/>
    <cellStyle name="백분율 3 4 94 3" xfId="2948"/>
    <cellStyle name="백분율 3 4 95" xfId="2949"/>
    <cellStyle name="백분율 3 4 95 2" xfId="2950"/>
    <cellStyle name="백분율 3 4 95 3" xfId="2951"/>
    <cellStyle name="백분율 3 4 96" xfId="2952"/>
    <cellStyle name="백분율 3 4 96 2" xfId="2953"/>
    <cellStyle name="백분율 3 4 96 3" xfId="2954"/>
    <cellStyle name="백분율 3 4 97" xfId="2955"/>
    <cellStyle name="백분율 3 4 97 2" xfId="2956"/>
    <cellStyle name="백분율 3 4 97 3" xfId="2957"/>
    <cellStyle name="백분율 3 4 98" xfId="2958"/>
    <cellStyle name="백분율 3 4 98 2" xfId="2959"/>
    <cellStyle name="백분율 3 4 98 3" xfId="2960"/>
    <cellStyle name="백분율 3 4 99" xfId="2961"/>
    <cellStyle name="백분율 3 4 99 2" xfId="2962"/>
    <cellStyle name="백분율 3 4 99 3" xfId="2963"/>
    <cellStyle name="백분율 3 5" xfId="2964"/>
    <cellStyle name="백분율 3 5 10" xfId="2965"/>
    <cellStyle name="백분율 3 5 10 2" xfId="2966"/>
    <cellStyle name="백분율 3 5 10 3" xfId="2967"/>
    <cellStyle name="백분율 3 5 100" xfId="2968"/>
    <cellStyle name="백분율 3 5 100 2" xfId="2969"/>
    <cellStyle name="백분율 3 5 100 3" xfId="2970"/>
    <cellStyle name="백분율 3 5 101" xfId="2971"/>
    <cellStyle name="백분율 3 5 101 2" xfId="2972"/>
    <cellStyle name="백분율 3 5 101 3" xfId="2973"/>
    <cellStyle name="백분율 3 5 102" xfId="2974"/>
    <cellStyle name="백분율 3 5 102 2" xfId="2975"/>
    <cellStyle name="백분율 3 5 102 3" xfId="2976"/>
    <cellStyle name="백분율 3 5 103" xfId="2977"/>
    <cellStyle name="백분율 3 5 103 2" xfId="2978"/>
    <cellStyle name="백분율 3 5 103 3" xfId="2979"/>
    <cellStyle name="백분율 3 5 104" xfId="2980"/>
    <cellStyle name="백분율 3 5 104 2" xfId="2981"/>
    <cellStyle name="백분율 3 5 104 3" xfId="2982"/>
    <cellStyle name="백분율 3 5 105" xfId="2983"/>
    <cellStyle name="백분율 3 5 105 2" xfId="2984"/>
    <cellStyle name="백분율 3 5 105 3" xfId="2985"/>
    <cellStyle name="백분율 3 5 106" xfId="2986"/>
    <cellStyle name="백분율 3 5 106 2" xfId="2987"/>
    <cellStyle name="백분율 3 5 106 3" xfId="2988"/>
    <cellStyle name="백분율 3 5 107" xfId="2989"/>
    <cellStyle name="백분율 3 5 107 2" xfId="2990"/>
    <cellStyle name="백분율 3 5 107 3" xfId="2991"/>
    <cellStyle name="백분율 3 5 108" xfId="2992"/>
    <cellStyle name="백분율 3 5 108 2" xfId="2993"/>
    <cellStyle name="백분율 3 5 108 3" xfId="2994"/>
    <cellStyle name="백분율 3 5 109" xfId="2995"/>
    <cellStyle name="백분율 3 5 109 2" xfId="2996"/>
    <cellStyle name="백분율 3 5 109 3" xfId="2997"/>
    <cellStyle name="백분율 3 5 11" xfId="2998"/>
    <cellStyle name="백분율 3 5 11 2" xfId="2999"/>
    <cellStyle name="백분율 3 5 11 3" xfId="3000"/>
    <cellStyle name="백분율 3 5 110" xfId="3001"/>
    <cellStyle name="백분율 3 5 110 2" xfId="3002"/>
    <cellStyle name="백분율 3 5 110 3" xfId="3003"/>
    <cellStyle name="백분율 3 5 111" xfId="3004"/>
    <cellStyle name="백분율 3 5 111 2" xfId="3005"/>
    <cellStyle name="백분율 3 5 111 3" xfId="3006"/>
    <cellStyle name="백분율 3 5 112" xfId="3007"/>
    <cellStyle name="백분율 3 5 112 2" xfId="3008"/>
    <cellStyle name="백분율 3 5 112 3" xfId="3009"/>
    <cellStyle name="백분율 3 5 113" xfId="3010"/>
    <cellStyle name="백분율 3 5 113 2" xfId="3011"/>
    <cellStyle name="백분율 3 5 113 3" xfId="3012"/>
    <cellStyle name="백분율 3 5 114" xfId="3013"/>
    <cellStyle name="백분율 3 5 115" xfId="3014"/>
    <cellStyle name="백분율 3 5 12" xfId="3015"/>
    <cellStyle name="백분율 3 5 12 2" xfId="3016"/>
    <cellStyle name="백분율 3 5 12 3" xfId="3017"/>
    <cellStyle name="백분율 3 5 13" xfId="3018"/>
    <cellStyle name="백분율 3 5 13 2" xfId="3019"/>
    <cellStyle name="백분율 3 5 13 3" xfId="3020"/>
    <cellStyle name="백분율 3 5 14" xfId="3021"/>
    <cellStyle name="백분율 3 5 14 2" xfId="3022"/>
    <cellStyle name="백분율 3 5 14 3" xfId="3023"/>
    <cellStyle name="백분율 3 5 15" xfId="3024"/>
    <cellStyle name="백분율 3 5 15 2" xfId="3025"/>
    <cellStyle name="백분율 3 5 15 3" xfId="3026"/>
    <cellStyle name="백분율 3 5 16" xfId="3027"/>
    <cellStyle name="백분율 3 5 16 2" xfId="3028"/>
    <cellStyle name="백분율 3 5 16 3" xfId="3029"/>
    <cellStyle name="백분율 3 5 17" xfId="3030"/>
    <cellStyle name="백분율 3 5 17 2" xfId="3031"/>
    <cellStyle name="백분율 3 5 17 3" xfId="3032"/>
    <cellStyle name="백분율 3 5 18" xfId="3033"/>
    <cellStyle name="백분율 3 5 18 2" xfId="3034"/>
    <cellStyle name="백분율 3 5 18 3" xfId="3035"/>
    <cellStyle name="백분율 3 5 19" xfId="3036"/>
    <cellStyle name="백분율 3 5 19 2" xfId="3037"/>
    <cellStyle name="백분율 3 5 19 3" xfId="3038"/>
    <cellStyle name="백분율 3 5 2" xfId="3039"/>
    <cellStyle name="백분율 3 5 2 10" xfId="3040"/>
    <cellStyle name="백분율 3 5 2 10 2" xfId="3041"/>
    <cellStyle name="백분율 3 5 2 10 3" xfId="3042"/>
    <cellStyle name="백분율 3 5 2 100" xfId="3043"/>
    <cellStyle name="백분율 3 5 2 100 2" xfId="3044"/>
    <cellStyle name="백분율 3 5 2 100 3" xfId="3045"/>
    <cellStyle name="백분율 3 5 2 101" xfId="3046"/>
    <cellStyle name="백분율 3 5 2 101 2" xfId="3047"/>
    <cellStyle name="백분율 3 5 2 101 3" xfId="3048"/>
    <cellStyle name="백분율 3 5 2 102" xfId="3049"/>
    <cellStyle name="백분율 3 5 2 102 2" xfId="3050"/>
    <cellStyle name="백분율 3 5 2 102 3" xfId="3051"/>
    <cellStyle name="백분율 3 5 2 103" xfId="3052"/>
    <cellStyle name="백분율 3 5 2 103 2" xfId="3053"/>
    <cellStyle name="백분율 3 5 2 103 3" xfId="3054"/>
    <cellStyle name="백분율 3 5 2 104" xfId="3055"/>
    <cellStyle name="백분율 3 5 2 104 2" xfId="3056"/>
    <cellStyle name="백분율 3 5 2 104 3" xfId="3057"/>
    <cellStyle name="백분율 3 5 2 105" xfId="3058"/>
    <cellStyle name="백분율 3 5 2 105 2" xfId="3059"/>
    <cellStyle name="백분율 3 5 2 105 3" xfId="3060"/>
    <cellStyle name="백분율 3 5 2 106" xfId="3061"/>
    <cellStyle name="백분율 3 5 2 106 2" xfId="3062"/>
    <cellStyle name="백분율 3 5 2 106 3" xfId="3063"/>
    <cellStyle name="백분율 3 5 2 107" xfId="3064"/>
    <cellStyle name="백분율 3 5 2 107 2" xfId="3065"/>
    <cellStyle name="백분율 3 5 2 107 3" xfId="3066"/>
    <cellStyle name="백분율 3 5 2 108" xfId="3067"/>
    <cellStyle name="백분율 3 5 2 108 2" xfId="3068"/>
    <cellStyle name="백분율 3 5 2 108 3" xfId="3069"/>
    <cellStyle name="백분율 3 5 2 109" xfId="3070"/>
    <cellStyle name="백분율 3 5 2 109 2" xfId="3071"/>
    <cellStyle name="백분율 3 5 2 109 3" xfId="3072"/>
    <cellStyle name="백분율 3 5 2 11" xfId="3073"/>
    <cellStyle name="백분율 3 5 2 11 2" xfId="3074"/>
    <cellStyle name="백분율 3 5 2 11 3" xfId="3075"/>
    <cellStyle name="백분율 3 5 2 110" xfId="3076"/>
    <cellStyle name="백분율 3 5 2 111" xfId="3077"/>
    <cellStyle name="백분율 3 5 2 12" xfId="3078"/>
    <cellStyle name="백분율 3 5 2 12 2" xfId="3079"/>
    <cellStyle name="백분율 3 5 2 12 3" xfId="3080"/>
    <cellStyle name="백분율 3 5 2 13" xfId="3081"/>
    <cellStyle name="백분율 3 5 2 13 2" xfId="3082"/>
    <cellStyle name="백분율 3 5 2 13 3" xfId="3083"/>
    <cellStyle name="백분율 3 5 2 14" xfId="3084"/>
    <cellStyle name="백분율 3 5 2 14 2" xfId="3085"/>
    <cellStyle name="백분율 3 5 2 14 3" xfId="3086"/>
    <cellStyle name="백분율 3 5 2 15" xfId="3087"/>
    <cellStyle name="백분율 3 5 2 15 2" xfId="3088"/>
    <cellStyle name="백분율 3 5 2 15 3" xfId="3089"/>
    <cellStyle name="백분율 3 5 2 16" xfId="3090"/>
    <cellStyle name="백분율 3 5 2 16 2" xfId="3091"/>
    <cellStyle name="백분율 3 5 2 16 3" xfId="3092"/>
    <cellStyle name="백분율 3 5 2 17" xfId="3093"/>
    <cellStyle name="백분율 3 5 2 17 2" xfId="3094"/>
    <cellStyle name="백분율 3 5 2 17 3" xfId="3095"/>
    <cellStyle name="백분율 3 5 2 18" xfId="3096"/>
    <cellStyle name="백분율 3 5 2 18 2" xfId="3097"/>
    <cellStyle name="백분율 3 5 2 18 3" xfId="3098"/>
    <cellStyle name="백분율 3 5 2 19" xfId="3099"/>
    <cellStyle name="백분율 3 5 2 19 2" xfId="3100"/>
    <cellStyle name="백분율 3 5 2 19 3" xfId="3101"/>
    <cellStyle name="백분율 3 5 2 2" xfId="3102"/>
    <cellStyle name="백분율 3 5 2 2 2" xfId="3103"/>
    <cellStyle name="백분율 3 5 2 2 3" xfId="3104"/>
    <cellStyle name="백분율 3 5 2 20" xfId="3105"/>
    <cellStyle name="백분율 3 5 2 20 2" xfId="3106"/>
    <cellStyle name="백분율 3 5 2 20 3" xfId="3107"/>
    <cellStyle name="백분율 3 5 2 21" xfId="3108"/>
    <cellStyle name="백분율 3 5 2 21 2" xfId="3109"/>
    <cellStyle name="백분율 3 5 2 21 3" xfId="3110"/>
    <cellStyle name="백분율 3 5 2 22" xfId="3111"/>
    <cellStyle name="백분율 3 5 2 22 2" xfId="3112"/>
    <cellStyle name="백분율 3 5 2 22 3" xfId="3113"/>
    <cellStyle name="백분율 3 5 2 23" xfId="3114"/>
    <cellStyle name="백분율 3 5 2 23 2" xfId="3115"/>
    <cellStyle name="백분율 3 5 2 23 3" xfId="3116"/>
    <cellStyle name="백분율 3 5 2 24" xfId="3117"/>
    <cellStyle name="백분율 3 5 2 24 2" xfId="3118"/>
    <cellStyle name="백분율 3 5 2 24 3" xfId="3119"/>
    <cellStyle name="백분율 3 5 2 25" xfId="3120"/>
    <cellStyle name="백분율 3 5 2 25 2" xfId="3121"/>
    <cellStyle name="백분율 3 5 2 25 3" xfId="3122"/>
    <cellStyle name="백분율 3 5 2 26" xfId="3123"/>
    <cellStyle name="백분율 3 5 2 26 2" xfId="3124"/>
    <cellStyle name="백분율 3 5 2 26 3" xfId="3125"/>
    <cellStyle name="백분율 3 5 2 27" xfId="3126"/>
    <cellStyle name="백분율 3 5 2 27 2" xfId="3127"/>
    <cellStyle name="백분율 3 5 2 27 3" xfId="3128"/>
    <cellStyle name="백분율 3 5 2 28" xfId="3129"/>
    <cellStyle name="백분율 3 5 2 28 2" xfId="3130"/>
    <cellStyle name="백분율 3 5 2 28 3" xfId="3131"/>
    <cellStyle name="백분율 3 5 2 29" xfId="3132"/>
    <cellStyle name="백분율 3 5 2 29 2" xfId="3133"/>
    <cellStyle name="백분율 3 5 2 29 3" xfId="3134"/>
    <cellStyle name="백분율 3 5 2 3" xfId="3135"/>
    <cellStyle name="백분율 3 5 2 3 2" xfId="3136"/>
    <cellStyle name="백분율 3 5 2 3 3" xfId="3137"/>
    <cellStyle name="백분율 3 5 2 30" xfId="3138"/>
    <cellStyle name="백분율 3 5 2 30 2" xfId="3139"/>
    <cellStyle name="백분율 3 5 2 30 3" xfId="3140"/>
    <cellStyle name="백분율 3 5 2 31" xfId="3141"/>
    <cellStyle name="백분율 3 5 2 31 2" xfId="3142"/>
    <cellStyle name="백분율 3 5 2 31 3" xfId="3143"/>
    <cellStyle name="백분율 3 5 2 32" xfId="3144"/>
    <cellStyle name="백분율 3 5 2 32 2" xfId="3145"/>
    <cellStyle name="백분율 3 5 2 32 3" xfId="3146"/>
    <cellStyle name="백분율 3 5 2 33" xfId="3147"/>
    <cellStyle name="백분율 3 5 2 33 2" xfId="3148"/>
    <cellStyle name="백분율 3 5 2 33 3" xfId="3149"/>
    <cellStyle name="백분율 3 5 2 34" xfId="3150"/>
    <cellStyle name="백분율 3 5 2 34 2" xfId="3151"/>
    <cellStyle name="백분율 3 5 2 34 3" xfId="3152"/>
    <cellStyle name="백분율 3 5 2 35" xfId="3153"/>
    <cellStyle name="백분율 3 5 2 35 2" xfId="3154"/>
    <cellStyle name="백분율 3 5 2 35 3" xfId="3155"/>
    <cellStyle name="백분율 3 5 2 36" xfId="3156"/>
    <cellStyle name="백분율 3 5 2 36 2" xfId="3157"/>
    <cellStyle name="백분율 3 5 2 36 3" xfId="3158"/>
    <cellStyle name="백분율 3 5 2 37" xfId="3159"/>
    <cellStyle name="백분율 3 5 2 37 2" xfId="3160"/>
    <cellStyle name="백분율 3 5 2 37 3" xfId="3161"/>
    <cellStyle name="백분율 3 5 2 38" xfId="3162"/>
    <cellStyle name="백분율 3 5 2 38 2" xfId="3163"/>
    <cellStyle name="백분율 3 5 2 38 3" xfId="3164"/>
    <cellStyle name="백분율 3 5 2 39" xfId="3165"/>
    <cellStyle name="백분율 3 5 2 39 2" xfId="3166"/>
    <cellStyle name="백분율 3 5 2 39 3" xfId="3167"/>
    <cellStyle name="백분율 3 5 2 4" xfId="3168"/>
    <cellStyle name="백분율 3 5 2 4 2" xfId="3169"/>
    <cellStyle name="백분율 3 5 2 4 3" xfId="3170"/>
    <cellStyle name="백분율 3 5 2 40" xfId="3171"/>
    <cellStyle name="백분율 3 5 2 40 2" xfId="3172"/>
    <cellStyle name="백분율 3 5 2 40 3" xfId="3173"/>
    <cellStyle name="백분율 3 5 2 41" xfId="3174"/>
    <cellStyle name="백분율 3 5 2 41 2" xfId="3175"/>
    <cellStyle name="백분율 3 5 2 41 3" xfId="3176"/>
    <cellStyle name="백분율 3 5 2 42" xfId="3177"/>
    <cellStyle name="백분율 3 5 2 42 2" xfId="3178"/>
    <cellStyle name="백분율 3 5 2 42 3" xfId="3179"/>
    <cellStyle name="백분율 3 5 2 43" xfId="3180"/>
    <cellStyle name="백분율 3 5 2 43 2" xfId="3181"/>
    <cellStyle name="백분율 3 5 2 43 3" xfId="3182"/>
    <cellStyle name="백분율 3 5 2 44" xfId="3183"/>
    <cellStyle name="백분율 3 5 2 44 2" xfId="3184"/>
    <cellStyle name="백분율 3 5 2 44 3" xfId="3185"/>
    <cellStyle name="백분율 3 5 2 45" xfId="3186"/>
    <cellStyle name="백분율 3 5 2 45 2" xfId="3187"/>
    <cellStyle name="백분율 3 5 2 45 3" xfId="3188"/>
    <cellStyle name="백분율 3 5 2 46" xfId="3189"/>
    <cellStyle name="백분율 3 5 2 46 2" xfId="3190"/>
    <cellStyle name="백분율 3 5 2 46 3" xfId="3191"/>
    <cellStyle name="백분율 3 5 2 47" xfId="3192"/>
    <cellStyle name="백분율 3 5 2 47 2" xfId="3193"/>
    <cellStyle name="백분율 3 5 2 47 3" xfId="3194"/>
    <cellStyle name="백분율 3 5 2 48" xfId="3195"/>
    <cellStyle name="백분율 3 5 2 48 2" xfId="3196"/>
    <cellStyle name="백분율 3 5 2 48 3" xfId="3197"/>
    <cellStyle name="백분율 3 5 2 49" xfId="3198"/>
    <cellStyle name="백분율 3 5 2 49 2" xfId="3199"/>
    <cellStyle name="백분율 3 5 2 49 3" xfId="3200"/>
    <cellStyle name="백분율 3 5 2 5" xfId="3201"/>
    <cellStyle name="백분율 3 5 2 5 2" xfId="3202"/>
    <cellStyle name="백분율 3 5 2 5 3" xfId="3203"/>
    <cellStyle name="백분율 3 5 2 50" xfId="3204"/>
    <cellStyle name="백분율 3 5 2 50 2" xfId="3205"/>
    <cellStyle name="백분율 3 5 2 50 3" xfId="3206"/>
    <cellStyle name="백분율 3 5 2 51" xfId="3207"/>
    <cellStyle name="백분율 3 5 2 51 2" xfId="3208"/>
    <cellStyle name="백분율 3 5 2 51 3" xfId="3209"/>
    <cellStyle name="백분율 3 5 2 52" xfId="3210"/>
    <cellStyle name="백분율 3 5 2 52 2" xfId="3211"/>
    <cellStyle name="백분율 3 5 2 52 3" xfId="3212"/>
    <cellStyle name="백분율 3 5 2 53" xfId="3213"/>
    <cellStyle name="백분율 3 5 2 53 2" xfId="3214"/>
    <cellStyle name="백분율 3 5 2 53 3" xfId="3215"/>
    <cellStyle name="백분율 3 5 2 54" xfId="3216"/>
    <cellStyle name="백분율 3 5 2 54 2" xfId="3217"/>
    <cellStyle name="백분율 3 5 2 54 3" xfId="3218"/>
    <cellStyle name="백분율 3 5 2 55" xfId="3219"/>
    <cellStyle name="백분율 3 5 2 55 2" xfId="3220"/>
    <cellStyle name="백분율 3 5 2 55 3" xfId="3221"/>
    <cellStyle name="백분율 3 5 2 56" xfId="3222"/>
    <cellStyle name="백분율 3 5 2 56 2" xfId="3223"/>
    <cellStyle name="백분율 3 5 2 56 3" xfId="3224"/>
    <cellStyle name="백분율 3 5 2 57" xfId="3225"/>
    <cellStyle name="백분율 3 5 2 57 2" xfId="3226"/>
    <cellStyle name="백분율 3 5 2 57 3" xfId="3227"/>
    <cellStyle name="백분율 3 5 2 58" xfId="3228"/>
    <cellStyle name="백분율 3 5 2 58 2" xfId="3229"/>
    <cellStyle name="백분율 3 5 2 58 3" xfId="3230"/>
    <cellStyle name="백분율 3 5 2 59" xfId="3231"/>
    <cellStyle name="백분율 3 5 2 59 2" xfId="3232"/>
    <cellStyle name="백분율 3 5 2 59 3" xfId="3233"/>
    <cellStyle name="백분율 3 5 2 6" xfId="3234"/>
    <cellStyle name="백분율 3 5 2 6 2" xfId="3235"/>
    <cellStyle name="백분율 3 5 2 6 3" xfId="3236"/>
    <cellStyle name="백분율 3 5 2 60" xfId="3237"/>
    <cellStyle name="백분율 3 5 2 60 2" xfId="3238"/>
    <cellStyle name="백분율 3 5 2 60 3" xfId="3239"/>
    <cellStyle name="백분율 3 5 2 61" xfId="3240"/>
    <cellStyle name="백분율 3 5 2 61 2" xfId="3241"/>
    <cellStyle name="백분율 3 5 2 61 3" xfId="3242"/>
    <cellStyle name="백분율 3 5 2 62" xfId="3243"/>
    <cellStyle name="백분율 3 5 2 62 2" xfId="3244"/>
    <cellStyle name="백분율 3 5 2 62 3" xfId="3245"/>
    <cellStyle name="백분율 3 5 2 63" xfId="3246"/>
    <cellStyle name="백분율 3 5 2 63 2" xfId="3247"/>
    <cellStyle name="백분율 3 5 2 63 3" xfId="3248"/>
    <cellStyle name="백분율 3 5 2 64" xfId="3249"/>
    <cellStyle name="백분율 3 5 2 64 2" xfId="3250"/>
    <cellStyle name="백분율 3 5 2 64 3" xfId="3251"/>
    <cellStyle name="백분율 3 5 2 65" xfId="3252"/>
    <cellStyle name="백분율 3 5 2 65 2" xfId="3253"/>
    <cellStyle name="백분율 3 5 2 65 3" xfId="3254"/>
    <cellStyle name="백분율 3 5 2 66" xfId="3255"/>
    <cellStyle name="백분율 3 5 2 66 2" xfId="3256"/>
    <cellStyle name="백분율 3 5 2 66 3" xfId="3257"/>
    <cellStyle name="백분율 3 5 2 67" xfId="3258"/>
    <cellStyle name="백분율 3 5 2 67 2" xfId="3259"/>
    <cellStyle name="백분율 3 5 2 67 3" xfId="3260"/>
    <cellStyle name="백분율 3 5 2 68" xfId="3261"/>
    <cellStyle name="백분율 3 5 2 68 2" xfId="3262"/>
    <cellStyle name="백분율 3 5 2 68 3" xfId="3263"/>
    <cellStyle name="백분율 3 5 2 69" xfId="3264"/>
    <cellStyle name="백분율 3 5 2 69 2" xfId="3265"/>
    <cellStyle name="백분율 3 5 2 69 3" xfId="3266"/>
    <cellStyle name="백분율 3 5 2 7" xfId="3267"/>
    <cellStyle name="백분율 3 5 2 7 2" xfId="3268"/>
    <cellStyle name="백분율 3 5 2 7 3" xfId="3269"/>
    <cellStyle name="백분율 3 5 2 70" xfId="3270"/>
    <cellStyle name="백분율 3 5 2 70 2" xfId="3271"/>
    <cellStyle name="백분율 3 5 2 70 3" xfId="3272"/>
    <cellStyle name="백분율 3 5 2 71" xfId="3273"/>
    <cellStyle name="백분율 3 5 2 71 2" xfId="3274"/>
    <cellStyle name="백분율 3 5 2 71 3" xfId="3275"/>
    <cellStyle name="백분율 3 5 2 72" xfId="3276"/>
    <cellStyle name="백분율 3 5 2 72 2" xfId="3277"/>
    <cellStyle name="백분율 3 5 2 72 3" xfId="3278"/>
    <cellStyle name="백분율 3 5 2 73" xfId="3279"/>
    <cellStyle name="백분율 3 5 2 73 2" xfId="3280"/>
    <cellStyle name="백분율 3 5 2 73 3" xfId="3281"/>
    <cellStyle name="백분율 3 5 2 74" xfId="3282"/>
    <cellStyle name="백분율 3 5 2 74 2" xfId="3283"/>
    <cellStyle name="백분율 3 5 2 74 3" xfId="3284"/>
    <cellStyle name="백분율 3 5 2 75" xfId="3285"/>
    <cellStyle name="백분율 3 5 2 75 2" xfId="3286"/>
    <cellStyle name="백분율 3 5 2 75 3" xfId="3287"/>
    <cellStyle name="백분율 3 5 2 76" xfId="3288"/>
    <cellStyle name="백분율 3 5 2 76 2" xfId="3289"/>
    <cellStyle name="백분율 3 5 2 76 3" xfId="3290"/>
    <cellStyle name="백분율 3 5 2 77" xfId="3291"/>
    <cellStyle name="백분율 3 5 2 77 2" xfId="3292"/>
    <cellStyle name="백분율 3 5 2 77 3" xfId="3293"/>
    <cellStyle name="백분율 3 5 2 78" xfId="3294"/>
    <cellStyle name="백분율 3 5 2 78 2" xfId="3295"/>
    <cellStyle name="백분율 3 5 2 78 3" xfId="3296"/>
    <cellStyle name="백분율 3 5 2 79" xfId="3297"/>
    <cellStyle name="백분율 3 5 2 79 2" xfId="3298"/>
    <cellStyle name="백분율 3 5 2 79 3" xfId="3299"/>
    <cellStyle name="백분율 3 5 2 8" xfId="3300"/>
    <cellStyle name="백분율 3 5 2 8 2" xfId="3301"/>
    <cellStyle name="백분율 3 5 2 8 3" xfId="3302"/>
    <cellStyle name="백분율 3 5 2 80" xfId="3303"/>
    <cellStyle name="백분율 3 5 2 80 2" xfId="3304"/>
    <cellStyle name="백분율 3 5 2 80 3" xfId="3305"/>
    <cellStyle name="백분율 3 5 2 81" xfId="3306"/>
    <cellStyle name="백분율 3 5 2 81 2" xfId="3307"/>
    <cellStyle name="백분율 3 5 2 81 3" xfId="3308"/>
    <cellStyle name="백분율 3 5 2 82" xfId="3309"/>
    <cellStyle name="백분율 3 5 2 82 2" xfId="3310"/>
    <cellStyle name="백분율 3 5 2 82 3" xfId="3311"/>
    <cellStyle name="백분율 3 5 2 83" xfId="3312"/>
    <cellStyle name="백분율 3 5 2 83 2" xfId="3313"/>
    <cellStyle name="백분율 3 5 2 83 3" xfId="3314"/>
    <cellStyle name="백분율 3 5 2 84" xfId="3315"/>
    <cellStyle name="백분율 3 5 2 84 2" xfId="3316"/>
    <cellStyle name="백분율 3 5 2 84 3" xfId="3317"/>
    <cellStyle name="백분율 3 5 2 85" xfId="3318"/>
    <cellStyle name="백분율 3 5 2 85 2" xfId="3319"/>
    <cellStyle name="백분율 3 5 2 85 3" xfId="3320"/>
    <cellStyle name="백분율 3 5 2 86" xfId="3321"/>
    <cellStyle name="백분율 3 5 2 86 2" xfId="3322"/>
    <cellStyle name="백분율 3 5 2 86 3" xfId="3323"/>
    <cellStyle name="백분율 3 5 2 87" xfId="3324"/>
    <cellStyle name="백분율 3 5 2 87 2" xfId="3325"/>
    <cellStyle name="백분율 3 5 2 87 3" xfId="3326"/>
    <cellStyle name="백분율 3 5 2 88" xfId="3327"/>
    <cellStyle name="백분율 3 5 2 88 2" xfId="3328"/>
    <cellStyle name="백분율 3 5 2 88 3" xfId="3329"/>
    <cellStyle name="백분율 3 5 2 89" xfId="3330"/>
    <cellStyle name="백분율 3 5 2 89 2" xfId="3331"/>
    <cellStyle name="백분율 3 5 2 89 3" xfId="3332"/>
    <cellStyle name="백분율 3 5 2 9" xfId="3333"/>
    <cellStyle name="백분율 3 5 2 9 2" xfId="3334"/>
    <cellStyle name="백분율 3 5 2 9 3" xfId="3335"/>
    <cellStyle name="백분율 3 5 2 90" xfId="3336"/>
    <cellStyle name="백분율 3 5 2 90 2" xfId="3337"/>
    <cellStyle name="백분율 3 5 2 90 3" xfId="3338"/>
    <cellStyle name="백분율 3 5 2 91" xfId="3339"/>
    <cellStyle name="백분율 3 5 2 91 2" xfId="3340"/>
    <cellStyle name="백분율 3 5 2 91 3" xfId="3341"/>
    <cellStyle name="백분율 3 5 2 92" xfId="3342"/>
    <cellStyle name="백분율 3 5 2 92 2" xfId="3343"/>
    <cellStyle name="백분율 3 5 2 92 3" xfId="3344"/>
    <cellStyle name="백분율 3 5 2 93" xfId="3345"/>
    <cellStyle name="백분율 3 5 2 93 2" xfId="3346"/>
    <cellStyle name="백분율 3 5 2 93 3" xfId="3347"/>
    <cellStyle name="백분율 3 5 2 94" xfId="3348"/>
    <cellStyle name="백분율 3 5 2 94 2" xfId="3349"/>
    <cellStyle name="백분율 3 5 2 94 3" xfId="3350"/>
    <cellStyle name="백분율 3 5 2 95" xfId="3351"/>
    <cellStyle name="백분율 3 5 2 95 2" xfId="3352"/>
    <cellStyle name="백분율 3 5 2 95 3" xfId="3353"/>
    <cellStyle name="백분율 3 5 2 96" xfId="3354"/>
    <cellStyle name="백분율 3 5 2 96 2" xfId="3355"/>
    <cellStyle name="백분율 3 5 2 96 3" xfId="3356"/>
    <cellStyle name="백분율 3 5 2 97" xfId="3357"/>
    <cellStyle name="백분율 3 5 2 97 2" xfId="3358"/>
    <cellStyle name="백분율 3 5 2 97 3" xfId="3359"/>
    <cellStyle name="백분율 3 5 2 98" xfId="3360"/>
    <cellStyle name="백분율 3 5 2 98 2" xfId="3361"/>
    <cellStyle name="백분율 3 5 2 98 3" xfId="3362"/>
    <cellStyle name="백분율 3 5 2 99" xfId="3363"/>
    <cellStyle name="백분율 3 5 2 99 2" xfId="3364"/>
    <cellStyle name="백분율 3 5 2 99 3" xfId="3365"/>
    <cellStyle name="백분율 3 5 20" xfId="3366"/>
    <cellStyle name="백분율 3 5 20 2" xfId="3367"/>
    <cellStyle name="백분율 3 5 20 3" xfId="3368"/>
    <cellStyle name="백분율 3 5 21" xfId="3369"/>
    <cellStyle name="백분율 3 5 21 2" xfId="3370"/>
    <cellStyle name="백분율 3 5 21 3" xfId="3371"/>
    <cellStyle name="백분율 3 5 22" xfId="3372"/>
    <cellStyle name="백분율 3 5 22 2" xfId="3373"/>
    <cellStyle name="백분율 3 5 22 3" xfId="3374"/>
    <cellStyle name="백분율 3 5 23" xfId="3375"/>
    <cellStyle name="백분율 3 5 23 2" xfId="3376"/>
    <cellStyle name="백분율 3 5 23 3" xfId="3377"/>
    <cellStyle name="백분율 3 5 24" xfId="3378"/>
    <cellStyle name="백분율 3 5 24 2" xfId="3379"/>
    <cellStyle name="백분율 3 5 24 3" xfId="3380"/>
    <cellStyle name="백분율 3 5 25" xfId="3381"/>
    <cellStyle name="백분율 3 5 25 2" xfId="3382"/>
    <cellStyle name="백분율 3 5 25 3" xfId="3383"/>
    <cellStyle name="백분율 3 5 26" xfId="3384"/>
    <cellStyle name="백분율 3 5 26 2" xfId="3385"/>
    <cellStyle name="백분율 3 5 26 3" xfId="3386"/>
    <cellStyle name="백분율 3 5 27" xfId="3387"/>
    <cellStyle name="백분율 3 5 27 2" xfId="3388"/>
    <cellStyle name="백분율 3 5 27 3" xfId="3389"/>
    <cellStyle name="백분율 3 5 28" xfId="3390"/>
    <cellStyle name="백분율 3 5 28 2" xfId="3391"/>
    <cellStyle name="백분율 3 5 28 3" xfId="3392"/>
    <cellStyle name="백분율 3 5 29" xfId="3393"/>
    <cellStyle name="백분율 3 5 29 2" xfId="3394"/>
    <cellStyle name="백분율 3 5 29 3" xfId="3395"/>
    <cellStyle name="백분율 3 5 3" xfId="3396"/>
    <cellStyle name="백분율 3 5 3 10" xfId="3397"/>
    <cellStyle name="백분율 3 5 3 10 2" xfId="3398"/>
    <cellStyle name="백분율 3 5 3 10 3" xfId="3399"/>
    <cellStyle name="백분율 3 5 3 100" xfId="3400"/>
    <cellStyle name="백분율 3 5 3 100 2" xfId="3401"/>
    <cellStyle name="백분율 3 5 3 100 3" xfId="3402"/>
    <cellStyle name="백분율 3 5 3 101" xfId="3403"/>
    <cellStyle name="백분율 3 5 3 101 2" xfId="3404"/>
    <cellStyle name="백분율 3 5 3 101 3" xfId="3405"/>
    <cellStyle name="백분율 3 5 3 102" xfId="3406"/>
    <cellStyle name="백분율 3 5 3 102 2" xfId="3407"/>
    <cellStyle name="백분율 3 5 3 102 3" xfId="3408"/>
    <cellStyle name="백분율 3 5 3 103" xfId="3409"/>
    <cellStyle name="백분율 3 5 3 103 2" xfId="3410"/>
    <cellStyle name="백분율 3 5 3 103 3" xfId="3411"/>
    <cellStyle name="백분율 3 5 3 104" xfId="3412"/>
    <cellStyle name="백분율 3 5 3 104 2" xfId="3413"/>
    <cellStyle name="백분율 3 5 3 104 3" xfId="3414"/>
    <cellStyle name="백분율 3 5 3 105" xfId="3415"/>
    <cellStyle name="백분율 3 5 3 105 2" xfId="3416"/>
    <cellStyle name="백분율 3 5 3 105 3" xfId="3417"/>
    <cellStyle name="백분율 3 5 3 106" xfId="3418"/>
    <cellStyle name="백분율 3 5 3 106 2" xfId="3419"/>
    <cellStyle name="백분율 3 5 3 106 3" xfId="3420"/>
    <cellStyle name="백분율 3 5 3 107" xfId="3421"/>
    <cellStyle name="백분율 3 5 3 107 2" xfId="3422"/>
    <cellStyle name="백분율 3 5 3 107 3" xfId="3423"/>
    <cellStyle name="백분율 3 5 3 108" xfId="3424"/>
    <cellStyle name="백분율 3 5 3 108 2" xfId="3425"/>
    <cellStyle name="백분율 3 5 3 108 3" xfId="3426"/>
    <cellStyle name="백분율 3 5 3 109" xfId="3427"/>
    <cellStyle name="백분율 3 5 3 109 2" xfId="3428"/>
    <cellStyle name="백분율 3 5 3 109 3" xfId="3429"/>
    <cellStyle name="백분율 3 5 3 11" xfId="3430"/>
    <cellStyle name="백분율 3 5 3 11 2" xfId="3431"/>
    <cellStyle name="백분율 3 5 3 11 3" xfId="3432"/>
    <cellStyle name="백분율 3 5 3 110" xfId="3433"/>
    <cellStyle name="백분율 3 5 3 111" xfId="3434"/>
    <cellStyle name="백분율 3 5 3 12" xfId="3435"/>
    <cellStyle name="백분율 3 5 3 12 2" xfId="3436"/>
    <cellStyle name="백분율 3 5 3 12 3" xfId="3437"/>
    <cellStyle name="백분율 3 5 3 13" xfId="3438"/>
    <cellStyle name="백분율 3 5 3 13 2" xfId="3439"/>
    <cellStyle name="백분율 3 5 3 13 3" xfId="3440"/>
    <cellStyle name="백분율 3 5 3 14" xfId="3441"/>
    <cellStyle name="백분율 3 5 3 14 2" xfId="3442"/>
    <cellStyle name="백분율 3 5 3 14 3" xfId="3443"/>
    <cellStyle name="백분율 3 5 3 15" xfId="3444"/>
    <cellStyle name="백분율 3 5 3 15 2" xfId="3445"/>
    <cellStyle name="백분율 3 5 3 15 3" xfId="3446"/>
    <cellStyle name="백분율 3 5 3 16" xfId="3447"/>
    <cellStyle name="백분율 3 5 3 16 2" xfId="3448"/>
    <cellStyle name="백분율 3 5 3 16 3" xfId="3449"/>
    <cellStyle name="백분율 3 5 3 17" xfId="3450"/>
    <cellStyle name="백분율 3 5 3 17 2" xfId="3451"/>
    <cellStyle name="백분율 3 5 3 17 3" xfId="3452"/>
    <cellStyle name="백분율 3 5 3 18" xfId="3453"/>
    <cellStyle name="백분율 3 5 3 18 2" xfId="3454"/>
    <cellStyle name="백분율 3 5 3 18 3" xfId="3455"/>
    <cellStyle name="백분율 3 5 3 19" xfId="3456"/>
    <cellStyle name="백분율 3 5 3 19 2" xfId="3457"/>
    <cellStyle name="백분율 3 5 3 19 3" xfId="3458"/>
    <cellStyle name="백분율 3 5 3 2" xfId="3459"/>
    <cellStyle name="백분율 3 5 3 2 2" xfId="3460"/>
    <cellStyle name="백분율 3 5 3 2 3" xfId="3461"/>
    <cellStyle name="백분율 3 5 3 20" xfId="3462"/>
    <cellStyle name="백분율 3 5 3 20 2" xfId="3463"/>
    <cellStyle name="백분율 3 5 3 20 3" xfId="3464"/>
    <cellStyle name="백분율 3 5 3 21" xfId="3465"/>
    <cellStyle name="백분율 3 5 3 21 2" xfId="3466"/>
    <cellStyle name="백분율 3 5 3 21 3" xfId="3467"/>
    <cellStyle name="백분율 3 5 3 22" xfId="3468"/>
    <cellStyle name="백분율 3 5 3 22 2" xfId="3469"/>
    <cellStyle name="백분율 3 5 3 22 3" xfId="3470"/>
    <cellStyle name="백분율 3 5 3 23" xfId="3471"/>
    <cellStyle name="백분율 3 5 3 23 2" xfId="3472"/>
    <cellStyle name="백분율 3 5 3 23 3" xfId="3473"/>
    <cellStyle name="백분율 3 5 3 24" xfId="3474"/>
    <cellStyle name="백분율 3 5 3 24 2" xfId="3475"/>
    <cellStyle name="백분율 3 5 3 24 3" xfId="3476"/>
    <cellStyle name="백분율 3 5 3 25" xfId="3477"/>
    <cellStyle name="백분율 3 5 3 25 2" xfId="3478"/>
    <cellStyle name="백분율 3 5 3 25 3" xfId="3479"/>
    <cellStyle name="백분율 3 5 3 26" xfId="3480"/>
    <cellStyle name="백분율 3 5 3 26 2" xfId="3481"/>
    <cellStyle name="백분율 3 5 3 26 3" xfId="3482"/>
    <cellStyle name="백분율 3 5 3 27" xfId="3483"/>
    <cellStyle name="백분율 3 5 3 27 2" xfId="3484"/>
    <cellStyle name="백분율 3 5 3 27 3" xfId="3485"/>
    <cellStyle name="백분율 3 5 3 28" xfId="3486"/>
    <cellStyle name="백분율 3 5 3 28 2" xfId="3487"/>
    <cellStyle name="백분율 3 5 3 28 3" xfId="3488"/>
    <cellStyle name="백분율 3 5 3 29" xfId="3489"/>
    <cellStyle name="백분율 3 5 3 29 2" xfId="3490"/>
    <cellStyle name="백분율 3 5 3 29 3" xfId="3491"/>
    <cellStyle name="백분율 3 5 3 3" xfId="3492"/>
    <cellStyle name="백분율 3 5 3 3 2" xfId="3493"/>
    <cellStyle name="백분율 3 5 3 3 3" xfId="3494"/>
    <cellStyle name="백분율 3 5 3 30" xfId="3495"/>
    <cellStyle name="백분율 3 5 3 30 2" xfId="3496"/>
    <cellStyle name="백분율 3 5 3 30 3" xfId="3497"/>
    <cellStyle name="백분율 3 5 3 31" xfId="3498"/>
    <cellStyle name="백분율 3 5 3 31 2" xfId="3499"/>
    <cellStyle name="백분율 3 5 3 31 3" xfId="3500"/>
    <cellStyle name="백분율 3 5 3 32" xfId="3501"/>
    <cellStyle name="백분율 3 5 3 32 2" xfId="3502"/>
    <cellStyle name="백분율 3 5 3 32 3" xfId="3503"/>
    <cellStyle name="백분율 3 5 3 33" xfId="3504"/>
    <cellStyle name="백분율 3 5 3 33 2" xfId="3505"/>
    <cellStyle name="백분율 3 5 3 33 3" xfId="3506"/>
    <cellStyle name="백분율 3 5 3 34" xfId="3507"/>
    <cellStyle name="백분율 3 5 3 34 2" xfId="3508"/>
    <cellStyle name="백분율 3 5 3 34 3" xfId="3509"/>
    <cellStyle name="백분율 3 5 3 35" xfId="3510"/>
    <cellStyle name="백분율 3 5 3 35 2" xfId="3511"/>
    <cellStyle name="백분율 3 5 3 35 3" xfId="3512"/>
    <cellStyle name="백분율 3 5 3 36" xfId="3513"/>
    <cellStyle name="백분율 3 5 3 36 2" xfId="3514"/>
    <cellStyle name="백분율 3 5 3 36 3" xfId="3515"/>
    <cellStyle name="백분율 3 5 3 37" xfId="3516"/>
    <cellStyle name="백분율 3 5 3 37 2" xfId="3517"/>
    <cellStyle name="백분율 3 5 3 37 3" xfId="3518"/>
    <cellStyle name="백분율 3 5 3 38" xfId="3519"/>
    <cellStyle name="백분율 3 5 3 38 2" xfId="3520"/>
    <cellStyle name="백분율 3 5 3 38 3" xfId="3521"/>
    <cellStyle name="백분율 3 5 3 39" xfId="3522"/>
    <cellStyle name="백분율 3 5 3 39 2" xfId="3523"/>
    <cellStyle name="백분율 3 5 3 39 3" xfId="3524"/>
    <cellStyle name="백분율 3 5 3 4" xfId="3525"/>
    <cellStyle name="백분율 3 5 3 4 2" xfId="3526"/>
    <cellStyle name="백분율 3 5 3 4 3" xfId="3527"/>
    <cellStyle name="백분율 3 5 3 40" xfId="3528"/>
    <cellStyle name="백분율 3 5 3 40 2" xfId="3529"/>
    <cellStyle name="백분율 3 5 3 40 3" xfId="3530"/>
    <cellStyle name="백분율 3 5 3 41" xfId="3531"/>
    <cellStyle name="백분율 3 5 3 41 2" xfId="3532"/>
    <cellStyle name="백분율 3 5 3 41 3" xfId="3533"/>
    <cellStyle name="백분율 3 5 3 42" xfId="3534"/>
    <cellStyle name="백분율 3 5 3 42 2" xfId="3535"/>
    <cellStyle name="백분율 3 5 3 42 3" xfId="3536"/>
    <cellStyle name="백분율 3 5 3 43" xfId="3537"/>
    <cellStyle name="백분율 3 5 3 43 2" xfId="3538"/>
    <cellStyle name="백분율 3 5 3 43 3" xfId="3539"/>
    <cellStyle name="백분율 3 5 3 44" xfId="3540"/>
    <cellStyle name="백분율 3 5 3 44 2" xfId="3541"/>
    <cellStyle name="백분율 3 5 3 44 3" xfId="3542"/>
    <cellStyle name="백분율 3 5 3 45" xfId="3543"/>
    <cellStyle name="백분율 3 5 3 45 2" xfId="3544"/>
    <cellStyle name="백분율 3 5 3 45 3" xfId="3545"/>
    <cellStyle name="백분율 3 5 3 46" xfId="3546"/>
    <cellStyle name="백분율 3 5 3 46 2" xfId="3547"/>
    <cellStyle name="백분율 3 5 3 46 3" xfId="3548"/>
    <cellStyle name="백분율 3 5 3 47" xfId="3549"/>
    <cellStyle name="백분율 3 5 3 47 2" xfId="3550"/>
    <cellStyle name="백분율 3 5 3 47 3" xfId="3551"/>
    <cellStyle name="백분율 3 5 3 48" xfId="3552"/>
    <cellStyle name="백분율 3 5 3 48 2" xfId="3553"/>
    <cellStyle name="백분율 3 5 3 48 3" xfId="3554"/>
    <cellStyle name="백분율 3 5 3 49" xfId="3555"/>
    <cellStyle name="백분율 3 5 3 49 2" xfId="3556"/>
    <cellStyle name="백분율 3 5 3 49 3" xfId="3557"/>
    <cellStyle name="백분율 3 5 3 5" xfId="3558"/>
    <cellStyle name="백분율 3 5 3 5 2" xfId="3559"/>
    <cellStyle name="백분율 3 5 3 5 3" xfId="3560"/>
    <cellStyle name="백분율 3 5 3 50" xfId="3561"/>
    <cellStyle name="백분율 3 5 3 50 2" xfId="3562"/>
    <cellStyle name="백분율 3 5 3 50 3" xfId="3563"/>
    <cellStyle name="백분율 3 5 3 51" xfId="3564"/>
    <cellStyle name="백분율 3 5 3 51 2" xfId="3565"/>
    <cellStyle name="백분율 3 5 3 51 3" xfId="3566"/>
    <cellStyle name="백분율 3 5 3 52" xfId="3567"/>
    <cellStyle name="백분율 3 5 3 52 2" xfId="3568"/>
    <cellStyle name="백분율 3 5 3 52 3" xfId="3569"/>
    <cellStyle name="백분율 3 5 3 53" xfId="3570"/>
    <cellStyle name="백분율 3 5 3 53 2" xfId="3571"/>
    <cellStyle name="백분율 3 5 3 53 3" xfId="3572"/>
    <cellStyle name="백분율 3 5 3 54" xfId="3573"/>
    <cellStyle name="백분율 3 5 3 54 2" xfId="3574"/>
    <cellStyle name="백분율 3 5 3 54 3" xfId="3575"/>
    <cellStyle name="백분율 3 5 3 55" xfId="3576"/>
    <cellStyle name="백분율 3 5 3 55 2" xfId="3577"/>
    <cellStyle name="백분율 3 5 3 55 3" xfId="3578"/>
    <cellStyle name="백분율 3 5 3 56" xfId="3579"/>
    <cellStyle name="백분율 3 5 3 56 2" xfId="3580"/>
    <cellStyle name="백분율 3 5 3 56 3" xfId="3581"/>
    <cellStyle name="백분율 3 5 3 57" xfId="3582"/>
    <cellStyle name="백분율 3 5 3 57 2" xfId="3583"/>
    <cellStyle name="백분율 3 5 3 57 3" xfId="3584"/>
    <cellStyle name="백분율 3 5 3 58" xfId="3585"/>
    <cellStyle name="백분율 3 5 3 58 2" xfId="3586"/>
    <cellStyle name="백분율 3 5 3 58 3" xfId="3587"/>
    <cellStyle name="백분율 3 5 3 59" xfId="3588"/>
    <cellStyle name="백분율 3 5 3 59 2" xfId="3589"/>
    <cellStyle name="백분율 3 5 3 59 3" xfId="3590"/>
    <cellStyle name="백분율 3 5 3 6" xfId="3591"/>
    <cellStyle name="백분율 3 5 3 6 2" xfId="3592"/>
    <cellStyle name="백분율 3 5 3 6 3" xfId="3593"/>
    <cellStyle name="백분율 3 5 3 60" xfId="3594"/>
    <cellStyle name="백분율 3 5 3 60 2" xfId="3595"/>
    <cellStyle name="백분율 3 5 3 60 3" xfId="3596"/>
    <cellStyle name="백분율 3 5 3 61" xfId="3597"/>
    <cellStyle name="백분율 3 5 3 61 2" xfId="3598"/>
    <cellStyle name="백분율 3 5 3 61 3" xfId="3599"/>
    <cellStyle name="백분율 3 5 3 62" xfId="3600"/>
    <cellStyle name="백분율 3 5 3 62 2" xfId="3601"/>
    <cellStyle name="백분율 3 5 3 62 3" xfId="3602"/>
    <cellStyle name="백분율 3 5 3 63" xfId="3603"/>
    <cellStyle name="백분율 3 5 3 63 2" xfId="3604"/>
    <cellStyle name="백분율 3 5 3 63 3" xfId="3605"/>
    <cellStyle name="백분율 3 5 3 64" xfId="3606"/>
    <cellStyle name="백분율 3 5 3 64 2" xfId="3607"/>
    <cellStyle name="백분율 3 5 3 64 3" xfId="3608"/>
    <cellStyle name="백분율 3 5 3 65" xfId="3609"/>
    <cellStyle name="백분율 3 5 3 65 2" xfId="3610"/>
    <cellStyle name="백분율 3 5 3 65 3" xfId="3611"/>
    <cellStyle name="백분율 3 5 3 66" xfId="3612"/>
    <cellStyle name="백분율 3 5 3 66 2" xfId="3613"/>
    <cellStyle name="백분율 3 5 3 66 3" xfId="3614"/>
    <cellStyle name="백분율 3 5 3 67" xfId="3615"/>
    <cellStyle name="백분율 3 5 3 67 2" xfId="3616"/>
    <cellStyle name="백분율 3 5 3 67 3" xfId="3617"/>
    <cellStyle name="백분율 3 5 3 68" xfId="3618"/>
    <cellStyle name="백분율 3 5 3 68 2" xfId="3619"/>
    <cellStyle name="백분율 3 5 3 68 3" xfId="3620"/>
    <cellStyle name="백분율 3 5 3 69" xfId="3621"/>
    <cellStyle name="백분율 3 5 3 69 2" xfId="3622"/>
    <cellStyle name="백분율 3 5 3 69 3" xfId="3623"/>
    <cellStyle name="백분율 3 5 3 7" xfId="3624"/>
    <cellStyle name="백분율 3 5 3 7 2" xfId="3625"/>
    <cellStyle name="백분율 3 5 3 7 3" xfId="3626"/>
    <cellStyle name="백분율 3 5 3 70" xfId="3627"/>
    <cellStyle name="백분율 3 5 3 70 2" xfId="3628"/>
    <cellStyle name="백분율 3 5 3 70 3" xfId="3629"/>
    <cellStyle name="백분율 3 5 3 71" xfId="3630"/>
    <cellStyle name="백분율 3 5 3 71 2" xfId="3631"/>
    <cellStyle name="백분율 3 5 3 71 3" xfId="3632"/>
    <cellStyle name="백분율 3 5 3 72" xfId="3633"/>
    <cellStyle name="백분율 3 5 3 72 2" xfId="3634"/>
    <cellStyle name="백분율 3 5 3 72 3" xfId="3635"/>
    <cellStyle name="백분율 3 5 3 73" xfId="3636"/>
    <cellStyle name="백분율 3 5 3 73 2" xfId="3637"/>
    <cellStyle name="백분율 3 5 3 73 3" xfId="3638"/>
    <cellStyle name="백분율 3 5 3 74" xfId="3639"/>
    <cellStyle name="백분율 3 5 3 74 2" xfId="3640"/>
    <cellStyle name="백분율 3 5 3 74 3" xfId="3641"/>
    <cellStyle name="백분율 3 5 3 75" xfId="3642"/>
    <cellStyle name="백분율 3 5 3 75 2" xfId="3643"/>
    <cellStyle name="백분율 3 5 3 75 3" xfId="3644"/>
    <cellStyle name="백분율 3 5 3 76" xfId="3645"/>
    <cellStyle name="백분율 3 5 3 76 2" xfId="3646"/>
    <cellStyle name="백분율 3 5 3 76 3" xfId="3647"/>
    <cellStyle name="백분율 3 5 3 77" xfId="3648"/>
    <cellStyle name="백분율 3 5 3 77 2" xfId="3649"/>
    <cellStyle name="백분율 3 5 3 77 3" xfId="3650"/>
    <cellStyle name="백분율 3 5 3 78" xfId="3651"/>
    <cellStyle name="백분율 3 5 3 78 2" xfId="3652"/>
    <cellStyle name="백분율 3 5 3 78 3" xfId="3653"/>
    <cellStyle name="백분율 3 5 3 79" xfId="3654"/>
    <cellStyle name="백분율 3 5 3 79 2" xfId="3655"/>
    <cellStyle name="백분율 3 5 3 79 3" xfId="3656"/>
    <cellStyle name="백분율 3 5 3 8" xfId="3657"/>
    <cellStyle name="백분율 3 5 3 8 2" xfId="3658"/>
    <cellStyle name="백분율 3 5 3 8 3" xfId="3659"/>
    <cellStyle name="백분율 3 5 3 80" xfId="3660"/>
    <cellStyle name="백분율 3 5 3 80 2" xfId="3661"/>
    <cellStyle name="백분율 3 5 3 80 3" xfId="3662"/>
    <cellStyle name="백분율 3 5 3 81" xfId="3663"/>
    <cellStyle name="백분율 3 5 3 81 2" xfId="3664"/>
    <cellStyle name="백분율 3 5 3 81 3" xfId="3665"/>
    <cellStyle name="백분율 3 5 3 82" xfId="3666"/>
    <cellStyle name="백분율 3 5 3 82 2" xfId="3667"/>
    <cellStyle name="백분율 3 5 3 82 3" xfId="3668"/>
    <cellStyle name="백분율 3 5 3 83" xfId="3669"/>
    <cellStyle name="백분율 3 5 3 83 2" xfId="3670"/>
    <cellStyle name="백분율 3 5 3 83 3" xfId="3671"/>
    <cellStyle name="백분율 3 5 3 84" xfId="3672"/>
    <cellStyle name="백분율 3 5 3 84 2" xfId="3673"/>
    <cellStyle name="백분율 3 5 3 84 3" xfId="3674"/>
    <cellStyle name="백분율 3 5 3 85" xfId="3675"/>
    <cellStyle name="백분율 3 5 3 85 2" xfId="3676"/>
    <cellStyle name="백분율 3 5 3 85 3" xfId="3677"/>
    <cellStyle name="백분율 3 5 3 86" xfId="3678"/>
    <cellStyle name="백분율 3 5 3 86 2" xfId="3679"/>
    <cellStyle name="백분율 3 5 3 86 3" xfId="3680"/>
    <cellStyle name="백분율 3 5 3 87" xfId="3681"/>
    <cellStyle name="백분율 3 5 3 87 2" xfId="3682"/>
    <cellStyle name="백분율 3 5 3 87 3" xfId="3683"/>
    <cellStyle name="백분율 3 5 3 88" xfId="3684"/>
    <cellStyle name="백분율 3 5 3 88 2" xfId="3685"/>
    <cellStyle name="백분율 3 5 3 88 3" xfId="3686"/>
    <cellStyle name="백분율 3 5 3 89" xfId="3687"/>
    <cellStyle name="백분율 3 5 3 89 2" xfId="3688"/>
    <cellStyle name="백분율 3 5 3 89 3" xfId="3689"/>
    <cellStyle name="백분율 3 5 3 9" xfId="3690"/>
    <cellStyle name="백분율 3 5 3 9 2" xfId="3691"/>
    <cellStyle name="백분율 3 5 3 9 3" xfId="3692"/>
    <cellStyle name="백분율 3 5 3 90" xfId="3693"/>
    <cellStyle name="백분율 3 5 3 90 2" xfId="3694"/>
    <cellStyle name="백분율 3 5 3 90 3" xfId="3695"/>
    <cellStyle name="백분율 3 5 3 91" xfId="3696"/>
    <cellStyle name="백분율 3 5 3 91 2" xfId="3697"/>
    <cellStyle name="백분율 3 5 3 91 3" xfId="3698"/>
    <cellStyle name="백분율 3 5 3 92" xfId="3699"/>
    <cellStyle name="백분율 3 5 3 92 2" xfId="3700"/>
    <cellStyle name="백분율 3 5 3 92 3" xfId="3701"/>
    <cellStyle name="백분율 3 5 3 93" xfId="3702"/>
    <cellStyle name="백분율 3 5 3 93 2" xfId="3703"/>
    <cellStyle name="백분율 3 5 3 93 3" xfId="3704"/>
    <cellStyle name="백분율 3 5 3 94" xfId="3705"/>
    <cellStyle name="백분율 3 5 3 94 2" xfId="3706"/>
    <cellStyle name="백분율 3 5 3 94 3" xfId="3707"/>
    <cellStyle name="백분율 3 5 3 95" xfId="3708"/>
    <cellStyle name="백분율 3 5 3 95 2" xfId="3709"/>
    <cellStyle name="백분율 3 5 3 95 3" xfId="3710"/>
    <cellStyle name="백분율 3 5 3 96" xfId="3711"/>
    <cellStyle name="백분율 3 5 3 96 2" xfId="3712"/>
    <cellStyle name="백분율 3 5 3 96 3" xfId="3713"/>
    <cellStyle name="백분율 3 5 3 97" xfId="3714"/>
    <cellStyle name="백분율 3 5 3 97 2" xfId="3715"/>
    <cellStyle name="백분율 3 5 3 97 3" xfId="3716"/>
    <cellStyle name="백분율 3 5 3 98" xfId="3717"/>
    <cellStyle name="백분율 3 5 3 98 2" xfId="3718"/>
    <cellStyle name="백분율 3 5 3 98 3" xfId="3719"/>
    <cellStyle name="백분율 3 5 3 99" xfId="3720"/>
    <cellStyle name="백분율 3 5 3 99 2" xfId="3721"/>
    <cellStyle name="백분율 3 5 3 99 3" xfId="3722"/>
    <cellStyle name="백분율 3 5 30" xfId="3723"/>
    <cellStyle name="백분율 3 5 30 2" xfId="3724"/>
    <cellStyle name="백분율 3 5 30 3" xfId="3725"/>
    <cellStyle name="백분율 3 5 31" xfId="3726"/>
    <cellStyle name="백분율 3 5 31 2" xfId="3727"/>
    <cellStyle name="백분율 3 5 31 3" xfId="3728"/>
    <cellStyle name="백분율 3 5 32" xfId="3729"/>
    <cellStyle name="백분율 3 5 32 2" xfId="3730"/>
    <cellStyle name="백분율 3 5 32 3" xfId="3731"/>
    <cellStyle name="백분율 3 5 33" xfId="3732"/>
    <cellStyle name="백분율 3 5 33 2" xfId="3733"/>
    <cellStyle name="백분율 3 5 33 3" xfId="3734"/>
    <cellStyle name="백분율 3 5 34" xfId="3735"/>
    <cellStyle name="백분율 3 5 34 2" xfId="3736"/>
    <cellStyle name="백분율 3 5 34 3" xfId="3737"/>
    <cellStyle name="백분율 3 5 35" xfId="3738"/>
    <cellStyle name="백분율 3 5 35 2" xfId="3739"/>
    <cellStyle name="백분율 3 5 35 3" xfId="3740"/>
    <cellStyle name="백분율 3 5 36" xfId="3741"/>
    <cellStyle name="백분율 3 5 36 2" xfId="3742"/>
    <cellStyle name="백분율 3 5 36 3" xfId="3743"/>
    <cellStyle name="백분율 3 5 37" xfId="3744"/>
    <cellStyle name="백분율 3 5 37 2" xfId="3745"/>
    <cellStyle name="백분율 3 5 37 3" xfId="3746"/>
    <cellStyle name="백분율 3 5 38" xfId="3747"/>
    <cellStyle name="백분율 3 5 38 2" xfId="3748"/>
    <cellStyle name="백분율 3 5 38 3" xfId="3749"/>
    <cellStyle name="백분율 3 5 39" xfId="3750"/>
    <cellStyle name="백분율 3 5 39 2" xfId="3751"/>
    <cellStyle name="백분율 3 5 39 3" xfId="3752"/>
    <cellStyle name="백분율 3 5 4" xfId="3753"/>
    <cellStyle name="백분율 3 5 4 2" xfId="3754"/>
    <cellStyle name="백분율 3 5 4 3" xfId="3755"/>
    <cellStyle name="백분율 3 5 40" xfId="3756"/>
    <cellStyle name="백분율 3 5 40 2" xfId="3757"/>
    <cellStyle name="백분율 3 5 40 3" xfId="3758"/>
    <cellStyle name="백분율 3 5 41" xfId="3759"/>
    <cellStyle name="백분율 3 5 41 2" xfId="3760"/>
    <cellStyle name="백분율 3 5 41 3" xfId="3761"/>
    <cellStyle name="백분율 3 5 42" xfId="3762"/>
    <cellStyle name="백분율 3 5 42 2" xfId="3763"/>
    <cellStyle name="백분율 3 5 42 3" xfId="3764"/>
    <cellStyle name="백분율 3 5 43" xfId="3765"/>
    <cellStyle name="백분율 3 5 43 2" xfId="3766"/>
    <cellStyle name="백분율 3 5 43 3" xfId="3767"/>
    <cellStyle name="백분율 3 5 44" xfId="3768"/>
    <cellStyle name="백분율 3 5 44 2" xfId="3769"/>
    <cellStyle name="백분율 3 5 44 3" xfId="3770"/>
    <cellStyle name="백분율 3 5 45" xfId="3771"/>
    <cellStyle name="백분율 3 5 45 2" xfId="3772"/>
    <cellStyle name="백분율 3 5 45 3" xfId="3773"/>
    <cellStyle name="백분율 3 5 46" xfId="3774"/>
    <cellStyle name="백분율 3 5 46 2" xfId="3775"/>
    <cellStyle name="백분율 3 5 46 3" xfId="3776"/>
    <cellStyle name="백분율 3 5 47" xfId="3777"/>
    <cellStyle name="백분율 3 5 47 2" xfId="3778"/>
    <cellStyle name="백분율 3 5 47 3" xfId="3779"/>
    <cellStyle name="백분율 3 5 48" xfId="3780"/>
    <cellStyle name="백분율 3 5 48 2" xfId="3781"/>
    <cellStyle name="백분율 3 5 48 3" xfId="3782"/>
    <cellStyle name="백분율 3 5 49" xfId="3783"/>
    <cellStyle name="백분율 3 5 49 2" xfId="3784"/>
    <cellStyle name="백분율 3 5 49 3" xfId="3785"/>
    <cellStyle name="백분율 3 5 5" xfId="3786"/>
    <cellStyle name="백분율 3 5 5 2" xfId="3787"/>
    <cellStyle name="백분율 3 5 5 3" xfId="3788"/>
    <cellStyle name="백분율 3 5 50" xfId="3789"/>
    <cellStyle name="백분율 3 5 50 2" xfId="3790"/>
    <cellStyle name="백분율 3 5 50 3" xfId="3791"/>
    <cellStyle name="백분율 3 5 51" xfId="3792"/>
    <cellStyle name="백분율 3 5 51 2" xfId="3793"/>
    <cellStyle name="백분율 3 5 51 3" xfId="3794"/>
    <cellStyle name="백분율 3 5 52" xfId="3795"/>
    <cellStyle name="백분율 3 5 52 2" xfId="3796"/>
    <cellStyle name="백분율 3 5 52 3" xfId="3797"/>
    <cellStyle name="백분율 3 5 53" xfId="3798"/>
    <cellStyle name="백분율 3 5 53 2" xfId="3799"/>
    <cellStyle name="백분율 3 5 53 3" xfId="3800"/>
    <cellStyle name="백분율 3 5 54" xfId="3801"/>
    <cellStyle name="백분율 3 5 54 2" xfId="3802"/>
    <cellStyle name="백분율 3 5 54 3" xfId="3803"/>
    <cellStyle name="백분율 3 5 55" xfId="3804"/>
    <cellStyle name="백분율 3 5 55 2" xfId="3805"/>
    <cellStyle name="백분율 3 5 55 3" xfId="3806"/>
    <cellStyle name="백분율 3 5 56" xfId="3807"/>
    <cellStyle name="백분율 3 5 56 2" xfId="3808"/>
    <cellStyle name="백분율 3 5 56 3" xfId="3809"/>
    <cellStyle name="백분율 3 5 57" xfId="3810"/>
    <cellStyle name="백분율 3 5 57 2" xfId="3811"/>
    <cellStyle name="백분율 3 5 57 3" xfId="3812"/>
    <cellStyle name="백분율 3 5 58" xfId="3813"/>
    <cellStyle name="백분율 3 5 58 2" xfId="3814"/>
    <cellStyle name="백분율 3 5 58 3" xfId="3815"/>
    <cellStyle name="백분율 3 5 59" xfId="3816"/>
    <cellStyle name="백분율 3 5 59 2" xfId="3817"/>
    <cellStyle name="백분율 3 5 59 3" xfId="3818"/>
    <cellStyle name="백분율 3 5 6" xfId="3819"/>
    <cellStyle name="백분율 3 5 6 2" xfId="3820"/>
    <cellStyle name="백분율 3 5 6 3" xfId="3821"/>
    <cellStyle name="백분율 3 5 60" xfId="3822"/>
    <cellStyle name="백분율 3 5 60 2" xfId="3823"/>
    <cellStyle name="백분율 3 5 60 3" xfId="3824"/>
    <cellStyle name="백분율 3 5 61" xfId="3825"/>
    <cellStyle name="백분율 3 5 61 2" xfId="3826"/>
    <cellStyle name="백분율 3 5 61 3" xfId="3827"/>
    <cellStyle name="백분율 3 5 62" xfId="3828"/>
    <cellStyle name="백분율 3 5 62 2" xfId="3829"/>
    <cellStyle name="백분율 3 5 62 3" xfId="3830"/>
    <cellStyle name="백분율 3 5 63" xfId="3831"/>
    <cellStyle name="백분율 3 5 63 2" xfId="3832"/>
    <cellStyle name="백분율 3 5 63 3" xfId="3833"/>
    <cellStyle name="백분율 3 5 64" xfId="3834"/>
    <cellStyle name="백분율 3 5 64 2" xfId="3835"/>
    <cellStyle name="백분율 3 5 64 3" xfId="3836"/>
    <cellStyle name="백분율 3 5 65" xfId="3837"/>
    <cellStyle name="백분율 3 5 65 2" xfId="3838"/>
    <cellStyle name="백분율 3 5 65 3" xfId="3839"/>
    <cellStyle name="백분율 3 5 66" xfId="3840"/>
    <cellStyle name="백분율 3 5 66 2" xfId="3841"/>
    <cellStyle name="백분율 3 5 66 3" xfId="3842"/>
    <cellStyle name="백분율 3 5 67" xfId="3843"/>
    <cellStyle name="백분율 3 5 67 2" xfId="3844"/>
    <cellStyle name="백분율 3 5 67 3" xfId="3845"/>
    <cellStyle name="백분율 3 5 68" xfId="3846"/>
    <cellStyle name="백분율 3 5 68 2" xfId="3847"/>
    <cellStyle name="백분율 3 5 68 3" xfId="3848"/>
    <cellStyle name="백분율 3 5 69" xfId="3849"/>
    <cellStyle name="백분율 3 5 69 2" xfId="3850"/>
    <cellStyle name="백분율 3 5 69 3" xfId="3851"/>
    <cellStyle name="백분율 3 5 7" xfId="3852"/>
    <cellStyle name="백분율 3 5 7 2" xfId="3853"/>
    <cellStyle name="백분율 3 5 7 3" xfId="3854"/>
    <cellStyle name="백분율 3 5 70" xfId="3855"/>
    <cellStyle name="백분율 3 5 70 2" xfId="3856"/>
    <cellStyle name="백분율 3 5 70 3" xfId="3857"/>
    <cellStyle name="백분율 3 5 71" xfId="3858"/>
    <cellStyle name="백분율 3 5 71 2" xfId="3859"/>
    <cellStyle name="백분율 3 5 71 3" xfId="3860"/>
    <cellStyle name="백분율 3 5 72" xfId="3861"/>
    <cellStyle name="백분율 3 5 72 2" xfId="3862"/>
    <cellStyle name="백분율 3 5 72 3" xfId="3863"/>
    <cellStyle name="백분율 3 5 73" xfId="3864"/>
    <cellStyle name="백분율 3 5 73 2" xfId="3865"/>
    <cellStyle name="백분율 3 5 73 3" xfId="3866"/>
    <cellStyle name="백분율 3 5 74" xfId="3867"/>
    <cellStyle name="백분율 3 5 74 2" xfId="3868"/>
    <cellStyle name="백분율 3 5 74 3" xfId="3869"/>
    <cellStyle name="백분율 3 5 75" xfId="3870"/>
    <cellStyle name="백분율 3 5 75 2" xfId="3871"/>
    <cellStyle name="백분율 3 5 75 3" xfId="3872"/>
    <cellStyle name="백분율 3 5 76" xfId="3873"/>
    <cellStyle name="백분율 3 5 76 2" xfId="3874"/>
    <cellStyle name="백분율 3 5 76 3" xfId="3875"/>
    <cellStyle name="백분율 3 5 77" xfId="3876"/>
    <cellStyle name="백분율 3 5 77 2" xfId="3877"/>
    <cellStyle name="백분율 3 5 77 3" xfId="3878"/>
    <cellStyle name="백분율 3 5 78" xfId="3879"/>
    <cellStyle name="백분율 3 5 78 2" xfId="3880"/>
    <cellStyle name="백분율 3 5 78 3" xfId="3881"/>
    <cellStyle name="백분율 3 5 79" xfId="3882"/>
    <cellStyle name="백분율 3 5 79 2" xfId="3883"/>
    <cellStyle name="백분율 3 5 79 3" xfId="3884"/>
    <cellStyle name="백분율 3 5 8" xfId="3885"/>
    <cellStyle name="백분율 3 5 8 2" xfId="3886"/>
    <cellStyle name="백분율 3 5 8 3" xfId="3887"/>
    <cellStyle name="백분율 3 5 80" xfId="3888"/>
    <cellStyle name="백분율 3 5 80 2" xfId="3889"/>
    <cellStyle name="백분율 3 5 80 3" xfId="3890"/>
    <cellStyle name="백분율 3 5 81" xfId="3891"/>
    <cellStyle name="백분율 3 5 81 2" xfId="3892"/>
    <cellStyle name="백분율 3 5 81 3" xfId="3893"/>
    <cellStyle name="백분율 3 5 82" xfId="3894"/>
    <cellStyle name="백분율 3 5 82 2" xfId="3895"/>
    <cellStyle name="백분율 3 5 82 3" xfId="3896"/>
    <cellStyle name="백분율 3 5 83" xfId="3897"/>
    <cellStyle name="백분율 3 5 83 2" xfId="3898"/>
    <cellStyle name="백분율 3 5 83 3" xfId="3899"/>
    <cellStyle name="백분율 3 5 84" xfId="3900"/>
    <cellStyle name="백분율 3 5 84 2" xfId="3901"/>
    <cellStyle name="백분율 3 5 84 3" xfId="3902"/>
    <cellStyle name="백분율 3 5 85" xfId="3903"/>
    <cellStyle name="백분율 3 5 85 2" xfId="3904"/>
    <cellStyle name="백분율 3 5 85 3" xfId="3905"/>
    <cellStyle name="백분율 3 5 86" xfId="3906"/>
    <cellStyle name="백분율 3 5 86 2" xfId="3907"/>
    <cellStyle name="백분율 3 5 86 3" xfId="3908"/>
    <cellStyle name="백분율 3 5 87" xfId="3909"/>
    <cellStyle name="백분율 3 5 87 2" xfId="3910"/>
    <cellStyle name="백분율 3 5 87 3" xfId="3911"/>
    <cellStyle name="백분율 3 5 88" xfId="3912"/>
    <cellStyle name="백분율 3 5 88 2" xfId="3913"/>
    <cellStyle name="백분율 3 5 88 3" xfId="3914"/>
    <cellStyle name="백분율 3 5 89" xfId="3915"/>
    <cellStyle name="백분율 3 5 89 2" xfId="3916"/>
    <cellStyle name="백분율 3 5 89 3" xfId="3917"/>
    <cellStyle name="백분율 3 5 9" xfId="3918"/>
    <cellStyle name="백분율 3 5 9 2" xfId="3919"/>
    <cellStyle name="백분율 3 5 9 3" xfId="3920"/>
    <cellStyle name="백분율 3 5 90" xfId="3921"/>
    <cellStyle name="백분율 3 5 90 2" xfId="3922"/>
    <cellStyle name="백분율 3 5 90 3" xfId="3923"/>
    <cellStyle name="백분율 3 5 91" xfId="3924"/>
    <cellStyle name="백분율 3 5 91 2" xfId="3925"/>
    <cellStyle name="백분율 3 5 91 3" xfId="3926"/>
    <cellStyle name="백분율 3 5 92" xfId="3927"/>
    <cellStyle name="백분율 3 5 92 2" xfId="3928"/>
    <cellStyle name="백분율 3 5 92 3" xfId="3929"/>
    <cellStyle name="백분율 3 5 93" xfId="3930"/>
    <cellStyle name="백분율 3 5 93 2" xfId="3931"/>
    <cellStyle name="백분율 3 5 93 3" xfId="3932"/>
    <cellStyle name="백분율 3 5 94" xfId="3933"/>
    <cellStyle name="백분율 3 5 94 2" xfId="3934"/>
    <cellStyle name="백분율 3 5 94 3" xfId="3935"/>
    <cellStyle name="백분율 3 5 95" xfId="3936"/>
    <cellStyle name="백분율 3 5 95 2" xfId="3937"/>
    <cellStyle name="백분율 3 5 95 3" xfId="3938"/>
    <cellStyle name="백분율 3 5 96" xfId="3939"/>
    <cellStyle name="백분율 3 5 96 2" xfId="3940"/>
    <cellStyle name="백분율 3 5 96 3" xfId="3941"/>
    <cellStyle name="백분율 3 5 97" xfId="3942"/>
    <cellStyle name="백분율 3 5 97 2" xfId="3943"/>
    <cellStyle name="백분율 3 5 97 3" xfId="3944"/>
    <cellStyle name="백분율 3 5 98" xfId="3945"/>
    <cellStyle name="백분율 3 5 98 2" xfId="3946"/>
    <cellStyle name="백분율 3 5 98 3" xfId="3947"/>
    <cellStyle name="백분율 3 5 99" xfId="3948"/>
    <cellStyle name="백분율 3 5 99 2" xfId="3949"/>
    <cellStyle name="백분율 3 5 99 3" xfId="3950"/>
    <cellStyle name="백분율 3 6" xfId="3951"/>
    <cellStyle name="백분율 3 7" xfId="3952"/>
    <cellStyle name="보통 2" xfId="3953"/>
    <cellStyle name="보통 2 10" xfId="3954"/>
    <cellStyle name="보통 2 11" xfId="3955"/>
    <cellStyle name="보통 2 12" xfId="3956"/>
    <cellStyle name="보통 2 13" xfId="3957"/>
    <cellStyle name="보통 2 14" xfId="3958"/>
    <cellStyle name="보통 2 2" xfId="3959"/>
    <cellStyle name="보통 2 3" xfId="3960"/>
    <cellStyle name="보통 2 4" xfId="3961"/>
    <cellStyle name="보통 2 5" xfId="3962"/>
    <cellStyle name="보통 2 6" xfId="3963"/>
    <cellStyle name="보통 2 7" xfId="3964"/>
    <cellStyle name="보통 2 8" xfId="3965"/>
    <cellStyle name="보통 2 9" xfId="3966"/>
    <cellStyle name="보통 3 10" xfId="3967"/>
    <cellStyle name="보통 3 11" xfId="3968"/>
    <cellStyle name="보통 3 12" xfId="3969"/>
    <cellStyle name="보통 3 2" xfId="3970"/>
    <cellStyle name="보통 3 3" xfId="3971"/>
    <cellStyle name="보통 3 4" xfId="3972"/>
    <cellStyle name="보통 3 5" xfId="3973"/>
    <cellStyle name="보통 3 6" xfId="3974"/>
    <cellStyle name="보통 3 7" xfId="3975"/>
    <cellStyle name="보통 3 8" xfId="3976"/>
    <cellStyle name="보통 3 9" xfId="3977"/>
    <cellStyle name="뷭?_?긚??_1" xfId="5400"/>
    <cellStyle name="숫자(R)" xfId="5401"/>
    <cellStyle name="쉼표 [0]" xfId="5470" builtinId="6"/>
    <cellStyle name="스타일 1" xfId="5402"/>
    <cellStyle name="스타일 2" xfId="5403"/>
    <cellStyle name="스타일 3" xfId="5404"/>
    <cellStyle name="스타일 4" xfId="5405"/>
    <cellStyle name="안건회계법인" xfId="5466"/>
    <cellStyle name="자리수" xfId="5406"/>
    <cellStyle name="자리수0" xfId="5407"/>
    <cellStyle name="콤마 [0]_(1.토)" xfId="5408"/>
    <cellStyle name="콤마_(1.토)" xfId="5409"/>
    <cellStyle name="타이틀" xfId="5410"/>
    <cellStyle name="퍼센트" xfId="5411"/>
    <cellStyle name="표준" xfId="0" builtinId="0"/>
    <cellStyle name="표준 10" xfId="3978"/>
    <cellStyle name="표준 10 2" xfId="3979"/>
    <cellStyle name="표준 10 3" xfId="3980"/>
    <cellStyle name="표준 10 4" xfId="3981"/>
    <cellStyle name="표준 10 5" xfId="3982"/>
    <cellStyle name="표준 11" xfId="5383"/>
    <cellStyle name="표준 11 2" xfId="3983"/>
    <cellStyle name="표준 11 3" xfId="3984"/>
    <cellStyle name="표준 11 4" xfId="3985"/>
    <cellStyle name="표준 11 5" xfId="3986"/>
    <cellStyle name="표준 12" xfId="3987"/>
    <cellStyle name="표준 13 2" xfId="3988"/>
    <cellStyle name="표준 13 3" xfId="3989"/>
    <cellStyle name="표준 13 3 2" xfId="3990"/>
    <cellStyle name="표준 13 3 3" xfId="3991"/>
    <cellStyle name="표준 13 3 4" xfId="3992"/>
    <cellStyle name="표준 13 4" xfId="3993"/>
    <cellStyle name="표준 13 5" xfId="3994"/>
    <cellStyle name="표준 14 2" xfId="3995"/>
    <cellStyle name="표준 14 3" xfId="3996"/>
    <cellStyle name="표준 14 4" xfId="3997"/>
    <cellStyle name="표준 15 2" xfId="3998"/>
    <cellStyle name="표준 15 3" xfId="3999"/>
    <cellStyle name="표준 15 4" xfId="4000"/>
    <cellStyle name="표준 16 2" xfId="4001"/>
    <cellStyle name="표준 17" xfId="4002"/>
    <cellStyle name="표준 17 10" xfId="4003"/>
    <cellStyle name="표준 17 100" xfId="4004"/>
    <cellStyle name="표준 17 101" xfId="4005"/>
    <cellStyle name="표준 17 102" xfId="4006"/>
    <cellStyle name="표준 17 103" xfId="4007"/>
    <cellStyle name="표준 17 104" xfId="4008"/>
    <cellStyle name="표준 17 105" xfId="4009"/>
    <cellStyle name="표준 17 106" xfId="4010"/>
    <cellStyle name="표준 17 107" xfId="4011"/>
    <cellStyle name="표준 17 108" xfId="4012"/>
    <cellStyle name="표준 17 109" xfId="4013"/>
    <cellStyle name="표준 17 11" xfId="4014"/>
    <cellStyle name="표준 17 110" xfId="4015"/>
    <cellStyle name="표준 17 111" xfId="4016"/>
    <cellStyle name="표준 17 12" xfId="4017"/>
    <cellStyle name="표준 17 13" xfId="4018"/>
    <cellStyle name="표준 17 14" xfId="4019"/>
    <cellStyle name="표준 17 15" xfId="4020"/>
    <cellStyle name="표준 17 16" xfId="4021"/>
    <cellStyle name="표준 17 17" xfId="4022"/>
    <cellStyle name="표준 17 18" xfId="4023"/>
    <cellStyle name="표준 17 19" xfId="4024"/>
    <cellStyle name="표준 17 2" xfId="4025"/>
    <cellStyle name="표준 17 20" xfId="4026"/>
    <cellStyle name="표준 17 21" xfId="4027"/>
    <cellStyle name="표준 17 22" xfId="4028"/>
    <cellStyle name="표준 17 23" xfId="4029"/>
    <cellStyle name="표준 17 24" xfId="4030"/>
    <cellStyle name="표준 17 25" xfId="4031"/>
    <cellStyle name="표준 17 26" xfId="4032"/>
    <cellStyle name="표준 17 27" xfId="4033"/>
    <cellStyle name="표준 17 28" xfId="4034"/>
    <cellStyle name="표준 17 29" xfId="4035"/>
    <cellStyle name="표준 17 3" xfId="4036"/>
    <cellStyle name="표준 17 30" xfId="4037"/>
    <cellStyle name="표준 17 31" xfId="4038"/>
    <cellStyle name="표준 17 32" xfId="4039"/>
    <cellStyle name="표준 17 33" xfId="4040"/>
    <cellStyle name="표준 17 34" xfId="4041"/>
    <cellStyle name="표준 17 35" xfId="4042"/>
    <cellStyle name="표준 17 36" xfId="4043"/>
    <cellStyle name="표준 17 37" xfId="4044"/>
    <cellStyle name="표준 17 38" xfId="4045"/>
    <cellStyle name="표준 17 39" xfId="4046"/>
    <cellStyle name="표준 17 4" xfId="4047"/>
    <cellStyle name="표준 17 40" xfId="4048"/>
    <cellStyle name="표준 17 41" xfId="4049"/>
    <cellStyle name="표준 17 42" xfId="4050"/>
    <cellStyle name="표준 17 43" xfId="4051"/>
    <cellStyle name="표준 17 44" xfId="4052"/>
    <cellStyle name="표준 17 45" xfId="4053"/>
    <cellStyle name="표준 17 46" xfId="4054"/>
    <cellStyle name="표준 17 47" xfId="4055"/>
    <cellStyle name="표준 17 48" xfId="4056"/>
    <cellStyle name="표준 17 49" xfId="4057"/>
    <cellStyle name="표준 17 5" xfId="4058"/>
    <cellStyle name="표준 17 50" xfId="4059"/>
    <cellStyle name="표준 17 51" xfId="4060"/>
    <cellStyle name="표준 17 52" xfId="4061"/>
    <cellStyle name="표준 17 53" xfId="4062"/>
    <cellStyle name="표준 17 54" xfId="4063"/>
    <cellStyle name="표준 17 55" xfId="4064"/>
    <cellStyle name="표준 17 56" xfId="4065"/>
    <cellStyle name="표준 17 57" xfId="4066"/>
    <cellStyle name="표준 17 58" xfId="4067"/>
    <cellStyle name="표준 17 59" xfId="4068"/>
    <cellStyle name="표준 17 6" xfId="4069"/>
    <cellStyle name="표준 17 60" xfId="4070"/>
    <cellStyle name="표준 17 61" xfId="4071"/>
    <cellStyle name="표준 17 62" xfId="4072"/>
    <cellStyle name="표준 17 63" xfId="4073"/>
    <cellStyle name="표준 17 64" xfId="4074"/>
    <cellStyle name="표준 17 65" xfId="4075"/>
    <cellStyle name="표준 17 66" xfId="4076"/>
    <cellStyle name="표준 17 67" xfId="4077"/>
    <cellStyle name="표준 17 68" xfId="4078"/>
    <cellStyle name="표준 17 69" xfId="4079"/>
    <cellStyle name="표준 17 7" xfId="4080"/>
    <cellStyle name="표준 17 70" xfId="4081"/>
    <cellStyle name="표준 17 71" xfId="4082"/>
    <cellStyle name="표준 17 72" xfId="4083"/>
    <cellStyle name="표준 17 73" xfId="4084"/>
    <cellStyle name="표준 17 74" xfId="4085"/>
    <cellStyle name="표준 17 75" xfId="4086"/>
    <cellStyle name="표준 17 76" xfId="4087"/>
    <cellStyle name="표준 17 77" xfId="4088"/>
    <cellStyle name="표준 17 78" xfId="4089"/>
    <cellStyle name="표준 17 79" xfId="4090"/>
    <cellStyle name="표준 17 8" xfId="4091"/>
    <cellStyle name="표준 17 80" xfId="4092"/>
    <cellStyle name="표준 17 81" xfId="4093"/>
    <cellStyle name="표준 17 82" xfId="4094"/>
    <cellStyle name="표준 17 83" xfId="4095"/>
    <cellStyle name="표준 17 84" xfId="4096"/>
    <cellStyle name="표준 17 85" xfId="4097"/>
    <cellStyle name="표준 17 86" xfId="4098"/>
    <cellStyle name="표준 17 87" xfId="4099"/>
    <cellStyle name="표준 17 88" xfId="4100"/>
    <cellStyle name="표준 17 89" xfId="4101"/>
    <cellStyle name="표준 17 9" xfId="4102"/>
    <cellStyle name="표준 17 90" xfId="4103"/>
    <cellStyle name="표준 17 91" xfId="4104"/>
    <cellStyle name="표준 17 92" xfId="4105"/>
    <cellStyle name="표준 17 93" xfId="4106"/>
    <cellStyle name="표준 17 94" xfId="4107"/>
    <cellStyle name="표준 17 95" xfId="4108"/>
    <cellStyle name="표준 17 96" xfId="4109"/>
    <cellStyle name="표준 17 97" xfId="4110"/>
    <cellStyle name="표준 17 98" xfId="4111"/>
    <cellStyle name="표준 17 99" xfId="4112"/>
    <cellStyle name="표준 18" xfId="4113"/>
    <cellStyle name="표준 18 10" xfId="4114"/>
    <cellStyle name="표준 18 100" xfId="4115"/>
    <cellStyle name="표준 18 101" xfId="4116"/>
    <cellStyle name="표준 18 102" xfId="4117"/>
    <cellStyle name="표준 18 103" xfId="4118"/>
    <cellStyle name="표준 18 104" xfId="4119"/>
    <cellStyle name="표준 18 105" xfId="4120"/>
    <cellStyle name="표준 18 106" xfId="4121"/>
    <cellStyle name="표준 18 107" xfId="4122"/>
    <cellStyle name="표준 18 108" xfId="4123"/>
    <cellStyle name="표준 18 109" xfId="4124"/>
    <cellStyle name="표준 18 11" xfId="4125"/>
    <cellStyle name="표준 18 110" xfId="4126"/>
    <cellStyle name="표준 18 111" xfId="4127"/>
    <cellStyle name="표준 18 12" xfId="4128"/>
    <cellStyle name="표준 18 13" xfId="4129"/>
    <cellStyle name="표준 18 14" xfId="4130"/>
    <cellStyle name="표준 18 15" xfId="4131"/>
    <cellStyle name="표준 18 16" xfId="4132"/>
    <cellStyle name="표준 18 17" xfId="4133"/>
    <cellStyle name="표준 18 18" xfId="4134"/>
    <cellStyle name="표준 18 19" xfId="4135"/>
    <cellStyle name="표준 18 2" xfId="4136"/>
    <cellStyle name="표준 18 20" xfId="4137"/>
    <cellStyle name="표준 18 21" xfId="4138"/>
    <cellStyle name="표준 18 22" xfId="4139"/>
    <cellStyle name="표준 18 23" xfId="4140"/>
    <cellStyle name="표준 18 24" xfId="4141"/>
    <cellStyle name="표준 18 25" xfId="4142"/>
    <cellStyle name="표준 18 26" xfId="4143"/>
    <cellStyle name="표준 18 27" xfId="4144"/>
    <cellStyle name="표준 18 28" xfId="4145"/>
    <cellStyle name="표준 18 29" xfId="4146"/>
    <cellStyle name="표준 18 3" xfId="4147"/>
    <cellStyle name="표준 18 30" xfId="4148"/>
    <cellStyle name="표준 18 31" xfId="4149"/>
    <cellStyle name="표준 18 32" xfId="4150"/>
    <cellStyle name="표준 18 33" xfId="4151"/>
    <cellStyle name="표준 18 34" xfId="4152"/>
    <cellStyle name="표준 18 35" xfId="4153"/>
    <cellStyle name="표준 18 36" xfId="4154"/>
    <cellStyle name="표준 18 37" xfId="4155"/>
    <cellStyle name="표준 18 38" xfId="4156"/>
    <cellStyle name="표준 18 39" xfId="4157"/>
    <cellStyle name="표준 18 4" xfId="4158"/>
    <cellStyle name="표준 18 40" xfId="4159"/>
    <cellStyle name="표준 18 41" xfId="4160"/>
    <cellStyle name="표준 18 42" xfId="4161"/>
    <cellStyle name="표준 18 43" xfId="4162"/>
    <cellStyle name="표준 18 44" xfId="4163"/>
    <cellStyle name="표준 18 45" xfId="4164"/>
    <cellStyle name="표준 18 46" xfId="4165"/>
    <cellStyle name="표준 18 47" xfId="4166"/>
    <cellStyle name="표준 18 48" xfId="4167"/>
    <cellStyle name="표준 18 49" xfId="4168"/>
    <cellStyle name="표준 18 5" xfId="4169"/>
    <cellStyle name="표준 18 50" xfId="4170"/>
    <cellStyle name="표준 18 51" xfId="4171"/>
    <cellStyle name="표준 18 52" xfId="4172"/>
    <cellStyle name="표준 18 53" xfId="4173"/>
    <cellStyle name="표준 18 54" xfId="4174"/>
    <cellStyle name="표준 18 55" xfId="4175"/>
    <cellStyle name="표준 18 56" xfId="4176"/>
    <cellStyle name="표준 18 57" xfId="4177"/>
    <cellStyle name="표준 18 58" xfId="4178"/>
    <cellStyle name="표준 18 59" xfId="4179"/>
    <cellStyle name="표준 18 6" xfId="4180"/>
    <cellStyle name="표준 18 60" xfId="4181"/>
    <cellStyle name="표준 18 61" xfId="4182"/>
    <cellStyle name="표준 18 62" xfId="4183"/>
    <cellStyle name="표준 18 63" xfId="4184"/>
    <cellStyle name="표준 18 64" xfId="4185"/>
    <cellStyle name="표준 18 65" xfId="4186"/>
    <cellStyle name="표준 18 66" xfId="4187"/>
    <cellStyle name="표준 18 67" xfId="4188"/>
    <cellStyle name="표준 18 68" xfId="4189"/>
    <cellStyle name="표준 18 69" xfId="4190"/>
    <cellStyle name="표준 18 7" xfId="4191"/>
    <cellStyle name="표준 18 70" xfId="4192"/>
    <cellStyle name="표준 18 71" xfId="4193"/>
    <cellStyle name="표준 18 72" xfId="4194"/>
    <cellStyle name="표준 18 73" xfId="4195"/>
    <cellStyle name="표준 18 74" xfId="4196"/>
    <cellStyle name="표준 18 75" xfId="4197"/>
    <cellStyle name="표준 18 76" xfId="4198"/>
    <cellStyle name="표준 18 77" xfId="4199"/>
    <cellStyle name="표준 18 78" xfId="4200"/>
    <cellStyle name="표준 18 79" xfId="4201"/>
    <cellStyle name="표준 18 8" xfId="4202"/>
    <cellStyle name="표준 18 80" xfId="4203"/>
    <cellStyle name="표준 18 81" xfId="4204"/>
    <cellStyle name="표준 18 82" xfId="4205"/>
    <cellStyle name="표준 18 83" xfId="4206"/>
    <cellStyle name="표준 18 84" xfId="4207"/>
    <cellStyle name="표준 18 85" xfId="4208"/>
    <cellStyle name="표준 18 86" xfId="4209"/>
    <cellStyle name="표준 18 87" xfId="4210"/>
    <cellStyle name="표준 18 88" xfId="4211"/>
    <cellStyle name="표준 18 89" xfId="4212"/>
    <cellStyle name="표준 18 9" xfId="4213"/>
    <cellStyle name="표준 18 90" xfId="4214"/>
    <cellStyle name="표준 18 91" xfId="4215"/>
    <cellStyle name="표준 18 92" xfId="4216"/>
    <cellStyle name="표준 18 93" xfId="4217"/>
    <cellStyle name="표준 18 94" xfId="4218"/>
    <cellStyle name="표준 18 95" xfId="4219"/>
    <cellStyle name="표준 18 96" xfId="4220"/>
    <cellStyle name="표준 18 97" xfId="4221"/>
    <cellStyle name="표준 18 98" xfId="4222"/>
    <cellStyle name="표준 18 99" xfId="4223"/>
    <cellStyle name="표준 19" xfId="4224"/>
    <cellStyle name="표준 19 10" xfId="4225"/>
    <cellStyle name="표준 19 100" xfId="4226"/>
    <cellStyle name="표준 19 101" xfId="4227"/>
    <cellStyle name="표준 19 102" xfId="4228"/>
    <cellStyle name="표준 19 103" xfId="4229"/>
    <cellStyle name="표준 19 104" xfId="4230"/>
    <cellStyle name="표준 19 105" xfId="4231"/>
    <cellStyle name="표준 19 106" xfId="4232"/>
    <cellStyle name="표준 19 107" xfId="4233"/>
    <cellStyle name="표준 19 108" xfId="4234"/>
    <cellStyle name="표준 19 109" xfId="4235"/>
    <cellStyle name="표준 19 11" xfId="4236"/>
    <cellStyle name="표준 19 110" xfId="4237"/>
    <cellStyle name="표준 19 111" xfId="4238"/>
    <cellStyle name="표준 19 12" xfId="4239"/>
    <cellStyle name="표준 19 13" xfId="4240"/>
    <cellStyle name="표준 19 14" xfId="4241"/>
    <cellStyle name="표준 19 15" xfId="4242"/>
    <cellStyle name="표준 19 16" xfId="4243"/>
    <cellStyle name="표준 19 17" xfId="4244"/>
    <cellStyle name="표준 19 18" xfId="4245"/>
    <cellStyle name="표준 19 19" xfId="4246"/>
    <cellStyle name="표준 19 2" xfId="4247"/>
    <cellStyle name="표준 19 20" xfId="4248"/>
    <cellStyle name="표준 19 21" xfId="4249"/>
    <cellStyle name="표준 19 22" xfId="4250"/>
    <cellStyle name="표준 19 23" xfId="4251"/>
    <cellStyle name="표준 19 24" xfId="4252"/>
    <cellStyle name="표준 19 25" xfId="4253"/>
    <cellStyle name="표준 19 26" xfId="4254"/>
    <cellStyle name="표준 19 27" xfId="4255"/>
    <cellStyle name="표준 19 28" xfId="4256"/>
    <cellStyle name="표준 19 29" xfId="4257"/>
    <cellStyle name="표준 19 3" xfId="4258"/>
    <cellStyle name="표준 19 30" xfId="4259"/>
    <cellStyle name="표준 19 31" xfId="4260"/>
    <cellStyle name="표준 19 32" xfId="4261"/>
    <cellStyle name="표준 19 33" xfId="4262"/>
    <cellStyle name="표준 19 34" xfId="4263"/>
    <cellStyle name="표준 19 35" xfId="4264"/>
    <cellStyle name="표준 19 36" xfId="4265"/>
    <cellStyle name="표준 19 37" xfId="4266"/>
    <cellStyle name="표준 19 38" xfId="4267"/>
    <cellStyle name="표준 19 39" xfId="4268"/>
    <cellStyle name="표준 19 4" xfId="4269"/>
    <cellStyle name="표준 19 40" xfId="4270"/>
    <cellStyle name="표준 19 41" xfId="4271"/>
    <cellStyle name="표준 19 42" xfId="4272"/>
    <cellStyle name="표준 19 43" xfId="4273"/>
    <cellStyle name="표준 19 44" xfId="4274"/>
    <cellStyle name="표준 19 45" xfId="4275"/>
    <cellStyle name="표준 19 46" xfId="4276"/>
    <cellStyle name="표준 19 47" xfId="4277"/>
    <cellStyle name="표준 19 48" xfId="4278"/>
    <cellStyle name="표준 19 49" xfId="4279"/>
    <cellStyle name="표준 19 5" xfId="4280"/>
    <cellStyle name="표준 19 50" xfId="4281"/>
    <cellStyle name="표준 19 51" xfId="4282"/>
    <cellStyle name="표준 19 52" xfId="4283"/>
    <cellStyle name="표준 19 53" xfId="4284"/>
    <cellStyle name="표준 19 54" xfId="4285"/>
    <cellStyle name="표준 19 55" xfId="4286"/>
    <cellStyle name="표준 19 56" xfId="4287"/>
    <cellStyle name="표준 19 57" xfId="4288"/>
    <cellStyle name="표준 19 58" xfId="4289"/>
    <cellStyle name="표준 19 59" xfId="4290"/>
    <cellStyle name="표준 19 6" xfId="4291"/>
    <cellStyle name="표준 19 60" xfId="4292"/>
    <cellStyle name="표준 19 61" xfId="4293"/>
    <cellStyle name="표준 19 62" xfId="4294"/>
    <cellStyle name="표준 19 63" xfId="4295"/>
    <cellStyle name="표준 19 64" xfId="4296"/>
    <cellStyle name="표준 19 65" xfId="4297"/>
    <cellStyle name="표준 19 66" xfId="4298"/>
    <cellStyle name="표준 19 67" xfId="4299"/>
    <cellStyle name="표준 19 68" xfId="4300"/>
    <cellStyle name="표준 19 69" xfId="4301"/>
    <cellStyle name="표준 19 7" xfId="4302"/>
    <cellStyle name="표준 19 70" xfId="4303"/>
    <cellStyle name="표준 19 71" xfId="4304"/>
    <cellStyle name="표준 19 72" xfId="4305"/>
    <cellStyle name="표준 19 73" xfId="4306"/>
    <cellStyle name="표준 19 74" xfId="4307"/>
    <cellStyle name="표준 19 75" xfId="4308"/>
    <cellStyle name="표준 19 76" xfId="4309"/>
    <cellStyle name="표준 19 77" xfId="4310"/>
    <cellStyle name="표준 19 78" xfId="4311"/>
    <cellStyle name="표준 19 79" xfId="4312"/>
    <cellStyle name="표준 19 8" xfId="4313"/>
    <cellStyle name="표준 19 80" xfId="4314"/>
    <cellStyle name="표준 19 81" xfId="4315"/>
    <cellStyle name="표준 19 82" xfId="4316"/>
    <cellStyle name="표준 19 83" xfId="4317"/>
    <cellStyle name="표준 19 84" xfId="4318"/>
    <cellStyle name="표준 19 85" xfId="4319"/>
    <cellStyle name="표준 19 86" xfId="4320"/>
    <cellStyle name="표준 19 87" xfId="4321"/>
    <cellStyle name="표준 19 88" xfId="4322"/>
    <cellStyle name="표준 19 89" xfId="4323"/>
    <cellStyle name="표준 19 9" xfId="4324"/>
    <cellStyle name="표준 19 90" xfId="4325"/>
    <cellStyle name="표준 19 91" xfId="4326"/>
    <cellStyle name="표준 19 92" xfId="4327"/>
    <cellStyle name="표준 19 93" xfId="4328"/>
    <cellStyle name="표준 19 94" xfId="4329"/>
    <cellStyle name="표준 19 95" xfId="4330"/>
    <cellStyle name="표준 19 96" xfId="4331"/>
    <cellStyle name="표준 19 97" xfId="4332"/>
    <cellStyle name="표준 19 98" xfId="4333"/>
    <cellStyle name="표준 19 99" xfId="4334"/>
    <cellStyle name="표준 2" xfId="1"/>
    <cellStyle name="표준 2 10" xfId="4335"/>
    <cellStyle name="표준 2 11" xfId="4336"/>
    <cellStyle name="표준 2 12" xfId="5465"/>
    <cellStyle name="표준 2 13" xfId="5469"/>
    <cellStyle name="표준 2 2" xfId="4337"/>
    <cellStyle name="표준 2 3" xfId="4338"/>
    <cellStyle name="표준 2 4" xfId="4339"/>
    <cellStyle name="표준 2 5" xfId="4340"/>
    <cellStyle name="표준 2 6" xfId="4341"/>
    <cellStyle name="표준 2 7" xfId="4342"/>
    <cellStyle name="표준 2 8" xfId="4343"/>
    <cellStyle name="표준 2 9" xfId="4344"/>
    <cellStyle name="표준 21" xfId="4345"/>
    <cellStyle name="표준 21 10" xfId="4346"/>
    <cellStyle name="표준 21 100" xfId="4347"/>
    <cellStyle name="표준 21 101" xfId="4348"/>
    <cellStyle name="표준 21 102" xfId="4349"/>
    <cellStyle name="표준 21 103" xfId="4350"/>
    <cellStyle name="표준 21 104" xfId="4351"/>
    <cellStyle name="표준 21 105" xfId="4352"/>
    <cellStyle name="표준 21 106" xfId="4353"/>
    <cellStyle name="표준 21 107" xfId="4354"/>
    <cellStyle name="표준 21 108" xfId="4355"/>
    <cellStyle name="표준 21 109" xfId="4356"/>
    <cellStyle name="표준 21 11" xfId="4357"/>
    <cellStyle name="표준 21 110" xfId="4358"/>
    <cellStyle name="표준 21 111" xfId="4359"/>
    <cellStyle name="표준 21 12" xfId="4360"/>
    <cellStyle name="표준 21 13" xfId="4361"/>
    <cellStyle name="표준 21 14" xfId="4362"/>
    <cellStyle name="표준 21 15" xfId="4363"/>
    <cellStyle name="표준 21 16" xfId="4364"/>
    <cellStyle name="표준 21 17" xfId="4365"/>
    <cellStyle name="표준 21 18" xfId="4366"/>
    <cellStyle name="표준 21 19" xfId="4367"/>
    <cellStyle name="표준 21 2" xfId="4368"/>
    <cellStyle name="표준 21 20" xfId="4369"/>
    <cellStyle name="표준 21 21" xfId="4370"/>
    <cellStyle name="표준 21 22" xfId="4371"/>
    <cellStyle name="표준 21 23" xfId="4372"/>
    <cellStyle name="표준 21 24" xfId="4373"/>
    <cellStyle name="표준 21 25" xfId="4374"/>
    <cellStyle name="표준 21 26" xfId="4375"/>
    <cellStyle name="표준 21 27" xfId="4376"/>
    <cellStyle name="표준 21 28" xfId="4377"/>
    <cellStyle name="표준 21 29" xfId="4378"/>
    <cellStyle name="표준 21 3" xfId="4379"/>
    <cellStyle name="표준 21 30" xfId="4380"/>
    <cellStyle name="표준 21 31" xfId="4381"/>
    <cellStyle name="표준 21 32" xfId="4382"/>
    <cellStyle name="표준 21 33" xfId="4383"/>
    <cellStyle name="표준 21 34" xfId="4384"/>
    <cellStyle name="표준 21 35" xfId="4385"/>
    <cellStyle name="표준 21 36" xfId="4386"/>
    <cellStyle name="표준 21 37" xfId="4387"/>
    <cellStyle name="표준 21 38" xfId="4388"/>
    <cellStyle name="표준 21 39" xfId="4389"/>
    <cellStyle name="표준 21 4" xfId="4390"/>
    <cellStyle name="표준 21 40" xfId="4391"/>
    <cellStyle name="표준 21 41" xfId="4392"/>
    <cellStyle name="표준 21 42" xfId="4393"/>
    <cellStyle name="표준 21 43" xfId="4394"/>
    <cellStyle name="표준 21 44" xfId="4395"/>
    <cellStyle name="표준 21 45" xfId="4396"/>
    <cellStyle name="표준 21 46" xfId="4397"/>
    <cellStyle name="표준 21 47" xfId="4398"/>
    <cellStyle name="표준 21 48" xfId="4399"/>
    <cellStyle name="표준 21 49" xfId="4400"/>
    <cellStyle name="표준 21 5" xfId="4401"/>
    <cellStyle name="표준 21 50" xfId="4402"/>
    <cellStyle name="표준 21 51" xfId="4403"/>
    <cellStyle name="표준 21 52" xfId="4404"/>
    <cellStyle name="표준 21 53" xfId="4405"/>
    <cellStyle name="표준 21 54" xfId="4406"/>
    <cellStyle name="표준 21 55" xfId="4407"/>
    <cellStyle name="표준 21 56" xfId="4408"/>
    <cellStyle name="표준 21 57" xfId="4409"/>
    <cellStyle name="표준 21 58" xfId="4410"/>
    <cellStyle name="표준 21 59" xfId="4411"/>
    <cellStyle name="표준 21 6" xfId="4412"/>
    <cellStyle name="표준 21 60" xfId="4413"/>
    <cellStyle name="표준 21 61" xfId="4414"/>
    <cellStyle name="표준 21 62" xfId="4415"/>
    <cellStyle name="표준 21 63" xfId="4416"/>
    <cellStyle name="표준 21 64" xfId="4417"/>
    <cellStyle name="표준 21 65" xfId="4418"/>
    <cellStyle name="표준 21 66" xfId="4419"/>
    <cellStyle name="표준 21 67" xfId="4420"/>
    <cellStyle name="표준 21 68" xfId="4421"/>
    <cellStyle name="표준 21 69" xfId="4422"/>
    <cellStyle name="표준 21 7" xfId="4423"/>
    <cellStyle name="표준 21 70" xfId="4424"/>
    <cellStyle name="표준 21 71" xfId="4425"/>
    <cellStyle name="표준 21 72" xfId="4426"/>
    <cellStyle name="표준 21 73" xfId="4427"/>
    <cellStyle name="표준 21 74" xfId="4428"/>
    <cellStyle name="표준 21 75" xfId="4429"/>
    <cellStyle name="표준 21 76" xfId="4430"/>
    <cellStyle name="표준 21 77" xfId="4431"/>
    <cellStyle name="표준 21 78" xfId="4432"/>
    <cellStyle name="표준 21 79" xfId="4433"/>
    <cellStyle name="표준 21 8" xfId="4434"/>
    <cellStyle name="표준 21 80" xfId="4435"/>
    <cellStyle name="표준 21 81" xfId="4436"/>
    <cellStyle name="표준 21 82" xfId="4437"/>
    <cellStyle name="표준 21 83" xfId="4438"/>
    <cellStyle name="표준 21 84" xfId="4439"/>
    <cellStyle name="표준 21 85" xfId="4440"/>
    <cellStyle name="표준 21 86" xfId="4441"/>
    <cellStyle name="표준 21 87" xfId="4442"/>
    <cellStyle name="표준 21 88" xfId="4443"/>
    <cellStyle name="표준 21 89" xfId="4444"/>
    <cellStyle name="표준 21 9" xfId="4445"/>
    <cellStyle name="표준 21 90" xfId="4446"/>
    <cellStyle name="표준 21 91" xfId="4447"/>
    <cellStyle name="표준 21 92" xfId="4448"/>
    <cellStyle name="표준 21 93" xfId="4449"/>
    <cellStyle name="표준 21 94" xfId="4450"/>
    <cellStyle name="표준 21 95" xfId="4451"/>
    <cellStyle name="표준 21 96" xfId="4452"/>
    <cellStyle name="표준 21 97" xfId="4453"/>
    <cellStyle name="표준 21 98" xfId="4454"/>
    <cellStyle name="표준 21 99" xfId="4455"/>
    <cellStyle name="표준 22" xfId="4456"/>
    <cellStyle name="표준 22 10" xfId="4457"/>
    <cellStyle name="표준 22 100" xfId="4458"/>
    <cellStyle name="표준 22 101" xfId="4459"/>
    <cellStyle name="표준 22 102" xfId="4460"/>
    <cellStyle name="표준 22 103" xfId="4461"/>
    <cellStyle name="표준 22 104" xfId="4462"/>
    <cellStyle name="표준 22 105" xfId="4463"/>
    <cellStyle name="표준 22 106" xfId="4464"/>
    <cellStyle name="표준 22 107" xfId="4465"/>
    <cellStyle name="표준 22 108" xfId="4466"/>
    <cellStyle name="표준 22 109" xfId="4467"/>
    <cellStyle name="표준 22 11" xfId="4468"/>
    <cellStyle name="표준 22 110" xfId="4469"/>
    <cellStyle name="표준 22 111" xfId="4470"/>
    <cellStyle name="표준 22 12" xfId="4471"/>
    <cellStyle name="표준 22 13" xfId="4472"/>
    <cellStyle name="표준 22 14" xfId="4473"/>
    <cellStyle name="표준 22 15" xfId="4474"/>
    <cellStyle name="표준 22 16" xfId="4475"/>
    <cellStyle name="표준 22 17" xfId="4476"/>
    <cellStyle name="표준 22 18" xfId="4477"/>
    <cellStyle name="표준 22 19" xfId="4478"/>
    <cellStyle name="표준 22 2" xfId="4479"/>
    <cellStyle name="표준 22 20" xfId="4480"/>
    <cellStyle name="표준 22 21" xfId="4481"/>
    <cellStyle name="표준 22 22" xfId="4482"/>
    <cellStyle name="표준 22 23" xfId="4483"/>
    <cellStyle name="표준 22 24" xfId="4484"/>
    <cellStyle name="표준 22 25" xfId="4485"/>
    <cellStyle name="표준 22 26" xfId="4486"/>
    <cellStyle name="표준 22 27" xfId="4487"/>
    <cellStyle name="표준 22 28" xfId="4488"/>
    <cellStyle name="표준 22 29" xfId="4489"/>
    <cellStyle name="표준 22 3" xfId="4490"/>
    <cellStyle name="표준 22 30" xfId="4491"/>
    <cellStyle name="표준 22 31" xfId="4492"/>
    <cellStyle name="표준 22 32" xfId="4493"/>
    <cellStyle name="표준 22 33" xfId="4494"/>
    <cellStyle name="표준 22 34" xfId="4495"/>
    <cellStyle name="표준 22 35" xfId="4496"/>
    <cellStyle name="표준 22 36" xfId="4497"/>
    <cellStyle name="표준 22 37" xfId="4498"/>
    <cellStyle name="표준 22 38" xfId="4499"/>
    <cellStyle name="표준 22 39" xfId="4500"/>
    <cellStyle name="표준 22 4" xfId="4501"/>
    <cellStyle name="표준 22 40" xfId="4502"/>
    <cellStyle name="표준 22 41" xfId="4503"/>
    <cellStyle name="표준 22 42" xfId="4504"/>
    <cellStyle name="표준 22 43" xfId="4505"/>
    <cellStyle name="표준 22 44" xfId="4506"/>
    <cellStyle name="표준 22 45" xfId="4507"/>
    <cellStyle name="표준 22 46" xfId="4508"/>
    <cellStyle name="표준 22 47" xfId="4509"/>
    <cellStyle name="표준 22 48" xfId="4510"/>
    <cellStyle name="표준 22 49" xfId="4511"/>
    <cellStyle name="표준 22 5" xfId="4512"/>
    <cellStyle name="표준 22 50" xfId="4513"/>
    <cellStyle name="표준 22 51" xfId="4514"/>
    <cellStyle name="표준 22 52" xfId="4515"/>
    <cellStyle name="표준 22 53" xfId="4516"/>
    <cellStyle name="표준 22 54" xfId="4517"/>
    <cellStyle name="표준 22 55" xfId="4518"/>
    <cellStyle name="표준 22 56" xfId="4519"/>
    <cellStyle name="표준 22 57" xfId="4520"/>
    <cellStyle name="표준 22 58" xfId="4521"/>
    <cellStyle name="표준 22 59" xfId="4522"/>
    <cellStyle name="표준 22 6" xfId="4523"/>
    <cellStyle name="표준 22 60" xfId="4524"/>
    <cellStyle name="표준 22 61" xfId="4525"/>
    <cellStyle name="표준 22 62" xfId="4526"/>
    <cellStyle name="표준 22 63" xfId="4527"/>
    <cellStyle name="표준 22 64" xfId="4528"/>
    <cellStyle name="표준 22 65" xfId="4529"/>
    <cellStyle name="표준 22 66" xfId="4530"/>
    <cellStyle name="표준 22 67" xfId="4531"/>
    <cellStyle name="표준 22 68" xfId="4532"/>
    <cellStyle name="표준 22 69" xfId="4533"/>
    <cellStyle name="표준 22 7" xfId="4534"/>
    <cellStyle name="표준 22 70" xfId="4535"/>
    <cellStyle name="표준 22 71" xfId="4536"/>
    <cellStyle name="표준 22 72" xfId="4537"/>
    <cellStyle name="표준 22 73" xfId="4538"/>
    <cellStyle name="표준 22 74" xfId="4539"/>
    <cellStyle name="표준 22 75" xfId="4540"/>
    <cellStyle name="표준 22 76" xfId="4541"/>
    <cellStyle name="표준 22 77" xfId="4542"/>
    <cellStyle name="표준 22 78" xfId="4543"/>
    <cellStyle name="표준 22 79" xfId="4544"/>
    <cellStyle name="표준 22 8" xfId="4545"/>
    <cellStyle name="표준 22 80" xfId="4546"/>
    <cellStyle name="표준 22 81" xfId="4547"/>
    <cellStyle name="표준 22 82" xfId="4548"/>
    <cellStyle name="표준 22 83" xfId="4549"/>
    <cellStyle name="표준 22 84" xfId="4550"/>
    <cellStyle name="표준 22 85" xfId="4551"/>
    <cellStyle name="표준 22 86" xfId="4552"/>
    <cellStyle name="표준 22 87" xfId="4553"/>
    <cellStyle name="표준 22 88" xfId="4554"/>
    <cellStyle name="표준 22 89" xfId="4555"/>
    <cellStyle name="표준 22 9" xfId="4556"/>
    <cellStyle name="표준 22 90" xfId="4557"/>
    <cellStyle name="표준 22 91" xfId="4558"/>
    <cellStyle name="표준 22 92" xfId="4559"/>
    <cellStyle name="표준 22 93" xfId="4560"/>
    <cellStyle name="표준 22 94" xfId="4561"/>
    <cellStyle name="표준 22 95" xfId="4562"/>
    <cellStyle name="표준 22 96" xfId="4563"/>
    <cellStyle name="표준 22 97" xfId="4564"/>
    <cellStyle name="표준 22 98" xfId="4565"/>
    <cellStyle name="표준 22 99" xfId="4566"/>
    <cellStyle name="표준 23" xfId="4567"/>
    <cellStyle name="표준 23 10" xfId="4568"/>
    <cellStyle name="표준 23 100" xfId="4569"/>
    <cellStyle name="표준 23 101" xfId="4570"/>
    <cellStyle name="표준 23 102" xfId="4571"/>
    <cellStyle name="표준 23 103" xfId="4572"/>
    <cellStyle name="표준 23 104" xfId="4573"/>
    <cellStyle name="표준 23 105" xfId="4574"/>
    <cellStyle name="표준 23 106" xfId="4575"/>
    <cellStyle name="표준 23 107" xfId="4576"/>
    <cellStyle name="표준 23 108" xfId="4577"/>
    <cellStyle name="표준 23 109" xfId="4578"/>
    <cellStyle name="표준 23 11" xfId="4579"/>
    <cellStyle name="표준 23 110" xfId="4580"/>
    <cellStyle name="표준 23 111" xfId="4581"/>
    <cellStyle name="표준 23 12" xfId="4582"/>
    <cellStyle name="표준 23 13" xfId="4583"/>
    <cellStyle name="표준 23 14" xfId="4584"/>
    <cellStyle name="표준 23 15" xfId="4585"/>
    <cellStyle name="표준 23 16" xfId="4586"/>
    <cellStyle name="표준 23 17" xfId="4587"/>
    <cellStyle name="표준 23 18" xfId="4588"/>
    <cellStyle name="표준 23 19" xfId="4589"/>
    <cellStyle name="표준 23 2" xfId="4590"/>
    <cellStyle name="표준 23 20" xfId="4591"/>
    <cellStyle name="표준 23 21" xfId="4592"/>
    <cellStyle name="표준 23 22" xfId="4593"/>
    <cellStyle name="표준 23 23" xfId="4594"/>
    <cellStyle name="표준 23 24" xfId="4595"/>
    <cellStyle name="표준 23 25" xfId="4596"/>
    <cellStyle name="표준 23 26" xfId="4597"/>
    <cellStyle name="표준 23 27" xfId="4598"/>
    <cellStyle name="표준 23 28" xfId="4599"/>
    <cellStyle name="표준 23 29" xfId="4600"/>
    <cellStyle name="표준 23 3" xfId="4601"/>
    <cellStyle name="표준 23 30" xfId="4602"/>
    <cellStyle name="표준 23 31" xfId="4603"/>
    <cellStyle name="표준 23 32" xfId="4604"/>
    <cellStyle name="표준 23 33" xfId="4605"/>
    <cellStyle name="표준 23 34" xfId="4606"/>
    <cellStyle name="표준 23 35" xfId="4607"/>
    <cellStyle name="표준 23 36" xfId="4608"/>
    <cellStyle name="표준 23 37" xfId="4609"/>
    <cellStyle name="표준 23 38" xfId="4610"/>
    <cellStyle name="표준 23 39" xfId="4611"/>
    <cellStyle name="표준 23 4" xfId="4612"/>
    <cellStyle name="표준 23 40" xfId="4613"/>
    <cellStyle name="표준 23 41" xfId="4614"/>
    <cellStyle name="표준 23 42" xfId="4615"/>
    <cellStyle name="표준 23 43" xfId="4616"/>
    <cellStyle name="표준 23 44" xfId="4617"/>
    <cellStyle name="표준 23 45" xfId="4618"/>
    <cellStyle name="표준 23 46" xfId="4619"/>
    <cellStyle name="표준 23 47" xfId="4620"/>
    <cellStyle name="표준 23 48" xfId="4621"/>
    <cellStyle name="표준 23 49" xfId="4622"/>
    <cellStyle name="표준 23 5" xfId="4623"/>
    <cellStyle name="표준 23 50" xfId="4624"/>
    <cellStyle name="표준 23 51" xfId="4625"/>
    <cellStyle name="표준 23 52" xfId="4626"/>
    <cellStyle name="표준 23 53" xfId="4627"/>
    <cellStyle name="표준 23 54" xfId="4628"/>
    <cellStyle name="표준 23 55" xfId="4629"/>
    <cellStyle name="표준 23 56" xfId="4630"/>
    <cellStyle name="표준 23 57" xfId="4631"/>
    <cellStyle name="표준 23 58" xfId="4632"/>
    <cellStyle name="표준 23 59" xfId="4633"/>
    <cellStyle name="표준 23 6" xfId="4634"/>
    <cellStyle name="표준 23 60" xfId="4635"/>
    <cellStyle name="표준 23 61" xfId="4636"/>
    <cellStyle name="표준 23 62" xfId="4637"/>
    <cellStyle name="표준 23 63" xfId="4638"/>
    <cellStyle name="표준 23 64" xfId="4639"/>
    <cellStyle name="표준 23 65" xfId="4640"/>
    <cellStyle name="표준 23 66" xfId="4641"/>
    <cellStyle name="표준 23 67" xfId="4642"/>
    <cellStyle name="표준 23 68" xfId="4643"/>
    <cellStyle name="표준 23 69" xfId="4644"/>
    <cellStyle name="표준 23 7" xfId="4645"/>
    <cellStyle name="표준 23 70" xfId="4646"/>
    <cellStyle name="표준 23 71" xfId="4647"/>
    <cellStyle name="표준 23 72" xfId="4648"/>
    <cellStyle name="표준 23 73" xfId="4649"/>
    <cellStyle name="표준 23 74" xfId="4650"/>
    <cellStyle name="표준 23 75" xfId="4651"/>
    <cellStyle name="표준 23 76" xfId="4652"/>
    <cellStyle name="표준 23 77" xfId="4653"/>
    <cellStyle name="표준 23 78" xfId="4654"/>
    <cellStyle name="표준 23 79" xfId="4655"/>
    <cellStyle name="표준 23 8" xfId="4656"/>
    <cellStyle name="표준 23 80" xfId="4657"/>
    <cellStyle name="표준 23 81" xfId="4658"/>
    <cellStyle name="표준 23 82" xfId="4659"/>
    <cellStyle name="표준 23 83" xfId="4660"/>
    <cellStyle name="표준 23 84" xfId="4661"/>
    <cellStyle name="표준 23 85" xfId="4662"/>
    <cellStyle name="표준 23 86" xfId="4663"/>
    <cellStyle name="표준 23 87" xfId="4664"/>
    <cellStyle name="표준 23 88" xfId="4665"/>
    <cellStyle name="표준 23 89" xfId="4666"/>
    <cellStyle name="표준 23 9" xfId="4667"/>
    <cellStyle name="표준 23 90" xfId="4668"/>
    <cellStyle name="표준 23 91" xfId="4669"/>
    <cellStyle name="표준 23 92" xfId="4670"/>
    <cellStyle name="표준 23 93" xfId="4671"/>
    <cellStyle name="표준 23 94" xfId="4672"/>
    <cellStyle name="표준 23 95" xfId="4673"/>
    <cellStyle name="표준 23 96" xfId="4674"/>
    <cellStyle name="표준 23 97" xfId="4675"/>
    <cellStyle name="표준 23 98" xfId="4676"/>
    <cellStyle name="표준 23 99" xfId="4677"/>
    <cellStyle name="표준 24" xfId="4678"/>
    <cellStyle name="표준 24 10" xfId="4679"/>
    <cellStyle name="표준 24 100" xfId="4680"/>
    <cellStyle name="표준 24 101" xfId="4681"/>
    <cellStyle name="표준 24 102" xfId="4682"/>
    <cellStyle name="표준 24 103" xfId="4683"/>
    <cellStyle name="표준 24 104" xfId="4684"/>
    <cellStyle name="표준 24 105" xfId="4685"/>
    <cellStyle name="표준 24 106" xfId="4686"/>
    <cellStyle name="표준 24 107" xfId="4687"/>
    <cellStyle name="표준 24 108" xfId="4688"/>
    <cellStyle name="표준 24 109" xfId="4689"/>
    <cellStyle name="표준 24 11" xfId="4690"/>
    <cellStyle name="표준 24 110" xfId="4691"/>
    <cellStyle name="표준 24 111" xfId="4692"/>
    <cellStyle name="표준 24 12" xfId="4693"/>
    <cellStyle name="표준 24 13" xfId="4694"/>
    <cellStyle name="표준 24 14" xfId="4695"/>
    <cellStyle name="표준 24 15" xfId="4696"/>
    <cellStyle name="표준 24 16" xfId="4697"/>
    <cellStyle name="표준 24 17" xfId="4698"/>
    <cellStyle name="표준 24 18" xfId="4699"/>
    <cellStyle name="표준 24 19" xfId="4700"/>
    <cellStyle name="표준 24 2" xfId="4701"/>
    <cellStyle name="표준 24 20" xfId="4702"/>
    <cellStyle name="표준 24 21" xfId="4703"/>
    <cellStyle name="표준 24 22" xfId="4704"/>
    <cellStyle name="표준 24 23" xfId="4705"/>
    <cellStyle name="표준 24 24" xfId="4706"/>
    <cellStyle name="표준 24 25" xfId="4707"/>
    <cellStyle name="표준 24 26" xfId="4708"/>
    <cellStyle name="표준 24 27" xfId="4709"/>
    <cellStyle name="표준 24 28" xfId="4710"/>
    <cellStyle name="표준 24 29" xfId="4711"/>
    <cellStyle name="표준 24 3" xfId="4712"/>
    <cellStyle name="표준 24 30" xfId="4713"/>
    <cellStyle name="표준 24 31" xfId="4714"/>
    <cellStyle name="표준 24 32" xfId="4715"/>
    <cellStyle name="표준 24 33" xfId="4716"/>
    <cellStyle name="표준 24 34" xfId="4717"/>
    <cellStyle name="표준 24 35" xfId="4718"/>
    <cellStyle name="표준 24 36" xfId="4719"/>
    <cellStyle name="표준 24 37" xfId="4720"/>
    <cellStyle name="표준 24 38" xfId="4721"/>
    <cellStyle name="표준 24 39" xfId="4722"/>
    <cellStyle name="표준 24 4" xfId="4723"/>
    <cellStyle name="표준 24 40" xfId="4724"/>
    <cellStyle name="표준 24 41" xfId="4725"/>
    <cellStyle name="표준 24 42" xfId="4726"/>
    <cellStyle name="표준 24 43" xfId="4727"/>
    <cellStyle name="표준 24 44" xfId="4728"/>
    <cellStyle name="표준 24 45" xfId="4729"/>
    <cellStyle name="표준 24 46" xfId="4730"/>
    <cellStyle name="표준 24 47" xfId="4731"/>
    <cellStyle name="표준 24 48" xfId="4732"/>
    <cellStyle name="표준 24 49" xfId="4733"/>
    <cellStyle name="표준 24 5" xfId="4734"/>
    <cellStyle name="표준 24 50" xfId="4735"/>
    <cellStyle name="표준 24 51" xfId="4736"/>
    <cellStyle name="표준 24 52" xfId="4737"/>
    <cellStyle name="표준 24 53" xfId="4738"/>
    <cellStyle name="표준 24 54" xfId="4739"/>
    <cellStyle name="표준 24 55" xfId="4740"/>
    <cellStyle name="표준 24 56" xfId="4741"/>
    <cellStyle name="표준 24 57" xfId="4742"/>
    <cellStyle name="표준 24 58" xfId="4743"/>
    <cellStyle name="표준 24 59" xfId="4744"/>
    <cellStyle name="표준 24 6" xfId="4745"/>
    <cellStyle name="표준 24 60" xfId="4746"/>
    <cellStyle name="표준 24 61" xfId="4747"/>
    <cellStyle name="표준 24 62" xfId="4748"/>
    <cellStyle name="표준 24 63" xfId="4749"/>
    <cellStyle name="표준 24 64" xfId="4750"/>
    <cellStyle name="표준 24 65" xfId="4751"/>
    <cellStyle name="표준 24 66" xfId="4752"/>
    <cellStyle name="표준 24 67" xfId="4753"/>
    <cellStyle name="표준 24 68" xfId="4754"/>
    <cellStyle name="표준 24 69" xfId="4755"/>
    <cellStyle name="표준 24 7" xfId="4756"/>
    <cellStyle name="표준 24 70" xfId="4757"/>
    <cellStyle name="표준 24 71" xfId="4758"/>
    <cellStyle name="표준 24 72" xfId="4759"/>
    <cellStyle name="표준 24 73" xfId="4760"/>
    <cellStyle name="표준 24 74" xfId="4761"/>
    <cellStyle name="표준 24 75" xfId="4762"/>
    <cellStyle name="표준 24 76" xfId="4763"/>
    <cellStyle name="표준 24 77" xfId="4764"/>
    <cellStyle name="표준 24 78" xfId="4765"/>
    <cellStyle name="표준 24 79" xfId="4766"/>
    <cellStyle name="표준 24 8" xfId="4767"/>
    <cellStyle name="표준 24 80" xfId="4768"/>
    <cellStyle name="표준 24 81" xfId="4769"/>
    <cellStyle name="표준 24 82" xfId="4770"/>
    <cellStyle name="표준 24 83" xfId="4771"/>
    <cellStyle name="표준 24 84" xfId="4772"/>
    <cellStyle name="표준 24 85" xfId="4773"/>
    <cellStyle name="표준 24 86" xfId="4774"/>
    <cellStyle name="표준 24 87" xfId="4775"/>
    <cellStyle name="표준 24 88" xfId="4776"/>
    <cellStyle name="표준 24 89" xfId="4777"/>
    <cellStyle name="표준 24 9" xfId="4778"/>
    <cellStyle name="표준 24 90" xfId="4779"/>
    <cellStyle name="표준 24 91" xfId="4780"/>
    <cellStyle name="표준 24 92" xfId="4781"/>
    <cellStyle name="표준 24 93" xfId="4782"/>
    <cellStyle name="표준 24 94" xfId="4783"/>
    <cellStyle name="표준 24 95" xfId="4784"/>
    <cellStyle name="표준 24 96" xfId="4785"/>
    <cellStyle name="표준 24 97" xfId="4786"/>
    <cellStyle name="표준 24 98" xfId="4787"/>
    <cellStyle name="표준 24 99" xfId="4788"/>
    <cellStyle name="표준 25" xfId="4789"/>
    <cellStyle name="표준 25 10" xfId="4790"/>
    <cellStyle name="표준 25 100" xfId="4791"/>
    <cellStyle name="표준 25 101" xfId="4792"/>
    <cellStyle name="표준 25 102" xfId="4793"/>
    <cellStyle name="표준 25 103" xfId="4794"/>
    <cellStyle name="표준 25 104" xfId="4795"/>
    <cellStyle name="표준 25 105" xfId="4796"/>
    <cellStyle name="표준 25 106" xfId="4797"/>
    <cellStyle name="표준 25 107" xfId="4798"/>
    <cellStyle name="표준 25 108" xfId="4799"/>
    <cellStyle name="표준 25 109" xfId="4800"/>
    <cellStyle name="표준 25 11" xfId="4801"/>
    <cellStyle name="표준 25 110" xfId="4802"/>
    <cellStyle name="표준 25 111" xfId="4803"/>
    <cellStyle name="표준 25 12" xfId="4804"/>
    <cellStyle name="표준 25 13" xfId="4805"/>
    <cellStyle name="표준 25 14" xfId="4806"/>
    <cellStyle name="표준 25 15" xfId="4807"/>
    <cellStyle name="표준 25 16" xfId="4808"/>
    <cellStyle name="표준 25 17" xfId="4809"/>
    <cellStyle name="표준 25 18" xfId="4810"/>
    <cellStyle name="표준 25 19" xfId="4811"/>
    <cellStyle name="표준 25 2" xfId="4812"/>
    <cellStyle name="표준 25 20" xfId="4813"/>
    <cellStyle name="표준 25 21" xfId="4814"/>
    <cellStyle name="표준 25 22" xfId="4815"/>
    <cellStyle name="표준 25 23" xfId="4816"/>
    <cellStyle name="표준 25 24" xfId="4817"/>
    <cellStyle name="표준 25 25" xfId="4818"/>
    <cellStyle name="표준 25 26" xfId="4819"/>
    <cellStyle name="표준 25 27" xfId="4820"/>
    <cellStyle name="표준 25 28" xfId="4821"/>
    <cellStyle name="표준 25 29" xfId="4822"/>
    <cellStyle name="표준 25 3" xfId="4823"/>
    <cellStyle name="표준 25 30" xfId="4824"/>
    <cellStyle name="표준 25 31" xfId="4825"/>
    <cellStyle name="표준 25 32" xfId="4826"/>
    <cellStyle name="표준 25 33" xfId="4827"/>
    <cellStyle name="표준 25 34" xfId="4828"/>
    <cellStyle name="표준 25 35" xfId="4829"/>
    <cellStyle name="표준 25 36" xfId="4830"/>
    <cellStyle name="표준 25 37" xfId="4831"/>
    <cellStyle name="표준 25 38" xfId="4832"/>
    <cellStyle name="표준 25 39" xfId="4833"/>
    <cellStyle name="표준 25 4" xfId="4834"/>
    <cellStyle name="표준 25 40" xfId="4835"/>
    <cellStyle name="표준 25 41" xfId="4836"/>
    <cellStyle name="표준 25 42" xfId="4837"/>
    <cellStyle name="표준 25 43" xfId="4838"/>
    <cellStyle name="표준 25 44" xfId="4839"/>
    <cellStyle name="표준 25 45" xfId="4840"/>
    <cellStyle name="표준 25 46" xfId="4841"/>
    <cellStyle name="표준 25 47" xfId="4842"/>
    <cellStyle name="표준 25 48" xfId="4843"/>
    <cellStyle name="표준 25 49" xfId="4844"/>
    <cellStyle name="표준 25 5" xfId="4845"/>
    <cellStyle name="표준 25 50" xfId="4846"/>
    <cellStyle name="표준 25 51" xfId="4847"/>
    <cellStyle name="표준 25 52" xfId="4848"/>
    <cellStyle name="표준 25 53" xfId="4849"/>
    <cellStyle name="표준 25 54" xfId="4850"/>
    <cellStyle name="표준 25 55" xfId="4851"/>
    <cellStyle name="표준 25 56" xfId="4852"/>
    <cellStyle name="표준 25 57" xfId="4853"/>
    <cellStyle name="표준 25 58" xfId="4854"/>
    <cellStyle name="표준 25 59" xfId="4855"/>
    <cellStyle name="표준 25 6" xfId="4856"/>
    <cellStyle name="표준 25 60" xfId="4857"/>
    <cellStyle name="표준 25 61" xfId="4858"/>
    <cellStyle name="표준 25 62" xfId="4859"/>
    <cellStyle name="표준 25 63" xfId="4860"/>
    <cellStyle name="표준 25 64" xfId="4861"/>
    <cellStyle name="표준 25 65" xfId="4862"/>
    <cellStyle name="표준 25 66" xfId="4863"/>
    <cellStyle name="표준 25 67" xfId="4864"/>
    <cellStyle name="표준 25 68" xfId="4865"/>
    <cellStyle name="표준 25 69" xfId="4866"/>
    <cellStyle name="표준 25 7" xfId="4867"/>
    <cellStyle name="표준 25 70" xfId="4868"/>
    <cellStyle name="표준 25 71" xfId="4869"/>
    <cellStyle name="표준 25 72" xfId="4870"/>
    <cellStyle name="표준 25 73" xfId="4871"/>
    <cellStyle name="표준 25 74" xfId="4872"/>
    <cellStyle name="표준 25 75" xfId="4873"/>
    <cellStyle name="표준 25 76" xfId="4874"/>
    <cellStyle name="표준 25 77" xfId="4875"/>
    <cellStyle name="표준 25 78" xfId="4876"/>
    <cellStyle name="표준 25 79" xfId="4877"/>
    <cellStyle name="표준 25 8" xfId="4878"/>
    <cellStyle name="표준 25 80" xfId="4879"/>
    <cellStyle name="표준 25 81" xfId="4880"/>
    <cellStyle name="표준 25 82" xfId="4881"/>
    <cellStyle name="표준 25 83" xfId="4882"/>
    <cellStyle name="표준 25 84" xfId="4883"/>
    <cellStyle name="표준 25 85" xfId="4884"/>
    <cellStyle name="표준 25 86" xfId="4885"/>
    <cellStyle name="표준 25 87" xfId="4886"/>
    <cellStyle name="표준 25 88" xfId="4887"/>
    <cellStyle name="표준 25 89" xfId="4888"/>
    <cellStyle name="표준 25 9" xfId="4889"/>
    <cellStyle name="표준 25 90" xfId="4890"/>
    <cellStyle name="표준 25 91" xfId="4891"/>
    <cellStyle name="표준 25 92" xfId="4892"/>
    <cellStyle name="표준 25 93" xfId="4893"/>
    <cellStyle name="표준 25 94" xfId="4894"/>
    <cellStyle name="표준 25 95" xfId="4895"/>
    <cellStyle name="표준 25 96" xfId="4896"/>
    <cellStyle name="표준 25 97" xfId="4897"/>
    <cellStyle name="표준 25 98" xfId="4898"/>
    <cellStyle name="표준 25 99" xfId="4899"/>
    <cellStyle name="표준 26" xfId="4900"/>
    <cellStyle name="표준 26 10" xfId="4901"/>
    <cellStyle name="표준 26 100" xfId="4902"/>
    <cellStyle name="표준 26 101" xfId="4903"/>
    <cellStyle name="표준 26 102" xfId="4904"/>
    <cellStyle name="표준 26 103" xfId="4905"/>
    <cellStyle name="표준 26 104" xfId="4906"/>
    <cellStyle name="표준 26 105" xfId="4907"/>
    <cellStyle name="표준 26 106" xfId="4908"/>
    <cellStyle name="표준 26 107" xfId="4909"/>
    <cellStyle name="표준 26 108" xfId="4910"/>
    <cellStyle name="표준 26 109" xfId="4911"/>
    <cellStyle name="표준 26 11" xfId="4912"/>
    <cellStyle name="표준 26 110" xfId="4913"/>
    <cellStyle name="표준 26 111" xfId="4914"/>
    <cellStyle name="표준 26 12" xfId="4915"/>
    <cellStyle name="표준 26 13" xfId="4916"/>
    <cellStyle name="표준 26 14" xfId="4917"/>
    <cellStyle name="표준 26 15" xfId="4918"/>
    <cellStyle name="표준 26 16" xfId="4919"/>
    <cellStyle name="표준 26 17" xfId="4920"/>
    <cellStyle name="표준 26 18" xfId="4921"/>
    <cellStyle name="표준 26 19" xfId="4922"/>
    <cellStyle name="표준 26 2" xfId="4923"/>
    <cellStyle name="표준 26 20" xfId="4924"/>
    <cellStyle name="표준 26 21" xfId="4925"/>
    <cellStyle name="표준 26 22" xfId="4926"/>
    <cellStyle name="표준 26 23" xfId="4927"/>
    <cellStyle name="표준 26 24" xfId="4928"/>
    <cellStyle name="표준 26 25" xfId="4929"/>
    <cellStyle name="표준 26 26" xfId="4930"/>
    <cellStyle name="표준 26 27" xfId="4931"/>
    <cellStyle name="표준 26 28" xfId="4932"/>
    <cellStyle name="표준 26 29" xfId="4933"/>
    <cellStyle name="표준 26 3" xfId="4934"/>
    <cellStyle name="표준 26 30" xfId="4935"/>
    <cellStyle name="표준 26 31" xfId="4936"/>
    <cellStyle name="표준 26 32" xfId="4937"/>
    <cellStyle name="표준 26 33" xfId="4938"/>
    <cellStyle name="표준 26 34" xfId="4939"/>
    <cellStyle name="표준 26 35" xfId="4940"/>
    <cellStyle name="표준 26 36" xfId="4941"/>
    <cellStyle name="표준 26 37" xfId="4942"/>
    <cellStyle name="표준 26 38" xfId="4943"/>
    <cellStyle name="표준 26 39" xfId="4944"/>
    <cellStyle name="표준 26 4" xfId="4945"/>
    <cellStyle name="표준 26 40" xfId="4946"/>
    <cellStyle name="표준 26 41" xfId="4947"/>
    <cellStyle name="표준 26 42" xfId="4948"/>
    <cellStyle name="표준 26 43" xfId="4949"/>
    <cellStyle name="표준 26 44" xfId="4950"/>
    <cellStyle name="표준 26 45" xfId="4951"/>
    <cellStyle name="표준 26 46" xfId="4952"/>
    <cellStyle name="표준 26 47" xfId="4953"/>
    <cellStyle name="표준 26 48" xfId="4954"/>
    <cellStyle name="표준 26 49" xfId="4955"/>
    <cellStyle name="표준 26 5" xfId="4956"/>
    <cellStyle name="표준 26 50" xfId="4957"/>
    <cellStyle name="표준 26 51" xfId="4958"/>
    <cellStyle name="표준 26 52" xfId="4959"/>
    <cellStyle name="표준 26 53" xfId="4960"/>
    <cellStyle name="표준 26 54" xfId="4961"/>
    <cellStyle name="표준 26 55" xfId="4962"/>
    <cellStyle name="표준 26 56" xfId="4963"/>
    <cellStyle name="표준 26 57" xfId="4964"/>
    <cellStyle name="표준 26 58" xfId="4965"/>
    <cellStyle name="표준 26 59" xfId="4966"/>
    <cellStyle name="표준 26 6" xfId="4967"/>
    <cellStyle name="표준 26 60" xfId="4968"/>
    <cellStyle name="표준 26 61" xfId="4969"/>
    <cellStyle name="표준 26 62" xfId="4970"/>
    <cellStyle name="표준 26 63" xfId="4971"/>
    <cellStyle name="표준 26 64" xfId="4972"/>
    <cellStyle name="표준 26 65" xfId="4973"/>
    <cellStyle name="표준 26 66" xfId="4974"/>
    <cellStyle name="표준 26 67" xfId="4975"/>
    <cellStyle name="표준 26 68" xfId="4976"/>
    <cellStyle name="표준 26 69" xfId="4977"/>
    <cellStyle name="표준 26 7" xfId="4978"/>
    <cellStyle name="표준 26 70" xfId="4979"/>
    <cellStyle name="표준 26 71" xfId="4980"/>
    <cellStyle name="표준 26 72" xfId="4981"/>
    <cellStyle name="표준 26 73" xfId="4982"/>
    <cellStyle name="표준 26 74" xfId="4983"/>
    <cellStyle name="표준 26 75" xfId="4984"/>
    <cellStyle name="표준 26 76" xfId="4985"/>
    <cellStyle name="표준 26 77" xfId="4986"/>
    <cellStyle name="표준 26 78" xfId="4987"/>
    <cellStyle name="표준 26 79" xfId="4988"/>
    <cellStyle name="표준 26 8" xfId="4989"/>
    <cellStyle name="표준 26 80" xfId="4990"/>
    <cellStyle name="표준 26 81" xfId="4991"/>
    <cellStyle name="표준 26 82" xfId="4992"/>
    <cellStyle name="표준 26 83" xfId="4993"/>
    <cellStyle name="표준 26 84" xfId="4994"/>
    <cellStyle name="표준 26 85" xfId="4995"/>
    <cellStyle name="표준 26 86" xfId="4996"/>
    <cellStyle name="표준 26 87" xfId="4997"/>
    <cellStyle name="표준 26 88" xfId="4998"/>
    <cellStyle name="표준 26 89" xfId="4999"/>
    <cellStyle name="표준 26 9" xfId="5000"/>
    <cellStyle name="표준 26 90" xfId="5001"/>
    <cellStyle name="표준 26 91" xfId="5002"/>
    <cellStyle name="표준 26 92" xfId="5003"/>
    <cellStyle name="표준 26 93" xfId="5004"/>
    <cellStyle name="표준 26 94" xfId="5005"/>
    <cellStyle name="표준 26 95" xfId="5006"/>
    <cellStyle name="표준 26 96" xfId="5007"/>
    <cellStyle name="표준 26 97" xfId="5008"/>
    <cellStyle name="표준 26 98" xfId="5009"/>
    <cellStyle name="표준 26 99" xfId="5010"/>
    <cellStyle name="표준 27" xfId="5011"/>
    <cellStyle name="표준 27 10" xfId="5012"/>
    <cellStyle name="표준 27 100" xfId="5013"/>
    <cellStyle name="표준 27 101" xfId="5014"/>
    <cellStyle name="표준 27 102" xfId="5015"/>
    <cellStyle name="표준 27 103" xfId="5016"/>
    <cellStyle name="표준 27 104" xfId="5017"/>
    <cellStyle name="표준 27 105" xfId="5018"/>
    <cellStyle name="표준 27 106" xfId="5019"/>
    <cellStyle name="표준 27 107" xfId="5020"/>
    <cellStyle name="표준 27 108" xfId="5021"/>
    <cellStyle name="표준 27 109" xfId="5022"/>
    <cellStyle name="표준 27 11" xfId="5023"/>
    <cellStyle name="표준 27 110" xfId="5024"/>
    <cellStyle name="표준 27 111" xfId="5025"/>
    <cellStyle name="표준 27 12" xfId="5026"/>
    <cellStyle name="표준 27 13" xfId="5027"/>
    <cellStyle name="표준 27 14" xfId="5028"/>
    <cellStyle name="표준 27 15" xfId="5029"/>
    <cellStyle name="표준 27 16" xfId="5030"/>
    <cellStyle name="표준 27 17" xfId="5031"/>
    <cellStyle name="표준 27 18" xfId="5032"/>
    <cellStyle name="표준 27 19" xfId="5033"/>
    <cellStyle name="표준 27 2" xfId="5034"/>
    <cellStyle name="표준 27 20" xfId="5035"/>
    <cellStyle name="표준 27 21" xfId="5036"/>
    <cellStyle name="표준 27 22" xfId="5037"/>
    <cellStyle name="표준 27 23" xfId="5038"/>
    <cellStyle name="표준 27 24" xfId="5039"/>
    <cellStyle name="표준 27 25" xfId="5040"/>
    <cellStyle name="표준 27 26" xfId="5041"/>
    <cellStyle name="표준 27 27" xfId="5042"/>
    <cellStyle name="표준 27 28" xfId="5043"/>
    <cellStyle name="표준 27 29" xfId="5044"/>
    <cellStyle name="표준 27 3" xfId="5045"/>
    <cellStyle name="표준 27 30" xfId="5046"/>
    <cellStyle name="표준 27 31" xfId="5047"/>
    <cellStyle name="표준 27 32" xfId="5048"/>
    <cellStyle name="표준 27 33" xfId="5049"/>
    <cellStyle name="표준 27 34" xfId="5050"/>
    <cellStyle name="표준 27 35" xfId="5051"/>
    <cellStyle name="표준 27 36" xfId="5052"/>
    <cellStyle name="표준 27 37" xfId="5053"/>
    <cellStyle name="표준 27 38" xfId="5054"/>
    <cellStyle name="표준 27 39" xfId="5055"/>
    <cellStyle name="표준 27 4" xfId="5056"/>
    <cellStyle name="표준 27 40" xfId="5057"/>
    <cellStyle name="표준 27 41" xfId="5058"/>
    <cellStyle name="표준 27 42" xfId="5059"/>
    <cellStyle name="표준 27 43" xfId="5060"/>
    <cellStyle name="표준 27 44" xfId="5061"/>
    <cellStyle name="표준 27 45" xfId="5062"/>
    <cellStyle name="표준 27 46" xfId="5063"/>
    <cellStyle name="표준 27 47" xfId="5064"/>
    <cellStyle name="표준 27 48" xfId="5065"/>
    <cellStyle name="표준 27 49" xfId="5066"/>
    <cellStyle name="표준 27 5" xfId="5067"/>
    <cellStyle name="표준 27 50" xfId="5068"/>
    <cellStyle name="표준 27 51" xfId="5069"/>
    <cellStyle name="표준 27 52" xfId="5070"/>
    <cellStyle name="표준 27 53" xfId="5071"/>
    <cellStyle name="표준 27 54" xfId="5072"/>
    <cellStyle name="표준 27 55" xfId="5073"/>
    <cellStyle name="표준 27 56" xfId="5074"/>
    <cellStyle name="표준 27 57" xfId="5075"/>
    <cellStyle name="표준 27 58" xfId="5076"/>
    <cellStyle name="표준 27 59" xfId="5077"/>
    <cellStyle name="표준 27 6" xfId="5078"/>
    <cellStyle name="표준 27 60" xfId="5079"/>
    <cellStyle name="표준 27 61" xfId="5080"/>
    <cellStyle name="표준 27 62" xfId="5081"/>
    <cellStyle name="표준 27 63" xfId="5082"/>
    <cellStyle name="표준 27 64" xfId="5083"/>
    <cellStyle name="표준 27 65" xfId="5084"/>
    <cellStyle name="표준 27 66" xfId="5085"/>
    <cellStyle name="표준 27 67" xfId="5086"/>
    <cellStyle name="표준 27 68" xfId="5087"/>
    <cellStyle name="표준 27 69" xfId="5088"/>
    <cellStyle name="표준 27 7" xfId="5089"/>
    <cellStyle name="표준 27 70" xfId="5090"/>
    <cellStyle name="표준 27 71" xfId="5091"/>
    <cellStyle name="표준 27 72" xfId="5092"/>
    <cellStyle name="표준 27 73" xfId="5093"/>
    <cellStyle name="표준 27 74" xfId="5094"/>
    <cellStyle name="표준 27 75" xfId="5095"/>
    <cellStyle name="표준 27 76" xfId="5096"/>
    <cellStyle name="표준 27 77" xfId="5097"/>
    <cellStyle name="표준 27 78" xfId="5098"/>
    <cellStyle name="표준 27 79" xfId="5099"/>
    <cellStyle name="표준 27 8" xfId="5100"/>
    <cellStyle name="표준 27 80" xfId="5101"/>
    <cellStyle name="표준 27 81" xfId="5102"/>
    <cellStyle name="표준 27 82" xfId="5103"/>
    <cellStyle name="표준 27 83" xfId="5104"/>
    <cellStyle name="표준 27 84" xfId="5105"/>
    <cellStyle name="표준 27 85" xfId="5106"/>
    <cellStyle name="표준 27 86" xfId="5107"/>
    <cellStyle name="표준 27 87" xfId="5108"/>
    <cellStyle name="표준 27 88" xfId="5109"/>
    <cellStyle name="표준 27 89" xfId="5110"/>
    <cellStyle name="표준 27 9" xfId="5111"/>
    <cellStyle name="표준 27 90" xfId="5112"/>
    <cellStyle name="표준 27 91" xfId="5113"/>
    <cellStyle name="표준 27 92" xfId="5114"/>
    <cellStyle name="표준 27 93" xfId="5115"/>
    <cellStyle name="표준 27 94" xfId="5116"/>
    <cellStyle name="표준 27 95" xfId="5117"/>
    <cellStyle name="표준 27 96" xfId="5118"/>
    <cellStyle name="표준 27 97" xfId="5119"/>
    <cellStyle name="표준 27 98" xfId="5120"/>
    <cellStyle name="표준 27 99" xfId="5121"/>
    <cellStyle name="표준 28" xfId="5122"/>
    <cellStyle name="표준 28 10" xfId="5123"/>
    <cellStyle name="표준 28 100" xfId="5124"/>
    <cellStyle name="표준 28 101" xfId="5125"/>
    <cellStyle name="표준 28 102" xfId="5126"/>
    <cellStyle name="표준 28 103" xfId="5127"/>
    <cellStyle name="표준 28 104" xfId="5128"/>
    <cellStyle name="표준 28 105" xfId="5129"/>
    <cellStyle name="표준 28 106" xfId="5130"/>
    <cellStyle name="표준 28 107" xfId="5131"/>
    <cellStyle name="표준 28 108" xfId="5132"/>
    <cellStyle name="표준 28 109" xfId="5133"/>
    <cellStyle name="표준 28 11" xfId="5134"/>
    <cellStyle name="표준 28 110" xfId="5135"/>
    <cellStyle name="표준 28 111" xfId="5136"/>
    <cellStyle name="표준 28 12" xfId="5137"/>
    <cellStyle name="표준 28 13" xfId="5138"/>
    <cellStyle name="표준 28 14" xfId="5139"/>
    <cellStyle name="표준 28 15" xfId="5140"/>
    <cellStyle name="표준 28 16" xfId="5141"/>
    <cellStyle name="표준 28 17" xfId="5142"/>
    <cellStyle name="표준 28 18" xfId="5143"/>
    <cellStyle name="표준 28 19" xfId="5144"/>
    <cellStyle name="표준 28 2" xfId="5145"/>
    <cellStyle name="표준 28 20" xfId="5146"/>
    <cellStyle name="표준 28 21" xfId="5147"/>
    <cellStyle name="표준 28 22" xfId="5148"/>
    <cellStyle name="표준 28 23" xfId="5149"/>
    <cellStyle name="표준 28 24" xfId="5150"/>
    <cellStyle name="표준 28 25" xfId="5151"/>
    <cellStyle name="표준 28 26" xfId="5152"/>
    <cellStyle name="표준 28 27" xfId="5153"/>
    <cellStyle name="표준 28 28" xfId="5154"/>
    <cellStyle name="표준 28 29" xfId="5155"/>
    <cellStyle name="표준 28 3" xfId="5156"/>
    <cellStyle name="표준 28 30" xfId="5157"/>
    <cellStyle name="표준 28 31" xfId="5158"/>
    <cellStyle name="표준 28 32" xfId="5159"/>
    <cellStyle name="표준 28 33" xfId="5160"/>
    <cellStyle name="표준 28 34" xfId="5161"/>
    <cellStyle name="표준 28 35" xfId="5162"/>
    <cellStyle name="표준 28 36" xfId="5163"/>
    <cellStyle name="표준 28 37" xfId="5164"/>
    <cellStyle name="표준 28 38" xfId="5165"/>
    <cellStyle name="표준 28 39" xfId="5166"/>
    <cellStyle name="표준 28 4" xfId="5167"/>
    <cellStyle name="표준 28 40" xfId="5168"/>
    <cellStyle name="표준 28 41" xfId="5169"/>
    <cellStyle name="표준 28 42" xfId="5170"/>
    <cellStyle name="표준 28 43" xfId="5171"/>
    <cellStyle name="표준 28 44" xfId="5172"/>
    <cellStyle name="표준 28 45" xfId="5173"/>
    <cellStyle name="표준 28 46" xfId="5174"/>
    <cellStyle name="표준 28 47" xfId="5175"/>
    <cellStyle name="표준 28 48" xfId="5176"/>
    <cellStyle name="표준 28 49" xfId="5177"/>
    <cellStyle name="표준 28 5" xfId="5178"/>
    <cellStyle name="표준 28 50" xfId="5179"/>
    <cellStyle name="표준 28 51" xfId="5180"/>
    <cellStyle name="표준 28 52" xfId="5181"/>
    <cellStyle name="표준 28 53" xfId="5182"/>
    <cellStyle name="표준 28 54" xfId="5183"/>
    <cellStyle name="표준 28 55" xfId="5184"/>
    <cellStyle name="표준 28 56" xfId="5185"/>
    <cellStyle name="표준 28 57" xfId="5186"/>
    <cellStyle name="표준 28 58" xfId="5187"/>
    <cellStyle name="표준 28 59" xfId="5188"/>
    <cellStyle name="표준 28 6" xfId="5189"/>
    <cellStyle name="표준 28 60" xfId="5190"/>
    <cellStyle name="표준 28 61" xfId="5191"/>
    <cellStyle name="표준 28 62" xfId="5192"/>
    <cellStyle name="표준 28 63" xfId="5193"/>
    <cellStyle name="표준 28 64" xfId="5194"/>
    <cellStyle name="표준 28 65" xfId="5195"/>
    <cellStyle name="표준 28 66" xfId="5196"/>
    <cellStyle name="표준 28 67" xfId="5197"/>
    <cellStyle name="표준 28 68" xfId="5198"/>
    <cellStyle name="표준 28 69" xfId="5199"/>
    <cellStyle name="표준 28 7" xfId="5200"/>
    <cellStyle name="표준 28 70" xfId="5201"/>
    <cellStyle name="표준 28 71" xfId="5202"/>
    <cellStyle name="표준 28 72" xfId="5203"/>
    <cellStyle name="표준 28 73" xfId="5204"/>
    <cellStyle name="표준 28 74" xfId="5205"/>
    <cellStyle name="표준 28 75" xfId="5206"/>
    <cellStyle name="표준 28 76" xfId="5207"/>
    <cellStyle name="표준 28 77" xfId="5208"/>
    <cellStyle name="표준 28 78" xfId="5209"/>
    <cellStyle name="표준 28 79" xfId="5210"/>
    <cellStyle name="표준 28 8" xfId="5211"/>
    <cellStyle name="표준 28 80" xfId="5212"/>
    <cellStyle name="표준 28 81" xfId="5213"/>
    <cellStyle name="표준 28 82" xfId="5214"/>
    <cellStyle name="표준 28 83" xfId="5215"/>
    <cellStyle name="표준 28 84" xfId="5216"/>
    <cellStyle name="표준 28 85" xfId="5217"/>
    <cellStyle name="표준 28 86" xfId="5218"/>
    <cellStyle name="표준 28 87" xfId="5219"/>
    <cellStyle name="표준 28 88" xfId="5220"/>
    <cellStyle name="표준 28 89" xfId="5221"/>
    <cellStyle name="표준 28 9" xfId="5222"/>
    <cellStyle name="표준 28 90" xfId="5223"/>
    <cellStyle name="표준 28 91" xfId="5224"/>
    <cellStyle name="표준 28 92" xfId="5225"/>
    <cellStyle name="표준 28 93" xfId="5226"/>
    <cellStyle name="표준 28 94" xfId="5227"/>
    <cellStyle name="표준 28 95" xfId="5228"/>
    <cellStyle name="표준 28 96" xfId="5229"/>
    <cellStyle name="표준 28 97" xfId="5230"/>
    <cellStyle name="표준 28 98" xfId="5231"/>
    <cellStyle name="표준 28 99" xfId="5232"/>
    <cellStyle name="표준 3" xfId="5233"/>
    <cellStyle name="표준 4" xfId="5234"/>
    <cellStyle name="표준 5" xfId="5382"/>
    <cellStyle name="표준 5 10" xfId="5235"/>
    <cellStyle name="표준 5 100" xfId="5236"/>
    <cellStyle name="표준 5 101" xfId="5237"/>
    <cellStyle name="표준 5 102" xfId="5238"/>
    <cellStyle name="표준 5 103" xfId="5239"/>
    <cellStyle name="표준 5 104" xfId="5240"/>
    <cellStyle name="표준 5 105" xfId="5241"/>
    <cellStyle name="표준 5 106" xfId="5242"/>
    <cellStyle name="표준 5 107" xfId="5243"/>
    <cellStyle name="표준 5 108" xfId="5244"/>
    <cellStyle name="표준 5 109" xfId="5245"/>
    <cellStyle name="표준 5 11" xfId="5246"/>
    <cellStyle name="표준 5 110" xfId="5247"/>
    <cellStyle name="표준 5 111" xfId="5248"/>
    <cellStyle name="표준 5 112" xfId="5249"/>
    <cellStyle name="표준 5 113" xfId="5250"/>
    <cellStyle name="표준 5 114" xfId="5251"/>
    <cellStyle name="표준 5 115" xfId="5252"/>
    <cellStyle name="표준 5 116" xfId="5253"/>
    <cellStyle name="표준 5 117" xfId="5254"/>
    <cellStyle name="표준 5 118" xfId="5255"/>
    <cellStyle name="표준 5 119" xfId="5256"/>
    <cellStyle name="표준 5 12" xfId="5257"/>
    <cellStyle name="표준 5 120" xfId="5258"/>
    <cellStyle name="표준 5 121" xfId="5259"/>
    <cellStyle name="표준 5 13" xfId="5260"/>
    <cellStyle name="표준 5 14" xfId="5261"/>
    <cellStyle name="표준 5 15" xfId="5262"/>
    <cellStyle name="표준 5 16" xfId="5263"/>
    <cellStyle name="표준 5 17" xfId="5264"/>
    <cellStyle name="표준 5 18" xfId="5265"/>
    <cellStyle name="표준 5 19" xfId="5266"/>
    <cellStyle name="표준 5 2" xfId="5267"/>
    <cellStyle name="표준 5 20" xfId="5268"/>
    <cellStyle name="표준 5 21" xfId="5269"/>
    <cellStyle name="표준 5 22" xfId="5270"/>
    <cellStyle name="표준 5 23" xfId="5271"/>
    <cellStyle name="표준 5 24" xfId="5272"/>
    <cellStyle name="표준 5 25" xfId="5273"/>
    <cellStyle name="표준 5 26" xfId="5274"/>
    <cellStyle name="표준 5 27" xfId="5275"/>
    <cellStyle name="표준 5 28" xfId="5276"/>
    <cellStyle name="표준 5 29" xfId="5277"/>
    <cellStyle name="표준 5 3" xfId="5278"/>
    <cellStyle name="표준 5 30" xfId="5279"/>
    <cellStyle name="표준 5 31" xfId="5280"/>
    <cellStyle name="표준 5 32" xfId="5281"/>
    <cellStyle name="표준 5 33" xfId="5282"/>
    <cellStyle name="표준 5 34" xfId="5283"/>
    <cellStyle name="표준 5 35" xfId="5284"/>
    <cellStyle name="표준 5 36" xfId="5285"/>
    <cellStyle name="표준 5 37" xfId="5286"/>
    <cellStyle name="표준 5 38" xfId="5287"/>
    <cellStyle name="표준 5 39" xfId="5288"/>
    <cellStyle name="표준 5 4" xfId="5289"/>
    <cellStyle name="표준 5 40" xfId="5290"/>
    <cellStyle name="표준 5 41" xfId="5291"/>
    <cellStyle name="표준 5 42" xfId="5292"/>
    <cellStyle name="표준 5 43" xfId="5293"/>
    <cellStyle name="표준 5 44" xfId="5294"/>
    <cellStyle name="표준 5 45" xfId="5295"/>
    <cellStyle name="표준 5 46" xfId="5296"/>
    <cellStyle name="표준 5 47" xfId="5297"/>
    <cellStyle name="표준 5 48" xfId="5298"/>
    <cellStyle name="표준 5 49" xfId="5299"/>
    <cellStyle name="표준 5 5" xfId="5300"/>
    <cellStyle name="표준 5 50" xfId="5301"/>
    <cellStyle name="표준 5 51" xfId="5302"/>
    <cellStyle name="표준 5 52" xfId="5303"/>
    <cellStyle name="표준 5 53" xfId="5304"/>
    <cellStyle name="표준 5 54" xfId="5305"/>
    <cellStyle name="표준 5 55" xfId="5306"/>
    <cellStyle name="표준 5 56" xfId="5307"/>
    <cellStyle name="표준 5 57" xfId="5308"/>
    <cellStyle name="표준 5 58" xfId="5309"/>
    <cellStyle name="표준 5 59" xfId="5310"/>
    <cellStyle name="표준 5 6" xfId="5311"/>
    <cellStyle name="표준 5 60" xfId="5312"/>
    <cellStyle name="표준 5 61" xfId="5313"/>
    <cellStyle name="표준 5 62" xfId="5314"/>
    <cellStyle name="표준 5 63" xfId="5315"/>
    <cellStyle name="표준 5 64" xfId="5316"/>
    <cellStyle name="표준 5 65" xfId="5317"/>
    <cellStyle name="표준 5 66" xfId="5318"/>
    <cellStyle name="표준 5 67" xfId="5319"/>
    <cellStyle name="표준 5 68" xfId="5320"/>
    <cellStyle name="표준 5 69" xfId="5321"/>
    <cellStyle name="표준 5 7" xfId="5322"/>
    <cellStyle name="표준 5 70" xfId="5323"/>
    <cellStyle name="표준 5 71" xfId="5324"/>
    <cellStyle name="표준 5 72" xfId="5325"/>
    <cellStyle name="표준 5 73" xfId="5326"/>
    <cellStyle name="표준 5 74" xfId="5327"/>
    <cellStyle name="표준 5 75" xfId="5328"/>
    <cellStyle name="표준 5 76" xfId="5329"/>
    <cellStyle name="표준 5 77" xfId="5330"/>
    <cellStyle name="표준 5 78" xfId="5331"/>
    <cellStyle name="표준 5 79" xfId="5332"/>
    <cellStyle name="표준 5 8" xfId="5333"/>
    <cellStyle name="표준 5 80" xfId="5334"/>
    <cellStyle name="표준 5 81" xfId="5335"/>
    <cellStyle name="표준 5 82" xfId="5336"/>
    <cellStyle name="표준 5 83" xfId="5337"/>
    <cellStyle name="표준 5 84" xfId="5338"/>
    <cellStyle name="표준 5 85" xfId="5339"/>
    <cellStyle name="표준 5 86" xfId="5340"/>
    <cellStyle name="표준 5 87" xfId="5341"/>
    <cellStyle name="표준 5 88" xfId="5342"/>
    <cellStyle name="표준 5 89" xfId="5343"/>
    <cellStyle name="표준 5 9" xfId="5344"/>
    <cellStyle name="표준 5 90" xfId="5345"/>
    <cellStyle name="표준 5 91" xfId="5346"/>
    <cellStyle name="표준 5 92" xfId="5347"/>
    <cellStyle name="표준 5 93" xfId="5348"/>
    <cellStyle name="표준 5 94" xfId="5349"/>
    <cellStyle name="표준 5 95" xfId="5350"/>
    <cellStyle name="표준 5 96" xfId="5351"/>
    <cellStyle name="표준 5 97" xfId="5352"/>
    <cellStyle name="표준 5 98" xfId="5353"/>
    <cellStyle name="표준 5 99" xfId="5354"/>
    <cellStyle name="표준 6" xfId="5355"/>
    <cellStyle name="표준 6 2" xfId="5356"/>
    <cellStyle name="표준 6 3" xfId="5357"/>
    <cellStyle name="표준 6 4" xfId="5358"/>
    <cellStyle name="표준 6 5" xfId="5359"/>
    <cellStyle name="표준 6 6" xfId="5360"/>
    <cellStyle name="표준 6 7" xfId="5361"/>
    <cellStyle name="표준 6 8" xfId="5362"/>
    <cellStyle name="표준 6 9" xfId="5363"/>
    <cellStyle name="표준 7" xfId="5364"/>
    <cellStyle name="표준 7 2" xfId="5365"/>
    <cellStyle name="표준 7 3" xfId="5366"/>
    <cellStyle name="표준 7 4" xfId="5367"/>
    <cellStyle name="표준 7 5" xfId="5368"/>
    <cellStyle name="표준 7 6" xfId="5369"/>
    <cellStyle name="표준 8" xfId="5370"/>
    <cellStyle name="표준 8 2" xfId="5371"/>
    <cellStyle name="표준 8 3" xfId="5372"/>
    <cellStyle name="표준 8 4" xfId="5373"/>
    <cellStyle name="표준 8 5" xfId="5374"/>
    <cellStyle name="표준 8 6" xfId="5375"/>
    <cellStyle name="표준 9" xfId="5376"/>
    <cellStyle name="표준 9 2" xfId="5377"/>
    <cellStyle name="표준 9 3" xfId="5378"/>
    <cellStyle name="표준 9 4" xfId="5379"/>
    <cellStyle name="표준 9 5" xfId="5380"/>
    <cellStyle name="표준 9 6" xfId="5381"/>
    <cellStyle name="표준_PPR 갱생" xfId="5467"/>
    <cellStyle name="합산" xfId="5412"/>
    <cellStyle name="화폐기호" xfId="5413"/>
    <cellStyle name="화폐기호0" xfId="5414"/>
    <cellStyle name="ÅëÈ­ [0]_»óºÎ¼ö·®Áý°è " xfId="5415"/>
    <cellStyle name="AeE­ [0]_PERSONAL" xfId="5416"/>
    <cellStyle name="ÅëÈ­_»óºÎ¼ö·®Áý°è " xfId="5417"/>
    <cellStyle name="AeE­_PERSONAL" xfId="5418"/>
    <cellStyle name="ALIGNMENT" xfId="5419"/>
    <cellStyle name="ÄÞ¸¶ [0]_»óºÎ¼ö·®Áý°è " xfId="5420"/>
    <cellStyle name="ÄÞ¸¶_»óºÎ¼ö·®Áý°è " xfId="5421"/>
    <cellStyle name="Ç¥ÁØ_»óºÎ¼ö·®Áý°è " xfId="5422"/>
    <cellStyle name="C￥AØ_PERSONAL" xfId="5423"/>
    <cellStyle name="Calc Currency (0)" xfId="5468"/>
    <cellStyle name="Comma" xfId="5424"/>
    <cellStyle name="Comma [0]_ SG&amp;A Bridge " xfId="5425"/>
    <cellStyle name="comma zerodec" xfId="5426"/>
    <cellStyle name="Comma_ SG&amp;A Bridge " xfId="5427"/>
    <cellStyle name="Currency" xfId="5428"/>
    <cellStyle name="Currency [0]_ SG&amp;A Bridge " xfId="5429"/>
    <cellStyle name="Currency [ﺜ]_P&amp;L_laroux" xfId="5430"/>
    <cellStyle name="Currency_ SG&amp;A Bridge " xfId="5431"/>
    <cellStyle name="Currency1" xfId="5432"/>
    <cellStyle name="Date" xfId="5433"/>
    <cellStyle name="Dollar (zero dec)" xfId="5434"/>
    <cellStyle name="Euro" xfId="5435"/>
    <cellStyle name="F2" xfId="5436"/>
    <cellStyle name="F3" xfId="5437"/>
    <cellStyle name="F4" xfId="5438"/>
    <cellStyle name="F5" xfId="5439"/>
    <cellStyle name="F6" xfId="5440"/>
    <cellStyle name="F7" xfId="5441"/>
    <cellStyle name="F8" xfId="5442"/>
    <cellStyle name="Fixed" xfId="5443"/>
    <cellStyle name="ǦǦ_x0003_" xfId="5444"/>
    <cellStyle name="Grey" xfId="5445"/>
    <cellStyle name="Header1" xfId="5446"/>
    <cellStyle name="Header2" xfId="5447"/>
    <cellStyle name="Heading1" xfId="5448"/>
    <cellStyle name="Heading2" xfId="5449"/>
    <cellStyle name="Input [yellow]" xfId="5450"/>
    <cellStyle name="_x0001__x0002_ĵĵ_x0007_ ĵĵ_x000d__x000d_ƨƬ_x0001__x0002_ƨƬ_x0007__x000d_ǒǓ _x000d_ǜǜ_x000d__x000d_ǪǪ_x0007__x0007__x0005__x0005__x0010__x0001_ဠ" xfId="5451"/>
    <cellStyle name="Milliers [0]_399GC10" xfId="5452"/>
    <cellStyle name="Milliers_399GC10" xfId="5453"/>
    <cellStyle name="Mon?aire [0]_399GC10" xfId="5454"/>
    <cellStyle name="Mon?aire_399GC10" xfId="5455"/>
    <cellStyle name="Normal - Style1" xfId="5456"/>
    <cellStyle name="Normal_ SG&amp;A Bridge " xfId="5457"/>
    <cellStyle name="Percent" xfId="5458"/>
    <cellStyle name="Percent [2]" xfId="5459"/>
    <cellStyle name="Percent_도개면사무소주변내역서" xfId="5460"/>
    <cellStyle name="_x0001__x0002_ƨƬ_x0007__x000d_ǒǓ _x000d_ǜǜ_x000d__x000d_ǪǪ_x0007__x0007__x0005__x0005__x0010__x0001_ဠ" xfId="5461"/>
    <cellStyle name="Total" xfId="5462"/>
    <cellStyle name="UM" xfId="5463"/>
    <cellStyle name="_x0010__x0001_ဠ" xfId="54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A29" sqref="A29"/>
    </sheetView>
  </sheetViews>
  <sheetFormatPr defaultRowHeight="16.5"/>
  <cols>
    <col min="1" max="1" width="17.625" style="55" customWidth="1"/>
    <col min="2" max="2" width="16.75" style="55" customWidth="1"/>
    <col min="3" max="3" width="15.875" style="55" customWidth="1"/>
    <col min="4" max="4" width="18" style="67" customWidth="1"/>
    <col min="5" max="5" width="15.875" customWidth="1"/>
  </cols>
  <sheetData>
    <row r="1" spans="1:10">
      <c r="A1" s="68" t="s">
        <v>234</v>
      </c>
      <c r="B1" s="68" t="s">
        <v>235</v>
      </c>
      <c r="C1" s="68" t="s">
        <v>236</v>
      </c>
      <c r="D1" s="69" t="s">
        <v>237</v>
      </c>
      <c r="E1" s="68" t="s">
        <v>238</v>
      </c>
    </row>
    <row r="2" spans="1:10">
      <c r="A2" s="79" t="s">
        <v>239</v>
      </c>
      <c r="B2" s="79" t="s">
        <v>11</v>
      </c>
      <c r="C2" s="70" t="s">
        <v>42</v>
      </c>
      <c r="D2" s="71">
        <v>10807.36</v>
      </c>
      <c r="E2" s="72">
        <v>2784</v>
      </c>
      <c r="J2" s="54"/>
    </row>
    <row r="3" spans="1:10">
      <c r="A3" s="79"/>
      <c r="B3" s="79"/>
      <c r="C3" s="70" t="s">
        <v>21</v>
      </c>
      <c r="D3" s="71">
        <v>1157.82</v>
      </c>
      <c r="E3" s="72">
        <v>305</v>
      </c>
      <c r="J3" s="54"/>
    </row>
    <row r="4" spans="1:10">
      <c r="A4" s="79"/>
      <c r="B4" s="79"/>
      <c r="C4" s="70" t="s">
        <v>169</v>
      </c>
      <c r="D4" s="71">
        <v>2712.9</v>
      </c>
      <c r="E4" s="72">
        <v>1305</v>
      </c>
      <c r="J4" s="54"/>
    </row>
    <row r="5" spans="1:10">
      <c r="A5" s="79"/>
      <c r="B5" s="79"/>
      <c r="C5" s="70" t="s">
        <v>64</v>
      </c>
      <c r="D5" s="71">
        <v>1350.73</v>
      </c>
      <c r="E5" s="72">
        <v>911</v>
      </c>
      <c r="J5" s="54"/>
    </row>
    <row r="6" spans="1:10">
      <c r="A6" s="79" t="s">
        <v>240</v>
      </c>
      <c r="B6" s="79"/>
      <c r="C6" s="79"/>
      <c r="D6" s="71">
        <f>SUM(D2:D5)</f>
        <v>16028.81</v>
      </c>
      <c r="E6" s="73">
        <v>5305</v>
      </c>
      <c r="J6" s="54"/>
    </row>
    <row r="7" spans="1:10">
      <c r="A7" s="79" t="s">
        <v>241</v>
      </c>
      <c r="B7" s="79" t="s">
        <v>11</v>
      </c>
      <c r="C7" s="70" t="s">
        <v>42</v>
      </c>
      <c r="D7" s="71">
        <v>28667.19</v>
      </c>
      <c r="E7" s="72">
        <v>9296</v>
      </c>
    </row>
    <row r="8" spans="1:10">
      <c r="A8" s="79"/>
      <c r="B8" s="79"/>
      <c r="C8" s="70" t="s">
        <v>21</v>
      </c>
      <c r="D8" s="71">
        <v>1735.31</v>
      </c>
      <c r="E8" s="72">
        <v>929</v>
      </c>
    </row>
    <row r="9" spans="1:10">
      <c r="A9" s="79"/>
      <c r="B9" s="79"/>
      <c r="C9" s="70" t="s">
        <v>169</v>
      </c>
      <c r="D9" s="71">
        <v>1397.47</v>
      </c>
      <c r="E9" s="72">
        <v>718</v>
      </c>
      <c r="J9" s="54"/>
    </row>
    <row r="10" spans="1:10">
      <c r="A10" s="79"/>
      <c r="B10" s="79"/>
      <c r="C10" s="70" t="s">
        <v>64</v>
      </c>
      <c r="D10" s="71">
        <v>1830.75</v>
      </c>
      <c r="E10" s="72">
        <v>1609</v>
      </c>
      <c r="J10" s="54"/>
    </row>
    <row r="11" spans="1:10">
      <c r="A11" s="79"/>
      <c r="B11" s="79" t="s">
        <v>20</v>
      </c>
      <c r="C11" s="70" t="s">
        <v>42</v>
      </c>
      <c r="D11" s="71">
        <v>705.72</v>
      </c>
      <c r="E11" s="72">
        <v>268</v>
      </c>
      <c r="J11" s="54"/>
    </row>
    <row r="12" spans="1:10">
      <c r="A12" s="79"/>
      <c r="B12" s="79"/>
      <c r="C12" s="70" t="s">
        <v>21</v>
      </c>
      <c r="D12" s="71">
        <v>218.47</v>
      </c>
      <c r="E12" s="72">
        <v>62</v>
      </c>
      <c r="J12" s="54"/>
    </row>
    <row r="13" spans="1:10">
      <c r="A13" s="79" t="s">
        <v>240</v>
      </c>
      <c r="B13" s="79"/>
      <c r="C13" s="79"/>
      <c r="D13" s="71">
        <f>SUM(D7:D12)</f>
        <v>34554.910000000003</v>
      </c>
      <c r="E13" s="73">
        <f>SUM(E7:E12)</f>
        <v>12882</v>
      </c>
      <c r="J13" s="54"/>
    </row>
    <row r="14" spans="1:10">
      <c r="A14" s="79" t="s">
        <v>242</v>
      </c>
      <c r="B14" s="79" t="s">
        <v>11</v>
      </c>
      <c r="C14" s="70" t="s">
        <v>42</v>
      </c>
      <c r="D14" s="71">
        <v>9346.66</v>
      </c>
      <c r="E14" s="72">
        <v>4532</v>
      </c>
      <c r="J14" s="54"/>
    </row>
    <row r="15" spans="1:10">
      <c r="A15" s="79"/>
      <c r="B15" s="79"/>
      <c r="C15" s="70" t="s">
        <v>21</v>
      </c>
      <c r="D15" s="71">
        <v>4233.5</v>
      </c>
      <c r="E15" s="72">
        <v>1215</v>
      </c>
      <c r="J15" s="54"/>
    </row>
    <row r="16" spans="1:10">
      <c r="A16" s="79"/>
      <c r="B16" s="79"/>
      <c r="C16" s="70" t="s">
        <v>169</v>
      </c>
      <c r="D16" s="71">
        <v>1154.97</v>
      </c>
      <c r="E16" s="72">
        <v>573</v>
      </c>
      <c r="J16" s="54"/>
    </row>
    <row r="17" spans="1:10">
      <c r="A17" s="79"/>
      <c r="B17" s="79"/>
      <c r="C17" s="70" t="s">
        <v>64</v>
      </c>
      <c r="D17" s="71">
        <v>1173.05</v>
      </c>
      <c r="E17" s="72">
        <v>1027</v>
      </c>
      <c r="J17" s="54"/>
    </row>
    <row r="18" spans="1:10">
      <c r="A18" s="79"/>
      <c r="B18" s="79" t="s">
        <v>20</v>
      </c>
      <c r="C18" s="70" t="s">
        <v>42</v>
      </c>
      <c r="D18" s="71">
        <v>8699.09</v>
      </c>
      <c r="E18" s="72">
        <v>4611</v>
      </c>
      <c r="J18" s="54"/>
    </row>
    <row r="19" spans="1:10">
      <c r="A19" s="79"/>
      <c r="B19" s="79"/>
      <c r="C19" s="70" t="s">
        <v>21</v>
      </c>
      <c r="D19" s="71">
        <v>12960.29</v>
      </c>
      <c r="E19" s="72">
        <v>3806</v>
      </c>
      <c r="J19" s="54"/>
    </row>
    <row r="20" spans="1:10">
      <c r="A20" s="79" t="s">
        <v>240</v>
      </c>
      <c r="B20" s="79"/>
      <c r="C20" s="79"/>
      <c r="D20" s="71">
        <f>SUM(D14:D19)</f>
        <v>37567.56</v>
      </c>
      <c r="E20" s="73">
        <f>SUM(E14:E19)</f>
        <v>15764</v>
      </c>
      <c r="J20" s="54"/>
    </row>
    <row r="21" spans="1:10">
      <c r="A21" s="79" t="s">
        <v>243</v>
      </c>
      <c r="B21" s="70" t="s">
        <v>11</v>
      </c>
      <c r="C21" s="70" t="s">
        <v>169</v>
      </c>
      <c r="D21" s="71">
        <v>685.9</v>
      </c>
      <c r="E21" s="72">
        <v>365</v>
      </c>
      <c r="J21" s="54"/>
    </row>
    <row r="22" spans="1:10">
      <c r="A22" s="79"/>
      <c r="B22" s="70" t="s">
        <v>20</v>
      </c>
      <c r="C22" s="70" t="s">
        <v>169</v>
      </c>
      <c r="D22" s="71">
        <v>334.48</v>
      </c>
      <c r="E22" s="72">
        <v>178</v>
      </c>
      <c r="J22" s="54"/>
    </row>
    <row r="23" spans="1:10">
      <c r="A23" s="79" t="s">
        <v>240</v>
      </c>
      <c r="B23" s="79"/>
      <c r="C23" s="79"/>
      <c r="D23" s="71">
        <f>SUM(D21:D22)</f>
        <v>1020.38</v>
      </c>
      <c r="E23" s="73">
        <f>SUM(E21:E22)</f>
        <v>543</v>
      </c>
      <c r="J23" s="54"/>
    </row>
    <row r="24" spans="1:10">
      <c r="A24" s="79" t="s">
        <v>244</v>
      </c>
      <c r="B24" s="79"/>
      <c r="C24" s="79"/>
      <c r="D24" s="71">
        <f>SUM(D6,D23,D20,D13)</f>
        <v>89171.66</v>
      </c>
      <c r="E24" s="73">
        <f>SUM(E6,E23,E20,E13)</f>
        <v>34494</v>
      </c>
      <c r="J24" s="54"/>
    </row>
    <row r="25" spans="1:10">
      <c r="E25" s="57"/>
      <c r="J25" s="54"/>
    </row>
    <row r="26" spans="1:10">
      <c r="J26" s="54"/>
    </row>
  </sheetData>
  <mergeCells count="14">
    <mergeCell ref="A23:C23"/>
    <mergeCell ref="A20:C20"/>
    <mergeCell ref="A13:C13"/>
    <mergeCell ref="A24:C24"/>
    <mergeCell ref="A6:C6"/>
    <mergeCell ref="B2:B5"/>
    <mergeCell ref="A2:A5"/>
    <mergeCell ref="A21:A22"/>
    <mergeCell ref="B14:B17"/>
    <mergeCell ref="B18:B19"/>
    <mergeCell ref="A14:A19"/>
    <mergeCell ref="B7:B10"/>
    <mergeCell ref="B11:B12"/>
    <mergeCell ref="A7:A12"/>
  </mergeCells>
  <phoneticPr fontId="5" type="noConversion"/>
  <pageMargins left="0.70866141732283472" right="0.70866141732283472" top="0.8" bottom="0.74803149606299213" header="0.31496062992125984" footer="0.31496062992125984"/>
  <pageSetup paperSize="9" scale="95" orientation="portrait" horizontalDpi="300" verticalDpi="300" r:id="rId1"/>
  <headerFooter>
    <oddHeader>&amp;C&amp;"HY울릉도B,보통"&amp;20대블록별 노후관로 물량산출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119"/>
  <sheetViews>
    <sheetView workbookViewId="0"/>
  </sheetViews>
  <sheetFormatPr defaultRowHeight="16.5"/>
  <cols>
    <col min="1" max="1" width="7.75" bestFit="1" customWidth="1"/>
    <col min="2" max="2" width="7.125" bestFit="1" customWidth="1"/>
    <col min="3" max="3" width="13" bestFit="1" customWidth="1"/>
    <col min="4" max="4" width="10.125" customWidth="1"/>
    <col min="5" max="5" width="13.75" bestFit="1" customWidth="1"/>
    <col min="6" max="6" width="12.125" bestFit="1" customWidth="1"/>
    <col min="7" max="8" width="7.625" customWidth="1"/>
    <col min="10" max="10" width="11.375" customWidth="1"/>
    <col min="11" max="11" width="16.5" bestFit="1" customWidth="1"/>
    <col min="13" max="13" width="11.75" customWidth="1"/>
  </cols>
  <sheetData>
    <row r="1" spans="1:13" s="1" customFormat="1">
      <c r="A1" s="58" t="s">
        <v>3</v>
      </c>
      <c r="B1" s="58" t="s">
        <v>0</v>
      </c>
      <c r="C1" s="58" t="s">
        <v>1</v>
      </c>
      <c r="D1" s="58" t="s">
        <v>2</v>
      </c>
      <c r="E1" s="58" t="s">
        <v>4</v>
      </c>
      <c r="F1" s="58" t="s">
        <v>226</v>
      </c>
      <c r="G1" s="58" t="s">
        <v>5</v>
      </c>
      <c r="H1" s="58" t="s">
        <v>6</v>
      </c>
      <c r="I1" s="58" t="s">
        <v>7</v>
      </c>
      <c r="J1" s="58" t="s">
        <v>227</v>
      </c>
      <c r="K1" s="58" t="s">
        <v>228</v>
      </c>
      <c r="L1" s="58" t="s">
        <v>8</v>
      </c>
      <c r="M1" s="58" t="s">
        <v>9</v>
      </c>
    </row>
    <row r="2" spans="1:13" ht="14.1" customHeight="1">
      <c r="A2" s="2">
        <v>11</v>
      </c>
      <c r="B2" s="2" t="s">
        <v>10</v>
      </c>
      <c r="C2" s="2" t="s">
        <v>17</v>
      </c>
      <c r="D2" s="2" t="s">
        <v>18</v>
      </c>
      <c r="E2" s="3" t="s">
        <v>19</v>
      </c>
      <c r="F2" s="2">
        <v>10.63</v>
      </c>
      <c r="G2" s="2" t="s">
        <v>21</v>
      </c>
      <c r="H2" s="2">
        <v>300</v>
      </c>
      <c r="I2" s="2">
        <v>1979</v>
      </c>
      <c r="J2" s="63">
        <f>VLOOKUP(H2,'물량 단가 표'!$A$5:$F$22,6,0)</f>
        <v>362252</v>
      </c>
      <c r="K2" s="64">
        <f>J2*F2/1000000</f>
        <v>3.85073876</v>
      </c>
      <c r="L2" s="2" t="s">
        <v>30</v>
      </c>
      <c r="M2" s="2" t="s">
        <v>20</v>
      </c>
    </row>
    <row r="3" spans="1:13" ht="14.1" customHeight="1">
      <c r="A3" s="2">
        <v>12</v>
      </c>
      <c r="B3" s="2" t="s">
        <v>10</v>
      </c>
      <c r="C3" s="2" t="s">
        <v>17</v>
      </c>
      <c r="D3" s="2" t="s">
        <v>18</v>
      </c>
      <c r="E3" s="3" t="s">
        <v>19</v>
      </c>
      <c r="F3" s="2">
        <v>95.06</v>
      </c>
      <c r="G3" s="2" t="s">
        <v>21</v>
      </c>
      <c r="H3" s="2">
        <v>300</v>
      </c>
      <c r="I3" s="2">
        <v>1979</v>
      </c>
      <c r="J3" s="63">
        <f>VLOOKUP(H3,'물량 단가 표'!$A$5:$F$22,6,0)</f>
        <v>362252</v>
      </c>
      <c r="K3" s="64">
        <f t="shared" ref="K3:K66" si="0">J3*F3/1000000</f>
        <v>34.435675119999999</v>
      </c>
      <c r="L3" s="2" t="s">
        <v>30</v>
      </c>
      <c r="M3" s="2" t="s">
        <v>20</v>
      </c>
    </row>
    <row r="4" spans="1:13" ht="14.1" customHeight="1">
      <c r="A4" s="2">
        <v>72</v>
      </c>
      <c r="B4" s="2" t="s">
        <v>10</v>
      </c>
      <c r="C4" s="2" t="s">
        <v>17</v>
      </c>
      <c r="D4" s="2" t="s">
        <v>60</v>
      </c>
      <c r="E4" s="3" t="s">
        <v>49</v>
      </c>
      <c r="F4" s="2">
        <v>73.209999999999994</v>
      </c>
      <c r="G4" s="2" t="s">
        <v>42</v>
      </c>
      <c r="H4" s="2">
        <v>800</v>
      </c>
      <c r="I4" s="2">
        <v>1983</v>
      </c>
      <c r="J4" s="63">
        <f>VLOOKUP(H4,'물량 단가 표'!$B$30:$D$37,3,0)</f>
        <v>750176</v>
      </c>
      <c r="K4" s="64">
        <f t="shared" si="0"/>
        <v>54.920384959999993</v>
      </c>
      <c r="L4" s="2" t="s">
        <v>30</v>
      </c>
      <c r="M4" s="2" t="s">
        <v>20</v>
      </c>
    </row>
    <row r="5" spans="1:13" ht="14.1" customHeight="1">
      <c r="A5" s="2">
        <v>85</v>
      </c>
      <c r="B5" s="2" t="s">
        <v>10</v>
      </c>
      <c r="C5" s="2" t="s">
        <v>17</v>
      </c>
      <c r="D5" s="2" t="s">
        <v>48</v>
      </c>
      <c r="E5" s="3" t="s">
        <v>49</v>
      </c>
      <c r="F5" s="2">
        <v>63.45</v>
      </c>
      <c r="G5" s="2" t="s">
        <v>42</v>
      </c>
      <c r="H5" s="2">
        <v>600</v>
      </c>
      <c r="I5" s="2">
        <v>1979</v>
      </c>
      <c r="J5" s="63">
        <f>VLOOKUP(H5,'물량 단가 표'!$B$30:$D$37,3,0)</f>
        <v>533696</v>
      </c>
      <c r="K5" s="64">
        <f t="shared" si="0"/>
        <v>33.863011200000003</v>
      </c>
      <c r="L5" s="2" t="s">
        <v>30</v>
      </c>
      <c r="M5" s="2" t="s">
        <v>20</v>
      </c>
    </row>
    <row r="6" spans="1:13" ht="14.1" customHeight="1">
      <c r="A6" s="2">
        <v>91</v>
      </c>
      <c r="B6" s="2" t="s">
        <v>10</v>
      </c>
      <c r="C6" s="2" t="s">
        <v>17</v>
      </c>
      <c r="D6" s="2" t="s">
        <v>48</v>
      </c>
      <c r="E6" s="3" t="s">
        <v>49</v>
      </c>
      <c r="F6" s="2">
        <v>55.15</v>
      </c>
      <c r="G6" s="2" t="s">
        <v>42</v>
      </c>
      <c r="H6" s="2">
        <v>600</v>
      </c>
      <c r="I6" s="2">
        <v>1979</v>
      </c>
      <c r="J6" s="63">
        <f>VLOOKUP(H6,'물량 단가 표'!$B$30:$D$37,3,0)</f>
        <v>533696</v>
      </c>
      <c r="K6" s="64">
        <f t="shared" si="0"/>
        <v>29.4333344</v>
      </c>
      <c r="L6" s="2" t="s">
        <v>30</v>
      </c>
      <c r="M6" s="2" t="s">
        <v>20</v>
      </c>
    </row>
    <row r="7" spans="1:13" ht="14.1" customHeight="1">
      <c r="A7" s="2">
        <v>160</v>
      </c>
      <c r="B7" s="2" t="s">
        <v>10</v>
      </c>
      <c r="C7" s="2" t="s">
        <v>17</v>
      </c>
      <c r="D7" s="2" t="s">
        <v>18</v>
      </c>
      <c r="E7" s="3" t="s">
        <v>19</v>
      </c>
      <c r="F7" s="2">
        <v>36.29</v>
      </c>
      <c r="G7" s="2" t="s">
        <v>42</v>
      </c>
      <c r="H7" s="2">
        <v>600</v>
      </c>
      <c r="I7" s="2">
        <v>1979</v>
      </c>
      <c r="J7" s="63">
        <f>VLOOKUP(H7,'물량 단가 표'!$B$30:$D$37,3,0)</f>
        <v>533696</v>
      </c>
      <c r="K7" s="64">
        <f t="shared" si="0"/>
        <v>19.36782784</v>
      </c>
      <c r="L7" s="2" t="s">
        <v>30</v>
      </c>
      <c r="M7" s="2" t="s">
        <v>20</v>
      </c>
    </row>
    <row r="8" spans="1:13" ht="14.1" customHeight="1">
      <c r="A8" s="2">
        <v>193</v>
      </c>
      <c r="B8" s="2" t="s">
        <v>10</v>
      </c>
      <c r="C8" s="2" t="s">
        <v>17</v>
      </c>
      <c r="D8" s="2" t="s">
        <v>48</v>
      </c>
      <c r="E8" s="3" t="s">
        <v>49</v>
      </c>
      <c r="F8" s="2">
        <v>101.55</v>
      </c>
      <c r="G8" s="2" t="s">
        <v>21</v>
      </c>
      <c r="H8" s="2">
        <v>150</v>
      </c>
      <c r="I8" s="2">
        <v>1982</v>
      </c>
      <c r="J8" s="63">
        <f>VLOOKUP(H8,'물량 단가 표'!$A$5:$F$22,6,0)</f>
        <v>262992</v>
      </c>
      <c r="K8" s="64">
        <f t="shared" si="0"/>
        <v>26.706837599999997</v>
      </c>
      <c r="L8" s="2" t="s">
        <v>30</v>
      </c>
      <c r="M8" s="2" t="s">
        <v>20</v>
      </c>
    </row>
    <row r="9" spans="1:13" ht="14.1" customHeight="1">
      <c r="A9" s="2">
        <v>215</v>
      </c>
      <c r="B9" s="2" t="s">
        <v>10</v>
      </c>
      <c r="C9" s="2" t="s">
        <v>17</v>
      </c>
      <c r="D9" s="2" t="s">
        <v>18</v>
      </c>
      <c r="E9" s="3" t="s">
        <v>19</v>
      </c>
      <c r="F9" s="2">
        <v>162.19</v>
      </c>
      <c r="G9" s="2" t="s">
        <v>42</v>
      </c>
      <c r="H9" s="2">
        <v>600</v>
      </c>
      <c r="I9" s="2">
        <v>1982</v>
      </c>
      <c r="J9" s="63">
        <f>VLOOKUP(H9,'물량 단가 표'!$B$30:$D$37,3,0)</f>
        <v>533696</v>
      </c>
      <c r="K9" s="64">
        <f t="shared" si="0"/>
        <v>86.560154239999989</v>
      </c>
      <c r="L9" s="2" t="s">
        <v>30</v>
      </c>
      <c r="M9" s="2" t="s">
        <v>20</v>
      </c>
    </row>
    <row r="10" spans="1:13" ht="14.1" customHeight="1">
      <c r="A10" s="2">
        <v>233</v>
      </c>
      <c r="B10" s="2" t="s">
        <v>10</v>
      </c>
      <c r="C10" s="2" t="s">
        <v>17</v>
      </c>
      <c r="D10" s="2" t="s">
        <v>18</v>
      </c>
      <c r="E10" s="3" t="s">
        <v>19</v>
      </c>
      <c r="F10" s="2">
        <v>41.99</v>
      </c>
      <c r="G10" s="2" t="s">
        <v>21</v>
      </c>
      <c r="H10" s="2">
        <v>300</v>
      </c>
      <c r="I10" s="2">
        <v>1979</v>
      </c>
      <c r="J10" s="63">
        <f>VLOOKUP(H10,'물량 단가 표'!$A$5:$F$22,6,0)</f>
        <v>362252</v>
      </c>
      <c r="K10" s="64">
        <f t="shared" si="0"/>
        <v>15.21096148</v>
      </c>
      <c r="L10" s="2" t="s">
        <v>30</v>
      </c>
      <c r="M10" s="2" t="s">
        <v>20</v>
      </c>
    </row>
    <row r="11" spans="1:13" ht="14.1" customHeight="1">
      <c r="A11" s="2">
        <v>234</v>
      </c>
      <c r="B11" s="2" t="s">
        <v>10</v>
      </c>
      <c r="C11" s="2" t="s">
        <v>17</v>
      </c>
      <c r="D11" s="2" t="s">
        <v>18</v>
      </c>
      <c r="E11" s="3" t="s">
        <v>19</v>
      </c>
      <c r="F11" s="2">
        <v>78.510000000000005</v>
      </c>
      <c r="G11" s="2" t="s">
        <v>21</v>
      </c>
      <c r="H11" s="2">
        <v>300</v>
      </c>
      <c r="I11" s="2">
        <v>1979</v>
      </c>
      <c r="J11" s="63">
        <f>VLOOKUP(H11,'물량 단가 표'!$A$5:$F$22,6,0)</f>
        <v>362252</v>
      </c>
      <c r="K11" s="64">
        <f t="shared" si="0"/>
        <v>28.440404520000005</v>
      </c>
      <c r="L11" s="2" t="s">
        <v>30</v>
      </c>
      <c r="M11" s="2" t="s">
        <v>20</v>
      </c>
    </row>
    <row r="12" spans="1:13" ht="14.1" customHeight="1">
      <c r="A12" s="2">
        <v>280</v>
      </c>
      <c r="B12" s="2" t="s">
        <v>10</v>
      </c>
      <c r="C12" s="2" t="s">
        <v>17</v>
      </c>
      <c r="D12" s="2" t="s">
        <v>48</v>
      </c>
      <c r="E12" s="3" t="s">
        <v>49</v>
      </c>
      <c r="F12" s="2">
        <v>91.26</v>
      </c>
      <c r="G12" s="2" t="s">
        <v>42</v>
      </c>
      <c r="H12" s="2">
        <v>600</v>
      </c>
      <c r="I12" s="2">
        <v>1979</v>
      </c>
      <c r="J12" s="63">
        <f>VLOOKUP(H12,'물량 단가 표'!$B$30:$D$37,3,0)</f>
        <v>533696</v>
      </c>
      <c r="K12" s="64">
        <f t="shared" si="0"/>
        <v>48.705096959999999</v>
      </c>
      <c r="L12" s="2" t="s">
        <v>30</v>
      </c>
      <c r="M12" s="2" t="s">
        <v>20</v>
      </c>
    </row>
    <row r="13" spans="1:13" ht="14.1" customHeight="1">
      <c r="A13" s="2">
        <v>288</v>
      </c>
      <c r="B13" s="2" t="s">
        <v>10</v>
      </c>
      <c r="C13" s="2" t="s">
        <v>17</v>
      </c>
      <c r="D13" s="2" t="s">
        <v>18</v>
      </c>
      <c r="E13" s="3" t="s">
        <v>19</v>
      </c>
      <c r="F13" s="2">
        <v>49.83</v>
      </c>
      <c r="G13" s="2" t="s">
        <v>21</v>
      </c>
      <c r="H13" s="2">
        <v>300</v>
      </c>
      <c r="I13" s="2">
        <v>1979</v>
      </c>
      <c r="J13" s="63">
        <f>VLOOKUP(H13,'물량 단가 표'!$A$5:$F$22,6,0)</f>
        <v>362252</v>
      </c>
      <c r="K13" s="64">
        <f t="shared" si="0"/>
        <v>18.051017160000001</v>
      </c>
      <c r="L13" s="2" t="s">
        <v>30</v>
      </c>
      <c r="M13" s="2" t="s">
        <v>20</v>
      </c>
    </row>
    <row r="14" spans="1:13" ht="14.1" customHeight="1">
      <c r="A14" s="2">
        <v>354</v>
      </c>
      <c r="B14" s="2" t="s">
        <v>10</v>
      </c>
      <c r="C14" s="2" t="s">
        <v>17</v>
      </c>
      <c r="D14" s="2" t="s">
        <v>48</v>
      </c>
      <c r="E14" s="3" t="s">
        <v>49</v>
      </c>
      <c r="F14" s="2">
        <v>121.54</v>
      </c>
      <c r="G14" s="2" t="s">
        <v>21</v>
      </c>
      <c r="H14" s="2">
        <v>150</v>
      </c>
      <c r="I14" s="2">
        <v>1982</v>
      </c>
      <c r="J14" s="63">
        <f>VLOOKUP(H14,'물량 단가 표'!$A$5:$F$22,6,0)</f>
        <v>262992</v>
      </c>
      <c r="K14" s="64">
        <f t="shared" si="0"/>
        <v>31.964047680000004</v>
      </c>
      <c r="L14" s="2" t="s">
        <v>30</v>
      </c>
      <c r="M14" s="2" t="s">
        <v>20</v>
      </c>
    </row>
    <row r="15" spans="1:13" ht="14.1" customHeight="1">
      <c r="A15" s="2">
        <v>388</v>
      </c>
      <c r="B15" s="2" t="s">
        <v>10</v>
      </c>
      <c r="C15" s="2" t="s">
        <v>17</v>
      </c>
      <c r="D15" s="2" t="s">
        <v>18</v>
      </c>
      <c r="E15" s="3" t="s">
        <v>19</v>
      </c>
      <c r="F15" s="2">
        <v>150.91</v>
      </c>
      <c r="G15" s="2" t="s">
        <v>21</v>
      </c>
      <c r="H15" s="2">
        <v>300</v>
      </c>
      <c r="I15" s="2">
        <v>1979</v>
      </c>
      <c r="J15" s="63">
        <f>VLOOKUP(H15,'물량 단가 표'!$A$5:$F$22,6,0)</f>
        <v>362252</v>
      </c>
      <c r="K15" s="64">
        <f t="shared" si="0"/>
        <v>54.667449320000003</v>
      </c>
      <c r="L15" s="2" t="s">
        <v>30</v>
      </c>
      <c r="M15" s="2" t="s">
        <v>20</v>
      </c>
    </row>
    <row r="16" spans="1:13" ht="14.1" customHeight="1">
      <c r="A16" s="2">
        <v>396</v>
      </c>
      <c r="B16" s="2" t="s">
        <v>10</v>
      </c>
      <c r="C16" s="2" t="s">
        <v>17</v>
      </c>
      <c r="D16" s="2" t="s">
        <v>28</v>
      </c>
      <c r="E16" s="3" t="s">
        <v>29</v>
      </c>
      <c r="F16" s="2">
        <v>8.14</v>
      </c>
      <c r="G16" s="2" t="s">
        <v>21</v>
      </c>
      <c r="H16" s="2">
        <v>150</v>
      </c>
      <c r="I16" s="2">
        <v>1982</v>
      </c>
      <c r="J16" s="63">
        <f>VLOOKUP(H16,'물량 단가 표'!$A$5:$F$22,6,0)</f>
        <v>262992</v>
      </c>
      <c r="K16" s="64">
        <f t="shared" si="0"/>
        <v>2.1407548800000002</v>
      </c>
      <c r="L16" s="2" t="s">
        <v>30</v>
      </c>
      <c r="M16" s="2" t="s">
        <v>20</v>
      </c>
    </row>
    <row r="17" spans="1:13" ht="14.1" customHeight="1">
      <c r="A17" s="2">
        <v>422</v>
      </c>
      <c r="B17" s="2" t="s">
        <v>10</v>
      </c>
      <c r="C17" s="2" t="s">
        <v>17</v>
      </c>
      <c r="D17" s="2" t="s">
        <v>28</v>
      </c>
      <c r="E17" s="3" t="s">
        <v>29</v>
      </c>
      <c r="F17" s="2">
        <v>105.79</v>
      </c>
      <c r="G17" s="2" t="s">
        <v>42</v>
      </c>
      <c r="H17" s="2">
        <v>600</v>
      </c>
      <c r="I17" s="2">
        <v>1979</v>
      </c>
      <c r="J17" s="63">
        <f>VLOOKUP(H17,'물량 단가 표'!$B$30:$D$37,3,0)</f>
        <v>533696</v>
      </c>
      <c r="K17" s="64">
        <f t="shared" si="0"/>
        <v>56.459699840000006</v>
      </c>
      <c r="L17" s="2" t="s">
        <v>30</v>
      </c>
      <c r="M17" s="2" t="s">
        <v>20</v>
      </c>
    </row>
    <row r="18" spans="1:13" ht="14.1" customHeight="1">
      <c r="A18" s="2">
        <v>448</v>
      </c>
      <c r="B18" s="2" t="s">
        <v>10</v>
      </c>
      <c r="C18" s="2" t="s">
        <v>17</v>
      </c>
      <c r="D18" s="2" t="s">
        <v>28</v>
      </c>
      <c r="E18" s="3" t="s">
        <v>29</v>
      </c>
      <c r="F18" s="2">
        <v>24.68</v>
      </c>
      <c r="G18" s="2" t="s">
        <v>21</v>
      </c>
      <c r="H18" s="2">
        <v>150</v>
      </c>
      <c r="I18" s="2">
        <v>1982</v>
      </c>
      <c r="J18" s="63">
        <f>VLOOKUP(H18,'물량 단가 표'!$A$5:$F$22,6,0)</f>
        <v>262992</v>
      </c>
      <c r="K18" s="64">
        <f t="shared" si="0"/>
        <v>6.4906425599999995</v>
      </c>
      <c r="L18" s="2" t="s">
        <v>30</v>
      </c>
      <c r="M18" s="2" t="s">
        <v>20</v>
      </c>
    </row>
    <row r="19" spans="1:13" ht="14.1" customHeight="1">
      <c r="A19" s="2">
        <v>449</v>
      </c>
      <c r="B19" s="2" t="s">
        <v>10</v>
      </c>
      <c r="C19" s="2" t="s">
        <v>17</v>
      </c>
      <c r="D19" s="2" t="s">
        <v>28</v>
      </c>
      <c r="E19" s="3" t="s">
        <v>29</v>
      </c>
      <c r="F19" s="2">
        <v>7.32</v>
      </c>
      <c r="G19" s="2" t="s">
        <v>21</v>
      </c>
      <c r="H19" s="2">
        <v>150</v>
      </c>
      <c r="I19" s="2">
        <v>1982</v>
      </c>
      <c r="J19" s="63">
        <f>VLOOKUP(H19,'물량 단가 표'!$A$5:$F$22,6,0)</f>
        <v>262992</v>
      </c>
      <c r="K19" s="64">
        <f t="shared" si="0"/>
        <v>1.9251014400000002</v>
      </c>
      <c r="L19" s="2" t="s">
        <v>30</v>
      </c>
      <c r="M19" s="2" t="s">
        <v>20</v>
      </c>
    </row>
    <row r="20" spans="1:13" ht="14.1" customHeight="1">
      <c r="A20" s="2">
        <v>494</v>
      </c>
      <c r="B20" s="2" t="s">
        <v>10</v>
      </c>
      <c r="C20" s="2" t="s">
        <v>17</v>
      </c>
      <c r="D20" s="2" t="s">
        <v>48</v>
      </c>
      <c r="E20" s="3" t="s">
        <v>49</v>
      </c>
      <c r="F20" s="2">
        <v>91.94</v>
      </c>
      <c r="G20" s="2" t="s">
        <v>42</v>
      </c>
      <c r="H20" s="2">
        <v>800</v>
      </c>
      <c r="I20" s="2">
        <v>1983</v>
      </c>
      <c r="J20" s="63">
        <f>VLOOKUP(H20,'물량 단가 표'!$B$30:$D$37,3,0)</f>
        <v>750176</v>
      </c>
      <c r="K20" s="64">
        <f t="shared" si="0"/>
        <v>68.971181439999995</v>
      </c>
      <c r="L20" s="2" t="s">
        <v>30</v>
      </c>
      <c r="M20" s="2" t="s">
        <v>20</v>
      </c>
    </row>
    <row r="21" spans="1:13" ht="14.1" customHeight="1">
      <c r="A21" s="2">
        <v>495</v>
      </c>
      <c r="B21" s="2" t="s">
        <v>10</v>
      </c>
      <c r="C21" s="2" t="s">
        <v>17</v>
      </c>
      <c r="D21" s="2" t="s">
        <v>48</v>
      </c>
      <c r="E21" s="3" t="s">
        <v>49</v>
      </c>
      <c r="F21" s="2">
        <v>29.35</v>
      </c>
      <c r="G21" s="2" t="s">
        <v>42</v>
      </c>
      <c r="H21" s="2">
        <v>800</v>
      </c>
      <c r="I21" s="2">
        <v>1983</v>
      </c>
      <c r="J21" s="63">
        <f>VLOOKUP(H21,'물량 단가 표'!$B$30:$D$37,3,0)</f>
        <v>750176</v>
      </c>
      <c r="K21" s="64">
        <f t="shared" si="0"/>
        <v>22.017665600000001</v>
      </c>
      <c r="L21" s="2" t="s">
        <v>30</v>
      </c>
      <c r="M21" s="2" t="s">
        <v>20</v>
      </c>
    </row>
    <row r="22" spans="1:13" ht="14.1" customHeight="1">
      <c r="A22" s="2">
        <v>517</v>
      </c>
      <c r="B22" s="2" t="s">
        <v>10</v>
      </c>
      <c r="C22" s="2" t="s">
        <v>17</v>
      </c>
      <c r="D22" s="2" t="s">
        <v>28</v>
      </c>
      <c r="E22" s="3" t="s">
        <v>29</v>
      </c>
      <c r="F22" s="2">
        <v>71.150000000000006</v>
      </c>
      <c r="G22" s="2" t="s">
        <v>21</v>
      </c>
      <c r="H22" s="2">
        <v>400</v>
      </c>
      <c r="I22" s="2">
        <v>1982</v>
      </c>
      <c r="J22" s="63">
        <f>VLOOKUP(H22,'물량 단가 표'!$A$5:$F$22,6,0)</f>
        <v>459651</v>
      </c>
      <c r="K22" s="64">
        <f t="shared" si="0"/>
        <v>32.70416865</v>
      </c>
      <c r="L22" s="2" t="s">
        <v>30</v>
      </c>
      <c r="M22" s="2" t="s">
        <v>20</v>
      </c>
    </row>
    <row r="23" spans="1:13" ht="14.1" customHeight="1">
      <c r="A23" s="2">
        <v>577</v>
      </c>
      <c r="B23" s="2" t="s">
        <v>10</v>
      </c>
      <c r="C23" s="2" t="s">
        <v>17</v>
      </c>
      <c r="D23" s="2" t="s">
        <v>28</v>
      </c>
      <c r="E23" s="3" t="s">
        <v>29</v>
      </c>
      <c r="F23" s="2">
        <v>91.8</v>
      </c>
      <c r="G23" s="2" t="s">
        <v>21</v>
      </c>
      <c r="H23" s="2">
        <v>400</v>
      </c>
      <c r="I23" s="2">
        <v>1982</v>
      </c>
      <c r="J23" s="63">
        <f>VLOOKUP(H23,'물량 단가 표'!$A$5:$F$22,6,0)</f>
        <v>459651</v>
      </c>
      <c r="K23" s="64">
        <f t="shared" si="0"/>
        <v>42.195961799999999</v>
      </c>
      <c r="L23" s="2" t="s">
        <v>30</v>
      </c>
      <c r="M23" s="2" t="s">
        <v>20</v>
      </c>
    </row>
    <row r="24" spans="1:13" ht="14.1" customHeight="1">
      <c r="A24" s="2">
        <v>581</v>
      </c>
      <c r="B24" s="2" t="s">
        <v>10</v>
      </c>
      <c r="C24" s="2" t="s">
        <v>17</v>
      </c>
      <c r="D24" s="2" t="s">
        <v>48</v>
      </c>
      <c r="E24" s="3" t="s">
        <v>49</v>
      </c>
      <c r="F24" s="2">
        <v>67.040000000000006</v>
      </c>
      <c r="G24" s="2" t="s">
        <v>42</v>
      </c>
      <c r="H24" s="2">
        <v>600</v>
      </c>
      <c r="I24" s="2">
        <v>1979</v>
      </c>
      <c r="J24" s="63">
        <f>VLOOKUP(H24,'물량 단가 표'!$B$30:$D$37,3,0)</f>
        <v>533696</v>
      </c>
      <c r="K24" s="64">
        <f t="shared" si="0"/>
        <v>35.778979840000005</v>
      </c>
      <c r="L24" s="2" t="s">
        <v>30</v>
      </c>
      <c r="M24" s="2" t="s">
        <v>20</v>
      </c>
    </row>
    <row r="25" spans="1:13" ht="14.1" customHeight="1">
      <c r="A25" s="2">
        <v>597</v>
      </c>
      <c r="B25" s="2" t="s">
        <v>10</v>
      </c>
      <c r="C25" s="2" t="s">
        <v>17</v>
      </c>
      <c r="D25" s="2" t="s">
        <v>18</v>
      </c>
      <c r="E25" s="3" t="s">
        <v>19</v>
      </c>
      <c r="F25" s="2">
        <v>51.96</v>
      </c>
      <c r="G25" s="2" t="s">
        <v>21</v>
      </c>
      <c r="H25" s="2">
        <v>300</v>
      </c>
      <c r="I25" s="2">
        <v>1979</v>
      </c>
      <c r="J25" s="63">
        <f>VLOOKUP(H25,'물량 단가 표'!$A$5:$F$22,6,0)</f>
        <v>362252</v>
      </c>
      <c r="K25" s="64">
        <f t="shared" si="0"/>
        <v>18.822613920000002</v>
      </c>
      <c r="L25" s="2" t="s">
        <v>30</v>
      </c>
      <c r="M25" s="2" t="s">
        <v>20</v>
      </c>
    </row>
    <row r="26" spans="1:13" ht="14.1" customHeight="1">
      <c r="A26" s="2">
        <v>599</v>
      </c>
      <c r="B26" s="2" t="s">
        <v>10</v>
      </c>
      <c r="C26" s="2" t="s">
        <v>17</v>
      </c>
      <c r="D26" s="2" t="s">
        <v>48</v>
      </c>
      <c r="E26" s="3" t="s">
        <v>49</v>
      </c>
      <c r="F26" s="2">
        <v>11.84</v>
      </c>
      <c r="G26" s="2" t="s">
        <v>21</v>
      </c>
      <c r="H26" s="2">
        <v>100</v>
      </c>
      <c r="I26" s="2">
        <v>1982</v>
      </c>
      <c r="J26" s="63">
        <f>VLOOKUP(H26,'물량 단가 표'!$A$5:$F$22,6,0)</f>
        <v>224440</v>
      </c>
      <c r="K26" s="64">
        <f t="shared" si="0"/>
        <v>2.6573696</v>
      </c>
      <c r="L26" s="2" t="s">
        <v>30</v>
      </c>
      <c r="M26" s="2" t="s">
        <v>20</v>
      </c>
    </row>
    <row r="27" spans="1:13" ht="14.1" customHeight="1">
      <c r="A27" s="2">
        <v>612</v>
      </c>
      <c r="B27" s="2" t="s">
        <v>10</v>
      </c>
      <c r="C27" s="2" t="s">
        <v>17</v>
      </c>
      <c r="D27" s="2" t="s">
        <v>48</v>
      </c>
      <c r="E27" s="3" t="s">
        <v>49</v>
      </c>
      <c r="F27" s="2">
        <v>59.09</v>
      </c>
      <c r="G27" s="2" t="s">
        <v>21</v>
      </c>
      <c r="H27" s="2">
        <v>80</v>
      </c>
      <c r="I27" s="2">
        <v>1982</v>
      </c>
      <c r="J27" s="63">
        <f>VLOOKUP(H27,'물량 단가 표'!$A$5:$F$22,6,0)</f>
        <v>224440</v>
      </c>
      <c r="K27" s="64">
        <f t="shared" si="0"/>
        <v>13.262159600000002</v>
      </c>
      <c r="L27" s="2" t="s">
        <v>30</v>
      </c>
      <c r="M27" s="2" t="s">
        <v>20</v>
      </c>
    </row>
    <row r="28" spans="1:13" ht="14.1" customHeight="1">
      <c r="A28" s="2">
        <v>614</v>
      </c>
      <c r="B28" s="2" t="s">
        <v>10</v>
      </c>
      <c r="C28" s="2" t="s">
        <v>17</v>
      </c>
      <c r="D28" s="2" t="s">
        <v>60</v>
      </c>
      <c r="E28" s="3" t="s">
        <v>49</v>
      </c>
      <c r="F28" s="2">
        <v>33.08</v>
      </c>
      <c r="G28" s="2" t="s">
        <v>42</v>
      </c>
      <c r="H28" s="2">
        <v>150</v>
      </c>
      <c r="I28" s="2">
        <v>1983</v>
      </c>
      <c r="J28" s="63">
        <f>VLOOKUP(H28,'물량 단가 표'!$A$5:$F$22,6,0)</f>
        <v>262992</v>
      </c>
      <c r="K28" s="64">
        <f t="shared" si="0"/>
        <v>8.6997753600000003</v>
      </c>
      <c r="L28" s="2" t="s">
        <v>30</v>
      </c>
      <c r="M28" s="2" t="s">
        <v>20</v>
      </c>
    </row>
    <row r="29" spans="1:13" ht="14.1" customHeight="1">
      <c r="A29" s="2">
        <v>618</v>
      </c>
      <c r="B29" s="2" t="s">
        <v>10</v>
      </c>
      <c r="C29" s="2" t="s">
        <v>17</v>
      </c>
      <c r="D29" s="2" t="s">
        <v>28</v>
      </c>
      <c r="E29" s="3" t="s">
        <v>29</v>
      </c>
      <c r="F29" s="2">
        <v>24.87</v>
      </c>
      <c r="G29" s="2" t="s">
        <v>21</v>
      </c>
      <c r="H29" s="2">
        <v>400</v>
      </c>
      <c r="I29" s="2">
        <v>1982</v>
      </c>
      <c r="J29" s="63">
        <f>VLOOKUP(H29,'물량 단가 표'!$A$5:$F$22,6,0)</f>
        <v>459651</v>
      </c>
      <c r="K29" s="64">
        <f t="shared" si="0"/>
        <v>11.431520370000001</v>
      </c>
      <c r="L29" s="2" t="s">
        <v>30</v>
      </c>
      <c r="M29" s="2" t="s">
        <v>20</v>
      </c>
    </row>
    <row r="30" spans="1:13" ht="14.1" customHeight="1">
      <c r="A30" s="2">
        <v>643</v>
      </c>
      <c r="B30" s="2" t="s">
        <v>10</v>
      </c>
      <c r="C30" s="2" t="s">
        <v>17</v>
      </c>
      <c r="D30" s="2" t="s">
        <v>18</v>
      </c>
      <c r="E30" s="3" t="s">
        <v>19</v>
      </c>
      <c r="F30" s="2">
        <v>56</v>
      </c>
      <c r="G30" s="2" t="s">
        <v>21</v>
      </c>
      <c r="H30" s="2">
        <v>300</v>
      </c>
      <c r="I30" s="2">
        <v>1979</v>
      </c>
      <c r="J30" s="63">
        <f>VLOOKUP(H30,'물량 단가 표'!$A$5:$F$22,6,0)</f>
        <v>362252</v>
      </c>
      <c r="K30" s="64">
        <f t="shared" si="0"/>
        <v>20.286111999999999</v>
      </c>
      <c r="L30" s="2" t="s">
        <v>30</v>
      </c>
      <c r="M30" s="2" t="s">
        <v>20</v>
      </c>
    </row>
    <row r="31" spans="1:13" ht="14.1" customHeight="1">
      <c r="A31" s="2">
        <v>700</v>
      </c>
      <c r="B31" s="2" t="s">
        <v>10</v>
      </c>
      <c r="C31" s="2" t="s">
        <v>17</v>
      </c>
      <c r="D31" s="2" t="s">
        <v>28</v>
      </c>
      <c r="E31" s="3" t="s">
        <v>29</v>
      </c>
      <c r="F31" s="2">
        <v>199</v>
      </c>
      <c r="G31" s="2" t="s">
        <v>21</v>
      </c>
      <c r="H31" s="2">
        <v>400</v>
      </c>
      <c r="I31" s="2">
        <v>1982</v>
      </c>
      <c r="J31" s="63">
        <f>VLOOKUP(H31,'물량 단가 표'!$A$5:$F$22,6,0)</f>
        <v>459651</v>
      </c>
      <c r="K31" s="64">
        <f t="shared" si="0"/>
        <v>91.470549000000005</v>
      </c>
      <c r="L31" s="2" t="s">
        <v>30</v>
      </c>
      <c r="M31" s="2" t="s">
        <v>20</v>
      </c>
    </row>
    <row r="32" spans="1:13" ht="14.1" customHeight="1">
      <c r="A32" s="2">
        <v>727</v>
      </c>
      <c r="B32" s="2" t="s">
        <v>10</v>
      </c>
      <c r="C32" s="2" t="s">
        <v>17</v>
      </c>
      <c r="D32" s="2" t="s">
        <v>18</v>
      </c>
      <c r="E32" s="3" t="s">
        <v>19</v>
      </c>
      <c r="F32" s="2">
        <v>10.46</v>
      </c>
      <c r="G32" s="2" t="s">
        <v>42</v>
      </c>
      <c r="H32" s="2">
        <v>600</v>
      </c>
      <c r="I32" s="2">
        <v>1979</v>
      </c>
      <c r="J32" s="63">
        <f>VLOOKUP(H32,'물량 단가 표'!$B$30:$D$37,3,0)</f>
        <v>533696</v>
      </c>
      <c r="K32" s="64">
        <f t="shared" si="0"/>
        <v>5.5824601600000001</v>
      </c>
      <c r="L32" s="2" t="s">
        <v>30</v>
      </c>
      <c r="M32" s="2" t="s">
        <v>20</v>
      </c>
    </row>
    <row r="33" spans="1:13" ht="14.1" customHeight="1">
      <c r="A33" s="2">
        <v>728</v>
      </c>
      <c r="B33" s="2" t="s">
        <v>10</v>
      </c>
      <c r="C33" s="2" t="s">
        <v>17</v>
      </c>
      <c r="D33" s="2" t="s">
        <v>18</v>
      </c>
      <c r="E33" s="3" t="s">
        <v>19</v>
      </c>
      <c r="F33" s="2">
        <v>170.57</v>
      </c>
      <c r="G33" s="2" t="s">
        <v>42</v>
      </c>
      <c r="H33" s="2">
        <v>600</v>
      </c>
      <c r="I33" s="2">
        <v>1979</v>
      </c>
      <c r="J33" s="63">
        <f>VLOOKUP(H33,'물량 단가 표'!$B$30:$D$37,3,0)</f>
        <v>533696</v>
      </c>
      <c r="K33" s="64">
        <f t="shared" si="0"/>
        <v>91.032526719999993</v>
      </c>
      <c r="L33" s="2" t="s">
        <v>30</v>
      </c>
      <c r="M33" s="2" t="s">
        <v>20</v>
      </c>
    </row>
    <row r="34" spans="1:13" ht="14.1" customHeight="1">
      <c r="A34" s="2">
        <v>848</v>
      </c>
      <c r="B34" s="2" t="s">
        <v>10</v>
      </c>
      <c r="C34" s="2" t="s">
        <v>17</v>
      </c>
      <c r="D34" s="2" t="s">
        <v>60</v>
      </c>
      <c r="E34" s="3" t="s">
        <v>49</v>
      </c>
      <c r="F34" s="2">
        <v>20.350000000000001</v>
      </c>
      <c r="G34" s="2" t="s">
        <v>42</v>
      </c>
      <c r="H34" s="2">
        <v>800</v>
      </c>
      <c r="I34" s="2">
        <v>1983</v>
      </c>
      <c r="J34" s="63">
        <f>VLOOKUP(H34,'물량 단가 표'!$B$30:$D$37,3,0)</f>
        <v>750176</v>
      </c>
      <c r="K34" s="64">
        <f t="shared" si="0"/>
        <v>15.266081600000001</v>
      </c>
      <c r="L34" s="2" t="s">
        <v>30</v>
      </c>
      <c r="M34" s="2" t="s">
        <v>20</v>
      </c>
    </row>
    <row r="35" spans="1:13" ht="14.1" customHeight="1">
      <c r="A35" s="2">
        <v>860</v>
      </c>
      <c r="B35" s="2" t="s">
        <v>10</v>
      </c>
      <c r="C35" s="2" t="s">
        <v>17</v>
      </c>
      <c r="D35" s="2" t="s">
        <v>18</v>
      </c>
      <c r="E35" s="3" t="s">
        <v>19</v>
      </c>
      <c r="F35" s="2">
        <v>21.22</v>
      </c>
      <c r="G35" s="2" t="s">
        <v>42</v>
      </c>
      <c r="H35" s="2">
        <v>600</v>
      </c>
      <c r="I35" s="2">
        <v>1979</v>
      </c>
      <c r="J35" s="63">
        <f>VLOOKUP(H35,'물량 단가 표'!$B$30:$D$37,3,0)</f>
        <v>533696</v>
      </c>
      <c r="K35" s="64">
        <f t="shared" si="0"/>
        <v>11.32502912</v>
      </c>
      <c r="L35" s="2" t="s">
        <v>30</v>
      </c>
      <c r="M35" s="2" t="s">
        <v>20</v>
      </c>
    </row>
    <row r="36" spans="1:13" ht="14.1" customHeight="1">
      <c r="A36" s="2">
        <v>867</v>
      </c>
      <c r="B36" s="2" t="s">
        <v>10</v>
      </c>
      <c r="C36" s="2" t="s">
        <v>17</v>
      </c>
      <c r="D36" s="2" t="s">
        <v>28</v>
      </c>
      <c r="E36" s="3" t="s">
        <v>29</v>
      </c>
      <c r="F36" s="2">
        <v>104.96</v>
      </c>
      <c r="G36" s="2" t="s">
        <v>21</v>
      </c>
      <c r="H36" s="2">
        <v>100</v>
      </c>
      <c r="I36" s="2">
        <v>1982</v>
      </c>
      <c r="J36" s="63">
        <f>VLOOKUP(H36,'물량 단가 표'!$A$5:$F$22,6,0)</f>
        <v>224440</v>
      </c>
      <c r="K36" s="64">
        <f t="shared" si="0"/>
        <v>23.557222399999997</v>
      </c>
      <c r="L36" s="2" t="s">
        <v>30</v>
      </c>
      <c r="M36" s="2" t="s">
        <v>20</v>
      </c>
    </row>
    <row r="37" spans="1:13" ht="14.1" customHeight="1">
      <c r="A37" s="2">
        <v>872</v>
      </c>
      <c r="B37" s="2" t="s">
        <v>10</v>
      </c>
      <c r="C37" s="2" t="s">
        <v>17</v>
      </c>
      <c r="D37" s="2" t="s">
        <v>18</v>
      </c>
      <c r="E37" s="3" t="s">
        <v>19</v>
      </c>
      <c r="F37" s="2">
        <v>150.01</v>
      </c>
      <c r="G37" s="2" t="s">
        <v>21</v>
      </c>
      <c r="H37" s="2">
        <v>300</v>
      </c>
      <c r="I37" s="2">
        <v>1979</v>
      </c>
      <c r="J37" s="63">
        <f>VLOOKUP(H37,'물량 단가 표'!$A$5:$F$22,6,0)</f>
        <v>362252</v>
      </c>
      <c r="K37" s="64">
        <f t="shared" si="0"/>
        <v>54.341422519999995</v>
      </c>
      <c r="L37" s="2" t="s">
        <v>30</v>
      </c>
      <c r="M37" s="2" t="s">
        <v>20</v>
      </c>
    </row>
    <row r="38" spans="1:13" ht="14.1" customHeight="1">
      <c r="A38" s="2">
        <v>876</v>
      </c>
      <c r="B38" s="2" t="s">
        <v>10</v>
      </c>
      <c r="C38" s="2" t="s">
        <v>17</v>
      </c>
      <c r="D38" s="2" t="s">
        <v>48</v>
      </c>
      <c r="E38" s="3" t="s">
        <v>49</v>
      </c>
      <c r="F38" s="2">
        <v>35.799999999999997</v>
      </c>
      <c r="G38" s="2" t="s">
        <v>21</v>
      </c>
      <c r="H38" s="2">
        <v>150</v>
      </c>
      <c r="I38" s="2">
        <v>1982</v>
      </c>
      <c r="J38" s="63">
        <f>VLOOKUP(H38,'물량 단가 표'!$A$5:$F$22,6,0)</f>
        <v>262992</v>
      </c>
      <c r="K38" s="64">
        <f t="shared" si="0"/>
        <v>9.4151135999999997</v>
      </c>
      <c r="L38" s="2" t="s">
        <v>30</v>
      </c>
      <c r="M38" s="2" t="s">
        <v>20</v>
      </c>
    </row>
    <row r="39" spans="1:13" ht="14.1" customHeight="1">
      <c r="A39" s="2">
        <v>883</v>
      </c>
      <c r="B39" s="2" t="s">
        <v>10</v>
      </c>
      <c r="C39" s="2" t="s">
        <v>17</v>
      </c>
      <c r="D39" s="2" t="s">
        <v>60</v>
      </c>
      <c r="E39" s="3" t="s">
        <v>49</v>
      </c>
      <c r="F39" s="2">
        <v>92.05</v>
      </c>
      <c r="G39" s="2" t="s">
        <v>21</v>
      </c>
      <c r="H39" s="2">
        <v>150</v>
      </c>
      <c r="I39" s="2">
        <v>1981</v>
      </c>
      <c r="J39" s="63">
        <f>VLOOKUP(H39,'물량 단가 표'!$A$5:$F$22,6,0)</f>
        <v>262992</v>
      </c>
      <c r="K39" s="64">
        <f t="shared" si="0"/>
        <v>24.208413599999997</v>
      </c>
      <c r="L39" s="2" t="s">
        <v>30</v>
      </c>
      <c r="M39" s="2" t="s">
        <v>20</v>
      </c>
    </row>
    <row r="40" spans="1:13" ht="14.1" customHeight="1">
      <c r="A40" s="2">
        <v>884</v>
      </c>
      <c r="B40" s="2" t="s">
        <v>10</v>
      </c>
      <c r="C40" s="2" t="s">
        <v>17</v>
      </c>
      <c r="D40" s="2" t="s">
        <v>60</v>
      </c>
      <c r="E40" s="3" t="s">
        <v>49</v>
      </c>
      <c r="F40" s="2">
        <v>109.51</v>
      </c>
      <c r="G40" s="2" t="s">
        <v>42</v>
      </c>
      <c r="H40" s="2">
        <v>800</v>
      </c>
      <c r="I40" s="2">
        <v>1983</v>
      </c>
      <c r="J40" s="63">
        <f>VLOOKUP(H40,'물량 단가 표'!$B$30:$D$37,3,0)</f>
        <v>750176</v>
      </c>
      <c r="K40" s="64">
        <f t="shared" si="0"/>
        <v>82.151773760000012</v>
      </c>
      <c r="L40" s="2" t="s">
        <v>30</v>
      </c>
      <c r="M40" s="2" t="s">
        <v>20</v>
      </c>
    </row>
    <row r="41" spans="1:13" ht="14.1" customHeight="1">
      <c r="A41" s="2">
        <v>943</v>
      </c>
      <c r="B41" s="2" t="s">
        <v>10</v>
      </c>
      <c r="C41" s="2" t="s">
        <v>17</v>
      </c>
      <c r="D41" s="2" t="s">
        <v>48</v>
      </c>
      <c r="E41" s="3" t="s">
        <v>49</v>
      </c>
      <c r="F41" s="2">
        <v>69.239999999999995</v>
      </c>
      <c r="G41" s="2" t="s">
        <v>42</v>
      </c>
      <c r="H41" s="2">
        <v>150</v>
      </c>
      <c r="I41" s="2">
        <v>1979</v>
      </c>
      <c r="J41" s="63">
        <f>VLOOKUP(H41,'물량 단가 표'!$A$5:$F$22,6,0)</f>
        <v>262992</v>
      </c>
      <c r="K41" s="64">
        <f t="shared" si="0"/>
        <v>18.209566079999998</v>
      </c>
      <c r="L41" s="2" t="s">
        <v>30</v>
      </c>
      <c r="M41" s="2" t="s">
        <v>20</v>
      </c>
    </row>
    <row r="42" spans="1:13" ht="14.1" customHeight="1">
      <c r="A42" s="2">
        <v>953</v>
      </c>
      <c r="B42" s="2" t="s">
        <v>10</v>
      </c>
      <c r="C42" s="2" t="s">
        <v>17</v>
      </c>
      <c r="D42" s="2" t="s">
        <v>18</v>
      </c>
      <c r="E42" s="3" t="s">
        <v>19</v>
      </c>
      <c r="F42" s="2">
        <v>66.959999999999994</v>
      </c>
      <c r="G42" s="2" t="s">
        <v>42</v>
      </c>
      <c r="H42" s="2">
        <v>600</v>
      </c>
      <c r="I42" s="2">
        <v>1979</v>
      </c>
      <c r="J42" s="63">
        <f>VLOOKUP(H42,'물량 단가 표'!$B$30:$D$37,3,0)</f>
        <v>533696</v>
      </c>
      <c r="K42" s="64">
        <f t="shared" si="0"/>
        <v>35.736284159999997</v>
      </c>
      <c r="L42" s="2" t="s">
        <v>30</v>
      </c>
      <c r="M42" s="2" t="s">
        <v>20</v>
      </c>
    </row>
    <row r="43" spans="1:13" ht="14.1" customHeight="1">
      <c r="A43" s="2">
        <v>958</v>
      </c>
      <c r="B43" s="2" t="s">
        <v>10</v>
      </c>
      <c r="C43" s="2" t="s">
        <v>17</v>
      </c>
      <c r="D43" s="2" t="s">
        <v>57</v>
      </c>
      <c r="E43" s="3" t="s">
        <v>58</v>
      </c>
      <c r="F43" s="2">
        <v>30.99</v>
      </c>
      <c r="G43" s="2" t="s">
        <v>42</v>
      </c>
      <c r="H43" s="2">
        <v>800</v>
      </c>
      <c r="I43" s="2">
        <v>1983</v>
      </c>
      <c r="J43" s="63">
        <f>VLOOKUP(H43,'물량 단가 표'!$B$30:$D$37,3,0)</f>
        <v>750176</v>
      </c>
      <c r="K43" s="64">
        <f t="shared" si="0"/>
        <v>23.247954239999999</v>
      </c>
      <c r="L43" s="2" t="s">
        <v>30</v>
      </c>
      <c r="M43" s="2" t="s">
        <v>20</v>
      </c>
    </row>
    <row r="44" spans="1:13" ht="14.1" customHeight="1">
      <c r="A44" s="2">
        <v>964</v>
      </c>
      <c r="B44" s="2" t="s">
        <v>10</v>
      </c>
      <c r="C44" s="2" t="s">
        <v>17</v>
      </c>
      <c r="D44" s="2" t="s">
        <v>48</v>
      </c>
      <c r="E44" s="3" t="s">
        <v>49</v>
      </c>
      <c r="F44" s="2">
        <v>17.690000000000001</v>
      </c>
      <c r="G44" s="2" t="s">
        <v>21</v>
      </c>
      <c r="H44" s="2">
        <v>150</v>
      </c>
      <c r="I44" s="2">
        <v>1982</v>
      </c>
      <c r="J44" s="63">
        <f>VLOOKUP(H44,'물량 단가 표'!$A$5:$F$22,6,0)</f>
        <v>262992</v>
      </c>
      <c r="K44" s="64">
        <f t="shared" si="0"/>
        <v>4.6523284800000004</v>
      </c>
      <c r="L44" s="2" t="s">
        <v>30</v>
      </c>
      <c r="M44" s="2" t="s">
        <v>20</v>
      </c>
    </row>
    <row r="45" spans="1:13" ht="14.1" customHeight="1">
      <c r="A45" s="2">
        <v>966</v>
      </c>
      <c r="B45" s="2" t="s">
        <v>10</v>
      </c>
      <c r="C45" s="2" t="s">
        <v>17</v>
      </c>
      <c r="D45" s="2" t="s">
        <v>48</v>
      </c>
      <c r="E45" s="3" t="s">
        <v>49</v>
      </c>
      <c r="F45" s="2">
        <v>6.01</v>
      </c>
      <c r="G45" s="2" t="s">
        <v>21</v>
      </c>
      <c r="H45" s="2">
        <v>100</v>
      </c>
      <c r="I45" s="2">
        <v>1982</v>
      </c>
      <c r="J45" s="63">
        <f>VLOOKUP(H45,'물량 단가 표'!$A$5:$F$22,6,0)</f>
        <v>224440</v>
      </c>
      <c r="K45" s="64">
        <f t="shared" si="0"/>
        <v>1.3488844</v>
      </c>
      <c r="L45" s="2" t="s">
        <v>30</v>
      </c>
      <c r="M45" s="2" t="s">
        <v>20</v>
      </c>
    </row>
    <row r="46" spans="1:13" ht="14.1" customHeight="1">
      <c r="A46" s="2">
        <v>983</v>
      </c>
      <c r="B46" s="2" t="s">
        <v>10</v>
      </c>
      <c r="C46" s="2" t="s">
        <v>17</v>
      </c>
      <c r="D46" s="2" t="s">
        <v>28</v>
      </c>
      <c r="E46" s="3" t="s">
        <v>29</v>
      </c>
      <c r="F46" s="2">
        <v>70.3</v>
      </c>
      <c r="G46" s="2" t="s">
        <v>21</v>
      </c>
      <c r="H46" s="2">
        <v>150</v>
      </c>
      <c r="I46" s="2">
        <v>1982</v>
      </c>
      <c r="J46" s="63">
        <f>VLOOKUP(H46,'물량 단가 표'!$A$5:$F$22,6,0)</f>
        <v>262992</v>
      </c>
      <c r="K46" s="64">
        <f t="shared" si="0"/>
        <v>18.488337599999998</v>
      </c>
      <c r="L46" s="2" t="s">
        <v>30</v>
      </c>
      <c r="M46" s="2" t="s">
        <v>20</v>
      </c>
    </row>
    <row r="47" spans="1:13" ht="14.1" customHeight="1">
      <c r="A47" s="2">
        <v>984</v>
      </c>
      <c r="B47" s="2" t="s">
        <v>10</v>
      </c>
      <c r="C47" s="2" t="s">
        <v>17</v>
      </c>
      <c r="D47" s="2" t="s">
        <v>28</v>
      </c>
      <c r="E47" s="3" t="s">
        <v>29</v>
      </c>
      <c r="F47" s="2">
        <v>71.61</v>
      </c>
      <c r="G47" s="2" t="s">
        <v>21</v>
      </c>
      <c r="H47" s="2">
        <v>150</v>
      </c>
      <c r="I47" s="2">
        <v>1982</v>
      </c>
      <c r="J47" s="63">
        <f>VLOOKUP(H47,'물량 단가 표'!$A$5:$F$22,6,0)</f>
        <v>262992</v>
      </c>
      <c r="K47" s="64">
        <f t="shared" si="0"/>
        <v>18.83285712</v>
      </c>
      <c r="L47" s="2" t="s">
        <v>30</v>
      </c>
      <c r="M47" s="2" t="s">
        <v>20</v>
      </c>
    </row>
    <row r="48" spans="1:13" ht="14.1" customHeight="1">
      <c r="A48" s="2">
        <v>1049</v>
      </c>
      <c r="B48" s="2" t="s">
        <v>10</v>
      </c>
      <c r="C48" s="2" t="s">
        <v>17</v>
      </c>
      <c r="D48" s="2" t="s">
        <v>28</v>
      </c>
      <c r="E48" s="3" t="s">
        <v>29</v>
      </c>
      <c r="F48" s="2">
        <v>6.84</v>
      </c>
      <c r="G48" s="2" t="s">
        <v>21</v>
      </c>
      <c r="H48" s="2">
        <v>150</v>
      </c>
      <c r="I48" s="2">
        <v>1982</v>
      </c>
      <c r="J48" s="63">
        <f>VLOOKUP(H48,'물량 단가 표'!$A$5:$F$22,6,0)</f>
        <v>262992</v>
      </c>
      <c r="K48" s="64">
        <f t="shared" si="0"/>
        <v>1.79886528</v>
      </c>
      <c r="L48" s="2" t="s">
        <v>30</v>
      </c>
      <c r="M48" s="2" t="s">
        <v>20</v>
      </c>
    </row>
    <row r="49" spans="1:13" ht="14.1" customHeight="1">
      <c r="A49" s="2">
        <v>1061</v>
      </c>
      <c r="B49" s="2" t="s">
        <v>10</v>
      </c>
      <c r="C49" s="2" t="s">
        <v>17</v>
      </c>
      <c r="D49" s="2" t="s">
        <v>48</v>
      </c>
      <c r="E49" s="3" t="s">
        <v>49</v>
      </c>
      <c r="F49" s="2">
        <v>179.72</v>
      </c>
      <c r="G49" s="2" t="s">
        <v>42</v>
      </c>
      <c r="H49" s="2">
        <v>800</v>
      </c>
      <c r="I49" s="2">
        <v>1983</v>
      </c>
      <c r="J49" s="63">
        <f>VLOOKUP(H49,'물량 단가 표'!$B$30:$D$37,3,0)</f>
        <v>750176</v>
      </c>
      <c r="K49" s="64">
        <f t="shared" si="0"/>
        <v>134.82163072</v>
      </c>
      <c r="L49" s="2" t="s">
        <v>30</v>
      </c>
      <c r="M49" s="2" t="s">
        <v>20</v>
      </c>
    </row>
    <row r="50" spans="1:13" ht="14.1" customHeight="1">
      <c r="A50" s="2">
        <v>1061</v>
      </c>
      <c r="B50" s="2" t="s">
        <v>10</v>
      </c>
      <c r="C50" s="2" t="s">
        <v>17</v>
      </c>
      <c r="D50" s="2" t="s">
        <v>48</v>
      </c>
      <c r="E50" s="3" t="s">
        <v>49</v>
      </c>
      <c r="F50" s="2">
        <v>309.51</v>
      </c>
      <c r="G50" s="2" t="s">
        <v>42</v>
      </c>
      <c r="H50" s="2">
        <v>800</v>
      </c>
      <c r="I50" s="2">
        <v>1983</v>
      </c>
      <c r="J50" s="63">
        <f>VLOOKUP(H50,'물량 단가 표'!$B$30:$D$37,3,0)</f>
        <v>750176</v>
      </c>
      <c r="K50" s="64">
        <f t="shared" si="0"/>
        <v>232.18697376</v>
      </c>
      <c r="L50" s="2" t="s">
        <v>30</v>
      </c>
      <c r="M50" s="2" t="s">
        <v>20</v>
      </c>
    </row>
    <row r="51" spans="1:13" ht="14.1" customHeight="1">
      <c r="A51" s="2">
        <v>1064</v>
      </c>
      <c r="B51" s="2" t="s">
        <v>10</v>
      </c>
      <c r="C51" s="2" t="s">
        <v>17</v>
      </c>
      <c r="D51" s="2" t="s">
        <v>18</v>
      </c>
      <c r="E51" s="3" t="s">
        <v>19</v>
      </c>
      <c r="F51" s="2">
        <v>82.4</v>
      </c>
      <c r="G51" s="2" t="s">
        <v>21</v>
      </c>
      <c r="H51" s="2">
        <v>300</v>
      </c>
      <c r="I51" s="2">
        <v>1979</v>
      </c>
      <c r="J51" s="63">
        <f>VLOOKUP(H51,'물량 단가 표'!$A$5:$F$22,6,0)</f>
        <v>362252</v>
      </c>
      <c r="K51" s="64">
        <f t="shared" si="0"/>
        <v>29.8495648</v>
      </c>
      <c r="L51" s="2" t="s">
        <v>30</v>
      </c>
      <c r="M51" s="2" t="s">
        <v>20</v>
      </c>
    </row>
    <row r="52" spans="1:13" ht="14.1" customHeight="1">
      <c r="A52" s="2">
        <v>1115</v>
      </c>
      <c r="B52" s="2" t="s">
        <v>10</v>
      </c>
      <c r="C52" s="2" t="s">
        <v>17</v>
      </c>
      <c r="D52" s="2" t="s">
        <v>28</v>
      </c>
      <c r="E52" s="3" t="s">
        <v>29</v>
      </c>
      <c r="F52" s="2">
        <v>24.09</v>
      </c>
      <c r="G52" s="2" t="s">
        <v>42</v>
      </c>
      <c r="H52" s="2">
        <v>600</v>
      </c>
      <c r="I52" s="2">
        <v>1979</v>
      </c>
      <c r="J52" s="63">
        <f>VLOOKUP(H52,'물량 단가 표'!$B$30:$D$37,3,0)</f>
        <v>533696</v>
      </c>
      <c r="K52" s="64">
        <f t="shared" si="0"/>
        <v>12.856736640000001</v>
      </c>
      <c r="L52" s="2" t="s">
        <v>30</v>
      </c>
      <c r="M52" s="2" t="s">
        <v>20</v>
      </c>
    </row>
    <row r="53" spans="1:13" ht="14.1" customHeight="1">
      <c r="A53" s="2">
        <v>1140</v>
      </c>
      <c r="B53" s="2" t="s">
        <v>10</v>
      </c>
      <c r="C53" s="2" t="s">
        <v>17</v>
      </c>
      <c r="D53" s="2" t="s">
        <v>48</v>
      </c>
      <c r="E53" s="3" t="s">
        <v>49</v>
      </c>
      <c r="F53" s="2">
        <v>55.25</v>
      </c>
      <c r="G53" s="2" t="s">
        <v>42</v>
      </c>
      <c r="H53" s="2">
        <v>150</v>
      </c>
      <c r="I53" s="2">
        <v>1979</v>
      </c>
      <c r="J53" s="63">
        <f>VLOOKUP(H53,'물량 단가 표'!$A$5:$F$22,6,0)</f>
        <v>262992</v>
      </c>
      <c r="K53" s="64">
        <f t="shared" si="0"/>
        <v>14.530308</v>
      </c>
      <c r="L53" s="2" t="s">
        <v>30</v>
      </c>
      <c r="M53" s="2" t="s">
        <v>20</v>
      </c>
    </row>
    <row r="54" spans="1:13" ht="14.1" customHeight="1">
      <c r="A54" s="2">
        <v>1183</v>
      </c>
      <c r="B54" s="2" t="s">
        <v>10</v>
      </c>
      <c r="C54" s="2" t="s">
        <v>17</v>
      </c>
      <c r="D54" s="2" t="s">
        <v>18</v>
      </c>
      <c r="E54" s="3" t="s">
        <v>19</v>
      </c>
      <c r="F54" s="2">
        <v>33.4</v>
      </c>
      <c r="G54" s="2" t="s">
        <v>42</v>
      </c>
      <c r="H54" s="2">
        <v>600</v>
      </c>
      <c r="I54" s="2">
        <v>1979</v>
      </c>
      <c r="J54" s="63">
        <f>VLOOKUP(H54,'물량 단가 표'!$B$30:$D$37,3,0)</f>
        <v>533696</v>
      </c>
      <c r="K54" s="64">
        <f t="shared" si="0"/>
        <v>17.825446399999997</v>
      </c>
      <c r="L54" s="2" t="s">
        <v>30</v>
      </c>
      <c r="M54" s="2" t="s">
        <v>20</v>
      </c>
    </row>
    <row r="55" spans="1:13" ht="14.1" customHeight="1">
      <c r="A55" s="2">
        <v>1206</v>
      </c>
      <c r="B55" s="2" t="s">
        <v>10</v>
      </c>
      <c r="C55" s="2" t="s">
        <v>17</v>
      </c>
      <c r="D55" s="2" t="s">
        <v>48</v>
      </c>
      <c r="E55" s="3" t="s">
        <v>49</v>
      </c>
      <c r="F55" s="2">
        <v>91.47</v>
      </c>
      <c r="G55" s="2" t="s">
        <v>42</v>
      </c>
      <c r="H55" s="2">
        <v>600</v>
      </c>
      <c r="I55" s="2">
        <v>1979</v>
      </c>
      <c r="J55" s="63">
        <f>VLOOKUP(H55,'물량 단가 표'!$B$30:$D$37,3,0)</f>
        <v>533696</v>
      </c>
      <c r="K55" s="64">
        <f t="shared" si="0"/>
        <v>48.81717312</v>
      </c>
      <c r="L55" s="2" t="s">
        <v>30</v>
      </c>
      <c r="M55" s="2" t="s">
        <v>20</v>
      </c>
    </row>
    <row r="56" spans="1:13" ht="14.1" customHeight="1">
      <c r="A56" s="2">
        <v>1232</v>
      </c>
      <c r="B56" s="2" t="s">
        <v>10</v>
      </c>
      <c r="C56" s="2" t="s">
        <v>17</v>
      </c>
      <c r="D56" s="2" t="s">
        <v>48</v>
      </c>
      <c r="E56" s="3" t="s">
        <v>49</v>
      </c>
      <c r="F56" s="2">
        <v>85.57</v>
      </c>
      <c r="G56" s="2" t="s">
        <v>42</v>
      </c>
      <c r="H56" s="2">
        <v>80</v>
      </c>
      <c r="I56" s="2">
        <v>1979</v>
      </c>
      <c r="J56" s="63">
        <f>VLOOKUP(H56,'물량 단가 표'!$A$5:$F$22,6,0)</f>
        <v>224440</v>
      </c>
      <c r="K56" s="64">
        <f t="shared" si="0"/>
        <v>19.205330799999999</v>
      </c>
      <c r="L56" s="2" t="s">
        <v>30</v>
      </c>
      <c r="M56" s="2" t="s">
        <v>20</v>
      </c>
    </row>
    <row r="57" spans="1:13" ht="14.1" customHeight="1">
      <c r="A57" s="2">
        <v>1271</v>
      </c>
      <c r="B57" s="2" t="s">
        <v>10</v>
      </c>
      <c r="C57" s="2" t="s">
        <v>17</v>
      </c>
      <c r="D57" s="2" t="s">
        <v>60</v>
      </c>
      <c r="E57" s="3" t="s">
        <v>49</v>
      </c>
      <c r="F57" s="2">
        <v>72.41</v>
      </c>
      <c r="G57" s="2" t="s">
        <v>42</v>
      </c>
      <c r="H57" s="2">
        <v>75</v>
      </c>
      <c r="I57" s="2">
        <v>1983</v>
      </c>
      <c r="J57" s="63">
        <f>VLOOKUP(H57,'물량 단가 표'!$A$5:$F$22,6,0)</f>
        <v>224440</v>
      </c>
      <c r="K57" s="64">
        <f t="shared" si="0"/>
        <v>16.251700399999997</v>
      </c>
      <c r="L57" s="2" t="s">
        <v>30</v>
      </c>
      <c r="M57" s="2" t="s">
        <v>20</v>
      </c>
    </row>
    <row r="58" spans="1:13" ht="14.1" customHeight="1">
      <c r="A58" s="2">
        <v>1284</v>
      </c>
      <c r="B58" s="2" t="s">
        <v>10</v>
      </c>
      <c r="C58" s="2" t="s">
        <v>17</v>
      </c>
      <c r="D58" s="2" t="s">
        <v>18</v>
      </c>
      <c r="E58" s="3" t="s">
        <v>19</v>
      </c>
      <c r="F58" s="2">
        <v>24.23</v>
      </c>
      <c r="G58" s="2" t="s">
        <v>42</v>
      </c>
      <c r="H58" s="2">
        <v>600</v>
      </c>
      <c r="I58" s="2">
        <v>1979</v>
      </c>
      <c r="J58" s="63">
        <f>VLOOKUP(H58,'물량 단가 표'!$B$30:$D$37,3,0)</f>
        <v>533696</v>
      </c>
      <c r="K58" s="64">
        <f t="shared" si="0"/>
        <v>12.93145408</v>
      </c>
      <c r="L58" s="2" t="s">
        <v>30</v>
      </c>
      <c r="M58" s="2" t="s">
        <v>20</v>
      </c>
    </row>
    <row r="59" spans="1:13" ht="14.1" customHeight="1">
      <c r="A59" s="2">
        <v>1285</v>
      </c>
      <c r="B59" s="2" t="s">
        <v>10</v>
      </c>
      <c r="C59" s="2" t="s">
        <v>17</v>
      </c>
      <c r="D59" s="2" t="s">
        <v>48</v>
      </c>
      <c r="E59" s="3" t="s">
        <v>49</v>
      </c>
      <c r="F59" s="2">
        <v>12.66</v>
      </c>
      <c r="G59" s="2" t="s">
        <v>42</v>
      </c>
      <c r="H59" s="2">
        <v>600</v>
      </c>
      <c r="I59" s="2">
        <v>1979</v>
      </c>
      <c r="J59" s="63">
        <f>VLOOKUP(H59,'물량 단가 표'!$B$30:$D$37,3,0)</f>
        <v>533696</v>
      </c>
      <c r="K59" s="64">
        <f t="shared" si="0"/>
        <v>6.7565913600000007</v>
      </c>
      <c r="L59" s="2" t="s">
        <v>30</v>
      </c>
      <c r="M59" s="2" t="s">
        <v>20</v>
      </c>
    </row>
    <row r="60" spans="1:13" ht="14.1" customHeight="1">
      <c r="A60" s="2">
        <v>1308</v>
      </c>
      <c r="B60" s="2" t="s">
        <v>10</v>
      </c>
      <c r="C60" s="2" t="s">
        <v>17</v>
      </c>
      <c r="D60" s="2" t="s">
        <v>48</v>
      </c>
      <c r="E60" s="3" t="s">
        <v>49</v>
      </c>
      <c r="F60" s="2">
        <v>23.81</v>
      </c>
      <c r="G60" s="2" t="s">
        <v>42</v>
      </c>
      <c r="H60" s="2">
        <v>600</v>
      </c>
      <c r="I60" s="2">
        <v>1979</v>
      </c>
      <c r="J60" s="63">
        <f>VLOOKUP(H60,'물량 단가 표'!$B$30:$D$37,3,0)</f>
        <v>533696</v>
      </c>
      <c r="K60" s="64">
        <f t="shared" si="0"/>
        <v>12.70730176</v>
      </c>
      <c r="L60" s="2" t="s">
        <v>30</v>
      </c>
      <c r="M60" s="2" t="s">
        <v>20</v>
      </c>
    </row>
    <row r="61" spans="1:13" ht="14.1" customHeight="1">
      <c r="A61" s="2">
        <v>1347</v>
      </c>
      <c r="B61" s="2" t="s">
        <v>10</v>
      </c>
      <c r="C61" s="2" t="s">
        <v>17</v>
      </c>
      <c r="D61" s="2" t="s">
        <v>48</v>
      </c>
      <c r="E61" s="3" t="s">
        <v>49</v>
      </c>
      <c r="F61" s="2">
        <v>19.510000000000002</v>
      </c>
      <c r="G61" s="2" t="s">
        <v>42</v>
      </c>
      <c r="H61" s="2">
        <v>800</v>
      </c>
      <c r="I61" s="2">
        <v>1983</v>
      </c>
      <c r="J61" s="63">
        <f>VLOOKUP(H61,'물량 단가 표'!$B$30:$D$37,3,0)</f>
        <v>750176</v>
      </c>
      <c r="K61" s="64">
        <f t="shared" si="0"/>
        <v>14.635933760000002</v>
      </c>
      <c r="L61" s="2" t="s">
        <v>30</v>
      </c>
      <c r="M61" s="2" t="s">
        <v>20</v>
      </c>
    </row>
    <row r="62" spans="1:13" ht="14.1" customHeight="1">
      <c r="A62" s="2">
        <v>1374</v>
      </c>
      <c r="B62" s="2" t="s">
        <v>10</v>
      </c>
      <c r="C62" s="2" t="s">
        <v>17</v>
      </c>
      <c r="D62" s="2" t="s">
        <v>48</v>
      </c>
      <c r="E62" s="3" t="s">
        <v>49</v>
      </c>
      <c r="F62" s="2">
        <v>62.71</v>
      </c>
      <c r="G62" s="2" t="s">
        <v>42</v>
      </c>
      <c r="H62" s="2">
        <v>600</v>
      </c>
      <c r="I62" s="2">
        <v>1979</v>
      </c>
      <c r="J62" s="63">
        <f>VLOOKUP(H62,'물량 단가 표'!$B$30:$D$37,3,0)</f>
        <v>533696</v>
      </c>
      <c r="K62" s="64">
        <f t="shared" si="0"/>
        <v>33.468076160000003</v>
      </c>
      <c r="L62" s="2" t="s">
        <v>30</v>
      </c>
      <c r="M62" s="2" t="s">
        <v>20</v>
      </c>
    </row>
    <row r="63" spans="1:13" ht="14.1" customHeight="1">
      <c r="A63" s="2">
        <v>1406</v>
      </c>
      <c r="B63" s="2" t="s">
        <v>10</v>
      </c>
      <c r="C63" s="2" t="s">
        <v>17</v>
      </c>
      <c r="D63" s="2" t="s">
        <v>18</v>
      </c>
      <c r="E63" s="3" t="s">
        <v>19</v>
      </c>
      <c r="F63" s="2">
        <v>61.1</v>
      </c>
      <c r="G63" s="2" t="s">
        <v>21</v>
      </c>
      <c r="H63" s="2">
        <v>300</v>
      </c>
      <c r="I63" s="2">
        <v>1979</v>
      </c>
      <c r="J63" s="63">
        <f>VLOOKUP(H63,'물량 단가 표'!$A$5:$F$22,6,0)</f>
        <v>362252</v>
      </c>
      <c r="K63" s="64">
        <f t="shared" si="0"/>
        <v>22.133597200000001</v>
      </c>
      <c r="L63" s="2" t="s">
        <v>30</v>
      </c>
      <c r="M63" s="2" t="s">
        <v>20</v>
      </c>
    </row>
    <row r="64" spans="1:13" ht="14.1" customHeight="1">
      <c r="A64" s="2">
        <v>1433</v>
      </c>
      <c r="B64" s="2" t="s">
        <v>10</v>
      </c>
      <c r="C64" s="2" t="s">
        <v>17</v>
      </c>
      <c r="D64" s="2" t="s">
        <v>48</v>
      </c>
      <c r="E64" s="3" t="s">
        <v>49</v>
      </c>
      <c r="F64" s="2">
        <v>73.33</v>
      </c>
      <c r="G64" s="2" t="s">
        <v>42</v>
      </c>
      <c r="H64" s="2">
        <v>600</v>
      </c>
      <c r="I64" s="2">
        <v>1979</v>
      </c>
      <c r="J64" s="63">
        <f>VLOOKUP(H64,'물량 단가 표'!$B$30:$D$37,3,0)</f>
        <v>533696</v>
      </c>
      <c r="K64" s="64">
        <f t="shared" si="0"/>
        <v>39.135927680000002</v>
      </c>
      <c r="L64" s="2" t="s">
        <v>30</v>
      </c>
      <c r="M64" s="2" t="s">
        <v>20</v>
      </c>
    </row>
    <row r="65" spans="1:13" ht="14.1" customHeight="1">
      <c r="A65" s="2">
        <v>1434</v>
      </c>
      <c r="B65" s="2" t="s">
        <v>10</v>
      </c>
      <c r="C65" s="2" t="s">
        <v>17</v>
      </c>
      <c r="D65" s="2" t="s">
        <v>48</v>
      </c>
      <c r="E65" s="3" t="s">
        <v>49</v>
      </c>
      <c r="F65" s="2">
        <v>73.22</v>
      </c>
      <c r="G65" s="2" t="s">
        <v>21</v>
      </c>
      <c r="H65" s="2">
        <v>150</v>
      </c>
      <c r="I65" s="2">
        <v>1982</v>
      </c>
      <c r="J65" s="63">
        <f>VLOOKUP(H65,'물량 단가 표'!$A$5:$F$22,6,0)</f>
        <v>262992</v>
      </c>
      <c r="K65" s="64">
        <f t="shared" si="0"/>
        <v>19.25627424</v>
      </c>
      <c r="L65" s="2" t="s">
        <v>30</v>
      </c>
      <c r="M65" s="2" t="s">
        <v>20</v>
      </c>
    </row>
    <row r="66" spans="1:13" ht="14.1" customHeight="1">
      <c r="A66" s="2">
        <v>1435</v>
      </c>
      <c r="B66" s="2" t="s">
        <v>10</v>
      </c>
      <c r="C66" s="2" t="s">
        <v>17</v>
      </c>
      <c r="D66" s="2" t="s">
        <v>48</v>
      </c>
      <c r="E66" s="3" t="s">
        <v>49</v>
      </c>
      <c r="F66" s="2">
        <v>138.57</v>
      </c>
      <c r="G66" s="2" t="s">
        <v>21</v>
      </c>
      <c r="H66" s="2">
        <v>150</v>
      </c>
      <c r="I66" s="2">
        <v>1982</v>
      </c>
      <c r="J66" s="63">
        <f>VLOOKUP(H66,'물량 단가 표'!$A$5:$F$22,6,0)</f>
        <v>262992</v>
      </c>
      <c r="K66" s="64">
        <f t="shared" si="0"/>
        <v>36.442801439999997</v>
      </c>
      <c r="L66" s="2" t="s">
        <v>30</v>
      </c>
      <c r="M66" s="2" t="s">
        <v>20</v>
      </c>
    </row>
    <row r="67" spans="1:13" ht="14.1" customHeight="1">
      <c r="A67" s="2">
        <v>1453</v>
      </c>
      <c r="B67" s="2" t="s">
        <v>10</v>
      </c>
      <c r="C67" s="2" t="s">
        <v>17</v>
      </c>
      <c r="D67" s="2" t="s">
        <v>48</v>
      </c>
      <c r="E67" s="3" t="s">
        <v>49</v>
      </c>
      <c r="F67" s="2">
        <v>68.25</v>
      </c>
      <c r="G67" s="2" t="s">
        <v>42</v>
      </c>
      <c r="H67" s="2">
        <v>600</v>
      </c>
      <c r="I67" s="2">
        <v>1979</v>
      </c>
      <c r="J67" s="63">
        <f>VLOOKUP(H67,'물량 단가 표'!$B$30:$D$37,3,0)</f>
        <v>533696</v>
      </c>
      <c r="K67" s="64">
        <f t="shared" ref="K67:K119" si="1">J67*F67/1000000</f>
        <v>36.424751999999998</v>
      </c>
      <c r="L67" s="2" t="s">
        <v>30</v>
      </c>
      <c r="M67" s="2" t="s">
        <v>20</v>
      </c>
    </row>
    <row r="68" spans="1:13" ht="14.1" customHeight="1">
      <c r="A68" s="2">
        <v>1479</v>
      </c>
      <c r="B68" s="2" t="s">
        <v>10</v>
      </c>
      <c r="C68" s="2" t="s">
        <v>17</v>
      </c>
      <c r="D68" s="2" t="s">
        <v>48</v>
      </c>
      <c r="E68" s="3" t="s">
        <v>49</v>
      </c>
      <c r="F68" s="2">
        <v>20.97</v>
      </c>
      <c r="G68" s="2" t="s">
        <v>21</v>
      </c>
      <c r="H68" s="2">
        <v>150</v>
      </c>
      <c r="I68" s="2">
        <v>1982</v>
      </c>
      <c r="J68" s="63">
        <f>VLOOKUP(H68,'물량 단가 표'!$A$5:$F$22,6,0)</f>
        <v>262992</v>
      </c>
      <c r="K68" s="64">
        <f t="shared" si="1"/>
        <v>5.514942239999999</v>
      </c>
      <c r="L68" s="2" t="s">
        <v>30</v>
      </c>
      <c r="M68" s="2" t="s">
        <v>20</v>
      </c>
    </row>
    <row r="69" spans="1:13" ht="14.1" customHeight="1">
      <c r="A69" s="2">
        <v>1487</v>
      </c>
      <c r="B69" s="2" t="s">
        <v>10</v>
      </c>
      <c r="C69" s="2" t="s">
        <v>17</v>
      </c>
      <c r="D69" s="2" t="s">
        <v>28</v>
      </c>
      <c r="E69" s="3" t="s">
        <v>29</v>
      </c>
      <c r="F69" s="2">
        <v>134.26</v>
      </c>
      <c r="G69" s="2" t="s">
        <v>42</v>
      </c>
      <c r="H69" s="2">
        <v>600</v>
      </c>
      <c r="I69" s="2">
        <v>1979</v>
      </c>
      <c r="J69" s="63">
        <f>VLOOKUP(H69,'물량 단가 표'!$B$30:$D$37,3,0)</f>
        <v>533696</v>
      </c>
      <c r="K69" s="64">
        <f t="shared" si="1"/>
        <v>71.654024959999987</v>
      </c>
      <c r="L69" s="2" t="s">
        <v>30</v>
      </c>
      <c r="M69" s="2" t="s">
        <v>20</v>
      </c>
    </row>
    <row r="70" spans="1:13" ht="14.1" customHeight="1">
      <c r="A70" s="2">
        <v>1550</v>
      </c>
      <c r="B70" s="2" t="s">
        <v>10</v>
      </c>
      <c r="C70" s="2" t="s">
        <v>17</v>
      </c>
      <c r="D70" s="2" t="s">
        <v>28</v>
      </c>
      <c r="E70" s="3" t="s">
        <v>29</v>
      </c>
      <c r="F70" s="2">
        <v>59.51</v>
      </c>
      <c r="G70" s="2" t="s">
        <v>42</v>
      </c>
      <c r="H70" s="2">
        <v>600</v>
      </c>
      <c r="I70" s="2">
        <v>1979</v>
      </c>
      <c r="J70" s="63">
        <f>VLOOKUP(H70,'물량 단가 표'!$B$30:$D$37,3,0)</f>
        <v>533696</v>
      </c>
      <c r="K70" s="64">
        <f t="shared" si="1"/>
        <v>31.760248959999998</v>
      </c>
      <c r="L70" s="2" t="s">
        <v>30</v>
      </c>
      <c r="M70" s="2" t="s">
        <v>20</v>
      </c>
    </row>
    <row r="71" spans="1:13" ht="14.1" customHeight="1">
      <c r="A71" s="2">
        <v>1582</v>
      </c>
      <c r="B71" s="2" t="s">
        <v>10</v>
      </c>
      <c r="C71" s="2" t="s">
        <v>17</v>
      </c>
      <c r="D71" s="2" t="s">
        <v>60</v>
      </c>
      <c r="E71" s="3" t="s">
        <v>49</v>
      </c>
      <c r="F71" s="2">
        <v>70.98</v>
      </c>
      <c r="G71" s="2" t="s">
        <v>42</v>
      </c>
      <c r="H71" s="2">
        <v>800</v>
      </c>
      <c r="I71" s="2">
        <v>1983</v>
      </c>
      <c r="J71" s="63">
        <f>VLOOKUP(H71,'물량 단가 표'!$B$30:$D$37,3,0)</f>
        <v>750176</v>
      </c>
      <c r="K71" s="64">
        <f t="shared" si="1"/>
        <v>53.247492480000005</v>
      </c>
      <c r="L71" s="2" t="s">
        <v>30</v>
      </c>
      <c r="M71" s="2" t="s">
        <v>20</v>
      </c>
    </row>
    <row r="72" spans="1:13" ht="14.1" customHeight="1">
      <c r="A72" s="2">
        <v>1587</v>
      </c>
      <c r="B72" s="2" t="s">
        <v>10</v>
      </c>
      <c r="C72" s="2" t="s">
        <v>17</v>
      </c>
      <c r="D72" s="2" t="s">
        <v>48</v>
      </c>
      <c r="E72" s="3" t="s">
        <v>49</v>
      </c>
      <c r="F72" s="2">
        <v>34.03</v>
      </c>
      <c r="G72" s="2" t="s">
        <v>42</v>
      </c>
      <c r="H72" s="2">
        <v>150</v>
      </c>
      <c r="I72" s="2">
        <v>1979</v>
      </c>
      <c r="J72" s="63">
        <f>VLOOKUP(H72,'물량 단가 표'!$A$5:$F$22,6,0)</f>
        <v>262992</v>
      </c>
      <c r="K72" s="64">
        <f t="shared" si="1"/>
        <v>8.9496177600000006</v>
      </c>
      <c r="L72" s="2" t="s">
        <v>30</v>
      </c>
      <c r="M72" s="2" t="s">
        <v>20</v>
      </c>
    </row>
    <row r="73" spans="1:13" ht="14.1" customHeight="1">
      <c r="A73" s="2">
        <v>1588</v>
      </c>
      <c r="B73" s="2" t="s">
        <v>10</v>
      </c>
      <c r="C73" s="2" t="s">
        <v>17</v>
      </c>
      <c r="D73" s="2" t="s">
        <v>48</v>
      </c>
      <c r="E73" s="3" t="s">
        <v>49</v>
      </c>
      <c r="F73" s="2">
        <v>88.46</v>
      </c>
      <c r="G73" s="2" t="s">
        <v>42</v>
      </c>
      <c r="H73" s="2">
        <v>150</v>
      </c>
      <c r="I73" s="2">
        <v>1979</v>
      </c>
      <c r="J73" s="63">
        <f>VLOOKUP(H73,'물량 단가 표'!$A$5:$F$22,6,0)</f>
        <v>262992</v>
      </c>
      <c r="K73" s="64">
        <f t="shared" si="1"/>
        <v>23.264272319999996</v>
      </c>
      <c r="L73" s="2" t="s">
        <v>30</v>
      </c>
      <c r="M73" s="2" t="s">
        <v>20</v>
      </c>
    </row>
    <row r="74" spans="1:13" ht="14.1" customHeight="1">
      <c r="A74" s="2">
        <v>1599</v>
      </c>
      <c r="B74" s="2" t="s">
        <v>10</v>
      </c>
      <c r="C74" s="2" t="s">
        <v>17</v>
      </c>
      <c r="D74" s="2" t="s">
        <v>48</v>
      </c>
      <c r="E74" s="3" t="s">
        <v>49</v>
      </c>
      <c r="F74" s="2">
        <v>10</v>
      </c>
      <c r="G74" s="2" t="s">
        <v>21</v>
      </c>
      <c r="H74" s="2">
        <v>75</v>
      </c>
      <c r="I74" s="2">
        <v>1979</v>
      </c>
      <c r="J74" s="63">
        <f>VLOOKUP(H74,'물량 단가 표'!$A$5:$F$22,6,0)</f>
        <v>224440</v>
      </c>
      <c r="K74" s="64">
        <f t="shared" si="1"/>
        <v>2.2444000000000002</v>
      </c>
      <c r="L74" s="2" t="s">
        <v>30</v>
      </c>
      <c r="M74" s="2" t="s">
        <v>20</v>
      </c>
    </row>
    <row r="75" spans="1:13" ht="14.1" customHeight="1">
      <c r="A75" s="2">
        <v>1656</v>
      </c>
      <c r="B75" s="2" t="s">
        <v>10</v>
      </c>
      <c r="C75" s="2" t="s">
        <v>17</v>
      </c>
      <c r="D75" s="2" t="s">
        <v>18</v>
      </c>
      <c r="E75" s="3" t="s">
        <v>19</v>
      </c>
      <c r="F75" s="2">
        <v>37.51</v>
      </c>
      <c r="G75" s="2" t="s">
        <v>42</v>
      </c>
      <c r="H75" s="2">
        <v>600</v>
      </c>
      <c r="I75" s="2">
        <v>1979</v>
      </c>
      <c r="J75" s="63">
        <f>VLOOKUP(H75,'물량 단가 표'!$B$30:$D$37,3,0)</f>
        <v>533696</v>
      </c>
      <c r="K75" s="64">
        <f t="shared" si="1"/>
        <v>20.018936959999998</v>
      </c>
      <c r="L75" s="2" t="s">
        <v>30</v>
      </c>
      <c r="M75" s="2" t="s">
        <v>20</v>
      </c>
    </row>
    <row r="76" spans="1:13" ht="14.1" customHeight="1">
      <c r="A76" s="2">
        <v>1706</v>
      </c>
      <c r="B76" s="2" t="s">
        <v>10</v>
      </c>
      <c r="C76" s="2" t="s">
        <v>17</v>
      </c>
      <c r="D76" s="2" t="s">
        <v>48</v>
      </c>
      <c r="E76" s="3" t="s">
        <v>49</v>
      </c>
      <c r="F76" s="2">
        <v>23.11</v>
      </c>
      <c r="G76" s="2" t="s">
        <v>42</v>
      </c>
      <c r="H76" s="2">
        <v>80</v>
      </c>
      <c r="I76" s="2">
        <v>1979</v>
      </c>
      <c r="J76" s="63">
        <f>VLOOKUP(H76,'물량 단가 표'!$A$5:$F$22,6,0)</f>
        <v>224440</v>
      </c>
      <c r="K76" s="64">
        <f t="shared" si="1"/>
        <v>5.1868083999999994</v>
      </c>
      <c r="L76" s="2" t="s">
        <v>30</v>
      </c>
      <c r="M76" s="2" t="s">
        <v>20</v>
      </c>
    </row>
    <row r="77" spans="1:13" ht="14.1" customHeight="1">
      <c r="A77" s="2">
        <v>1707</v>
      </c>
      <c r="B77" s="2" t="s">
        <v>10</v>
      </c>
      <c r="C77" s="2" t="s">
        <v>17</v>
      </c>
      <c r="D77" s="2" t="s">
        <v>48</v>
      </c>
      <c r="E77" s="3" t="s">
        <v>49</v>
      </c>
      <c r="F77" s="2">
        <v>43.63</v>
      </c>
      <c r="G77" s="2" t="s">
        <v>42</v>
      </c>
      <c r="H77" s="2">
        <v>80</v>
      </c>
      <c r="I77" s="2">
        <v>1979</v>
      </c>
      <c r="J77" s="63">
        <f>VLOOKUP(H77,'물량 단가 표'!$A$5:$F$22,6,0)</f>
        <v>224440</v>
      </c>
      <c r="K77" s="64">
        <f t="shared" si="1"/>
        <v>9.7923172000000012</v>
      </c>
      <c r="L77" s="2" t="s">
        <v>30</v>
      </c>
      <c r="M77" s="2" t="s">
        <v>20</v>
      </c>
    </row>
    <row r="78" spans="1:13" ht="14.1" customHeight="1">
      <c r="A78" s="2">
        <v>1732</v>
      </c>
      <c r="B78" s="2" t="s">
        <v>10</v>
      </c>
      <c r="C78" s="2" t="s">
        <v>17</v>
      </c>
      <c r="D78" s="2" t="s">
        <v>28</v>
      </c>
      <c r="E78" s="3" t="s">
        <v>29</v>
      </c>
      <c r="F78" s="2">
        <v>210.91</v>
      </c>
      <c r="G78" s="2" t="s">
        <v>42</v>
      </c>
      <c r="H78" s="2">
        <v>600</v>
      </c>
      <c r="I78" s="2">
        <v>1979</v>
      </c>
      <c r="J78" s="63">
        <f>VLOOKUP(H78,'물량 단가 표'!$B$30:$D$37,3,0)</f>
        <v>533696</v>
      </c>
      <c r="K78" s="64">
        <f t="shared" si="1"/>
        <v>112.56182336000001</v>
      </c>
      <c r="L78" s="2" t="s">
        <v>30</v>
      </c>
      <c r="M78" s="2" t="s">
        <v>20</v>
      </c>
    </row>
    <row r="79" spans="1:13" ht="14.1" customHeight="1">
      <c r="A79" s="2">
        <v>1736</v>
      </c>
      <c r="B79" s="2" t="s">
        <v>10</v>
      </c>
      <c r="C79" s="2" t="s">
        <v>17</v>
      </c>
      <c r="D79" s="2" t="s">
        <v>48</v>
      </c>
      <c r="E79" s="3" t="s">
        <v>49</v>
      </c>
      <c r="F79" s="2">
        <v>23.46</v>
      </c>
      <c r="G79" s="2" t="s">
        <v>42</v>
      </c>
      <c r="H79" s="2">
        <v>600</v>
      </c>
      <c r="I79" s="2">
        <v>1979</v>
      </c>
      <c r="J79" s="63">
        <f>VLOOKUP(H79,'물량 단가 표'!$B$30:$D$37,3,0)</f>
        <v>533696</v>
      </c>
      <c r="K79" s="64">
        <f t="shared" si="1"/>
        <v>12.52050816</v>
      </c>
      <c r="L79" s="2" t="s">
        <v>30</v>
      </c>
      <c r="M79" s="2" t="s">
        <v>20</v>
      </c>
    </row>
    <row r="80" spans="1:13" ht="14.1" customHeight="1">
      <c r="A80" s="2">
        <v>1743</v>
      </c>
      <c r="B80" s="2" t="s">
        <v>10</v>
      </c>
      <c r="C80" s="2" t="s">
        <v>17</v>
      </c>
      <c r="D80" s="2" t="s">
        <v>63</v>
      </c>
      <c r="E80" s="3" t="s">
        <v>58</v>
      </c>
      <c r="F80" s="2">
        <v>29.79</v>
      </c>
      <c r="G80" s="2" t="s">
        <v>42</v>
      </c>
      <c r="H80" s="2">
        <v>800</v>
      </c>
      <c r="I80" s="2">
        <v>1983</v>
      </c>
      <c r="J80" s="63">
        <f>VLOOKUP(H80,'물량 단가 표'!$B$30:$D$37,3,0)</f>
        <v>750176</v>
      </c>
      <c r="K80" s="64">
        <f t="shared" si="1"/>
        <v>22.347743039999997</v>
      </c>
      <c r="L80" s="2" t="s">
        <v>30</v>
      </c>
      <c r="M80" s="2" t="s">
        <v>20</v>
      </c>
    </row>
    <row r="81" spans="1:13" ht="14.1" customHeight="1">
      <c r="A81" s="2">
        <v>1746</v>
      </c>
      <c r="B81" s="2" t="s">
        <v>10</v>
      </c>
      <c r="C81" s="2" t="s">
        <v>17</v>
      </c>
      <c r="D81" s="2" t="s">
        <v>28</v>
      </c>
      <c r="E81" s="3" t="s">
        <v>29</v>
      </c>
      <c r="F81" s="2">
        <v>30.02</v>
      </c>
      <c r="G81" s="2" t="s">
        <v>42</v>
      </c>
      <c r="H81" s="2">
        <v>600</v>
      </c>
      <c r="I81" s="2">
        <v>1979</v>
      </c>
      <c r="J81" s="63">
        <f>VLOOKUP(H81,'물량 단가 표'!$B$30:$D$37,3,0)</f>
        <v>533696</v>
      </c>
      <c r="K81" s="64">
        <f t="shared" si="1"/>
        <v>16.021553919999999</v>
      </c>
      <c r="L81" s="2" t="s">
        <v>30</v>
      </c>
      <c r="M81" s="2" t="s">
        <v>20</v>
      </c>
    </row>
    <row r="82" spans="1:13" ht="14.1" customHeight="1">
      <c r="A82" s="2">
        <v>1804</v>
      </c>
      <c r="B82" s="2" t="s">
        <v>10</v>
      </c>
      <c r="C82" s="2" t="s">
        <v>17</v>
      </c>
      <c r="D82" s="2" t="s">
        <v>63</v>
      </c>
      <c r="E82" s="3" t="s">
        <v>58</v>
      </c>
      <c r="F82" s="2">
        <v>133.84</v>
      </c>
      <c r="G82" s="2" t="s">
        <v>42</v>
      </c>
      <c r="H82" s="2">
        <v>800</v>
      </c>
      <c r="I82" s="2">
        <v>1983</v>
      </c>
      <c r="J82" s="63">
        <f>VLOOKUP(H82,'물량 단가 표'!$B$30:$D$37,3,0)</f>
        <v>750176</v>
      </c>
      <c r="K82" s="64">
        <f t="shared" si="1"/>
        <v>100.40355584000001</v>
      </c>
      <c r="L82" s="2" t="s">
        <v>30</v>
      </c>
      <c r="M82" s="2" t="s">
        <v>20</v>
      </c>
    </row>
    <row r="83" spans="1:13" ht="14.1" customHeight="1">
      <c r="A83" s="2">
        <v>1843</v>
      </c>
      <c r="B83" s="2" t="s">
        <v>10</v>
      </c>
      <c r="C83" s="2" t="s">
        <v>17</v>
      </c>
      <c r="D83" s="2" t="s">
        <v>48</v>
      </c>
      <c r="E83" s="3" t="s">
        <v>49</v>
      </c>
      <c r="F83" s="2">
        <v>114.02</v>
      </c>
      <c r="G83" s="2" t="s">
        <v>42</v>
      </c>
      <c r="H83" s="2">
        <v>600</v>
      </c>
      <c r="I83" s="2">
        <v>1979</v>
      </c>
      <c r="J83" s="63">
        <f>VLOOKUP(H83,'물량 단가 표'!$B$30:$D$37,3,0)</f>
        <v>533696</v>
      </c>
      <c r="K83" s="64">
        <f t="shared" si="1"/>
        <v>60.852017919999994</v>
      </c>
      <c r="L83" s="2" t="s">
        <v>30</v>
      </c>
      <c r="M83" s="2" t="s">
        <v>20</v>
      </c>
    </row>
    <row r="84" spans="1:13" ht="14.1" customHeight="1">
      <c r="A84" s="2">
        <v>1861</v>
      </c>
      <c r="B84" s="2" t="s">
        <v>10</v>
      </c>
      <c r="C84" s="2" t="s">
        <v>17</v>
      </c>
      <c r="D84" s="2" t="s">
        <v>28</v>
      </c>
      <c r="E84" s="3" t="s">
        <v>29</v>
      </c>
      <c r="F84" s="2">
        <v>10.58</v>
      </c>
      <c r="G84" s="2" t="s">
        <v>21</v>
      </c>
      <c r="H84" s="2">
        <v>150</v>
      </c>
      <c r="I84" s="2">
        <v>1982</v>
      </c>
      <c r="J84" s="63">
        <f>VLOOKUP(H84,'물량 단가 표'!$A$5:$F$22,6,0)</f>
        <v>262992</v>
      </c>
      <c r="K84" s="64">
        <f t="shared" si="1"/>
        <v>2.7824553599999997</v>
      </c>
      <c r="L84" s="2" t="s">
        <v>30</v>
      </c>
      <c r="M84" s="2" t="s">
        <v>20</v>
      </c>
    </row>
    <row r="85" spans="1:13" ht="14.1" customHeight="1">
      <c r="A85" s="2">
        <v>1887</v>
      </c>
      <c r="B85" s="2" t="s">
        <v>10</v>
      </c>
      <c r="C85" s="2" t="s">
        <v>17</v>
      </c>
      <c r="D85" s="2" t="s">
        <v>63</v>
      </c>
      <c r="E85" s="3" t="s">
        <v>58</v>
      </c>
      <c r="F85" s="2">
        <v>65.5</v>
      </c>
      <c r="G85" s="2" t="s">
        <v>42</v>
      </c>
      <c r="H85" s="2">
        <v>800</v>
      </c>
      <c r="I85" s="2">
        <v>1983</v>
      </c>
      <c r="J85" s="63">
        <f>VLOOKUP(H85,'물량 단가 표'!$B$30:$D$37,3,0)</f>
        <v>750176</v>
      </c>
      <c r="K85" s="64">
        <f t="shared" si="1"/>
        <v>49.136527999999998</v>
      </c>
      <c r="L85" s="2" t="s">
        <v>30</v>
      </c>
      <c r="M85" s="2" t="s">
        <v>20</v>
      </c>
    </row>
    <row r="86" spans="1:13" ht="14.1" customHeight="1">
      <c r="A86" s="2">
        <v>1922</v>
      </c>
      <c r="B86" s="2" t="s">
        <v>10</v>
      </c>
      <c r="C86" s="2" t="s">
        <v>17</v>
      </c>
      <c r="D86" s="2" t="s">
        <v>18</v>
      </c>
      <c r="E86" s="3" t="s">
        <v>19</v>
      </c>
      <c r="F86" s="2">
        <v>30.94</v>
      </c>
      <c r="G86" s="2" t="s">
        <v>42</v>
      </c>
      <c r="H86" s="2">
        <v>600</v>
      </c>
      <c r="I86" s="2">
        <v>1979</v>
      </c>
      <c r="J86" s="63">
        <f>VLOOKUP(H86,'물량 단가 표'!$B$30:$D$37,3,0)</f>
        <v>533696</v>
      </c>
      <c r="K86" s="64">
        <f t="shared" si="1"/>
        <v>16.51255424</v>
      </c>
      <c r="L86" s="2" t="s">
        <v>30</v>
      </c>
      <c r="M86" s="2" t="s">
        <v>20</v>
      </c>
    </row>
    <row r="87" spans="1:13" ht="14.1" customHeight="1">
      <c r="A87" s="2">
        <v>1934</v>
      </c>
      <c r="B87" s="2" t="s">
        <v>10</v>
      </c>
      <c r="C87" s="2" t="s">
        <v>17</v>
      </c>
      <c r="D87" s="2" t="s">
        <v>48</v>
      </c>
      <c r="E87" s="3" t="s">
        <v>49</v>
      </c>
      <c r="F87" s="2">
        <v>12.63</v>
      </c>
      <c r="G87" s="2" t="s">
        <v>42</v>
      </c>
      <c r="H87" s="2">
        <v>600</v>
      </c>
      <c r="I87" s="2">
        <v>1979</v>
      </c>
      <c r="J87" s="63">
        <f>VLOOKUP(H87,'물량 단가 표'!$B$30:$D$37,3,0)</f>
        <v>533696</v>
      </c>
      <c r="K87" s="64">
        <f t="shared" si="1"/>
        <v>6.7405804800000002</v>
      </c>
      <c r="L87" s="2" t="s">
        <v>30</v>
      </c>
      <c r="M87" s="2" t="s">
        <v>20</v>
      </c>
    </row>
    <row r="88" spans="1:13" ht="14.1" customHeight="1">
      <c r="A88" s="2">
        <v>1950</v>
      </c>
      <c r="B88" s="2" t="s">
        <v>10</v>
      </c>
      <c r="C88" s="2" t="s">
        <v>17</v>
      </c>
      <c r="D88" s="2" t="s">
        <v>48</v>
      </c>
      <c r="E88" s="3" t="s">
        <v>49</v>
      </c>
      <c r="F88" s="2">
        <v>13.4</v>
      </c>
      <c r="G88" s="2" t="s">
        <v>21</v>
      </c>
      <c r="H88" s="2">
        <v>150</v>
      </c>
      <c r="I88" s="2">
        <v>1982</v>
      </c>
      <c r="J88" s="63">
        <f>VLOOKUP(H88,'물량 단가 표'!$A$5:$F$22,6,0)</f>
        <v>262992</v>
      </c>
      <c r="K88" s="64">
        <f t="shared" si="1"/>
        <v>3.5240928000000005</v>
      </c>
      <c r="L88" s="2" t="s">
        <v>30</v>
      </c>
      <c r="M88" s="2" t="s">
        <v>20</v>
      </c>
    </row>
    <row r="89" spans="1:13" ht="14.1" customHeight="1">
      <c r="A89" s="2">
        <v>2015</v>
      </c>
      <c r="B89" s="2" t="s">
        <v>10</v>
      </c>
      <c r="C89" s="2" t="s">
        <v>17</v>
      </c>
      <c r="D89" s="2" t="s">
        <v>48</v>
      </c>
      <c r="E89" s="3" t="s">
        <v>49</v>
      </c>
      <c r="F89" s="2">
        <v>67.41</v>
      </c>
      <c r="G89" s="2" t="s">
        <v>42</v>
      </c>
      <c r="H89" s="2">
        <v>600</v>
      </c>
      <c r="I89" s="2">
        <v>1979</v>
      </c>
      <c r="J89" s="63">
        <f>VLOOKUP(H89,'물량 단가 표'!$B$30:$D$37,3,0)</f>
        <v>533696</v>
      </c>
      <c r="K89" s="64">
        <f t="shared" si="1"/>
        <v>35.976447360000002</v>
      </c>
      <c r="L89" s="2" t="s">
        <v>30</v>
      </c>
      <c r="M89" s="2" t="s">
        <v>20</v>
      </c>
    </row>
    <row r="90" spans="1:13" ht="14.1" customHeight="1">
      <c r="A90" s="2">
        <v>2024</v>
      </c>
      <c r="B90" s="2" t="s">
        <v>10</v>
      </c>
      <c r="C90" s="2" t="s">
        <v>17</v>
      </c>
      <c r="D90" s="2" t="s">
        <v>18</v>
      </c>
      <c r="E90" s="3" t="s">
        <v>19</v>
      </c>
      <c r="F90" s="2">
        <v>65.8</v>
      </c>
      <c r="G90" s="2" t="s">
        <v>21</v>
      </c>
      <c r="H90" s="2">
        <v>300</v>
      </c>
      <c r="I90" s="2">
        <v>1979</v>
      </c>
      <c r="J90" s="63">
        <f>VLOOKUP(H90,'물량 단가 표'!$A$5:$F$22,6,0)</f>
        <v>362252</v>
      </c>
      <c r="K90" s="64">
        <f t="shared" si="1"/>
        <v>23.836181599999996</v>
      </c>
      <c r="L90" s="2" t="s">
        <v>30</v>
      </c>
      <c r="M90" s="2" t="s">
        <v>20</v>
      </c>
    </row>
    <row r="91" spans="1:13" ht="14.1" customHeight="1">
      <c r="A91" s="2">
        <v>2045</v>
      </c>
      <c r="B91" s="2" t="s">
        <v>10</v>
      </c>
      <c r="C91" s="2" t="s">
        <v>17</v>
      </c>
      <c r="D91" s="2" t="s">
        <v>63</v>
      </c>
      <c r="E91" s="3" t="s">
        <v>58</v>
      </c>
      <c r="F91" s="2">
        <v>12.73</v>
      </c>
      <c r="G91" s="2" t="s">
        <v>42</v>
      </c>
      <c r="H91" s="2">
        <v>800</v>
      </c>
      <c r="I91" s="2">
        <v>1979</v>
      </c>
      <c r="J91" s="63">
        <f>VLOOKUP(H91,'물량 단가 표'!$B$30:$D$37,3,0)</f>
        <v>750176</v>
      </c>
      <c r="K91" s="64">
        <f t="shared" si="1"/>
        <v>9.5497404800000005</v>
      </c>
      <c r="L91" s="2" t="s">
        <v>30</v>
      </c>
      <c r="M91" s="2" t="s">
        <v>20</v>
      </c>
    </row>
    <row r="92" spans="1:13" ht="14.1" customHeight="1">
      <c r="A92" s="2">
        <v>2047</v>
      </c>
      <c r="B92" s="2" t="s">
        <v>10</v>
      </c>
      <c r="C92" s="2" t="s">
        <v>17</v>
      </c>
      <c r="D92" s="2" t="s">
        <v>48</v>
      </c>
      <c r="E92" s="3" t="s">
        <v>49</v>
      </c>
      <c r="F92" s="2">
        <v>127.52</v>
      </c>
      <c r="G92" s="2" t="s">
        <v>21</v>
      </c>
      <c r="H92" s="2">
        <v>150</v>
      </c>
      <c r="I92" s="2">
        <v>1982</v>
      </c>
      <c r="J92" s="63">
        <f>VLOOKUP(H92,'물량 단가 표'!$A$5:$F$22,6,0)</f>
        <v>262992</v>
      </c>
      <c r="K92" s="64">
        <f t="shared" si="1"/>
        <v>33.536739840000003</v>
      </c>
      <c r="L92" s="2" t="s">
        <v>30</v>
      </c>
      <c r="M92" s="2" t="s">
        <v>20</v>
      </c>
    </row>
    <row r="93" spans="1:13" ht="14.1" customHeight="1">
      <c r="A93" s="2">
        <v>2152</v>
      </c>
      <c r="B93" s="2" t="s">
        <v>10</v>
      </c>
      <c r="C93" s="2" t="s">
        <v>17</v>
      </c>
      <c r="D93" s="2" t="s">
        <v>28</v>
      </c>
      <c r="E93" s="3" t="s">
        <v>29</v>
      </c>
      <c r="F93" s="2">
        <v>37.57</v>
      </c>
      <c r="G93" s="2" t="s">
        <v>21</v>
      </c>
      <c r="H93" s="2">
        <v>400</v>
      </c>
      <c r="I93" s="2">
        <v>1982</v>
      </c>
      <c r="J93" s="63">
        <f>VLOOKUP(H93,'물량 단가 표'!$A$5:$F$22,6,0)</f>
        <v>459651</v>
      </c>
      <c r="K93" s="64">
        <f t="shared" si="1"/>
        <v>17.269088069999999</v>
      </c>
      <c r="L93" s="2" t="s">
        <v>30</v>
      </c>
      <c r="M93" s="2" t="s">
        <v>20</v>
      </c>
    </row>
    <row r="94" spans="1:13" ht="14.1" customHeight="1">
      <c r="A94" s="2">
        <v>2188</v>
      </c>
      <c r="B94" s="2" t="s">
        <v>10</v>
      </c>
      <c r="C94" s="2" t="s">
        <v>17</v>
      </c>
      <c r="D94" s="2" t="s">
        <v>48</v>
      </c>
      <c r="E94" s="3" t="s">
        <v>49</v>
      </c>
      <c r="F94" s="2">
        <v>42.88</v>
      </c>
      <c r="G94" s="2" t="s">
        <v>42</v>
      </c>
      <c r="H94" s="2">
        <v>800</v>
      </c>
      <c r="I94" s="2">
        <v>1983</v>
      </c>
      <c r="J94" s="63">
        <f>VLOOKUP(H94,'물량 단가 표'!$B$30:$D$37,3,0)</f>
        <v>750176</v>
      </c>
      <c r="K94" s="64">
        <f t="shared" si="1"/>
        <v>32.167546880000003</v>
      </c>
      <c r="L94" s="2" t="s">
        <v>30</v>
      </c>
      <c r="M94" s="2" t="s">
        <v>20</v>
      </c>
    </row>
    <row r="95" spans="1:13" ht="14.1" customHeight="1">
      <c r="A95" s="2">
        <v>2189</v>
      </c>
      <c r="B95" s="2" t="s">
        <v>10</v>
      </c>
      <c r="C95" s="2" t="s">
        <v>17</v>
      </c>
      <c r="D95" s="2" t="s">
        <v>48</v>
      </c>
      <c r="E95" s="3" t="s">
        <v>49</v>
      </c>
      <c r="F95" s="2">
        <v>14.2</v>
      </c>
      <c r="G95" s="2" t="s">
        <v>42</v>
      </c>
      <c r="H95" s="2">
        <v>800</v>
      </c>
      <c r="I95" s="2">
        <v>1983</v>
      </c>
      <c r="J95" s="63">
        <f>VLOOKUP(H95,'물량 단가 표'!$B$30:$D$37,3,0)</f>
        <v>750176</v>
      </c>
      <c r="K95" s="64">
        <f t="shared" si="1"/>
        <v>10.652499199999999</v>
      </c>
      <c r="L95" s="2" t="s">
        <v>30</v>
      </c>
      <c r="M95" s="2" t="s">
        <v>20</v>
      </c>
    </row>
    <row r="96" spans="1:13" ht="14.1" customHeight="1">
      <c r="A96" s="2">
        <v>2213</v>
      </c>
      <c r="B96" s="2" t="s">
        <v>10</v>
      </c>
      <c r="C96" s="2" t="s">
        <v>17</v>
      </c>
      <c r="D96" s="2" t="s">
        <v>48</v>
      </c>
      <c r="E96" s="3" t="s">
        <v>49</v>
      </c>
      <c r="F96" s="2">
        <v>25.48</v>
      </c>
      <c r="G96" s="2" t="s">
        <v>42</v>
      </c>
      <c r="H96" s="2">
        <v>600</v>
      </c>
      <c r="I96" s="2">
        <v>1979</v>
      </c>
      <c r="J96" s="63">
        <f>VLOOKUP(H96,'물량 단가 표'!$B$30:$D$37,3,0)</f>
        <v>533696</v>
      </c>
      <c r="K96" s="64">
        <f t="shared" si="1"/>
        <v>13.598574080000001</v>
      </c>
      <c r="L96" s="2" t="s">
        <v>30</v>
      </c>
      <c r="M96" s="2" t="s">
        <v>20</v>
      </c>
    </row>
    <row r="97" spans="1:13" ht="14.1" customHeight="1">
      <c r="A97" s="2">
        <v>2223</v>
      </c>
      <c r="B97" s="2" t="s">
        <v>10</v>
      </c>
      <c r="C97" s="2" t="s">
        <v>17</v>
      </c>
      <c r="D97" s="2" t="s">
        <v>48</v>
      </c>
      <c r="E97" s="3" t="s">
        <v>49</v>
      </c>
      <c r="F97" s="2">
        <v>40.28</v>
      </c>
      <c r="G97" s="2" t="s">
        <v>21</v>
      </c>
      <c r="H97" s="2">
        <v>400</v>
      </c>
      <c r="I97" s="2">
        <v>1979</v>
      </c>
      <c r="J97" s="63">
        <f>VLOOKUP(H97,'물량 단가 표'!$A$5:$F$22,6,0)</f>
        <v>459651</v>
      </c>
      <c r="K97" s="64">
        <f t="shared" si="1"/>
        <v>18.51474228</v>
      </c>
      <c r="L97" s="2" t="s">
        <v>30</v>
      </c>
      <c r="M97" s="2" t="s">
        <v>20</v>
      </c>
    </row>
    <row r="98" spans="1:13" ht="14.1" customHeight="1">
      <c r="A98" s="2">
        <v>2237</v>
      </c>
      <c r="B98" s="2" t="s">
        <v>10</v>
      </c>
      <c r="C98" s="2" t="s">
        <v>17</v>
      </c>
      <c r="D98" s="2" t="s">
        <v>18</v>
      </c>
      <c r="E98" s="3" t="s">
        <v>19</v>
      </c>
      <c r="F98" s="2">
        <v>104.68</v>
      </c>
      <c r="G98" s="2" t="s">
        <v>21</v>
      </c>
      <c r="H98" s="2">
        <v>300</v>
      </c>
      <c r="I98" s="2">
        <v>1979</v>
      </c>
      <c r="J98" s="63">
        <f>VLOOKUP(H98,'물량 단가 표'!$A$5:$F$22,6,0)</f>
        <v>362252</v>
      </c>
      <c r="K98" s="64">
        <f t="shared" si="1"/>
        <v>37.920539359999999</v>
      </c>
      <c r="L98" s="2" t="s">
        <v>30</v>
      </c>
      <c r="M98" s="2" t="s">
        <v>20</v>
      </c>
    </row>
    <row r="99" spans="1:13" ht="14.1" customHeight="1">
      <c r="A99" s="2">
        <v>2254</v>
      </c>
      <c r="B99" s="2" t="s">
        <v>10</v>
      </c>
      <c r="C99" s="2" t="s">
        <v>17</v>
      </c>
      <c r="D99" s="2" t="s">
        <v>28</v>
      </c>
      <c r="E99" s="3" t="s">
        <v>29</v>
      </c>
      <c r="F99" s="2">
        <v>123.27</v>
      </c>
      <c r="G99" s="2" t="s">
        <v>21</v>
      </c>
      <c r="H99" s="2">
        <v>150</v>
      </c>
      <c r="I99" s="2">
        <v>1982</v>
      </c>
      <c r="J99" s="63">
        <f>VLOOKUP(H99,'물량 단가 표'!$A$5:$F$22,6,0)</f>
        <v>262992</v>
      </c>
      <c r="K99" s="64">
        <f t="shared" si="1"/>
        <v>32.419023840000001</v>
      </c>
      <c r="L99" s="2" t="s">
        <v>30</v>
      </c>
      <c r="M99" s="2" t="s">
        <v>20</v>
      </c>
    </row>
    <row r="100" spans="1:13" ht="14.1" customHeight="1">
      <c r="A100" s="2">
        <v>2284</v>
      </c>
      <c r="B100" s="2" t="s">
        <v>10</v>
      </c>
      <c r="C100" s="2" t="s">
        <v>17</v>
      </c>
      <c r="D100" s="2" t="s">
        <v>18</v>
      </c>
      <c r="E100" s="3" t="s">
        <v>19</v>
      </c>
      <c r="F100" s="2">
        <v>14.31</v>
      </c>
      <c r="G100" s="2" t="s">
        <v>21</v>
      </c>
      <c r="H100" s="2">
        <v>300</v>
      </c>
      <c r="I100" s="2">
        <v>1979</v>
      </c>
      <c r="J100" s="63">
        <f>VLOOKUP(H100,'물량 단가 표'!$A$5:$F$22,6,0)</f>
        <v>362252</v>
      </c>
      <c r="K100" s="64">
        <f t="shared" si="1"/>
        <v>5.18382612</v>
      </c>
      <c r="L100" s="2" t="s">
        <v>30</v>
      </c>
      <c r="M100" s="2" t="s">
        <v>20</v>
      </c>
    </row>
    <row r="101" spans="1:13" ht="14.1" customHeight="1">
      <c r="A101" s="2">
        <v>2325</v>
      </c>
      <c r="B101" s="2" t="s">
        <v>10</v>
      </c>
      <c r="C101" s="2" t="s">
        <v>17</v>
      </c>
      <c r="D101" s="2" t="s">
        <v>28</v>
      </c>
      <c r="E101" s="3" t="s">
        <v>29</v>
      </c>
      <c r="F101" s="2">
        <v>24.16</v>
      </c>
      <c r="G101" s="2" t="s">
        <v>42</v>
      </c>
      <c r="H101" s="2">
        <v>600</v>
      </c>
      <c r="I101" s="2">
        <v>1979</v>
      </c>
      <c r="J101" s="63">
        <f>VLOOKUP(H101,'물량 단가 표'!$B$30:$D$37,3,0)</f>
        <v>533696</v>
      </c>
      <c r="K101" s="64">
        <f t="shared" si="1"/>
        <v>12.89409536</v>
      </c>
      <c r="L101" s="2" t="s">
        <v>30</v>
      </c>
      <c r="M101" s="2" t="s">
        <v>20</v>
      </c>
    </row>
    <row r="102" spans="1:13" ht="14.1" customHeight="1">
      <c r="A102" s="2">
        <v>2342</v>
      </c>
      <c r="B102" s="2" t="s">
        <v>10</v>
      </c>
      <c r="C102" s="2" t="s">
        <v>17</v>
      </c>
      <c r="D102" s="2" t="s">
        <v>18</v>
      </c>
      <c r="E102" s="3" t="s">
        <v>19</v>
      </c>
      <c r="F102" s="2">
        <v>17</v>
      </c>
      <c r="G102" s="2" t="s">
        <v>21</v>
      </c>
      <c r="H102" s="2">
        <v>300</v>
      </c>
      <c r="I102" s="2">
        <v>1979</v>
      </c>
      <c r="J102" s="63">
        <f>VLOOKUP(H102,'물량 단가 표'!$A$5:$F$22,6,0)</f>
        <v>362252</v>
      </c>
      <c r="K102" s="64">
        <f t="shared" si="1"/>
        <v>6.1582840000000001</v>
      </c>
      <c r="L102" s="2" t="s">
        <v>30</v>
      </c>
      <c r="M102" s="2" t="s">
        <v>20</v>
      </c>
    </row>
    <row r="103" spans="1:13" ht="14.1" customHeight="1">
      <c r="A103" s="2">
        <v>2395</v>
      </c>
      <c r="B103" s="2" t="s">
        <v>10</v>
      </c>
      <c r="C103" s="2" t="s">
        <v>17</v>
      </c>
      <c r="D103" s="2" t="s">
        <v>18</v>
      </c>
      <c r="E103" s="3" t="s">
        <v>19</v>
      </c>
      <c r="F103" s="2">
        <v>42.79</v>
      </c>
      <c r="G103" s="2" t="s">
        <v>42</v>
      </c>
      <c r="H103" s="2">
        <v>600</v>
      </c>
      <c r="I103" s="2">
        <v>1979</v>
      </c>
      <c r="J103" s="63">
        <f>VLOOKUP(H103,'물량 단가 표'!$B$30:$D$37,3,0)</f>
        <v>533696</v>
      </c>
      <c r="K103" s="64">
        <f t="shared" si="1"/>
        <v>22.836851840000001</v>
      </c>
      <c r="L103" s="2" t="s">
        <v>30</v>
      </c>
      <c r="M103" s="2" t="s">
        <v>20</v>
      </c>
    </row>
    <row r="104" spans="1:13" ht="14.1" customHeight="1">
      <c r="A104" s="2">
        <v>2408</v>
      </c>
      <c r="B104" s="2" t="s">
        <v>10</v>
      </c>
      <c r="C104" s="2" t="s">
        <v>17</v>
      </c>
      <c r="D104" s="2" t="s">
        <v>18</v>
      </c>
      <c r="E104" s="3" t="s">
        <v>19</v>
      </c>
      <c r="F104" s="2">
        <v>72.89</v>
      </c>
      <c r="G104" s="2" t="s">
        <v>21</v>
      </c>
      <c r="H104" s="2">
        <v>300</v>
      </c>
      <c r="I104" s="2">
        <v>1979</v>
      </c>
      <c r="J104" s="63">
        <f>VLOOKUP(H104,'물량 단가 표'!$A$5:$F$22,6,0)</f>
        <v>362252</v>
      </c>
      <c r="K104" s="64">
        <f t="shared" si="1"/>
        <v>26.40454828</v>
      </c>
      <c r="L104" s="2" t="s">
        <v>30</v>
      </c>
      <c r="M104" s="2" t="s">
        <v>20</v>
      </c>
    </row>
    <row r="105" spans="1:13" ht="14.1" customHeight="1">
      <c r="A105" s="2">
        <v>2417</v>
      </c>
      <c r="B105" s="2" t="s">
        <v>10</v>
      </c>
      <c r="C105" s="2" t="s">
        <v>17</v>
      </c>
      <c r="D105" s="2" t="s">
        <v>48</v>
      </c>
      <c r="E105" s="3" t="s">
        <v>49</v>
      </c>
      <c r="F105" s="2">
        <v>98.47</v>
      </c>
      <c r="G105" s="2" t="s">
        <v>42</v>
      </c>
      <c r="H105" s="2">
        <v>600</v>
      </c>
      <c r="I105" s="2">
        <v>1979</v>
      </c>
      <c r="J105" s="63">
        <f>VLOOKUP(H105,'물량 단가 표'!$B$30:$D$37,3,0)</f>
        <v>533696</v>
      </c>
      <c r="K105" s="64">
        <f t="shared" si="1"/>
        <v>52.55304512</v>
      </c>
      <c r="L105" s="2" t="s">
        <v>30</v>
      </c>
      <c r="M105" s="2" t="s">
        <v>20</v>
      </c>
    </row>
    <row r="106" spans="1:13" ht="14.1" customHeight="1">
      <c r="A106" s="2">
        <v>2498</v>
      </c>
      <c r="B106" s="2" t="s">
        <v>10</v>
      </c>
      <c r="C106" s="2" t="s">
        <v>17</v>
      </c>
      <c r="D106" s="2" t="s">
        <v>28</v>
      </c>
      <c r="E106" s="3" t="s">
        <v>29</v>
      </c>
      <c r="F106" s="2">
        <v>117.11</v>
      </c>
      <c r="G106" s="2" t="s">
        <v>42</v>
      </c>
      <c r="H106" s="2">
        <v>600</v>
      </c>
      <c r="I106" s="2">
        <v>1979</v>
      </c>
      <c r="J106" s="63">
        <f>VLOOKUP(H106,'물량 단가 표'!$B$30:$D$37,3,0)</f>
        <v>533696</v>
      </c>
      <c r="K106" s="64">
        <f t="shared" si="1"/>
        <v>62.501138560000001</v>
      </c>
      <c r="L106" s="2" t="s">
        <v>30</v>
      </c>
      <c r="M106" s="2" t="s">
        <v>20</v>
      </c>
    </row>
    <row r="107" spans="1:13" ht="14.1" customHeight="1">
      <c r="A107" s="2">
        <v>2509</v>
      </c>
      <c r="B107" s="2" t="s">
        <v>10</v>
      </c>
      <c r="C107" s="2" t="s">
        <v>17</v>
      </c>
      <c r="D107" s="2" t="s">
        <v>18</v>
      </c>
      <c r="E107" s="3" t="s">
        <v>19</v>
      </c>
      <c r="F107" s="2">
        <v>49.99</v>
      </c>
      <c r="G107" s="2" t="s">
        <v>42</v>
      </c>
      <c r="H107" s="2">
        <v>600</v>
      </c>
      <c r="I107" s="2">
        <v>1979</v>
      </c>
      <c r="J107" s="63">
        <f>VLOOKUP(H107,'물량 단가 표'!$B$30:$D$37,3,0)</f>
        <v>533696</v>
      </c>
      <c r="K107" s="64">
        <f t="shared" si="1"/>
        <v>26.679463040000002</v>
      </c>
      <c r="L107" s="2" t="s">
        <v>30</v>
      </c>
      <c r="M107" s="2" t="s">
        <v>20</v>
      </c>
    </row>
    <row r="108" spans="1:13" ht="14.1" customHeight="1">
      <c r="A108" s="2">
        <v>2511</v>
      </c>
      <c r="B108" s="2" t="s">
        <v>10</v>
      </c>
      <c r="C108" s="2" t="s">
        <v>17</v>
      </c>
      <c r="D108" s="2" t="s">
        <v>48</v>
      </c>
      <c r="E108" s="3" t="s">
        <v>49</v>
      </c>
      <c r="F108" s="2">
        <v>102.54</v>
      </c>
      <c r="G108" s="2" t="s">
        <v>42</v>
      </c>
      <c r="H108" s="2">
        <v>600</v>
      </c>
      <c r="I108" s="2">
        <v>1979</v>
      </c>
      <c r="J108" s="63">
        <f>VLOOKUP(H108,'물량 단가 표'!$B$30:$D$37,3,0)</f>
        <v>533696</v>
      </c>
      <c r="K108" s="64">
        <f t="shared" si="1"/>
        <v>54.725187840000004</v>
      </c>
      <c r="L108" s="2" t="s">
        <v>30</v>
      </c>
      <c r="M108" s="2" t="s">
        <v>20</v>
      </c>
    </row>
    <row r="109" spans="1:13" ht="14.1" customHeight="1">
      <c r="A109" s="2">
        <v>2548</v>
      </c>
      <c r="B109" s="2" t="s">
        <v>10</v>
      </c>
      <c r="C109" s="2" t="s">
        <v>17</v>
      </c>
      <c r="D109" s="2" t="s">
        <v>18</v>
      </c>
      <c r="E109" s="3" t="s">
        <v>19</v>
      </c>
      <c r="F109" s="2">
        <v>154.34</v>
      </c>
      <c r="G109" s="2" t="s">
        <v>42</v>
      </c>
      <c r="H109" s="2">
        <v>600</v>
      </c>
      <c r="I109" s="2">
        <v>1979</v>
      </c>
      <c r="J109" s="63">
        <f>VLOOKUP(H109,'물량 단가 표'!$B$30:$D$37,3,0)</f>
        <v>533696</v>
      </c>
      <c r="K109" s="64">
        <f t="shared" si="1"/>
        <v>82.370640640000005</v>
      </c>
      <c r="L109" s="2" t="s">
        <v>30</v>
      </c>
      <c r="M109" s="2" t="s">
        <v>20</v>
      </c>
    </row>
    <row r="110" spans="1:13" ht="14.1" customHeight="1">
      <c r="A110" s="2">
        <v>2567</v>
      </c>
      <c r="B110" s="2" t="s">
        <v>10</v>
      </c>
      <c r="C110" s="2" t="s">
        <v>17</v>
      </c>
      <c r="D110" s="2" t="s">
        <v>28</v>
      </c>
      <c r="E110" s="3" t="s">
        <v>29</v>
      </c>
      <c r="F110" s="2">
        <v>37.54</v>
      </c>
      <c r="G110" s="2" t="s">
        <v>21</v>
      </c>
      <c r="H110" s="2">
        <v>400</v>
      </c>
      <c r="I110" s="2">
        <v>1982</v>
      </c>
      <c r="J110" s="63">
        <f>VLOOKUP(H110,'물량 단가 표'!$A$5:$F$22,6,0)</f>
        <v>459651</v>
      </c>
      <c r="K110" s="64">
        <f t="shared" si="1"/>
        <v>17.255298539999998</v>
      </c>
      <c r="L110" s="2" t="s">
        <v>30</v>
      </c>
      <c r="M110" s="2" t="s">
        <v>20</v>
      </c>
    </row>
    <row r="111" spans="1:13" ht="14.1" customHeight="1">
      <c r="A111" s="2">
        <v>2598</v>
      </c>
      <c r="B111" s="2" t="s">
        <v>10</v>
      </c>
      <c r="C111" s="2" t="s">
        <v>17</v>
      </c>
      <c r="D111" s="2" t="s">
        <v>48</v>
      </c>
      <c r="E111" s="3" t="s">
        <v>49</v>
      </c>
      <c r="F111" s="2">
        <v>24.84</v>
      </c>
      <c r="G111" s="2" t="s">
        <v>21</v>
      </c>
      <c r="H111" s="2">
        <v>150</v>
      </c>
      <c r="I111" s="2">
        <v>1982</v>
      </c>
      <c r="J111" s="63">
        <f>VLOOKUP(H111,'물량 단가 표'!$A$5:$F$22,6,0)</f>
        <v>262992</v>
      </c>
      <c r="K111" s="64">
        <f t="shared" si="1"/>
        <v>6.5327212800000005</v>
      </c>
      <c r="L111" s="2" t="s">
        <v>30</v>
      </c>
      <c r="M111" s="2" t="s">
        <v>20</v>
      </c>
    </row>
    <row r="112" spans="1:13" ht="14.1" customHeight="1">
      <c r="A112" s="2">
        <v>2655</v>
      </c>
      <c r="B112" s="2" t="s">
        <v>10</v>
      </c>
      <c r="C112" s="2" t="s">
        <v>17</v>
      </c>
      <c r="D112" s="2" t="s">
        <v>18</v>
      </c>
      <c r="E112" s="3" t="s">
        <v>19</v>
      </c>
      <c r="F112" s="2">
        <v>32.6</v>
      </c>
      <c r="G112" s="2" t="s">
        <v>42</v>
      </c>
      <c r="H112" s="2">
        <v>600</v>
      </c>
      <c r="I112" s="2">
        <v>1979</v>
      </c>
      <c r="J112" s="63">
        <f>VLOOKUP(H112,'물량 단가 표'!$B$30:$D$37,3,0)</f>
        <v>533696</v>
      </c>
      <c r="K112" s="64">
        <f t="shared" si="1"/>
        <v>17.398489600000001</v>
      </c>
      <c r="L112" s="2" t="s">
        <v>30</v>
      </c>
      <c r="M112" s="2" t="s">
        <v>20</v>
      </c>
    </row>
    <row r="113" spans="1:13" ht="14.1" customHeight="1">
      <c r="A113" s="2">
        <v>2688</v>
      </c>
      <c r="B113" s="2" t="s">
        <v>10</v>
      </c>
      <c r="C113" s="2" t="s">
        <v>17</v>
      </c>
      <c r="D113" s="2" t="s">
        <v>18</v>
      </c>
      <c r="E113" s="3" t="s">
        <v>19</v>
      </c>
      <c r="F113" s="2">
        <v>90.65</v>
      </c>
      <c r="G113" s="2" t="s">
        <v>21</v>
      </c>
      <c r="H113" s="2">
        <v>300</v>
      </c>
      <c r="I113" s="2">
        <v>1979</v>
      </c>
      <c r="J113" s="63">
        <f>VLOOKUP(H113,'물량 단가 표'!$A$5:$F$22,6,0)</f>
        <v>362252</v>
      </c>
      <c r="K113" s="64">
        <f t="shared" si="1"/>
        <v>32.838143799999997</v>
      </c>
      <c r="L113" s="2" t="s">
        <v>30</v>
      </c>
      <c r="M113" s="2" t="s">
        <v>20</v>
      </c>
    </row>
    <row r="114" spans="1:13" ht="14.1" customHeight="1">
      <c r="A114" s="2">
        <v>2693</v>
      </c>
      <c r="B114" s="2" t="s">
        <v>10</v>
      </c>
      <c r="C114" s="2" t="s">
        <v>17</v>
      </c>
      <c r="D114" s="2" t="s">
        <v>48</v>
      </c>
      <c r="E114" s="3" t="s">
        <v>49</v>
      </c>
      <c r="F114" s="2">
        <v>94.61</v>
      </c>
      <c r="G114" s="2" t="s">
        <v>42</v>
      </c>
      <c r="H114" s="2">
        <v>600</v>
      </c>
      <c r="I114" s="2">
        <v>1979</v>
      </c>
      <c r="J114" s="63">
        <f>VLOOKUP(H114,'물량 단가 표'!$B$30:$D$37,3,0)</f>
        <v>533696</v>
      </c>
      <c r="K114" s="64">
        <f t="shared" si="1"/>
        <v>50.492978560000005</v>
      </c>
      <c r="L114" s="2" t="s">
        <v>30</v>
      </c>
      <c r="M114" s="2" t="s">
        <v>20</v>
      </c>
    </row>
    <row r="115" spans="1:13" ht="14.1" customHeight="1">
      <c r="A115" s="2">
        <v>2716</v>
      </c>
      <c r="B115" s="2" t="s">
        <v>10</v>
      </c>
      <c r="C115" s="2" t="s">
        <v>17</v>
      </c>
      <c r="D115" s="2" t="s">
        <v>28</v>
      </c>
      <c r="E115" s="3" t="s">
        <v>29</v>
      </c>
      <c r="F115" s="2">
        <v>12.25</v>
      </c>
      <c r="G115" s="2" t="s">
        <v>21</v>
      </c>
      <c r="H115" s="2">
        <v>150</v>
      </c>
      <c r="I115" s="2">
        <v>1982</v>
      </c>
      <c r="J115" s="63">
        <f>VLOOKUP(H115,'물량 단가 표'!$A$5:$F$22,6,0)</f>
        <v>262992</v>
      </c>
      <c r="K115" s="64">
        <f t="shared" si="1"/>
        <v>3.2216520000000002</v>
      </c>
      <c r="L115" s="2" t="s">
        <v>30</v>
      </c>
      <c r="M115" s="2" t="s">
        <v>20</v>
      </c>
    </row>
    <row r="116" spans="1:13" ht="14.1" customHeight="1">
      <c r="A116" s="2">
        <v>2731</v>
      </c>
      <c r="B116" s="2" t="s">
        <v>10</v>
      </c>
      <c r="C116" s="2" t="s">
        <v>17</v>
      </c>
      <c r="D116" s="2" t="s">
        <v>48</v>
      </c>
      <c r="E116" s="3" t="s">
        <v>49</v>
      </c>
      <c r="F116" s="2">
        <v>7.38</v>
      </c>
      <c r="G116" s="2" t="s">
        <v>21</v>
      </c>
      <c r="H116" s="2">
        <v>400</v>
      </c>
      <c r="I116" s="2">
        <v>1979</v>
      </c>
      <c r="J116" s="63">
        <f>VLOOKUP(H116,'물량 단가 표'!$A$5:$F$22,6,0)</f>
        <v>459651</v>
      </c>
      <c r="K116" s="64">
        <f t="shared" si="1"/>
        <v>3.39222438</v>
      </c>
      <c r="L116" s="2" t="s">
        <v>30</v>
      </c>
      <c r="M116" s="2" t="s">
        <v>20</v>
      </c>
    </row>
    <row r="117" spans="1:13" ht="14.1" customHeight="1">
      <c r="A117" s="2">
        <v>2766</v>
      </c>
      <c r="B117" s="2" t="s">
        <v>10</v>
      </c>
      <c r="C117" s="2" t="s">
        <v>17</v>
      </c>
      <c r="D117" s="2" t="s">
        <v>18</v>
      </c>
      <c r="E117" s="3" t="s">
        <v>19</v>
      </c>
      <c r="F117" s="2">
        <v>19.54</v>
      </c>
      <c r="G117" s="2" t="s">
        <v>42</v>
      </c>
      <c r="H117" s="2">
        <v>600</v>
      </c>
      <c r="I117" s="2">
        <v>1979</v>
      </c>
      <c r="J117" s="63">
        <f>VLOOKUP(H117,'물량 단가 표'!$B$30:$D$37,3,0)</f>
        <v>533696</v>
      </c>
      <c r="K117" s="64">
        <f t="shared" si="1"/>
        <v>10.42841984</v>
      </c>
      <c r="L117" s="2" t="s">
        <v>30</v>
      </c>
      <c r="M117" s="2" t="s">
        <v>20</v>
      </c>
    </row>
    <row r="118" spans="1:13" ht="14.1" customHeight="1">
      <c r="A118" s="2">
        <v>2767</v>
      </c>
      <c r="B118" s="2" t="s">
        <v>10</v>
      </c>
      <c r="C118" s="2" t="s">
        <v>17</v>
      </c>
      <c r="D118" s="2" t="s">
        <v>18</v>
      </c>
      <c r="E118" s="3" t="s">
        <v>19</v>
      </c>
      <c r="F118" s="2">
        <v>77.66</v>
      </c>
      <c r="G118" s="2" t="s">
        <v>42</v>
      </c>
      <c r="H118" s="2">
        <v>600</v>
      </c>
      <c r="I118" s="2">
        <v>1979</v>
      </c>
      <c r="J118" s="63">
        <f>VLOOKUP(H118,'물량 단가 표'!$B$30:$D$37,3,0)</f>
        <v>533696</v>
      </c>
      <c r="K118" s="64">
        <f t="shared" si="1"/>
        <v>41.446831359999997</v>
      </c>
      <c r="L118" s="2" t="s">
        <v>30</v>
      </c>
      <c r="M118" s="2" t="s">
        <v>20</v>
      </c>
    </row>
    <row r="119" spans="1:13" ht="14.1" customHeight="1">
      <c r="A119" s="2" t="s">
        <v>146</v>
      </c>
      <c r="B119" s="2" t="s">
        <v>10</v>
      </c>
      <c r="C119" s="2" t="s">
        <v>17</v>
      </c>
      <c r="D119" s="2" t="s">
        <v>18</v>
      </c>
      <c r="E119" s="3" t="s">
        <v>19</v>
      </c>
      <c r="F119" s="2">
        <v>328.7</v>
      </c>
      <c r="G119" s="2" t="s">
        <v>42</v>
      </c>
      <c r="H119" s="2">
        <v>600</v>
      </c>
      <c r="I119" s="2">
        <v>1979</v>
      </c>
      <c r="J119" s="63">
        <f>VLOOKUP(H119,'물량 단가 표'!$B$30:$D$37,3,0)</f>
        <v>533696</v>
      </c>
      <c r="K119" s="64">
        <f t="shared" si="1"/>
        <v>175.42587519999998</v>
      </c>
      <c r="L119" s="2" t="s">
        <v>30</v>
      </c>
      <c r="M119" s="2" t="s">
        <v>20</v>
      </c>
    </row>
  </sheetData>
  <autoFilter ref="A1:M119">
    <filterColumn colId="6"/>
  </autoFilter>
  <phoneticPr fontId="5" type="noConversion"/>
  <pageMargins left="0.70866141732283472" right="0.70866141732283472" top="0.86614173228346458" bottom="0.74803149606299213" header="0.47244094488188981" footer="0.31496062992125984"/>
  <pageSetup paperSize="9" scale="58" orientation="portrait" horizontalDpi="300" verticalDpi="300" r:id="rId1"/>
  <headerFooter>
    <oddHeader>&amp;C&amp;"HY울릉도B,보통"&amp;20안산시 노후관로 물량산출
&amp;14-공업용수 2단계-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M98"/>
  <sheetViews>
    <sheetView workbookViewId="0"/>
  </sheetViews>
  <sheetFormatPr defaultRowHeight="16.5"/>
  <cols>
    <col min="1" max="1" width="7.75" bestFit="1" customWidth="1"/>
    <col min="2" max="2" width="7.125" bestFit="1" customWidth="1"/>
    <col min="3" max="3" width="13" bestFit="1" customWidth="1"/>
    <col min="4" max="4" width="10.125" customWidth="1"/>
    <col min="5" max="5" width="13.75" bestFit="1" customWidth="1"/>
    <col min="6" max="6" width="12.125" bestFit="1" customWidth="1"/>
    <col min="7" max="8" width="7.625" customWidth="1"/>
    <col min="10" max="10" width="11.375" customWidth="1"/>
    <col min="11" max="11" width="16.5" bestFit="1" customWidth="1"/>
    <col min="13" max="13" width="11.75" customWidth="1"/>
  </cols>
  <sheetData>
    <row r="1" spans="1:13" s="1" customFormat="1">
      <c r="A1" s="58" t="s">
        <v>3</v>
      </c>
      <c r="B1" s="58" t="s">
        <v>0</v>
      </c>
      <c r="C1" s="58" t="s">
        <v>1</v>
      </c>
      <c r="D1" s="58" t="s">
        <v>2</v>
      </c>
      <c r="E1" s="58" t="s">
        <v>4</v>
      </c>
      <c r="F1" s="58" t="s">
        <v>226</v>
      </c>
      <c r="G1" s="58" t="s">
        <v>5</v>
      </c>
      <c r="H1" s="58" t="s">
        <v>6</v>
      </c>
      <c r="I1" s="58" t="s">
        <v>7</v>
      </c>
      <c r="J1" s="58" t="s">
        <v>227</v>
      </c>
      <c r="K1" s="58" t="s">
        <v>228</v>
      </c>
      <c r="L1" s="58" t="s">
        <v>8</v>
      </c>
      <c r="M1" s="58" t="s">
        <v>9</v>
      </c>
    </row>
    <row r="2" spans="1:13" ht="14.1" customHeight="1">
      <c r="A2" s="2">
        <v>54</v>
      </c>
      <c r="B2" s="2" t="s">
        <v>10</v>
      </c>
      <c r="C2" s="2" t="s">
        <v>17</v>
      </c>
      <c r="D2" s="2" t="s">
        <v>57</v>
      </c>
      <c r="E2" s="3" t="s">
        <v>58</v>
      </c>
      <c r="F2" s="2">
        <v>55.49</v>
      </c>
      <c r="G2" s="2" t="s">
        <v>42</v>
      </c>
      <c r="H2" s="2">
        <v>150</v>
      </c>
      <c r="I2" s="2">
        <v>1983</v>
      </c>
      <c r="J2" s="63">
        <f>VLOOKUP(H2,'물량 단가 표'!$A$5:$F$22,6,0)</f>
        <v>262992</v>
      </c>
      <c r="K2" s="64">
        <f>J2*F2/1000000</f>
        <v>14.59342608</v>
      </c>
      <c r="L2" s="2" t="s">
        <v>59</v>
      </c>
      <c r="M2" s="2" t="s">
        <v>20</v>
      </c>
    </row>
    <row r="3" spans="1:13" ht="14.1" customHeight="1">
      <c r="A3" s="2">
        <v>112</v>
      </c>
      <c r="B3" s="2" t="s">
        <v>10</v>
      </c>
      <c r="C3" s="2" t="s">
        <v>17</v>
      </c>
      <c r="D3" s="2" t="s">
        <v>57</v>
      </c>
      <c r="E3" s="3" t="s">
        <v>58</v>
      </c>
      <c r="F3" s="2">
        <v>171.07</v>
      </c>
      <c r="G3" s="2" t="s">
        <v>21</v>
      </c>
      <c r="H3" s="2">
        <v>200</v>
      </c>
      <c r="I3" s="2">
        <v>1980</v>
      </c>
      <c r="J3" s="63">
        <f>VLOOKUP(H3,'물량 단가 표'!$A$5:$F$22,6,0)</f>
        <v>283893</v>
      </c>
      <c r="K3" s="64">
        <f t="shared" ref="K3:K66" si="0">J3*F3/1000000</f>
        <v>48.565575509999995</v>
      </c>
      <c r="L3" s="2" t="s">
        <v>59</v>
      </c>
      <c r="M3" s="2" t="s">
        <v>20</v>
      </c>
    </row>
    <row r="4" spans="1:13" ht="14.1" customHeight="1">
      <c r="A4" s="2">
        <v>144</v>
      </c>
      <c r="B4" s="2" t="s">
        <v>10</v>
      </c>
      <c r="C4" s="2" t="s">
        <v>17</v>
      </c>
      <c r="D4" s="2" t="s">
        <v>63</v>
      </c>
      <c r="E4" s="3" t="s">
        <v>58</v>
      </c>
      <c r="F4" s="2">
        <v>118.98</v>
      </c>
      <c r="G4" s="2" t="s">
        <v>42</v>
      </c>
      <c r="H4" s="2">
        <v>150</v>
      </c>
      <c r="I4" s="2">
        <v>1980</v>
      </c>
      <c r="J4" s="63">
        <f>VLOOKUP(H4,'물량 단가 표'!$A$5:$F$22,6,0)</f>
        <v>262992</v>
      </c>
      <c r="K4" s="64">
        <f t="shared" si="0"/>
        <v>31.290788160000002</v>
      </c>
      <c r="L4" s="2" t="s">
        <v>59</v>
      </c>
      <c r="M4" s="2" t="s">
        <v>20</v>
      </c>
    </row>
    <row r="5" spans="1:13" ht="14.1" customHeight="1">
      <c r="A5" s="2">
        <v>180</v>
      </c>
      <c r="B5" s="2" t="s">
        <v>10</v>
      </c>
      <c r="C5" s="2" t="s">
        <v>17</v>
      </c>
      <c r="D5" s="2" t="s">
        <v>63</v>
      </c>
      <c r="E5" s="3" t="s">
        <v>58</v>
      </c>
      <c r="F5" s="2">
        <v>85.68</v>
      </c>
      <c r="G5" s="2" t="s">
        <v>21</v>
      </c>
      <c r="H5" s="2">
        <v>150</v>
      </c>
      <c r="I5" s="2">
        <v>1979</v>
      </c>
      <c r="J5" s="63">
        <f>VLOOKUP(H5,'물량 단가 표'!$A$5:$F$22,6,0)</f>
        <v>262992</v>
      </c>
      <c r="K5" s="64">
        <f t="shared" si="0"/>
        <v>22.533154560000003</v>
      </c>
      <c r="L5" s="2" t="s">
        <v>59</v>
      </c>
      <c r="M5" s="2" t="s">
        <v>20</v>
      </c>
    </row>
    <row r="6" spans="1:13" ht="14.1" customHeight="1">
      <c r="A6" s="2">
        <v>228</v>
      </c>
      <c r="B6" s="2" t="s">
        <v>10</v>
      </c>
      <c r="C6" s="2" t="s">
        <v>17</v>
      </c>
      <c r="D6" s="2" t="s">
        <v>63</v>
      </c>
      <c r="E6" s="3" t="s">
        <v>58</v>
      </c>
      <c r="F6" s="2">
        <v>89.87</v>
      </c>
      <c r="G6" s="2" t="s">
        <v>21</v>
      </c>
      <c r="H6" s="2">
        <v>150</v>
      </c>
      <c r="I6" s="2">
        <v>1979</v>
      </c>
      <c r="J6" s="63">
        <f>VLOOKUP(H6,'물량 단가 표'!$A$5:$F$22,6,0)</f>
        <v>262992</v>
      </c>
      <c r="K6" s="64">
        <f t="shared" si="0"/>
        <v>23.635091040000002</v>
      </c>
      <c r="L6" s="2" t="s">
        <v>59</v>
      </c>
      <c r="M6" s="2" t="s">
        <v>20</v>
      </c>
    </row>
    <row r="7" spans="1:13" ht="14.1" customHeight="1">
      <c r="A7" s="2">
        <v>266</v>
      </c>
      <c r="B7" s="2" t="s">
        <v>10</v>
      </c>
      <c r="C7" s="2" t="s">
        <v>17</v>
      </c>
      <c r="D7" s="2" t="s">
        <v>39</v>
      </c>
      <c r="E7" s="3" t="s">
        <v>40</v>
      </c>
      <c r="F7" s="2">
        <v>142.9</v>
      </c>
      <c r="G7" s="2" t="s">
        <v>42</v>
      </c>
      <c r="H7" s="2">
        <v>200</v>
      </c>
      <c r="I7" s="2">
        <v>1979</v>
      </c>
      <c r="J7" s="63">
        <f>VLOOKUP(H7,'물량 단가 표'!$A$5:$F$22,6,0)</f>
        <v>283893</v>
      </c>
      <c r="K7" s="64">
        <f t="shared" si="0"/>
        <v>40.5683097</v>
      </c>
      <c r="L7" s="2" t="s">
        <v>59</v>
      </c>
      <c r="M7" s="2" t="s">
        <v>20</v>
      </c>
    </row>
    <row r="8" spans="1:13" ht="14.1" customHeight="1">
      <c r="A8" s="2">
        <v>268</v>
      </c>
      <c r="B8" s="2" t="s">
        <v>10</v>
      </c>
      <c r="C8" s="2" t="s">
        <v>17</v>
      </c>
      <c r="D8" s="2" t="s">
        <v>57</v>
      </c>
      <c r="E8" s="3" t="s">
        <v>58</v>
      </c>
      <c r="F8" s="2">
        <v>13.48</v>
      </c>
      <c r="G8" s="2" t="s">
        <v>21</v>
      </c>
      <c r="H8" s="2">
        <v>150</v>
      </c>
      <c r="I8" s="2">
        <v>1979</v>
      </c>
      <c r="J8" s="63">
        <f>VLOOKUP(H8,'물량 단가 표'!$A$5:$F$22,6,0)</f>
        <v>262992</v>
      </c>
      <c r="K8" s="64">
        <f t="shared" si="0"/>
        <v>3.5451321600000001</v>
      </c>
      <c r="L8" s="2" t="s">
        <v>59</v>
      </c>
      <c r="M8" s="2" t="s">
        <v>20</v>
      </c>
    </row>
    <row r="9" spans="1:13" ht="14.1" customHeight="1">
      <c r="A9" s="2">
        <v>295</v>
      </c>
      <c r="B9" s="2" t="s">
        <v>10</v>
      </c>
      <c r="C9" s="2" t="s">
        <v>17</v>
      </c>
      <c r="D9" s="2" t="s">
        <v>57</v>
      </c>
      <c r="E9" s="3" t="s">
        <v>58</v>
      </c>
      <c r="F9" s="2">
        <v>36.700000000000003</v>
      </c>
      <c r="G9" s="2" t="s">
        <v>42</v>
      </c>
      <c r="H9" s="2">
        <v>150</v>
      </c>
      <c r="I9" s="2">
        <v>1981</v>
      </c>
      <c r="J9" s="63">
        <f>VLOOKUP(H9,'물량 단가 표'!$A$5:$F$22,6,0)</f>
        <v>262992</v>
      </c>
      <c r="K9" s="64">
        <f t="shared" si="0"/>
        <v>9.6518063999999999</v>
      </c>
      <c r="L9" s="2" t="s">
        <v>59</v>
      </c>
      <c r="M9" s="2" t="s">
        <v>20</v>
      </c>
    </row>
    <row r="10" spans="1:13" ht="14.1" customHeight="1">
      <c r="A10" s="2">
        <v>323</v>
      </c>
      <c r="B10" s="2" t="s">
        <v>10</v>
      </c>
      <c r="C10" s="2" t="s">
        <v>17</v>
      </c>
      <c r="D10" s="2" t="s">
        <v>57</v>
      </c>
      <c r="E10" s="3" t="s">
        <v>58</v>
      </c>
      <c r="F10" s="2">
        <v>151.84</v>
      </c>
      <c r="G10" s="2" t="s">
        <v>21</v>
      </c>
      <c r="H10" s="2">
        <v>150</v>
      </c>
      <c r="I10" s="2">
        <v>1980</v>
      </c>
      <c r="J10" s="63">
        <f>VLOOKUP(H10,'물량 단가 표'!$A$5:$F$22,6,0)</f>
        <v>262992</v>
      </c>
      <c r="K10" s="64">
        <f t="shared" si="0"/>
        <v>39.93270528</v>
      </c>
      <c r="L10" s="2" t="s">
        <v>59</v>
      </c>
      <c r="M10" s="2" t="s">
        <v>20</v>
      </c>
    </row>
    <row r="11" spans="1:13" ht="14.1" customHeight="1">
      <c r="A11" s="2">
        <v>346</v>
      </c>
      <c r="B11" s="2" t="s">
        <v>10</v>
      </c>
      <c r="C11" s="2" t="s">
        <v>17</v>
      </c>
      <c r="D11" s="2" t="s">
        <v>57</v>
      </c>
      <c r="E11" s="3" t="s">
        <v>58</v>
      </c>
      <c r="F11" s="2">
        <v>21.56</v>
      </c>
      <c r="G11" s="2" t="s">
        <v>21</v>
      </c>
      <c r="H11" s="2">
        <v>150</v>
      </c>
      <c r="I11" s="2">
        <v>1979</v>
      </c>
      <c r="J11" s="63">
        <f>VLOOKUP(H11,'물량 단가 표'!$A$5:$F$22,6,0)</f>
        <v>262992</v>
      </c>
      <c r="K11" s="64">
        <f t="shared" si="0"/>
        <v>5.6701075199999993</v>
      </c>
      <c r="L11" s="2" t="s">
        <v>59</v>
      </c>
      <c r="M11" s="2" t="s">
        <v>20</v>
      </c>
    </row>
    <row r="12" spans="1:13" ht="14.1" customHeight="1">
      <c r="A12" s="2">
        <v>347</v>
      </c>
      <c r="B12" s="2" t="s">
        <v>10</v>
      </c>
      <c r="C12" s="2" t="s">
        <v>17</v>
      </c>
      <c r="D12" s="2" t="s">
        <v>57</v>
      </c>
      <c r="E12" s="3" t="s">
        <v>58</v>
      </c>
      <c r="F12" s="2">
        <v>326.49</v>
      </c>
      <c r="G12" s="2" t="s">
        <v>21</v>
      </c>
      <c r="H12" s="2">
        <v>300</v>
      </c>
      <c r="I12" s="2">
        <v>1981</v>
      </c>
      <c r="J12" s="63">
        <f>VLOOKUP(H12,'물량 단가 표'!$A$5:$F$22,6,0)</f>
        <v>362252</v>
      </c>
      <c r="K12" s="64">
        <f t="shared" si="0"/>
        <v>118.27165548000001</v>
      </c>
      <c r="L12" s="2" t="s">
        <v>59</v>
      </c>
      <c r="M12" s="2" t="s">
        <v>20</v>
      </c>
    </row>
    <row r="13" spans="1:13" ht="14.1" customHeight="1">
      <c r="A13" s="2">
        <v>412</v>
      </c>
      <c r="B13" s="2" t="s">
        <v>10</v>
      </c>
      <c r="C13" s="2" t="s">
        <v>17</v>
      </c>
      <c r="D13" s="2" t="s">
        <v>57</v>
      </c>
      <c r="E13" s="3" t="s">
        <v>58</v>
      </c>
      <c r="F13" s="2">
        <v>55.07</v>
      </c>
      <c r="G13" s="2" t="s">
        <v>21</v>
      </c>
      <c r="H13" s="2">
        <v>150</v>
      </c>
      <c r="I13" s="2">
        <v>1979</v>
      </c>
      <c r="J13" s="63">
        <f>VLOOKUP(H13,'물량 단가 표'!$A$5:$F$22,6,0)</f>
        <v>262992</v>
      </c>
      <c r="K13" s="64">
        <f t="shared" si="0"/>
        <v>14.48296944</v>
      </c>
      <c r="L13" s="2" t="s">
        <v>59</v>
      </c>
      <c r="M13" s="2" t="s">
        <v>20</v>
      </c>
    </row>
    <row r="14" spans="1:13" ht="14.1" customHeight="1">
      <c r="A14" s="2">
        <v>413</v>
      </c>
      <c r="B14" s="2" t="s">
        <v>10</v>
      </c>
      <c r="C14" s="2" t="s">
        <v>17</v>
      </c>
      <c r="D14" s="2" t="s">
        <v>57</v>
      </c>
      <c r="E14" s="3" t="s">
        <v>58</v>
      </c>
      <c r="F14" s="2">
        <v>24.4</v>
      </c>
      <c r="G14" s="2" t="s">
        <v>21</v>
      </c>
      <c r="H14" s="2">
        <v>150</v>
      </c>
      <c r="I14" s="2">
        <v>1979</v>
      </c>
      <c r="J14" s="63">
        <f>VLOOKUP(H14,'물량 단가 표'!$A$5:$F$22,6,0)</f>
        <v>262992</v>
      </c>
      <c r="K14" s="64">
        <f t="shared" si="0"/>
        <v>6.4170048</v>
      </c>
      <c r="L14" s="2" t="s">
        <v>59</v>
      </c>
      <c r="M14" s="2" t="s">
        <v>20</v>
      </c>
    </row>
    <row r="15" spans="1:13" ht="14.1" customHeight="1">
      <c r="A15" s="2">
        <v>424</v>
      </c>
      <c r="B15" s="2" t="s">
        <v>10</v>
      </c>
      <c r="C15" s="2" t="s">
        <v>17</v>
      </c>
      <c r="D15" s="2" t="s">
        <v>57</v>
      </c>
      <c r="E15" s="3" t="s">
        <v>58</v>
      </c>
      <c r="F15" s="2">
        <v>99.58</v>
      </c>
      <c r="G15" s="2" t="s">
        <v>21</v>
      </c>
      <c r="H15" s="2">
        <v>200</v>
      </c>
      <c r="I15" s="2">
        <v>1980</v>
      </c>
      <c r="J15" s="63">
        <f>VLOOKUP(H15,'물량 단가 표'!$A$5:$F$22,6,0)</f>
        <v>283893</v>
      </c>
      <c r="K15" s="64">
        <f t="shared" si="0"/>
        <v>28.270064940000001</v>
      </c>
      <c r="L15" s="2" t="s">
        <v>59</v>
      </c>
      <c r="M15" s="2" t="s">
        <v>20</v>
      </c>
    </row>
    <row r="16" spans="1:13" ht="14.1" customHeight="1">
      <c r="A16" s="2">
        <v>521</v>
      </c>
      <c r="B16" s="2" t="s">
        <v>10</v>
      </c>
      <c r="C16" s="2" t="s">
        <v>17</v>
      </c>
      <c r="D16" s="2" t="s">
        <v>57</v>
      </c>
      <c r="E16" s="3" t="s">
        <v>58</v>
      </c>
      <c r="F16" s="2">
        <v>136.69999999999999</v>
      </c>
      <c r="G16" s="2" t="s">
        <v>21</v>
      </c>
      <c r="H16" s="2">
        <v>150</v>
      </c>
      <c r="I16" s="2">
        <v>1979</v>
      </c>
      <c r="J16" s="63">
        <f>VLOOKUP(H16,'물량 단가 표'!$A$5:$F$22,6,0)</f>
        <v>262992</v>
      </c>
      <c r="K16" s="64">
        <f t="shared" si="0"/>
        <v>35.951006399999997</v>
      </c>
      <c r="L16" s="2" t="s">
        <v>59</v>
      </c>
      <c r="M16" s="2" t="s">
        <v>20</v>
      </c>
    </row>
    <row r="17" spans="1:13" ht="14.1" customHeight="1">
      <c r="A17" s="2">
        <v>611</v>
      </c>
      <c r="B17" s="2" t="s">
        <v>10</v>
      </c>
      <c r="C17" s="2" t="s">
        <v>17</v>
      </c>
      <c r="D17" s="2" t="s">
        <v>63</v>
      </c>
      <c r="E17" s="3" t="s">
        <v>58</v>
      </c>
      <c r="F17" s="2">
        <v>110.02</v>
      </c>
      <c r="G17" s="2" t="s">
        <v>21</v>
      </c>
      <c r="H17" s="2">
        <v>150</v>
      </c>
      <c r="I17" s="2">
        <v>1980</v>
      </c>
      <c r="J17" s="63">
        <f>VLOOKUP(H17,'물량 단가 표'!$A$5:$F$22,6,0)</f>
        <v>262992</v>
      </c>
      <c r="K17" s="64">
        <f t="shared" si="0"/>
        <v>28.934379839999998</v>
      </c>
      <c r="L17" s="2" t="s">
        <v>59</v>
      </c>
      <c r="M17" s="2" t="s">
        <v>20</v>
      </c>
    </row>
    <row r="18" spans="1:13" ht="14.1" customHeight="1">
      <c r="A18" s="2">
        <v>623</v>
      </c>
      <c r="B18" s="2" t="s">
        <v>10</v>
      </c>
      <c r="C18" s="2" t="s">
        <v>17</v>
      </c>
      <c r="D18" s="2" t="s">
        <v>57</v>
      </c>
      <c r="E18" s="3" t="s">
        <v>58</v>
      </c>
      <c r="F18" s="2">
        <v>34.700000000000003</v>
      </c>
      <c r="G18" s="2" t="s">
        <v>21</v>
      </c>
      <c r="H18" s="2">
        <v>150</v>
      </c>
      <c r="I18" s="2">
        <v>1979</v>
      </c>
      <c r="J18" s="63">
        <f>VLOOKUP(H18,'물량 단가 표'!$A$5:$F$22,6,0)</f>
        <v>262992</v>
      </c>
      <c r="K18" s="64">
        <f t="shared" si="0"/>
        <v>9.1258224000000006</v>
      </c>
      <c r="L18" s="2" t="s">
        <v>59</v>
      </c>
      <c r="M18" s="2" t="s">
        <v>20</v>
      </c>
    </row>
    <row r="19" spans="1:13" ht="14.1" customHeight="1">
      <c r="A19" s="2">
        <v>647</v>
      </c>
      <c r="B19" s="2" t="s">
        <v>10</v>
      </c>
      <c r="C19" s="2" t="s">
        <v>17</v>
      </c>
      <c r="D19" s="2" t="s">
        <v>57</v>
      </c>
      <c r="E19" s="3" t="s">
        <v>58</v>
      </c>
      <c r="F19" s="2">
        <v>32.19</v>
      </c>
      <c r="G19" s="2" t="s">
        <v>21</v>
      </c>
      <c r="H19" s="2">
        <v>150</v>
      </c>
      <c r="I19" s="2">
        <v>1979</v>
      </c>
      <c r="J19" s="63">
        <f>VLOOKUP(H19,'물량 단가 표'!$A$5:$F$22,6,0)</f>
        <v>262992</v>
      </c>
      <c r="K19" s="64">
        <f t="shared" si="0"/>
        <v>8.4657124799999988</v>
      </c>
      <c r="L19" s="2" t="s">
        <v>59</v>
      </c>
      <c r="M19" s="2" t="s">
        <v>20</v>
      </c>
    </row>
    <row r="20" spans="1:13" ht="14.1" customHeight="1">
      <c r="A20" s="2">
        <v>648</v>
      </c>
      <c r="B20" s="2" t="s">
        <v>10</v>
      </c>
      <c r="C20" s="2" t="s">
        <v>17</v>
      </c>
      <c r="D20" s="2" t="s">
        <v>57</v>
      </c>
      <c r="E20" s="3" t="s">
        <v>58</v>
      </c>
      <c r="F20" s="2">
        <v>144.07</v>
      </c>
      <c r="G20" s="2" t="s">
        <v>42</v>
      </c>
      <c r="H20" s="2">
        <v>500</v>
      </c>
      <c r="I20" s="2">
        <v>1979</v>
      </c>
      <c r="J20" s="63">
        <f>VLOOKUP(H20,'물량 단가 표'!$B$30:$D$37,3,0)</f>
        <v>436185</v>
      </c>
      <c r="K20" s="64">
        <f t="shared" si="0"/>
        <v>62.841172949999994</v>
      </c>
      <c r="L20" s="2" t="s">
        <v>59</v>
      </c>
      <c r="M20" s="2" t="s">
        <v>20</v>
      </c>
    </row>
    <row r="21" spans="1:13" ht="14.1" customHeight="1">
      <c r="A21" s="2">
        <v>682</v>
      </c>
      <c r="B21" s="2" t="s">
        <v>10</v>
      </c>
      <c r="C21" s="2" t="s">
        <v>17</v>
      </c>
      <c r="D21" s="2" t="s">
        <v>63</v>
      </c>
      <c r="E21" s="3" t="s">
        <v>58</v>
      </c>
      <c r="F21" s="2">
        <v>59.56</v>
      </c>
      <c r="G21" s="2" t="s">
        <v>21</v>
      </c>
      <c r="H21" s="2">
        <v>200</v>
      </c>
      <c r="I21" s="2">
        <v>1980</v>
      </c>
      <c r="J21" s="63">
        <f>VLOOKUP(H21,'물량 단가 표'!$A$5:$F$22,6,0)</f>
        <v>283893</v>
      </c>
      <c r="K21" s="64">
        <f t="shared" si="0"/>
        <v>16.908667080000001</v>
      </c>
      <c r="L21" s="2" t="s">
        <v>59</v>
      </c>
      <c r="M21" s="2" t="s">
        <v>20</v>
      </c>
    </row>
    <row r="22" spans="1:13" ht="14.1" customHeight="1">
      <c r="A22" s="2">
        <v>710</v>
      </c>
      <c r="B22" s="2" t="s">
        <v>10</v>
      </c>
      <c r="C22" s="2" t="s">
        <v>17</v>
      </c>
      <c r="D22" s="2" t="s">
        <v>57</v>
      </c>
      <c r="E22" s="3" t="s">
        <v>58</v>
      </c>
      <c r="F22" s="2">
        <v>41.89</v>
      </c>
      <c r="G22" s="2" t="s">
        <v>21</v>
      </c>
      <c r="H22" s="2">
        <v>300</v>
      </c>
      <c r="I22" s="2">
        <v>1981</v>
      </c>
      <c r="J22" s="63">
        <f>VLOOKUP(H22,'물량 단가 표'!$A$5:$F$22,6,0)</f>
        <v>362252</v>
      </c>
      <c r="K22" s="64">
        <f t="shared" si="0"/>
        <v>15.174736279999999</v>
      </c>
      <c r="L22" s="2" t="s">
        <v>59</v>
      </c>
      <c r="M22" s="2" t="s">
        <v>20</v>
      </c>
    </row>
    <row r="23" spans="1:13" ht="14.1" customHeight="1">
      <c r="A23" s="2">
        <v>715</v>
      </c>
      <c r="B23" s="2" t="s">
        <v>10</v>
      </c>
      <c r="C23" s="2" t="s">
        <v>17</v>
      </c>
      <c r="D23" s="2" t="s">
        <v>57</v>
      </c>
      <c r="E23" s="3" t="s">
        <v>58</v>
      </c>
      <c r="F23" s="2">
        <v>91.65</v>
      </c>
      <c r="G23" s="2" t="s">
        <v>21</v>
      </c>
      <c r="H23" s="2">
        <v>150</v>
      </c>
      <c r="I23" s="2">
        <v>1981</v>
      </c>
      <c r="J23" s="63">
        <f>VLOOKUP(H23,'물량 단가 표'!$A$5:$F$22,6,0)</f>
        <v>262992</v>
      </c>
      <c r="K23" s="64">
        <f t="shared" si="0"/>
        <v>24.103216800000002</v>
      </c>
      <c r="L23" s="2" t="s">
        <v>59</v>
      </c>
      <c r="M23" s="2" t="s">
        <v>20</v>
      </c>
    </row>
    <row r="24" spans="1:13" ht="14.1" customHeight="1">
      <c r="A24" s="2">
        <v>716</v>
      </c>
      <c r="B24" s="2" t="s">
        <v>10</v>
      </c>
      <c r="C24" s="2" t="s">
        <v>17</v>
      </c>
      <c r="D24" s="2" t="s">
        <v>57</v>
      </c>
      <c r="E24" s="3" t="s">
        <v>58</v>
      </c>
      <c r="F24" s="2">
        <v>82.36</v>
      </c>
      <c r="G24" s="2" t="s">
        <v>21</v>
      </c>
      <c r="H24" s="2">
        <v>150</v>
      </c>
      <c r="I24" s="2">
        <v>1981</v>
      </c>
      <c r="J24" s="63">
        <f>VLOOKUP(H24,'물량 단가 표'!$A$5:$F$22,6,0)</f>
        <v>262992</v>
      </c>
      <c r="K24" s="64">
        <f t="shared" si="0"/>
        <v>21.66002112</v>
      </c>
      <c r="L24" s="2" t="s">
        <v>59</v>
      </c>
      <c r="M24" s="2" t="s">
        <v>20</v>
      </c>
    </row>
    <row r="25" spans="1:13" ht="14.1" customHeight="1">
      <c r="A25" s="2">
        <v>717</v>
      </c>
      <c r="B25" s="2" t="s">
        <v>10</v>
      </c>
      <c r="C25" s="2" t="s">
        <v>17</v>
      </c>
      <c r="D25" s="2" t="s">
        <v>57</v>
      </c>
      <c r="E25" s="3" t="s">
        <v>58</v>
      </c>
      <c r="F25" s="2">
        <v>5.59</v>
      </c>
      <c r="G25" s="2" t="s">
        <v>21</v>
      </c>
      <c r="H25" s="2">
        <v>150</v>
      </c>
      <c r="I25" s="2">
        <v>1981</v>
      </c>
      <c r="J25" s="63">
        <f>VLOOKUP(H25,'물량 단가 표'!$A$5:$F$22,6,0)</f>
        <v>262992</v>
      </c>
      <c r="K25" s="64">
        <f t="shared" si="0"/>
        <v>1.47012528</v>
      </c>
      <c r="L25" s="2" t="s">
        <v>59</v>
      </c>
      <c r="M25" s="2" t="s">
        <v>20</v>
      </c>
    </row>
    <row r="26" spans="1:13" ht="14.1" customHeight="1">
      <c r="A26" s="2">
        <v>746</v>
      </c>
      <c r="B26" s="2" t="s">
        <v>10</v>
      </c>
      <c r="C26" s="2" t="s">
        <v>17</v>
      </c>
      <c r="D26" s="2" t="s">
        <v>57</v>
      </c>
      <c r="E26" s="3" t="s">
        <v>58</v>
      </c>
      <c r="F26" s="2">
        <v>11.67</v>
      </c>
      <c r="G26" s="2" t="s">
        <v>42</v>
      </c>
      <c r="H26" s="2">
        <v>150</v>
      </c>
      <c r="I26" s="2">
        <v>1980</v>
      </c>
      <c r="J26" s="63">
        <f>VLOOKUP(H26,'물량 단가 표'!$A$5:$F$22,6,0)</f>
        <v>262992</v>
      </c>
      <c r="K26" s="64">
        <f t="shared" si="0"/>
        <v>3.0691166400000003</v>
      </c>
      <c r="L26" s="2" t="s">
        <v>59</v>
      </c>
      <c r="M26" s="2" t="s">
        <v>20</v>
      </c>
    </row>
    <row r="27" spans="1:13" ht="14.1" customHeight="1">
      <c r="A27" s="2">
        <v>810</v>
      </c>
      <c r="B27" s="2" t="s">
        <v>10</v>
      </c>
      <c r="C27" s="2" t="s">
        <v>17</v>
      </c>
      <c r="D27" s="2" t="s">
        <v>57</v>
      </c>
      <c r="E27" s="3" t="s">
        <v>58</v>
      </c>
      <c r="F27" s="2">
        <v>87.44</v>
      </c>
      <c r="G27" s="2" t="s">
        <v>21</v>
      </c>
      <c r="H27" s="2">
        <v>200</v>
      </c>
      <c r="I27" s="2">
        <v>1980</v>
      </c>
      <c r="J27" s="63">
        <f>VLOOKUP(H27,'물량 단가 표'!$A$5:$F$22,6,0)</f>
        <v>283893</v>
      </c>
      <c r="K27" s="64">
        <f t="shared" si="0"/>
        <v>24.823603919999996</v>
      </c>
      <c r="L27" s="2" t="s">
        <v>59</v>
      </c>
      <c r="M27" s="2" t="s">
        <v>20</v>
      </c>
    </row>
    <row r="28" spans="1:13" ht="14.1" customHeight="1">
      <c r="A28" s="2">
        <v>820</v>
      </c>
      <c r="B28" s="2" t="s">
        <v>10</v>
      </c>
      <c r="C28" s="2" t="s">
        <v>17</v>
      </c>
      <c r="D28" s="2" t="s">
        <v>57</v>
      </c>
      <c r="E28" s="3" t="s">
        <v>58</v>
      </c>
      <c r="F28" s="2">
        <v>41.68</v>
      </c>
      <c r="G28" s="2" t="s">
        <v>21</v>
      </c>
      <c r="H28" s="2">
        <v>150</v>
      </c>
      <c r="I28" s="2">
        <v>1979</v>
      </c>
      <c r="J28" s="63">
        <f>VLOOKUP(H28,'물량 단가 표'!$A$5:$F$22,6,0)</f>
        <v>262992</v>
      </c>
      <c r="K28" s="64">
        <f t="shared" si="0"/>
        <v>10.96150656</v>
      </c>
      <c r="L28" s="2" t="s">
        <v>59</v>
      </c>
      <c r="M28" s="2" t="s">
        <v>20</v>
      </c>
    </row>
    <row r="29" spans="1:13" ht="14.1" customHeight="1">
      <c r="A29" s="2">
        <v>843</v>
      </c>
      <c r="B29" s="2" t="s">
        <v>10</v>
      </c>
      <c r="C29" s="2" t="s">
        <v>17</v>
      </c>
      <c r="D29" s="2" t="s">
        <v>57</v>
      </c>
      <c r="E29" s="3" t="s">
        <v>58</v>
      </c>
      <c r="F29" s="2">
        <v>130.06</v>
      </c>
      <c r="G29" s="2" t="s">
        <v>21</v>
      </c>
      <c r="H29" s="2">
        <v>150</v>
      </c>
      <c r="I29" s="2">
        <v>1981</v>
      </c>
      <c r="J29" s="63">
        <f>VLOOKUP(H29,'물량 단가 표'!$A$5:$F$22,6,0)</f>
        <v>262992</v>
      </c>
      <c r="K29" s="64">
        <f t="shared" si="0"/>
        <v>34.204739520000004</v>
      </c>
      <c r="L29" s="2" t="s">
        <v>59</v>
      </c>
      <c r="M29" s="2" t="s">
        <v>20</v>
      </c>
    </row>
    <row r="30" spans="1:13" ht="14.1" customHeight="1">
      <c r="A30" s="2">
        <v>967</v>
      </c>
      <c r="B30" s="2" t="s">
        <v>10</v>
      </c>
      <c r="C30" s="2" t="s">
        <v>17</v>
      </c>
      <c r="D30" s="2" t="s">
        <v>57</v>
      </c>
      <c r="E30" s="3" t="s">
        <v>58</v>
      </c>
      <c r="F30" s="2">
        <v>54.22</v>
      </c>
      <c r="G30" s="2" t="s">
        <v>21</v>
      </c>
      <c r="H30" s="2">
        <v>80</v>
      </c>
      <c r="I30" s="2">
        <v>1981</v>
      </c>
      <c r="J30" s="63">
        <f>VLOOKUP(H30,'물량 단가 표'!$A$5:$F$22,6,0)</f>
        <v>224440</v>
      </c>
      <c r="K30" s="64">
        <f t="shared" si="0"/>
        <v>12.169136799999999</v>
      </c>
      <c r="L30" s="2" t="s">
        <v>59</v>
      </c>
      <c r="M30" s="2" t="s">
        <v>20</v>
      </c>
    </row>
    <row r="31" spans="1:13" ht="14.1" customHeight="1">
      <c r="A31" s="2">
        <v>992</v>
      </c>
      <c r="B31" s="2" t="s">
        <v>10</v>
      </c>
      <c r="C31" s="2" t="s">
        <v>17</v>
      </c>
      <c r="D31" s="2" t="s">
        <v>57</v>
      </c>
      <c r="E31" s="3" t="s">
        <v>58</v>
      </c>
      <c r="F31" s="2">
        <v>114.43</v>
      </c>
      <c r="G31" s="2" t="s">
        <v>21</v>
      </c>
      <c r="H31" s="2">
        <v>200</v>
      </c>
      <c r="I31" s="2">
        <v>1980</v>
      </c>
      <c r="J31" s="63">
        <f>VLOOKUP(H31,'물량 단가 표'!$A$5:$F$22,6,0)</f>
        <v>283893</v>
      </c>
      <c r="K31" s="64">
        <f t="shared" si="0"/>
        <v>32.485875990000004</v>
      </c>
      <c r="L31" s="2" t="s">
        <v>59</v>
      </c>
      <c r="M31" s="2" t="s">
        <v>20</v>
      </c>
    </row>
    <row r="32" spans="1:13" ht="14.1" customHeight="1">
      <c r="A32" s="2">
        <v>1016</v>
      </c>
      <c r="B32" s="2" t="s">
        <v>10</v>
      </c>
      <c r="C32" s="2" t="s">
        <v>17</v>
      </c>
      <c r="D32" s="2" t="s">
        <v>57</v>
      </c>
      <c r="E32" s="3" t="s">
        <v>58</v>
      </c>
      <c r="F32" s="2">
        <v>110.7</v>
      </c>
      <c r="G32" s="2" t="s">
        <v>21</v>
      </c>
      <c r="H32" s="2">
        <v>150</v>
      </c>
      <c r="I32" s="2">
        <v>1979</v>
      </c>
      <c r="J32" s="63">
        <f>VLOOKUP(H32,'물량 단가 표'!$A$5:$F$22,6,0)</f>
        <v>262992</v>
      </c>
      <c r="K32" s="64">
        <f t="shared" si="0"/>
        <v>29.113214400000004</v>
      </c>
      <c r="L32" s="2" t="s">
        <v>59</v>
      </c>
      <c r="M32" s="2" t="s">
        <v>20</v>
      </c>
    </row>
    <row r="33" spans="1:13" ht="14.1" customHeight="1">
      <c r="A33" s="2">
        <v>1034</v>
      </c>
      <c r="B33" s="2" t="s">
        <v>10</v>
      </c>
      <c r="C33" s="2" t="s">
        <v>17</v>
      </c>
      <c r="D33" s="2" t="s">
        <v>57</v>
      </c>
      <c r="E33" s="3" t="s">
        <v>58</v>
      </c>
      <c r="F33" s="2">
        <v>128.08000000000001</v>
      </c>
      <c r="G33" s="2" t="s">
        <v>42</v>
      </c>
      <c r="H33" s="2">
        <v>800</v>
      </c>
      <c r="I33" s="2">
        <v>1979</v>
      </c>
      <c r="J33" s="63">
        <f>VLOOKUP(H33,'물량 단가 표'!$B$30:$D$37,3,0)</f>
        <v>750176</v>
      </c>
      <c r="K33" s="64">
        <f t="shared" si="0"/>
        <v>96.08254208000001</v>
      </c>
      <c r="L33" s="2" t="s">
        <v>59</v>
      </c>
      <c r="M33" s="2" t="s">
        <v>20</v>
      </c>
    </row>
    <row r="34" spans="1:13" ht="14.1" customHeight="1">
      <c r="A34" s="2">
        <v>1073</v>
      </c>
      <c r="B34" s="2" t="s">
        <v>10</v>
      </c>
      <c r="C34" s="2" t="s">
        <v>17</v>
      </c>
      <c r="D34" s="2" t="s">
        <v>57</v>
      </c>
      <c r="E34" s="3" t="s">
        <v>58</v>
      </c>
      <c r="F34" s="2">
        <v>32.21</v>
      </c>
      <c r="G34" s="2" t="s">
        <v>21</v>
      </c>
      <c r="H34" s="2">
        <v>150</v>
      </c>
      <c r="I34" s="2">
        <v>1981</v>
      </c>
      <c r="J34" s="63">
        <f>VLOOKUP(H34,'물량 단가 표'!$A$5:$F$22,6,0)</f>
        <v>262992</v>
      </c>
      <c r="K34" s="64">
        <f t="shared" si="0"/>
        <v>8.4709723199999996</v>
      </c>
      <c r="L34" s="2" t="s">
        <v>59</v>
      </c>
      <c r="M34" s="2" t="s">
        <v>20</v>
      </c>
    </row>
    <row r="35" spans="1:13" ht="14.1" customHeight="1">
      <c r="A35" s="2">
        <v>1134</v>
      </c>
      <c r="B35" s="2" t="s">
        <v>10</v>
      </c>
      <c r="C35" s="2" t="s">
        <v>17</v>
      </c>
      <c r="D35" s="2" t="s">
        <v>57</v>
      </c>
      <c r="E35" s="3" t="s">
        <v>58</v>
      </c>
      <c r="F35" s="2">
        <v>137.47</v>
      </c>
      <c r="G35" s="2" t="s">
        <v>21</v>
      </c>
      <c r="H35" s="2">
        <v>200</v>
      </c>
      <c r="I35" s="2">
        <v>1980</v>
      </c>
      <c r="J35" s="63">
        <f>VLOOKUP(H35,'물량 단가 표'!$A$5:$F$22,6,0)</f>
        <v>283893</v>
      </c>
      <c r="K35" s="64">
        <f t="shared" si="0"/>
        <v>39.026770710000001</v>
      </c>
      <c r="L35" s="2" t="s">
        <v>59</v>
      </c>
      <c r="M35" s="2" t="s">
        <v>20</v>
      </c>
    </row>
    <row r="36" spans="1:13" ht="14.1" customHeight="1">
      <c r="A36" s="2">
        <v>1136</v>
      </c>
      <c r="B36" s="2" t="s">
        <v>10</v>
      </c>
      <c r="C36" s="2" t="s">
        <v>17</v>
      </c>
      <c r="D36" s="2" t="s">
        <v>57</v>
      </c>
      <c r="E36" s="3" t="s">
        <v>58</v>
      </c>
      <c r="F36" s="2">
        <v>32.72</v>
      </c>
      <c r="G36" s="2" t="s">
        <v>21</v>
      </c>
      <c r="H36" s="2">
        <v>150</v>
      </c>
      <c r="I36" s="2">
        <v>1981</v>
      </c>
      <c r="J36" s="63">
        <f>VLOOKUP(H36,'물량 단가 표'!$A$5:$F$22,6,0)</f>
        <v>262992</v>
      </c>
      <c r="K36" s="64">
        <f t="shared" si="0"/>
        <v>8.6050982400000002</v>
      </c>
      <c r="L36" s="2" t="s">
        <v>59</v>
      </c>
      <c r="M36" s="2" t="s">
        <v>20</v>
      </c>
    </row>
    <row r="37" spans="1:13" ht="14.1" customHeight="1">
      <c r="A37" s="2">
        <v>1153</v>
      </c>
      <c r="B37" s="2" t="s">
        <v>10</v>
      </c>
      <c r="C37" s="2" t="s">
        <v>17</v>
      </c>
      <c r="D37" s="2" t="s">
        <v>57</v>
      </c>
      <c r="E37" s="3" t="s">
        <v>58</v>
      </c>
      <c r="F37" s="2">
        <v>56.08</v>
      </c>
      <c r="G37" s="2" t="s">
        <v>21</v>
      </c>
      <c r="H37" s="2">
        <v>150</v>
      </c>
      <c r="I37" s="2">
        <v>1980</v>
      </c>
      <c r="J37" s="63">
        <f>VLOOKUP(H37,'물량 단가 표'!$A$5:$F$22,6,0)</f>
        <v>262992</v>
      </c>
      <c r="K37" s="64">
        <f t="shared" si="0"/>
        <v>14.748591359999999</v>
      </c>
      <c r="L37" s="2" t="s">
        <v>59</v>
      </c>
      <c r="M37" s="2" t="s">
        <v>20</v>
      </c>
    </row>
    <row r="38" spans="1:13" ht="14.1" customHeight="1">
      <c r="A38" s="2">
        <v>1251</v>
      </c>
      <c r="B38" s="2" t="s">
        <v>10</v>
      </c>
      <c r="C38" s="2" t="s">
        <v>17</v>
      </c>
      <c r="D38" s="2" t="s">
        <v>57</v>
      </c>
      <c r="E38" s="3" t="s">
        <v>58</v>
      </c>
      <c r="F38" s="2">
        <v>110.58</v>
      </c>
      <c r="G38" s="2" t="s">
        <v>42</v>
      </c>
      <c r="H38" s="2">
        <v>150</v>
      </c>
      <c r="I38" s="2">
        <v>1981</v>
      </c>
      <c r="J38" s="63">
        <f>VLOOKUP(H38,'물량 단가 표'!$A$5:$F$22,6,0)</f>
        <v>262992</v>
      </c>
      <c r="K38" s="64">
        <f t="shared" si="0"/>
        <v>29.081655359999999</v>
      </c>
      <c r="L38" s="2" t="s">
        <v>59</v>
      </c>
      <c r="M38" s="2" t="s">
        <v>20</v>
      </c>
    </row>
    <row r="39" spans="1:13" ht="14.1" customHeight="1">
      <c r="A39" s="2">
        <v>1312</v>
      </c>
      <c r="B39" s="2" t="s">
        <v>10</v>
      </c>
      <c r="C39" s="2" t="s">
        <v>17</v>
      </c>
      <c r="D39" s="2" t="s">
        <v>57</v>
      </c>
      <c r="E39" s="3" t="s">
        <v>58</v>
      </c>
      <c r="F39" s="2">
        <v>60.51</v>
      </c>
      <c r="G39" s="2" t="s">
        <v>21</v>
      </c>
      <c r="H39" s="2">
        <v>150</v>
      </c>
      <c r="I39" s="2">
        <v>1979</v>
      </c>
      <c r="J39" s="63">
        <f>VLOOKUP(H39,'물량 단가 표'!$A$5:$F$22,6,0)</f>
        <v>262992</v>
      </c>
      <c r="K39" s="64">
        <f t="shared" si="0"/>
        <v>15.91364592</v>
      </c>
      <c r="L39" s="2" t="s">
        <v>59</v>
      </c>
      <c r="M39" s="2" t="s">
        <v>20</v>
      </c>
    </row>
    <row r="40" spans="1:13" ht="14.1" customHeight="1">
      <c r="A40" s="2">
        <v>1313</v>
      </c>
      <c r="B40" s="2" t="s">
        <v>10</v>
      </c>
      <c r="C40" s="2" t="s">
        <v>17</v>
      </c>
      <c r="D40" s="2" t="s">
        <v>57</v>
      </c>
      <c r="E40" s="3" t="s">
        <v>58</v>
      </c>
      <c r="F40" s="2">
        <v>70.38</v>
      </c>
      <c r="G40" s="2" t="s">
        <v>21</v>
      </c>
      <c r="H40" s="2">
        <v>200</v>
      </c>
      <c r="I40" s="2">
        <v>1980</v>
      </c>
      <c r="J40" s="63">
        <f>VLOOKUP(H40,'물량 단가 표'!$A$5:$F$22,6,0)</f>
        <v>283893</v>
      </c>
      <c r="K40" s="64">
        <f t="shared" si="0"/>
        <v>19.980389339999999</v>
      </c>
      <c r="L40" s="2" t="s">
        <v>59</v>
      </c>
      <c r="M40" s="2" t="s">
        <v>20</v>
      </c>
    </row>
    <row r="41" spans="1:13" ht="14.1" customHeight="1">
      <c r="A41" s="2">
        <v>1341</v>
      </c>
      <c r="B41" s="2" t="s">
        <v>10</v>
      </c>
      <c r="C41" s="2" t="s">
        <v>17</v>
      </c>
      <c r="D41" s="2" t="s">
        <v>63</v>
      </c>
      <c r="E41" s="3" t="s">
        <v>58</v>
      </c>
      <c r="F41" s="2">
        <v>106.86</v>
      </c>
      <c r="G41" s="2" t="s">
        <v>21</v>
      </c>
      <c r="H41" s="2">
        <v>200</v>
      </c>
      <c r="I41" s="2">
        <v>1980</v>
      </c>
      <c r="J41" s="63">
        <f>VLOOKUP(H41,'물량 단가 표'!$A$5:$F$22,6,0)</f>
        <v>283893</v>
      </c>
      <c r="K41" s="64">
        <f t="shared" si="0"/>
        <v>30.336805980000001</v>
      </c>
      <c r="L41" s="2" t="s">
        <v>59</v>
      </c>
      <c r="M41" s="2" t="s">
        <v>20</v>
      </c>
    </row>
    <row r="42" spans="1:13" ht="14.1" customHeight="1">
      <c r="A42" s="2">
        <v>1379</v>
      </c>
      <c r="B42" s="2" t="s">
        <v>10</v>
      </c>
      <c r="C42" s="2" t="s">
        <v>17</v>
      </c>
      <c r="D42" s="2" t="s">
        <v>39</v>
      </c>
      <c r="E42" s="3" t="s">
        <v>40</v>
      </c>
      <c r="F42" s="2">
        <v>51.4</v>
      </c>
      <c r="G42" s="2" t="s">
        <v>42</v>
      </c>
      <c r="H42" s="2">
        <v>150</v>
      </c>
      <c r="I42" s="2">
        <v>1980</v>
      </c>
      <c r="J42" s="63">
        <f>VLOOKUP(H42,'물량 단가 표'!$A$5:$F$22,6,0)</f>
        <v>262992</v>
      </c>
      <c r="K42" s="64">
        <f t="shared" si="0"/>
        <v>13.517788799999998</v>
      </c>
      <c r="L42" s="2" t="s">
        <v>59</v>
      </c>
      <c r="M42" s="2" t="s">
        <v>20</v>
      </c>
    </row>
    <row r="43" spans="1:13" ht="14.1" customHeight="1">
      <c r="A43" s="2">
        <v>1415</v>
      </c>
      <c r="B43" s="2" t="s">
        <v>10</v>
      </c>
      <c r="C43" s="2" t="s">
        <v>17</v>
      </c>
      <c r="D43" s="2" t="s">
        <v>57</v>
      </c>
      <c r="E43" s="3" t="s">
        <v>58</v>
      </c>
      <c r="F43" s="2">
        <v>30.04</v>
      </c>
      <c r="G43" s="2" t="s">
        <v>21</v>
      </c>
      <c r="H43" s="2">
        <v>150</v>
      </c>
      <c r="I43" s="2">
        <v>1981</v>
      </c>
      <c r="J43" s="63">
        <f>VLOOKUP(H43,'물량 단가 표'!$A$5:$F$22,6,0)</f>
        <v>262992</v>
      </c>
      <c r="K43" s="64">
        <f t="shared" si="0"/>
        <v>7.9002796799999997</v>
      </c>
      <c r="L43" s="2" t="s">
        <v>59</v>
      </c>
      <c r="M43" s="2" t="s">
        <v>20</v>
      </c>
    </row>
    <row r="44" spans="1:13" ht="14.1" customHeight="1">
      <c r="A44" s="2">
        <v>1426</v>
      </c>
      <c r="B44" s="2" t="s">
        <v>10</v>
      </c>
      <c r="C44" s="2" t="s">
        <v>17</v>
      </c>
      <c r="D44" s="2" t="s">
        <v>57</v>
      </c>
      <c r="E44" s="3" t="s">
        <v>58</v>
      </c>
      <c r="F44" s="2">
        <v>54.77</v>
      </c>
      <c r="G44" s="2" t="s">
        <v>21</v>
      </c>
      <c r="H44" s="2">
        <v>300</v>
      </c>
      <c r="I44" s="2">
        <v>1981</v>
      </c>
      <c r="J44" s="63">
        <f>VLOOKUP(H44,'물량 단가 표'!$A$5:$F$22,6,0)</f>
        <v>362252</v>
      </c>
      <c r="K44" s="64">
        <f t="shared" si="0"/>
        <v>19.840542040000003</v>
      </c>
      <c r="L44" s="2" t="s">
        <v>59</v>
      </c>
      <c r="M44" s="2" t="s">
        <v>20</v>
      </c>
    </row>
    <row r="45" spans="1:13" ht="14.1" customHeight="1">
      <c r="A45" s="2">
        <v>1443</v>
      </c>
      <c r="B45" s="2" t="s">
        <v>10</v>
      </c>
      <c r="C45" s="2" t="s">
        <v>17</v>
      </c>
      <c r="D45" s="2" t="s">
        <v>57</v>
      </c>
      <c r="E45" s="3" t="s">
        <v>58</v>
      </c>
      <c r="F45" s="2">
        <v>58.34</v>
      </c>
      <c r="G45" s="2" t="s">
        <v>42</v>
      </c>
      <c r="H45" s="2">
        <v>500</v>
      </c>
      <c r="I45" s="2">
        <v>1979</v>
      </c>
      <c r="J45" s="63">
        <f>VLOOKUP(H45,'물량 단가 표'!$B$30:$D$37,3,0)</f>
        <v>436185</v>
      </c>
      <c r="K45" s="64">
        <f t="shared" si="0"/>
        <v>25.447032900000004</v>
      </c>
      <c r="L45" s="2" t="s">
        <v>59</v>
      </c>
      <c r="M45" s="2" t="s">
        <v>20</v>
      </c>
    </row>
    <row r="46" spans="1:13" ht="14.1" customHeight="1">
      <c r="A46" s="2">
        <v>1474</v>
      </c>
      <c r="B46" s="2" t="s">
        <v>10</v>
      </c>
      <c r="C46" s="2" t="s">
        <v>17</v>
      </c>
      <c r="D46" s="2" t="s">
        <v>57</v>
      </c>
      <c r="E46" s="3" t="s">
        <v>58</v>
      </c>
      <c r="F46" s="2">
        <v>120.39</v>
      </c>
      <c r="G46" s="2" t="s">
        <v>42</v>
      </c>
      <c r="H46" s="2">
        <v>500</v>
      </c>
      <c r="I46" s="2">
        <v>1979</v>
      </c>
      <c r="J46" s="63">
        <f>VLOOKUP(H46,'물량 단가 표'!$B$30:$D$37,3,0)</f>
        <v>436185</v>
      </c>
      <c r="K46" s="64">
        <f t="shared" si="0"/>
        <v>52.51231215</v>
      </c>
      <c r="L46" s="2" t="s">
        <v>59</v>
      </c>
      <c r="M46" s="2" t="s">
        <v>20</v>
      </c>
    </row>
    <row r="47" spans="1:13" ht="14.1" customHeight="1">
      <c r="A47" s="2">
        <v>1475</v>
      </c>
      <c r="B47" s="2" t="s">
        <v>10</v>
      </c>
      <c r="C47" s="2" t="s">
        <v>17</v>
      </c>
      <c r="D47" s="2" t="s">
        <v>57</v>
      </c>
      <c r="E47" s="3" t="s">
        <v>58</v>
      </c>
      <c r="F47" s="2">
        <v>18.690000000000001</v>
      </c>
      <c r="G47" s="2" t="s">
        <v>42</v>
      </c>
      <c r="H47" s="2">
        <v>500</v>
      </c>
      <c r="I47" s="2">
        <v>1979</v>
      </c>
      <c r="J47" s="63">
        <f>VLOOKUP(H47,'물량 단가 표'!$B$30:$D$37,3,0)</f>
        <v>436185</v>
      </c>
      <c r="K47" s="64">
        <f t="shared" si="0"/>
        <v>8.1522976499999995</v>
      </c>
      <c r="L47" s="2" t="s">
        <v>59</v>
      </c>
      <c r="M47" s="2" t="s">
        <v>20</v>
      </c>
    </row>
    <row r="48" spans="1:13" ht="14.1" customHeight="1">
      <c r="A48" s="2">
        <v>1481</v>
      </c>
      <c r="B48" s="2" t="s">
        <v>10</v>
      </c>
      <c r="C48" s="2" t="s">
        <v>17</v>
      </c>
      <c r="D48" s="2" t="s">
        <v>57</v>
      </c>
      <c r="E48" s="3" t="s">
        <v>58</v>
      </c>
      <c r="F48" s="2">
        <v>14.34</v>
      </c>
      <c r="G48" s="2" t="s">
        <v>21</v>
      </c>
      <c r="H48" s="2">
        <v>150</v>
      </c>
      <c r="I48" s="2">
        <v>1979</v>
      </c>
      <c r="J48" s="63">
        <f>VLOOKUP(H48,'물량 단가 표'!$A$5:$F$22,6,0)</f>
        <v>262992</v>
      </c>
      <c r="K48" s="64">
        <f t="shared" si="0"/>
        <v>3.77130528</v>
      </c>
      <c r="L48" s="2" t="s">
        <v>59</v>
      </c>
      <c r="M48" s="2" t="s">
        <v>20</v>
      </c>
    </row>
    <row r="49" spans="1:13" ht="14.1" customHeight="1">
      <c r="A49" s="2">
        <v>1532</v>
      </c>
      <c r="B49" s="2" t="s">
        <v>10</v>
      </c>
      <c r="C49" s="2" t="s">
        <v>17</v>
      </c>
      <c r="D49" s="2" t="s">
        <v>57</v>
      </c>
      <c r="E49" s="3" t="s">
        <v>58</v>
      </c>
      <c r="F49" s="2">
        <v>23.64</v>
      </c>
      <c r="G49" s="2" t="s">
        <v>21</v>
      </c>
      <c r="H49" s="2">
        <v>150</v>
      </c>
      <c r="I49" s="2">
        <v>1979</v>
      </c>
      <c r="J49" s="63">
        <f>VLOOKUP(H49,'물량 단가 표'!$A$5:$F$22,6,0)</f>
        <v>262992</v>
      </c>
      <c r="K49" s="64">
        <f t="shared" si="0"/>
        <v>6.21713088</v>
      </c>
      <c r="L49" s="2" t="s">
        <v>59</v>
      </c>
      <c r="M49" s="2" t="s">
        <v>20</v>
      </c>
    </row>
    <row r="50" spans="1:13" ht="14.1" customHeight="1">
      <c r="A50" s="2">
        <v>1600</v>
      </c>
      <c r="B50" s="2" t="s">
        <v>10</v>
      </c>
      <c r="C50" s="2" t="s">
        <v>17</v>
      </c>
      <c r="D50" s="2" t="s">
        <v>57</v>
      </c>
      <c r="E50" s="3" t="s">
        <v>58</v>
      </c>
      <c r="F50" s="2">
        <v>156.4</v>
      </c>
      <c r="G50" s="2" t="s">
        <v>21</v>
      </c>
      <c r="H50" s="2">
        <v>200</v>
      </c>
      <c r="I50" s="2">
        <v>1980</v>
      </c>
      <c r="J50" s="63">
        <f>VLOOKUP(H50,'물량 단가 표'!$A$5:$F$22,6,0)</f>
        <v>283893</v>
      </c>
      <c r="K50" s="64">
        <f t="shared" si="0"/>
        <v>44.400865200000005</v>
      </c>
      <c r="L50" s="2" t="s">
        <v>59</v>
      </c>
      <c r="M50" s="2" t="s">
        <v>20</v>
      </c>
    </row>
    <row r="51" spans="1:13" ht="14.1" customHeight="1">
      <c r="A51" s="2">
        <v>1601</v>
      </c>
      <c r="B51" s="2" t="s">
        <v>10</v>
      </c>
      <c r="C51" s="2" t="s">
        <v>17</v>
      </c>
      <c r="D51" s="2" t="s">
        <v>57</v>
      </c>
      <c r="E51" s="3" t="s">
        <v>58</v>
      </c>
      <c r="F51" s="2">
        <v>126.61</v>
      </c>
      <c r="G51" s="2" t="s">
        <v>21</v>
      </c>
      <c r="H51" s="2">
        <v>200</v>
      </c>
      <c r="I51" s="2">
        <v>1980</v>
      </c>
      <c r="J51" s="63">
        <f>VLOOKUP(H51,'물량 단가 표'!$A$5:$F$22,6,0)</f>
        <v>283893</v>
      </c>
      <c r="K51" s="64">
        <f t="shared" si="0"/>
        <v>35.943692729999995</v>
      </c>
      <c r="L51" s="2" t="s">
        <v>59</v>
      </c>
      <c r="M51" s="2" t="s">
        <v>20</v>
      </c>
    </row>
    <row r="52" spans="1:13" ht="14.1" customHeight="1">
      <c r="A52" s="2">
        <v>1685</v>
      </c>
      <c r="B52" s="2" t="s">
        <v>10</v>
      </c>
      <c r="C52" s="2" t="s">
        <v>17</v>
      </c>
      <c r="D52" s="2" t="s">
        <v>63</v>
      </c>
      <c r="E52" s="3" t="s">
        <v>58</v>
      </c>
      <c r="F52" s="2">
        <v>84.82</v>
      </c>
      <c r="G52" s="2" t="s">
        <v>42</v>
      </c>
      <c r="H52" s="2">
        <v>100</v>
      </c>
      <c r="I52" s="2">
        <v>1979</v>
      </c>
      <c r="J52" s="63">
        <f>VLOOKUP(H52,'물량 단가 표'!$A$5:$F$22,6,0)</f>
        <v>224440</v>
      </c>
      <c r="K52" s="64">
        <f t="shared" si="0"/>
        <v>19.037000799999998</v>
      </c>
      <c r="L52" s="2" t="s">
        <v>59</v>
      </c>
      <c r="M52" s="2" t="s">
        <v>20</v>
      </c>
    </row>
    <row r="53" spans="1:13" ht="14.1" customHeight="1">
      <c r="A53" s="2">
        <v>1686</v>
      </c>
      <c r="B53" s="2" t="s">
        <v>10</v>
      </c>
      <c r="C53" s="2" t="s">
        <v>17</v>
      </c>
      <c r="D53" s="2" t="s">
        <v>63</v>
      </c>
      <c r="E53" s="3" t="s">
        <v>58</v>
      </c>
      <c r="F53" s="2">
        <v>266.68</v>
      </c>
      <c r="G53" s="2" t="s">
        <v>42</v>
      </c>
      <c r="H53" s="2">
        <v>100</v>
      </c>
      <c r="I53" s="2">
        <v>1979</v>
      </c>
      <c r="J53" s="63">
        <f>VLOOKUP(H53,'물량 단가 표'!$A$5:$F$22,6,0)</f>
        <v>224440</v>
      </c>
      <c r="K53" s="64">
        <f t="shared" si="0"/>
        <v>59.853659200000003</v>
      </c>
      <c r="L53" s="2" t="s">
        <v>59</v>
      </c>
      <c r="M53" s="2" t="s">
        <v>20</v>
      </c>
    </row>
    <row r="54" spans="1:13" ht="14.1" customHeight="1">
      <c r="A54" s="2">
        <v>1712</v>
      </c>
      <c r="B54" s="2" t="s">
        <v>10</v>
      </c>
      <c r="C54" s="2" t="s">
        <v>17</v>
      </c>
      <c r="D54" s="2" t="s">
        <v>63</v>
      </c>
      <c r="E54" s="3" t="s">
        <v>58</v>
      </c>
      <c r="F54" s="2">
        <v>140.35</v>
      </c>
      <c r="G54" s="2" t="s">
        <v>21</v>
      </c>
      <c r="H54" s="2">
        <v>200</v>
      </c>
      <c r="I54" s="2">
        <v>1980</v>
      </c>
      <c r="J54" s="63">
        <f>VLOOKUP(H54,'물량 단가 표'!$A$5:$F$22,6,0)</f>
        <v>283893</v>
      </c>
      <c r="K54" s="64">
        <f t="shared" si="0"/>
        <v>39.844382549999999</v>
      </c>
      <c r="L54" s="2" t="s">
        <v>59</v>
      </c>
      <c r="M54" s="2" t="s">
        <v>20</v>
      </c>
    </row>
    <row r="55" spans="1:13" ht="14.1" customHeight="1">
      <c r="A55" s="2">
        <v>1727</v>
      </c>
      <c r="B55" s="2" t="s">
        <v>10</v>
      </c>
      <c r="C55" s="2" t="s">
        <v>17</v>
      </c>
      <c r="D55" s="2" t="s">
        <v>63</v>
      </c>
      <c r="E55" s="3" t="s">
        <v>58</v>
      </c>
      <c r="F55" s="2">
        <v>136.51</v>
      </c>
      <c r="G55" s="2" t="s">
        <v>21</v>
      </c>
      <c r="H55" s="2">
        <v>300</v>
      </c>
      <c r="I55" s="2">
        <v>1981</v>
      </c>
      <c r="J55" s="63">
        <f>VLOOKUP(H55,'물량 단가 표'!$A$5:$F$22,6,0)</f>
        <v>362252</v>
      </c>
      <c r="K55" s="64">
        <f t="shared" si="0"/>
        <v>49.451020519999993</v>
      </c>
      <c r="L55" s="2" t="s">
        <v>59</v>
      </c>
      <c r="M55" s="2" t="s">
        <v>20</v>
      </c>
    </row>
    <row r="56" spans="1:13" ht="14.1" customHeight="1">
      <c r="A56" s="2">
        <v>1741</v>
      </c>
      <c r="B56" s="2" t="s">
        <v>10</v>
      </c>
      <c r="C56" s="2" t="s">
        <v>17</v>
      </c>
      <c r="D56" s="2" t="s">
        <v>63</v>
      </c>
      <c r="E56" s="3" t="s">
        <v>58</v>
      </c>
      <c r="F56" s="2">
        <v>37.33</v>
      </c>
      <c r="G56" s="2" t="s">
        <v>21</v>
      </c>
      <c r="H56" s="2">
        <v>150</v>
      </c>
      <c r="I56" s="2">
        <v>1979</v>
      </c>
      <c r="J56" s="63">
        <f>VLOOKUP(H56,'물량 단가 표'!$A$5:$F$22,6,0)</f>
        <v>262992</v>
      </c>
      <c r="K56" s="64">
        <f t="shared" si="0"/>
        <v>9.81749136</v>
      </c>
      <c r="L56" s="2" t="s">
        <v>59</v>
      </c>
      <c r="M56" s="2" t="s">
        <v>20</v>
      </c>
    </row>
    <row r="57" spans="1:13" ht="14.1" customHeight="1">
      <c r="A57" s="2">
        <v>1774</v>
      </c>
      <c r="B57" s="2" t="s">
        <v>10</v>
      </c>
      <c r="C57" s="2" t="s">
        <v>17</v>
      </c>
      <c r="D57" s="2" t="s">
        <v>63</v>
      </c>
      <c r="E57" s="3" t="s">
        <v>58</v>
      </c>
      <c r="F57" s="2">
        <v>12.66</v>
      </c>
      <c r="G57" s="2" t="s">
        <v>21</v>
      </c>
      <c r="H57" s="2">
        <v>300</v>
      </c>
      <c r="I57" s="2">
        <v>1981</v>
      </c>
      <c r="J57" s="63">
        <f>VLOOKUP(H57,'물량 단가 표'!$A$5:$F$22,6,0)</f>
        <v>362252</v>
      </c>
      <c r="K57" s="64">
        <f t="shared" si="0"/>
        <v>4.5861103200000004</v>
      </c>
      <c r="L57" s="2" t="s">
        <v>59</v>
      </c>
      <c r="M57" s="2" t="s">
        <v>20</v>
      </c>
    </row>
    <row r="58" spans="1:13" ht="14.1" customHeight="1">
      <c r="A58" s="2">
        <v>1775</v>
      </c>
      <c r="B58" s="2" t="s">
        <v>10</v>
      </c>
      <c r="C58" s="2" t="s">
        <v>17</v>
      </c>
      <c r="D58" s="2" t="s">
        <v>63</v>
      </c>
      <c r="E58" s="3" t="s">
        <v>58</v>
      </c>
      <c r="F58" s="2">
        <v>6.06</v>
      </c>
      <c r="G58" s="2" t="s">
        <v>21</v>
      </c>
      <c r="H58" s="2">
        <v>300</v>
      </c>
      <c r="I58" s="2">
        <v>1981</v>
      </c>
      <c r="J58" s="63">
        <f>VLOOKUP(H58,'물량 단가 표'!$A$5:$F$22,6,0)</f>
        <v>362252</v>
      </c>
      <c r="K58" s="64">
        <f t="shared" si="0"/>
        <v>2.1952471199999994</v>
      </c>
      <c r="L58" s="2" t="s">
        <v>59</v>
      </c>
      <c r="M58" s="2" t="s">
        <v>20</v>
      </c>
    </row>
    <row r="59" spans="1:13" ht="14.1" customHeight="1">
      <c r="A59" s="2">
        <v>1781</v>
      </c>
      <c r="B59" s="2" t="s">
        <v>10</v>
      </c>
      <c r="C59" s="2" t="s">
        <v>17</v>
      </c>
      <c r="D59" s="2" t="s">
        <v>63</v>
      </c>
      <c r="E59" s="3" t="s">
        <v>58</v>
      </c>
      <c r="F59" s="2">
        <v>60.81</v>
      </c>
      <c r="G59" s="2" t="s">
        <v>21</v>
      </c>
      <c r="H59" s="2">
        <v>150</v>
      </c>
      <c r="I59" s="2">
        <v>1981</v>
      </c>
      <c r="J59" s="63">
        <f>VLOOKUP(H59,'물량 단가 표'!$A$5:$F$22,6,0)</f>
        <v>262992</v>
      </c>
      <c r="K59" s="64">
        <f t="shared" si="0"/>
        <v>15.992543520000002</v>
      </c>
      <c r="L59" s="2" t="s">
        <v>59</v>
      </c>
      <c r="M59" s="2" t="s">
        <v>20</v>
      </c>
    </row>
    <row r="60" spans="1:13" ht="14.1" customHeight="1">
      <c r="A60" s="2">
        <v>1789</v>
      </c>
      <c r="B60" s="2" t="s">
        <v>10</v>
      </c>
      <c r="C60" s="2" t="s">
        <v>17</v>
      </c>
      <c r="D60" s="2" t="s">
        <v>63</v>
      </c>
      <c r="E60" s="3" t="s">
        <v>58</v>
      </c>
      <c r="F60" s="2">
        <v>131.19999999999999</v>
      </c>
      <c r="G60" s="2" t="s">
        <v>42</v>
      </c>
      <c r="H60" s="2">
        <v>80</v>
      </c>
      <c r="I60" s="2">
        <v>1979</v>
      </c>
      <c r="J60" s="63">
        <f>VLOOKUP(H60,'물량 단가 표'!$A$5:$F$22,6,0)</f>
        <v>224440</v>
      </c>
      <c r="K60" s="64">
        <f t="shared" si="0"/>
        <v>29.446527999999997</v>
      </c>
      <c r="L60" s="2" t="s">
        <v>59</v>
      </c>
      <c r="M60" s="2" t="s">
        <v>20</v>
      </c>
    </row>
    <row r="61" spans="1:13" ht="14.1" customHeight="1">
      <c r="A61" s="2">
        <v>1801</v>
      </c>
      <c r="B61" s="2" t="s">
        <v>10</v>
      </c>
      <c r="C61" s="2" t="s">
        <v>17</v>
      </c>
      <c r="D61" s="2" t="s">
        <v>63</v>
      </c>
      <c r="E61" s="3" t="s">
        <v>58</v>
      </c>
      <c r="F61" s="2">
        <v>190.34</v>
      </c>
      <c r="G61" s="2" t="s">
        <v>21</v>
      </c>
      <c r="H61" s="2">
        <v>150</v>
      </c>
      <c r="I61" s="2">
        <v>1979</v>
      </c>
      <c r="J61" s="63">
        <f>VLOOKUP(H61,'물량 단가 표'!$A$5:$F$22,6,0)</f>
        <v>262992</v>
      </c>
      <c r="K61" s="64">
        <f t="shared" si="0"/>
        <v>50.057897279999999</v>
      </c>
      <c r="L61" s="2" t="s">
        <v>59</v>
      </c>
      <c r="M61" s="2" t="s">
        <v>20</v>
      </c>
    </row>
    <row r="62" spans="1:13" ht="14.1" customHeight="1">
      <c r="A62" s="2">
        <v>1803</v>
      </c>
      <c r="B62" s="2" t="s">
        <v>10</v>
      </c>
      <c r="C62" s="2" t="s">
        <v>17</v>
      </c>
      <c r="D62" s="2" t="s">
        <v>63</v>
      </c>
      <c r="E62" s="3" t="s">
        <v>58</v>
      </c>
      <c r="F62" s="2">
        <v>182.98</v>
      </c>
      <c r="G62" s="2" t="s">
        <v>21</v>
      </c>
      <c r="H62" s="2">
        <v>200</v>
      </c>
      <c r="I62" s="2">
        <v>1980</v>
      </c>
      <c r="J62" s="63">
        <f>VLOOKUP(H62,'물량 단가 표'!$A$5:$F$22,6,0)</f>
        <v>283893</v>
      </c>
      <c r="K62" s="64">
        <f t="shared" si="0"/>
        <v>51.94674114</v>
      </c>
      <c r="L62" s="2" t="s">
        <v>59</v>
      </c>
      <c r="M62" s="2" t="s">
        <v>20</v>
      </c>
    </row>
    <row r="63" spans="1:13" ht="14.1" customHeight="1">
      <c r="A63" s="2">
        <v>1810</v>
      </c>
      <c r="B63" s="2" t="s">
        <v>10</v>
      </c>
      <c r="C63" s="2" t="s">
        <v>17</v>
      </c>
      <c r="D63" s="2" t="s">
        <v>63</v>
      </c>
      <c r="E63" s="3" t="s">
        <v>58</v>
      </c>
      <c r="F63" s="2">
        <v>33.549999999999997</v>
      </c>
      <c r="G63" s="2" t="s">
        <v>21</v>
      </c>
      <c r="H63" s="2">
        <v>150</v>
      </c>
      <c r="I63" s="2">
        <v>1979</v>
      </c>
      <c r="J63" s="63">
        <f>VLOOKUP(H63,'물량 단가 표'!$A$5:$F$22,6,0)</f>
        <v>262992</v>
      </c>
      <c r="K63" s="64">
        <f t="shared" si="0"/>
        <v>8.8233815999999994</v>
      </c>
      <c r="L63" s="2" t="s">
        <v>59</v>
      </c>
      <c r="M63" s="2" t="s">
        <v>20</v>
      </c>
    </row>
    <row r="64" spans="1:13" ht="14.1" customHeight="1">
      <c r="A64" s="2">
        <v>1835</v>
      </c>
      <c r="B64" s="2" t="s">
        <v>10</v>
      </c>
      <c r="C64" s="2" t="s">
        <v>17</v>
      </c>
      <c r="D64" s="2" t="s">
        <v>63</v>
      </c>
      <c r="E64" s="3" t="s">
        <v>58</v>
      </c>
      <c r="F64" s="2">
        <v>46.66</v>
      </c>
      <c r="G64" s="2" t="s">
        <v>21</v>
      </c>
      <c r="H64" s="2">
        <v>150</v>
      </c>
      <c r="I64" s="2">
        <v>1981</v>
      </c>
      <c r="J64" s="63">
        <f>VLOOKUP(H64,'물량 단가 표'!$A$5:$F$22,6,0)</f>
        <v>262992</v>
      </c>
      <c r="K64" s="64">
        <f t="shared" si="0"/>
        <v>12.271206719999999</v>
      </c>
      <c r="L64" s="2" t="s">
        <v>59</v>
      </c>
      <c r="M64" s="2" t="s">
        <v>20</v>
      </c>
    </row>
    <row r="65" spans="1:13" ht="14.1" customHeight="1">
      <c r="A65" s="2">
        <v>1875</v>
      </c>
      <c r="B65" s="2" t="s">
        <v>10</v>
      </c>
      <c r="C65" s="2" t="s">
        <v>17</v>
      </c>
      <c r="D65" s="2" t="s">
        <v>63</v>
      </c>
      <c r="E65" s="3" t="s">
        <v>58</v>
      </c>
      <c r="F65" s="2">
        <v>156</v>
      </c>
      <c r="G65" s="2" t="s">
        <v>21</v>
      </c>
      <c r="H65" s="2">
        <v>200</v>
      </c>
      <c r="I65" s="2">
        <v>1980</v>
      </c>
      <c r="J65" s="63">
        <f>VLOOKUP(H65,'물량 단가 표'!$A$5:$F$22,6,0)</f>
        <v>283893</v>
      </c>
      <c r="K65" s="64">
        <f t="shared" si="0"/>
        <v>44.287308000000003</v>
      </c>
      <c r="L65" s="2" t="s">
        <v>59</v>
      </c>
      <c r="M65" s="2" t="s">
        <v>20</v>
      </c>
    </row>
    <row r="66" spans="1:13" ht="14.1" customHeight="1">
      <c r="A66" s="2">
        <v>1879</v>
      </c>
      <c r="B66" s="2" t="s">
        <v>10</v>
      </c>
      <c r="C66" s="2" t="s">
        <v>17</v>
      </c>
      <c r="D66" s="2" t="s">
        <v>63</v>
      </c>
      <c r="E66" s="3" t="s">
        <v>58</v>
      </c>
      <c r="F66" s="2">
        <v>257.60000000000002</v>
      </c>
      <c r="G66" s="2" t="s">
        <v>21</v>
      </c>
      <c r="H66" s="2">
        <v>200</v>
      </c>
      <c r="I66" s="2">
        <v>1980</v>
      </c>
      <c r="J66" s="63">
        <f>VLOOKUP(H66,'물량 단가 표'!$A$5:$F$22,6,0)</f>
        <v>283893</v>
      </c>
      <c r="K66" s="64">
        <f t="shared" si="0"/>
        <v>73.130836800000012</v>
      </c>
      <c r="L66" s="2" t="s">
        <v>59</v>
      </c>
      <c r="M66" s="2" t="s">
        <v>20</v>
      </c>
    </row>
    <row r="67" spans="1:13" ht="14.1" customHeight="1">
      <c r="A67" s="2">
        <v>1886</v>
      </c>
      <c r="B67" s="2" t="s">
        <v>10</v>
      </c>
      <c r="C67" s="2" t="s">
        <v>17</v>
      </c>
      <c r="D67" s="2" t="s">
        <v>63</v>
      </c>
      <c r="E67" s="3" t="s">
        <v>58</v>
      </c>
      <c r="F67" s="2">
        <v>28.19</v>
      </c>
      <c r="G67" s="2" t="s">
        <v>21</v>
      </c>
      <c r="H67" s="2">
        <v>150</v>
      </c>
      <c r="I67" s="2">
        <v>1981</v>
      </c>
      <c r="J67" s="63">
        <f>VLOOKUP(H67,'물량 단가 표'!$A$5:$F$22,6,0)</f>
        <v>262992</v>
      </c>
      <c r="K67" s="64">
        <f t="shared" ref="K67:K98" si="1">J67*F67/1000000</f>
        <v>7.4137444800000001</v>
      </c>
      <c r="L67" s="2" t="s">
        <v>59</v>
      </c>
      <c r="M67" s="2" t="s">
        <v>20</v>
      </c>
    </row>
    <row r="68" spans="1:13" ht="14.1" customHeight="1">
      <c r="A68" s="2">
        <v>1920</v>
      </c>
      <c r="B68" s="2" t="s">
        <v>10</v>
      </c>
      <c r="C68" s="2" t="s">
        <v>17</v>
      </c>
      <c r="D68" s="2" t="s">
        <v>63</v>
      </c>
      <c r="E68" s="3" t="s">
        <v>58</v>
      </c>
      <c r="F68" s="2">
        <v>97.53</v>
      </c>
      <c r="G68" s="2" t="s">
        <v>42</v>
      </c>
      <c r="H68" s="2">
        <v>500</v>
      </c>
      <c r="I68" s="2">
        <v>1979</v>
      </c>
      <c r="J68" s="63">
        <f>VLOOKUP(H68,'물량 단가 표'!$B$30:$D$37,3,0)</f>
        <v>436185</v>
      </c>
      <c r="K68" s="64">
        <f t="shared" si="1"/>
        <v>42.541123049999996</v>
      </c>
      <c r="L68" s="2" t="s">
        <v>59</v>
      </c>
      <c r="M68" s="2" t="s">
        <v>20</v>
      </c>
    </row>
    <row r="69" spans="1:13" ht="14.1" customHeight="1">
      <c r="A69" s="2">
        <v>1921</v>
      </c>
      <c r="B69" s="2" t="s">
        <v>10</v>
      </c>
      <c r="C69" s="2" t="s">
        <v>17</v>
      </c>
      <c r="D69" s="2" t="s">
        <v>63</v>
      </c>
      <c r="E69" s="3" t="s">
        <v>58</v>
      </c>
      <c r="F69" s="2">
        <v>151.56</v>
      </c>
      <c r="G69" s="2" t="s">
        <v>42</v>
      </c>
      <c r="H69" s="2">
        <v>500</v>
      </c>
      <c r="I69" s="2">
        <v>1979</v>
      </c>
      <c r="J69" s="63">
        <f>VLOOKUP(H69,'물량 단가 표'!$B$30:$D$37,3,0)</f>
        <v>436185</v>
      </c>
      <c r="K69" s="64">
        <f t="shared" si="1"/>
        <v>66.108198600000009</v>
      </c>
      <c r="L69" s="2" t="s">
        <v>59</v>
      </c>
      <c r="M69" s="2" t="s">
        <v>20</v>
      </c>
    </row>
    <row r="70" spans="1:13" ht="14.1" customHeight="1">
      <c r="A70" s="2">
        <v>1943</v>
      </c>
      <c r="B70" s="2" t="s">
        <v>10</v>
      </c>
      <c r="C70" s="2" t="s">
        <v>17</v>
      </c>
      <c r="D70" s="2" t="s">
        <v>63</v>
      </c>
      <c r="E70" s="3" t="s">
        <v>58</v>
      </c>
      <c r="F70" s="2">
        <v>58.96</v>
      </c>
      <c r="G70" s="2" t="s">
        <v>42</v>
      </c>
      <c r="H70" s="2">
        <v>500</v>
      </c>
      <c r="I70" s="2">
        <v>1979</v>
      </c>
      <c r="J70" s="63">
        <f>VLOOKUP(H70,'물량 단가 표'!$B$30:$D$37,3,0)</f>
        <v>436185</v>
      </c>
      <c r="K70" s="64">
        <f t="shared" si="1"/>
        <v>25.717467600000003</v>
      </c>
      <c r="L70" s="2" t="s">
        <v>59</v>
      </c>
      <c r="M70" s="2" t="s">
        <v>20</v>
      </c>
    </row>
    <row r="71" spans="1:13" ht="14.1" customHeight="1">
      <c r="A71" s="2">
        <v>2101</v>
      </c>
      <c r="B71" s="2" t="s">
        <v>10</v>
      </c>
      <c r="C71" s="2" t="s">
        <v>17</v>
      </c>
      <c r="D71" s="2" t="s">
        <v>63</v>
      </c>
      <c r="E71" s="3" t="s">
        <v>58</v>
      </c>
      <c r="F71" s="2">
        <v>11.2</v>
      </c>
      <c r="G71" s="2" t="s">
        <v>21</v>
      </c>
      <c r="H71" s="2">
        <v>100</v>
      </c>
      <c r="I71" s="2">
        <v>1981</v>
      </c>
      <c r="J71" s="63">
        <f>VLOOKUP(H71,'물량 단가 표'!$A$5:$F$22,6,0)</f>
        <v>224440</v>
      </c>
      <c r="K71" s="64">
        <f t="shared" si="1"/>
        <v>2.513728</v>
      </c>
      <c r="L71" s="2" t="s">
        <v>59</v>
      </c>
      <c r="M71" s="2" t="s">
        <v>20</v>
      </c>
    </row>
    <row r="72" spans="1:13" ht="14.1" customHeight="1">
      <c r="A72" s="2">
        <v>2106</v>
      </c>
      <c r="B72" s="2" t="s">
        <v>10</v>
      </c>
      <c r="C72" s="2" t="s">
        <v>17</v>
      </c>
      <c r="D72" s="2" t="s">
        <v>63</v>
      </c>
      <c r="E72" s="3" t="s">
        <v>58</v>
      </c>
      <c r="F72" s="2">
        <v>11.52</v>
      </c>
      <c r="G72" s="2" t="s">
        <v>21</v>
      </c>
      <c r="H72" s="2">
        <v>150</v>
      </c>
      <c r="I72" s="2">
        <v>1981</v>
      </c>
      <c r="J72" s="63">
        <f>VLOOKUP(H72,'물량 단가 표'!$A$5:$F$22,6,0)</f>
        <v>262992</v>
      </c>
      <c r="K72" s="64">
        <f t="shared" si="1"/>
        <v>3.0296678399999997</v>
      </c>
      <c r="L72" s="2" t="s">
        <v>59</v>
      </c>
      <c r="M72" s="2" t="s">
        <v>20</v>
      </c>
    </row>
    <row r="73" spans="1:13" ht="14.1" customHeight="1">
      <c r="A73" s="2">
        <v>2115</v>
      </c>
      <c r="B73" s="2" t="s">
        <v>10</v>
      </c>
      <c r="C73" s="2" t="s">
        <v>17</v>
      </c>
      <c r="D73" s="2" t="s">
        <v>63</v>
      </c>
      <c r="E73" s="3" t="s">
        <v>58</v>
      </c>
      <c r="F73" s="2">
        <v>17.350000000000001</v>
      </c>
      <c r="G73" s="2" t="s">
        <v>21</v>
      </c>
      <c r="H73" s="2">
        <v>150</v>
      </c>
      <c r="I73" s="2">
        <v>1980</v>
      </c>
      <c r="J73" s="63">
        <f>VLOOKUP(H73,'물량 단가 표'!$A$5:$F$22,6,0)</f>
        <v>262992</v>
      </c>
      <c r="K73" s="64">
        <f t="shared" si="1"/>
        <v>4.5629112000000003</v>
      </c>
      <c r="L73" s="2" t="s">
        <v>59</v>
      </c>
      <c r="M73" s="2" t="s">
        <v>20</v>
      </c>
    </row>
    <row r="74" spans="1:13" ht="14.1" customHeight="1">
      <c r="A74" s="2">
        <v>2121</v>
      </c>
      <c r="B74" s="2" t="s">
        <v>10</v>
      </c>
      <c r="C74" s="2" t="s">
        <v>17</v>
      </c>
      <c r="D74" s="2" t="s">
        <v>63</v>
      </c>
      <c r="E74" s="3" t="s">
        <v>58</v>
      </c>
      <c r="F74" s="2">
        <v>14.34</v>
      </c>
      <c r="G74" s="2" t="s">
        <v>21</v>
      </c>
      <c r="H74" s="2">
        <v>300</v>
      </c>
      <c r="I74" s="2">
        <v>1981</v>
      </c>
      <c r="J74" s="63">
        <f>VLOOKUP(H74,'물량 단가 표'!$A$5:$F$22,6,0)</f>
        <v>362252</v>
      </c>
      <c r="K74" s="64">
        <f t="shared" si="1"/>
        <v>5.1946936799999994</v>
      </c>
      <c r="L74" s="2" t="s">
        <v>59</v>
      </c>
      <c r="M74" s="2" t="s">
        <v>20</v>
      </c>
    </row>
    <row r="75" spans="1:13" ht="14.1" customHeight="1">
      <c r="A75" s="2">
        <v>2128</v>
      </c>
      <c r="B75" s="2" t="s">
        <v>10</v>
      </c>
      <c r="C75" s="2" t="s">
        <v>17</v>
      </c>
      <c r="D75" s="2" t="s">
        <v>63</v>
      </c>
      <c r="E75" s="3" t="s">
        <v>58</v>
      </c>
      <c r="F75" s="2">
        <v>118.64</v>
      </c>
      <c r="G75" s="2" t="s">
        <v>21</v>
      </c>
      <c r="H75" s="2">
        <v>150</v>
      </c>
      <c r="I75" s="2">
        <v>1980</v>
      </c>
      <c r="J75" s="63">
        <f>VLOOKUP(H75,'물량 단가 표'!$A$5:$F$22,6,0)</f>
        <v>262992</v>
      </c>
      <c r="K75" s="64">
        <f t="shared" si="1"/>
        <v>31.201370879999999</v>
      </c>
      <c r="L75" s="2" t="s">
        <v>59</v>
      </c>
      <c r="M75" s="2" t="s">
        <v>20</v>
      </c>
    </row>
    <row r="76" spans="1:13" ht="14.1" customHeight="1">
      <c r="A76" s="2">
        <v>2155</v>
      </c>
      <c r="B76" s="2" t="s">
        <v>10</v>
      </c>
      <c r="C76" s="2" t="s">
        <v>17</v>
      </c>
      <c r="D76" s="2" t="s">
        <v>63</v>
      </c>
      <c r="E76" s="3" t="s">
        <v>58</v>
      </c>
      <c r="F76" s="2">
        <v>92.57</v>
      </c>
      <c r="G76" s="2" t="s">
        <v>42</v>
      </c>
      <c r="H76" s="2">
        <v>500</v>
      </c>
      <c r="I76" s="2">
        <v>1979</v>
      </c>
      <c r="J76" s="63">
        <f>VLOOKUP(H76,'물량 단가 표'!$B$30:$D$37,3,0)</f>
        <v>436185</v>
      </c>
      <c r="K76" s="64">
        <f t="shared" si="1"/>
        <v>40.377645449999996</v>
      </c>
      <c r="L76" s="2" t="s">
        <v>59</v>
      </c>
      <c r="M76" s="2" t="s">
        <v>20</v>
      </c>
    </row>
    <row r="77" spans="1:13" ht="14.1" customHeight="1">
      <c r="A77" s="2">
        <v>2278</v>
      </c>
      <c r="B77" s="2" t="s">
        <v>10</v>
      </c>
      <c r="C77" s="2" t="s">
        <v>17</v>
      </c>
      <c r="D77" s="2" t="s">
        <v>57</v>
      </c>
      <c r="E77" s="3" t="s">
        <v>58</v>
      </c>
      <c r="F77" s="2">
        <v>362.92</v>
      </c>
      <c r="G77" s="2" t="s">
        <v>42</v>
      </c>
      <c r="H77" s="2">
        <v>900</v>
      </c>
      <c r="I77" s="2">
        <v>1983</v>
      </c>
      <c r="J77" s="63">
        <f>VLOOKUP(H77,'물량 단가 표'!$B$30:$D$37,3,0)</f>
        <v>878993</v>
      </c>
      <c r="K77" s="64">
        <f t="shared" si="1"/>
        <v>319.00413956</v>
      </c>
      <c r="L77" s="2" t="s">
        <v>59</v>
      </c>
      <c r="M77" s="2" t="s">
        <v>20</v>
      </c>
    </row>
    <row r="78" spans="1:13" ht="14.1" customHeight="1">
      <c r="A78" s="2">
        <v>2314</v>
      </c>
      <c r="B78" s="2" t="s">
        <v>10</v>
      </c>
      <c r="C78" s="2" t="s">
        <v>17</v>
      </c>
      <c r="D78" s="2" t="s">
        <v>63</v>
      </c>
      <c r="E78" s="3" t="s">
        <v>58</v>
      </c>
      <c r="F78" s="2">
        <v>66.11</v>
      </c>
      <c r="G78" s="2" t="s">
        <v>21</v>
      </c>
      <c r="H78" s="2">
        <v>300</v>
      </c>
      <c r="I78" s="2">
        <v>1981</v>
      </c>
      <c r="J78" s="63">
        <f>VLOOKUP(H78,'물량 단가 표'!$A$5:$F$22,6,0)</f>
        <v>362252</v>
      </c>
      <c r="K78" s="64">
        <f t="shared" si="1"/>
        <v>23.948479719999998</v>
      </c>
      <c r="L78" s="2" t="s">
        <v>59</v>
      </c>
      <c r="M78" s="2" t="s">
        <v>20</v>
      </c>
    </row>
    <row r="79" spans="1:13" ht="14.1" customHeight="1">
      <c r="A79" s="2">
        <v>2323</v>
      </c>
      <c r="B79" s="2" t="s">
        <v>10</v>
      </c>
      <c r="C79" s="2" t="s">
        <v>17</v>
      </c>
      <c r="D79" s="2" t="s">
        <v>63</v>
      </c>
      <c r="E79" s="3" t="s">
        <v>58</v>
      </c>
      <c r="F79" s="2">
        <v>80.41</v>
      </c>
      <c r="G79" s="2" t="s">
        <v>42</v>
      </c>
      <c r="H79" s="2">
        <v>150</v>
      </c>
      <c r="I79" s="2">
        <v>1981</v>
      </c>
      <c r="J79" s="63">
        <f>VLOOKUP(H79,'물량 단가 표'!$A$5:$F$22,6,0)</f>
        <v>262992</v>
      </c>
      <c r="K79" s="64">
        <f t="shared" si="1"/>
        <v>21.147186720000001</v>
      </c>
      <c r="L79" s="2" t="s">
        <v>59</v>
      </c>
      <c r="M79" s="2" t="s">
        <v>20</v>
      </c>
    </row>
    <row r="80" spans="1:13" ht="14.1" customHeight="1">
      <c r="A80" s="2">
        <v>2351</v>
      </c>
      <c r="B80" s="2" t="s">
        <v>10</v>
      </c>
      <c r="C80" s="2" t="s">
        <v>17</v>
      </c>
      <c r="D80" s="2" t="s">
        <v>63</v>
      </c>
      <c r="E80" s="3" t="s">
        <v>58</v>
      </c>
      <c r="F80" s="2">
        <v>196.75</v>
      </c>
      <c r="G80" s="2" t="s">
        <v>21</v>
      </c>
      <c r="H80" s="2">
        <v>300</v>
      </c>
      <c r="I80" s="2">
        <v>1981</v>
      </c>
      <c r="J80" s="63">
        <f>VLOOKUP(H80,'물량 단가 표'!$A$5:$F$22,6,0)</f>
        <v>362252</v>
      </c>
      <c r="K80" s="64">
        <f t="shared" si="1"/>
        <v>71.273081000000005</v>
      </c>
      <c r="L80" s="2" t="s">
        <v>59</v>
      </c>
      <c r="M80" s="2" t="s">
        <v>20</v>
      </c>
    </row>
    <row r="81" spans="1:13" ht="14.1" customHeight="1">
      <c r="A81" s="2">
        <v>2411</v>
      </c>
      <c r="B81" s="2" t="s">
        <v>10</v>
      </c>
      <c r="C81" s="2" t="s">
        <v>17</v>
      </c>
      <c r="D81" s="2" t="s">
        <v>63</v>
      </c>
      <c r="E81" s="3" t="s">
        <v>58</v>
      </c>
      <c r="F81" s="2">
        <v>97.39</v>
      </c>
      <c r="G81" s="2" t="s">
        <v>21</v>
      </c>
      <c r="H81" s="2">
        <v>150</v>
      </c>
      <c r="I81" s="2">
        <v>1979</v>
      </c>
      <c r="J81" s="63">
        <f>VLOOKUP(H81,'물량 단가 표'!$A$5:$F$22,6,0)</f>
        <v>262992</v>
      </c>
      <c r="K81" s="64">
        <f t="shared" si="1"/>
        <v>25.612790879999999</v>
      </c>
      <c r="L81" s="2" t="s">
        <v>59</v>
      </c>
      <c r="M81" s="2" t="s">
        <v>20</v>
      </c>
    </row>
    <row r="82" spans="1:13" ht="14.1" customHeight="1">
      <c r="A82" s="2">
        <v>2419</v>
      </c>
      <c r="B82" s="2" t="s">
        <v>10</v>
      </c>
      <c r="C82" s="2" t="s">
        <v>17</v>
      </c>
      <c r="D82" s="2" t="s">
        <v>63</v>
      </c>
      <c r="E82" s="3" t="s">
        <v>58</v>
      </c>
      <c r="F82" s="2">
        <v>57.96</v>
      </c>
      <c r="G82" s="2" t="s">
        <v>21</v>
      </c>
      <c r="H82" s="2">
        <v>200</v>
      </c>
      <c r="I82" s="2">
        <v>1980</v>
      </c>
      <c r="J82" s="63">
        <f>VLOOKUP(H82,'물량 단가 표'!$A$5:$F$22,6,0)</f>
        <v>283893</v>
      </c>
      <c r="K82" s="64">
        <f t="shared" si="1"/>
        <v>16.454438279999998</v>
      </c>
      <c r="L82" s="2" t="s">
        <v>59</v>
      </c>
      <c r="M82" s="2" t="s">
        <v>20</v>
      </c>
    </row>
    <row r="83" spans="1:13" ht="14.1" customHeight="1">
      <c r="A83" s="2">
        <v>2467</v>
      </c>
      <c r="B83" s="2" t="s">
        <v>10</v>
      </c>
      <c r="C83" s="2" t="s">
        <v>17</v>
      </c>
      <c r="D83" s="2" t="s">
        <v>63</v>
      </c>
      <c r="E83" s="3" t="s">
        <v>58</v>
      </c>
      <c r="F83" s="2">
        <v>17.13</v>
      </c>
      <c r="G83" s="2" t="s">
        <v>21</v>
      </c>
      <c r="H83" s="2">
        <v>200</v>
      </c>
      <c r="I83" s="2">
        <v>1980</v>
      </c>
      <c r="J83" s="63">
        <f>VLOOKUP(H83,'물량 단가 표'!$A$5:$F$22,6,0)</f>
        <v>283893</v>
      </c>
      <c r="K83" s="64">
        <f t="shared" si="1"/>
        <v>4.8630870899999996</v>
      </c>
      <c r="L83" s="2" t="s">
        <v>59</v>
      </c>
      <c r="M83" s="2" t="s">
        <v>20</v>
      </c>
    </row>
    <row r="84" spans="1:13" ht="14.1" customHeight="1">
      <c r="A84" s="2">
        <v>2472</v>
      </c>
      <c r="B84" s="2" t="s">
        <v>10</v>
      </c>
      <c r="C84" s="2" t="s">
        <v>17</v>
      </c>
      <c r="D84" s="2" t="s">
        <v>63</v>
      </c>
      <c r="E84" s="3" t="s">
        <v>58</v>
      </c>
      <c r="F84" s="2">
        <v>41.22</v>
      </c>
      <c r="G84" s="2" t="s">
        <v>21</v>
      </c>
      <c r="H84" s="2">
        <v>200</v>
      </c>
      <c r="I84" s="2">
        <v>1980</v>
      </c>
      <c r="J84" s="63">
        <f>VLOOKUP(H84,'물량 단가 표'!$A$5:$F$22,6,0)</f>
        <v>283893</v>
      </c>
      <c r="K84" s="64">
        <f t="shared" si="1"/>
        <v>11.702069459999999</v>
      </c>
      <c r="L84" s="2" t="s">
        <v>59</v>
      </c>
      <c r="M84" s="2" t="s">
        <v>20</v>
      </c>
    </row>
    <row r="85" spans="1:13" ht="14.1" customHeight="1">
      <c r="A85" s="2">
        <v>2528</v>
      </c>
      <c r="B85" s="2" t="s">
        <v>10</v>
      </c>
      <c r="C85" s="2" t="s">
        <v>17</v>
      </c>
      <c r="D85" s="2" t="s">
        <v>63</v>
      </c>
      <c r="E85" s="3" t="s">
        <v>58</v>
      </c>
      <c r="F85" s="2">
        <v>154.91999999999999</v>
      </c>
      <c r="G85" s="2" t="s">
        <v>21</v>
      </c>
      <c r="H85" s="2">
        <v>150</v>
      </c>
      <c r="I85" s="2">
        <v>1979</v>
      </c>
      <c r="J85" s="63">
        <f>VLOOKUP(H85,'물량 단가 표'!$A$5:$F$22,6,0)</f>
        <v>262992</v>
      </c>
      <c r="K85" s="64">
        <f t="shared" si="1"/>
        <v>40.742720639999995</v>
      </c>
      <c r="L85" s="2" t="s">
        <v>59</v>
      </c>
      <c r="M85" s="2" t="s">
        <v>20</v>
      </c>
    </row>
    <row r="86" spans="1:13" ht="14.1" customHeight="1">
      <c r="A86" s="2">
        <v>2532</v>
      </c>
      <c r="B86" s="2" t="s">
        <v>10</v>
      </c>
      <c r="C86" s="2" t="s">
        <v>17</v>
      </c>
      <c r="D86" s="2" t="s">
        <v>63</v>
      </c>
      <c r="E86" s="3" t="s">
        <v>58</v>
      </c>
      <c r="F86" s="2">
        <v>28.99</v>
      </c>
      <c r="G86" s="2" t="s">
        <v>42</v>
      </c>
      <c r="H86" s="2">
        <v>80</v>
      </c>
      <c r="I86" s="2">
        <v>1979</v>
      </c>
      <c r="J86" s="63">
        <f>VLOOKUP(H86,'물량 단가 표'!$A$5:$F$22,6,0)</f>
        <v>224440</v>
      </c>
      <c r="K86" s="64">
        <f t="shared" si="1"/>
        <v>6.5065155999999993</v>
      </c>
      <c r="L86" s="2" t="s">
        <v>59</v>
      </c>
      <c r="M86" s="2" t="s">
        <v>20</v>
      </c>
    </row>
    <row r="87" spans="1:13" ht="14.1" customHeight="1">
      <c r="A87" s="2">
        <v>2618</v>
      </c>
      <c r="B87" s="2" t="s">
        <v>10</v>
      </c>
      <c r="C87" s="2" t="s">
        <v>17</v>
      </c>
      <c r="D87" s="2" t="s">
        <v>63</v>
      </c>
      <c r="E87" s="3" t="s">
        <v>58</v>
      </c>
      <c r="F87" s="2">
        <v>85.9</v>
      </c>
      <c r="G87" s="2" t="s">
        <v>42</v>
      </c>
      <c r="H87" s="2">
        <v>500</v>
      </c>
      <c r="I87" s="2">
        <v>1979</v>
      </c>
      <c r="J87" s="63">
        <f>VLOOKUP(H87,'물량 단가 표'!$B$30:$D$37,3,0)</f>
        <v>436185</v>
      </c>
      <c r="K87" s="64">
        <f t="shared" si="1"/>
        <v>37.468291499999999</v>
      </c>
      <c r="L87" s="2" t="s">
        <v>59</v>
      </c>
      <c r="M87" s="2" t="s">
        <v>20</v>
      </c>
    </row>
    <row r="88" spans="1:13" ht="14.1" customHeight="1">
      <c r="A88" s="2">
        <v>2619</v>
      </c>
      <c r="B88" s="2" t="s">
        <v>10</v>
      </c>
      <c r="C88" s="2" t="s">
        <v>17</v>
      </c>
      <c r="D88" s="2" t="s">
        <v>63</v>
      </c>
      <c r="E88" s="3" t="s">
        <v>58</v>
      </c>
      <c r="F88" s="2">
        <v>114.92</v>
      </c>
      <c r="G88" s="2" t="s">
        <v>42</v>
      </c>
      <c r="H88" s="2">
        <v>800</v>
      </c>
      <c r="I88" s="2">
        <v>1979</v>
      </c>
      <c r="J88" s="63">
        <f>VLOOKUP(H88,'물량 단가 표'!$B$30:$D$37,3,0)</f>
        <v>750176</v>
      </c>
      <c r="K88" s="64">
        <f t="shared" si="1"/>
        <v>86.210225919999999</v>
      </c>
      <c r="L88" s="2" t="s">
        <v>59</v>
      </c>
      <c r="M88" s="2" t="s">
        <v>20</v>
      </c>
    </row>
    <row r="89" spans="1:13" ht="14.1" customHeight="1">
      <c r="A89" s="2">
        <v>2620</v>
      </c>
      <c r="B89" s="2" t="s">
        <v>10</v>
      </c>
      <c r="C89" s="2" t="s">
        <v>17</v>
      </c>
      <c r="D89" s="2" t="s">
        <v>63</v>
      </c>
      <c r="E89" s="3" t="s">
        <v>58</v>
      </c>
      <c r="F89" s="2">
        <v>102.24</v>
      </c>
      <c r="G89" s="2" t="s">
        <v>21</v>
      </c>
      <c r="H89" s="2">
        <v>150</v>
      </c>
      <c r="I89" s="2">
        <v>1979</v>
      </c>
      <c r="J89" s="63">
        <f>VLOOKUP(H89,'물량 단가 표'!$A$5:$F$22,6,0)</f>
        <v>262992</v>
      </c>
      <c r="K89" s="64">
        <f t="shared" si="1"/>
        <v>26.888302079999999</v>
      </c>
      <c r="L89" s="2" t="s">
        <v>59</v>
      </c>
      <c r="M89" s="2" t="s">
        <v>20</v>
      </c>
    </row>
    <row r="90" spans="1:13" ht="14.1" customHeight="1">
      <c r="A90" s="2">
        <v>2649</v>
      </c>
      <c r="B90" s="2" t="s">
        <v>10</v>
      </c>
      <c r="C90" s="2" t="s">
        <v>17</v>
      </c>
      <c r="D90" s="2" t="s">
        <v>63</v>
      </c>
      <c r="E90" s="3" t="s">
        <v>58</v>
      </c>
      <c r="F90" s="2">
        <v>48.82</v>
      </c>
      <c r="G90" s="2" t="s">
        <v>21</v>
      </c>
      <c r="H90" s="2">
        <v>150</v>
      </c>
      <c r="I90" s="2">
        <v>1979</v>
      </c>
      <c r="J90" s="63">
        <f>VLOOKUP(H90,'물량 단가 표'!$A$5:$F$22,6,0)</f>
        <v>262992</v>
      </c>
      <c r="K90" s="64">
        <f t="shared" si="1"/>
        <v>12.839269439999999</v>
      </c>
      <c r="L90" s="2" t="s">
        <v>59</v>
      </c>
      <c r="M90" s="2" t="s">
        <v>20</v>
      </c>
    </row>
    <row r="91" spans="1:13" ht="14.1" customHeight="1">
      <c r="A91" s="2">
        <v>2700</v>
      </c>
      <c r="B91" s="2" t="s">
        <v>10</v>
      </c>
      <c r="C91" s="2" t="s">
        <v>17</v>
      </c>
      <c r="D91" s="2" t="s">
        <v>63</v>
      </c>
      <c r="E91" s="3" t="s">
        <v>58</v>
      </c>
      <c r="F91" s="2">
        <v>75.709999999999994</v>
      </c>
      <c r="G91" s="2" t="s">
        <v>21</v>
      </c>
      <c r="H91" s="2">
        <v>200</v>
      </c>
      <c r="I91" s="2">
        <v>1980</v>
      </c>
      <c r="J91" s="63">
        <f>VLOOKUP(H91,'물량 단가 표'!$A$5:$F$22,6,0)</f>
        <v>283893</v>
      </c>
      <c r="K91" s="64">
        <f t="shared" si="1"/>
        <v>21.493539029999997</v>
      </c>
      <c r="L91" s="2" t="s">
        <v>59</v>
      </c>
      <c r="M91" s="2" t="s">
        <v>20</v>
      </c>
    </row>
    <row r="92" spans="1:13" ht="14.1" customHeight="1">
      <c r="A92" s="2">
        <v>2705</v>
      </c>
      <c r="B92" s="2" t="s">
        <v>10</v>
      </c>
      <c r="C92" s="2" t="s">
        <v>17</v>
      </c>
      <c r="D92" s="2" t="s">
        <v>63</v>
      </c>
      <c r="E92" s="3" t="s">
        <v>58</v>
      </c>
      <c r="F92" s="2">
        <v>96.53</v>
      </c>
      <c r="G92" s="2" t="s">
        <v>21</v>
      </c>
      <c r="H92" s="2">
        <v>150</v>
      </c>
      <c r="I92" s="2">
        <v>1979</v>
      </c>
      <c r="J92" s="63">
        <f>VLOOKUP(H92,'물량 단가 표'!$A$5:$F$22,6,0)</f>
        <v>262992</v>
      </c>
      <c r="K92" s="64">
        <f t="shared" si="1"/>
        <v>25.38661776</v>
      </c>
      <c r="L92" s="2" t="s">
        <v>59</v>
      </c>
      <c r="M92" s="2" t="s">
        <v>20</v>
      </c>
    </row>
    <row r="93" spans="1:13" ht="14.1" customHeight="1">
      <c r="A93" s="2">
        <v>2707</v>
      </c>
      <c r="B93" s="2" t="s">
        <v>10</v>
      </c>
      <c r="C93" s="2" t="s">
        <v>17</v>
      </c>
      <c r="D93" s="2" t="s">
        <v>63</v>
      </c>
      <c r="E93" s="3" t="s">
        <v>58</v>
      </c>
      <c r="F93" s="2">
        <v>40.270000000000003</v>
      </c>
      <c r="G93" s="2" t="s">
        <v>21</v>
      </c>
      <c r="H93" s="2">
        <v>150</v>
      </c>
      <c r="I93" s="2">
        <v>1979</v>
      </c>
      <c r="J93" s="63">
        <f>VLOOKUP(H93,'물량 단가 표'!$A$5:$F$22,6,0)</f>
        <v>262992</v>
      </c>
      <c r="K93" s="64">
        <f t="shared" si="1"/>
        <v>10.590687840000001</v>
      </c>
      <c r="L93" s="2" t="s">
        <v>59</v>
      </c>
      <c r="M93" s="2" t="s">
        <v>20</v>
      </c>
    </row>
    <row r="94" spans="1:13" ht="14.1" customHeight="1">
      <c r="A94" s="2">
        <v>2719</v>
      </c>
      <c r="B94" s="2" t="s">
        <v>10</v>
      </c>
      <c r="C94" s="2" t="s">
        <v>17</v>
      </c>
      <c r="D94" s="2" t="s">
        <v>63</v>
      </c>
      <c r="E94" s="3" t="s">
        <v>58</v>
      </c>
      <c r="F94" s="2">
        <v>152.27000000000001</v>
      </c>
      <c r="G94" s="2" t="s">
        <v>21</v>
      </c>
      <c r="H94" s="2">
        <v>200</v>
      </c>
      <c r="I94" s="2">
        <v>1980</v>
      </c>
      <c r="J94" s="63">
        <f>VLOOKUP(H94,'물량 단가 표'!$A$5:$F$22,6,0)</f>
        <v>283893</v>
      </c>
      <c r="K94" s="64">
        <f t="shared" si="1"/>
        <v>43.22838711</v>
      </c>
      <c r="L94" s="2" t="s">
        <v>59</v>
      </c>
      <c r="M94" s="2" t="s">
        <v>20</v>
      </c>
    </row>
    <row r="95" spans="1:13" ht="14.1" customHeight="1">
      <c r="A95" s="2">
        <v>2720</v>
      </c>
      <c r="B95" s="2" t="s">
        <v>10</v>
      </c>
      <c r="C95" s="2" t="s">
        <v>17</v>
      </c>
      <c r="D95" s="2" t="s">
        <v>63</v>
      </c>
      <c r="E95" s="3" t="s">
        <v>58</v>
      </c>
      <c r="F95" s="2">
        <v>18.11</v>
      </c>
      <c r="G95" s="2" t="s">
        <v>21</v>
      </c>
      <c r="H95" s="2">
        <v>200</v>
      </c>
      <c r="I95" s="2">
        <v>1980</v>
      </c>
      <c r="J95" s="63">
        <f>VLOOKUP(H95,'물량 단가 표'!$A$5:$F$22,6,0)</f>
        <v>283893</v>
      </c>
      <c r="K95" s="64">
        <f t="shared" si="1"/>
        <v>5.1413022299999991</v>
      </c>
      <c r="L95" s="2" t="s">
        <v>59</v>
      </c>
      <c r="M95" s="2" t="s">
        <v>20</v>
      </c>
    </row>
    <row r="96" spans="1:13" ht="14.1" customHeight="1">
      <c r="A96" s="2">
        <v>2768</v>
      </c>
      <c r="B96" s="2" t="s">
        <v>10</v>
      </c>
      <c r="C96" s="2" t="s">
        <v>17</v>
      </c>
      <c r="D96" s="2" t="s">
        <v>63</v>
      </c>
      <c r="E96" s="3" t="s">
        <v>58</v>
      </c>
      <c r="F96" s="2">
        <v>261.99</v>
      </c>
      <c r="G96" s="2" t="s">
        <v>42</v>
      </c>
      <c r="H96" s="2">
        <v>800</v>
      </c>
      <c r="I96" s="2">
        <v>1979</v>
      </c>
      <c r="J96" s="63">
        <f>VLOOKUP(H96,'물량 단가 표'!$B$30:$D$37,3,0)</f>
        <v>750176</v>
      </c>
      <c r="K96" s="64">
        <f t="shared" si="1"/>
        <v>196.53861024</v>
      </c>
      <c r="L96" s="2" t="s">
        <v>59</v>
      </c>
      <c r="M96" s="2" t="s">
        <v>20</v>
      </c>
    </row>
    <row r="97" spans="1:13" ht="14.1" customHeight="1">
      <c r="A97" s="2">
        <v>2880</v>
      </c>
      <c r="B97" s="2" t="s">
        <v>10</v>
      </c>
      <c r="C97" s="2" t="s">
        <v>17</v>
      </c>
      <c r="D97" s="2" t="s">
        <v>57</v>
      </c>
      <c r="E97" s="3" t="s">
        <v>58</v>
      </c>
      <c r="F97" s="2">
        <v>350.8</v>
      </c>
      <c r="G97" s="2" t="s">
        <v>42</v>
      </c>
      <c r="H97" s="2">
        <v>900</v>
      </c>
      <c r="I97" s="2">
        <v>1983</v>
      </c>
      <c r="J97" s="63">
        <f>VLOOKUP(H97,'물량 단가 표'!$B$30:$D$37,3,0)</f>
        <v>878993</v>
      </c>
      <c r="K97" s="64">
        <f t="shared" si="1"/>
        <v>308.35074440000005</v>
      </c>
      <c r="L97" s="2" t="s">
        <v>59</v>
      </c>
      <c r="M97" s="2" t="s">
        <v>20</v>
      </c>
    </row>
    <row r="98" spans="1:13" ht="14.1" customHeight="1">
      <c r="A98" s="2">
        <v>2914</v>
      </c>
      <c r="B98" s="2" t="s">
        <v>10</v>
      </c>
      <c r="C98" s="2" t="s">
        <v>17</v>
      </c>
      <c r="D98" s="2" t="s">
        <v>63</v>
      </c>
      <c r="E98" s="3" t="s">
        <v>58</v>
      </c>
      <c r="F98" s="2">
        <v>120.37</v>
      </c>
      <c r="G98" s="2" t="s">
        <v>42</v>
      </c>
      <c r="H98" s="2">
        <v>800</v>
      </c>
      <c r="I98" s="2">
        <v>1980</v>
      </c>
      <c r="J98" s="63">
        <f>VLOOKUP(H98,'물량 단가 표'!$B$30:$D$37,3,0)</f>
        <v>750176</v>
      </c>
      <c r="K98" s="64">
        <f t="shared" si="1"/>
        <v>90.298685120000002</v>
      </c>
      <c r="L98" s="2" t="s">
        <v>59</v>
      </c>
      <c r="M98" s="2" t="s">
        <v>20</v>
      </c>
    </row>
  </sheetData>
  <autoFilter ref="A1:M98"/>
  <phoneticPr fontId="5" type="noConversion"/>
  <pageMargins left="0.70866141732283472" right="0.70866141732283472" top="0.86614173228346458" bottom="0.74803149606299213" header="0.47244094488188981" footer="0.31496062992125984"/>
  <pageSetup paperSize="9" scale="55" orientation="portrait" horizontalDpi="300" verticalDpi="300" r:id="rId1"/>
  <headerFooter>
    <oddHeader>&amp;C&amp;"HY울릉도B,보통"&amp;20안산시 노후관로 물량산출
&amp;14-공업용수 3단계-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M59"/>
  <sheetViews>
    <sheetView workbookViewId="0"/>
  </sheetViews>
  <sheetFormatPr defaultRowHeight="16.5"/>
  <cols>
    <col min="1" max="1" width="7.75" bestFit="1" customWidth="1"/>
    <col min="2" max="2" width="7.125" bestFit="1" customWidth="1"/>
    <col min="3" max="3" width="13" bestFit="1" customWidth="1"/>
    <col min="4" max="4" width="10.125" customWidth="1"/>
    <col min="5" max="5" width="13.75" bestFit="1" customWidth="1"/>
    <col min="6" max="6" width="12.125" bestFit="1" customWidth="1"/>
    <col min="7" max="8" width="7.625" customWidth="1"/>
    <col min="10" max="10" width="11.375" customWidth="1"/>
    <col min="11" max="11" width="16.5" bestFit="1" customWidth="1"/>
    <col min="13" max="13" width="11.75" customWidth="1"/>
  </cols>
  <sheetData>
    <row r="1" spans="1:13" s="1" customFormat="1">
      <c r="A1" s="58" t="s">
        <v>3</v>
      </c>
      <c r="B1" s="58" t="s">
        <v>0</v>
      </c>
      <c r="C1" s="58" t="s">
        <v>1</v>
      </c>
      <c r="D1" s="58" t="s">
        <v>2</v>
      </c>
      <c r="E1" s="58" t="s">
        <v>4</v>
      </c>
      <c r="F1" s="58" t="s">
        <v>226</v>
      </c>
      <c r="G1" s="58" t="s">
        <v>5</v>
      </c>
      <c r="H1" s="58" t="s">
        <v>6</v>
      </c>
      <c r="I1" s="58" t="s">
        <v>7</v>
      </c>
      <c r="J1" s="58" t="s">
        <v>227</v>
      </c>
      <c r="K1" s="58" t="s">
        <v>228</v>
      </c>
      <c r="L1" s="58" t="s">
        <v>8</v>
      </c>
      <c r="M1" s="58" t="s">
        <v>9</v>
      </c>
    </row>
    <row r="2" spans="1:13" ht="14.1" customHeight="1">
      <c r="A2" s="2">
        <v>20</v>
      </c>
      <c r="B2" s="2" t="s">
        <v>10</v>
      </c>
      <c r="C2" s="2" t="s">
        <v>17</v>
      </c>
      <c r="D2" s="2" t="s">
        <v>39</v>
      </c>
      <c r="E2" s="3" t="s">
        <v>40</v>
      </c>
      <c r="F2" s="2">
        <v>154.13999999999999</v>
      </c>
      <c r="G2" s="2" t="s">
        <v>21</v>
      </c>
      <c r="H2" s="2">
        <v>150</v>
      </c>
      <c r="I2" s="2">
        <v>1982</v>
      </c>
      <c r="J2" s="63">
        <f>VLOOKUP(H2,'물량 단가 표'!$A$5:$F$22,6,0)</f>
        <v>262992</v>
      </c>
      <c r="K2" s="64">
        <f>J2*F2/1000000</f>
        <v>40.537586879999992</v>
      </c>
      <c r="L2" s="2" t="s">
        <v>41</v>
      </c>
      <c r="M2" s="2" t="s">
        <v>20</v>
      </c>
    </row>
    <row r="3" spans="1:13" ht="14.1" customHeight="1">
      <c r="A3" s="2">
        <v>38</v>
      </c>
      <c r="B3" s="2" t="s">
        <v>43</v>
      </c>
      <c r="C3" s="2" t="s">
        <v>44</v>
      </c>
      <c r="D3" s="2" t="s">
        <v>45</v>
      </c>
      <c r="E3" s="3" t="s">
        <v>46</v>
      </c>
      <c r="F3" s="2">
        <v>10.88</v>
      </c>
      <c r="G3" s="2" t="s">
        <v>42</v>
      </c>
      <c r="H3" s="2">
        <v>500</v>
      </c>
      <c r="I3" s="2">
        <v>1980</v>
      </c>
      <c r="J3" s="63">
        <f>VLOOKUP(H3,'물량 단가 표'!$B$30:$D$37,3,0)</f>
        <v>436185</v>
      </c>
      <c r="K3" s="64">
        <f t="shared" ref="K3:K59" si="0">J3*F3/1000000</f>
        <v>4.7456928000000005</v>
      </c>
      <c r="L3" s="2" t="s">
        <v>41</v>
      </c>
      <c r="M3" s="2" t="s">
        <v>20</v>
      </c>
    </row>
    <row r="4" spans="1:13" ht="14.1" customHeight="1">
      <c r="A4" s="2">
        <v>151</v>
      </c>
      <c r="B4" s="2" t="s">
        <v>24</v>
      </c>
      <c r="C4" s="2" t="s">
        <v>25</v>
      </c>
      <c r="D4" s="2" t="s">
        <v>26</v>
      </c>
      <c r="E4" s="3" t="s">
        <v>27</v>
      </c>
      <c r="F4" s="2">
        <v>334.48</v>
      </c>
      <c r="G4" s="2" t="s">
        <v>169</v>
      </c>
      <c r="H4" s="2">
        <v>200</v>
      </c>
      <c r="I4" s="2">
        <v>2005</v>
      </c>
      <c r="J4" s="63">
        <f>VLOOKUP(H4,'물량 단가 표'!$H$5:$M$12,6,0)</f>
        <v>532192</v>
      </c>
      <c r="K4" s="64">
        <f t="shared" si="0"/>
        <v>178.00758016</v>
      </c>
      <c r="L4" s="2" t="s">
        <v>41</v>
      </c>
      <c r="M4" s="2" t="s">
        <v>20</v>
      </c>
    </row>
    <row r="5" spans="1:13" ht="14.1" customHeight="1">
      <c r="A5" s="2">
        <v>161</v>
      </c>
      <c r="B5" s="2" t="s">
        <v>10</v>
      </c>
      <c r="C5" s="2" t="s">
        <v>17</v>
      </c>
      <c r="D5" s="2" t="s">
        <v>39</v>
      </c>
      <c r="E5" s="3" t="s">
        <v>40</v>
      </c>
      <c r="F5" s="2">
        <v>19.46</v>
      </c>
      <c r="G5" s="2" t="s">
        <v>42</v>
      </c>
      <c r="H5" s="2">
        <v>200</v>
      </c>
      <c r="I5" s="2">
        <v>1982</v>
      </c>
      <c r="J5" s="63">
        <f>VLOOKUP(H5,'물량 단가 표'!$A$5:$F$22,6,0)</f>
        <v>283893</v>
      </c>
      <c r="K5" s="64">
        <f t="shared" si="0"/>
        <v>5.5245577800000003</v>
      </c>
      <c r="L5" s="2" t="s">
        <v>41</v>
      </c>
      <c r="M5" s="2" t="s">
        <v>20</v>
      </c>
    </row>
    <row r="6" spans="1:13" ht="14.1" customHeight="1">
      <c r="A6" s="2">
        <v>191</v>
      </c>
      <c r="B6" s="2" t="s">
        <v>10</v>
      </c>
      <c r="C6" s="2" t="s">
        <v>17</v>
      </c>
      <c r="D6" s="2" t="s">
        <v>39</v>
      </c>
      <c r="E6" s="3" t="s">
        <v>40</v>
      </c>
      <c r="F6" s="2">
        <v>121.99</v>
      </c>
      <c r="G6" s="2" t="s">
        <v>21</v>
      </c>
      <c r="H6" s="2">
        <v>150</v>
      </c>
      <c r="I6" s="2">
        <v>1980</v>
      </c>
      <c r="J6" s="63">
        <f>VLOOKUP(H6,'물량 단가 표'!$A$5:$F$22,6,0)</f>
        <v>262992</v>
      </c>
      <c r="K6" s="64">
        <f t="shared" si="0"/>
        <v>32.08239408</v>
      </c>
      <c r="L6" s="2" t="s">
        <v>41</v>
      </c>
      <c r="M6" s="2" t="s">
        <v>20</v>
      </c>
    </row>
    <row r="7" spans="1:13" ht="14.1" customHeight="1">
      <c r="A7" s="2">
        <v>253</v>
      </c>
      <c r="B7" s="2" t="s">
        <v>10</v>
      </c>
      <c r="C7" s="2" t="s">
        <v>17</v>
      </c>
      <c r="D7" s="2" t="s">
        <v>39</v>
      </c>
      <c r="E7" s="3" t="s">
        <v>40</v>
      </c>
      <c r="F7" s="2">
        <v>160.69999999999999</v>
      </c>
      <c r="G7" s="2" t="s">
        <v>21</v>
      </c>
      <c r="H7" s="2">
        <v>100</v>
      </c>
      <c r="I7" s="2">
        <v>1980</v>
      </c>
      <c r="J7" s="63">
        <f>VLOOKUP(H7,'물량 단가 표'!$A$5:$F$22,6,0)</f>
        <v>224440</v>
      </c>
      <c r="K7" s="64">
        <f t="shared" si="0"/>
        <v>36.067507999999997</v>
      </c>
      <c r="L7" s="2" t="s">
        <v>41</v>
      </c>
      <c r="M7" s="2" t="s">
        <v>20</v>
      </c>
    </row>
    <row r="8" spans="1:13" ht="14.1" customHeight="1">
      <c r="A8" s="2">
        <v>264</v>
      </c>
      <c r="B8" s="2" t="s">
        <v>10</v>
      </c>
      <c r="C8" s="2" t="s">
        <v>17</v>
      </c>
      <c r="D8" s="2" t="s">
        <v>39</v>
      </c>
      <c r="E8" s="3" t="s">
        <v>40</v>
      </c>
      <c r="F8" s="2">
        <v>78.53</v>
      </c>
      <c r="G8" s="2" t="s">
        <v>21</v>
      </c>
      <c r="H8" s="2">
        <v>150</v>
      </c>
      <c r="I8" s="2">
        <v>1980</v>
      </c>
      <c r="J8" s="63">
        <f>VLOOKUP(H8,'물량 단가 표'!$A$5:$F$22,6,0)</f>
        <v>262992</v>
      </c>
      <c r="K8" s="64">
        <f t="shared" si="0"/>
        <v>20.652761760000001</v>
      </c>
      <c r="L8" s="2" t="s">
        <v>41</v>
      </c>
      <c r="M8" s="2" t="s">
        <v>20</v>
      </c>
    </row>
    <row r="9" spans="1:13" ht="14.1" customHeight="1">
      <c r="A9" s="2">
        <v>487</v>
      </c>
      <c r="B9" s="2" t="s">
        <v>10</v>
      </c>
      <c r="C9" s="2" t="s">
        <v>17</v>
      </c>
      <c r="D9" s="2" t="s">
        <v>39</v>
      </c>
      <c r="E9" s="3" t="s">
        <v>40</v>
      </c>
      <c r="F9" s="2">
        <v>81.180000000000007</v>
      </c>
      <c r="G9" s="2" t="s">
        <v>42</v>
      </c>
      <c r="H9" s="2">
        <v>150</v>
      </c>
      <c r="I9" s="2">
        <v>1980</v>
      </c>
      <c r="J9" s="63">
        <f>VLOOKUP(H9,'물량 단가 표'!$A$5:$F$22,6,0)</f>
        <v>262992</v>
      </c>
      <c r="K9" s="64">
        <f t="shared" si="0"/>
        <v>21.349690560000003</v>
      </c>
      <c r="L9" s="2" t="s">
        <v>41</v>
      </c>
      <c r="M9" s="2" t="s">
        <v>20</v>
      </c>
    </row>
    <row r="10" spans="1:13" ht="14.1" customHeight="1">
      <c r="A10" s="2">
        <v>575</v>
      </c>
      <c r="B10" s="2" t="s">
        <v>43</v>
      </c>
      <c r="C10" s="2" t="s">
        <v>44</v>
      </c>
      <c r="D10" s="2" t="s">
        <v>45</v>
      </c>
      <c r="E10" s="3" t="s">
        <v>46</v>
      </c>
      <c r="F10" s="2">
        <v>41.37</v>
      </c>
      <c r="G10" s="2" t="s">
        <v>42</v>
      </c>
      <c r="H10" s="2">
        <v>500</v>
      </c>
      <c r="I10" s="2">
        <v>1980</v>
      </c>
      <c r="J10" s="63">
        <f>VLOOKUP(H10,'물량 단가 표'!$B$30:$D$37,3,0)</f>
        <v>436185</v>
      </c>
      <c r="K10" s="64">
        <f t="shared" si="0"/>
        <v>18.044973450000001</v>
      </c>
      <c r="L10" s="2" t="s">
        <v>41</v>
      </c>
      <c r="M10" s="2" t="s">
        <v>20</v>
      </c>
    </row>
    <row r="11" spans="1:13" ht="14.1" customHeight="1">
      <c r="A11" s="2">
        <v>587</v>
      </c>
      <c r="B11" s="2" t="s">
        <v>43</v>
      </c>
      <c r="C11" s="2" t="s">
        <v>44</v>
      </c>
      <c r="D11" s="2" t="s">
        <v>45</v>
      </c>
      <c r="E11" s="3" t="s">
        <v>46</v>
      </c>
      <c r="F11" s="2">
        <v>120.8</v>
      </c>
      <c r="G11" s="2" t="s">
        <v>42</v>
      </c>
      <c r="H11" s="2">
        <v>500</v>
      </c>
      <c r="I11" s="2">
        <v>1980</v>
      </c>
      <c r="J11" s="63">
        <f>VLOOKUP(H11,'물량 단가 표'!$B$30:$D$37,3,0)</f>
        <v>436185</v>
      </c>
      <c r="K11" s="64">
        <f t="shared" si="0"/>
        <v>52.691147999999998</v>
      </c>
      <c r="L11" s="2" t="s">
        <v>41</v>
      </c>
      <c r="M11" s="2" t="s">
        <v>20</v>
      </c>
    </row>
    <row r="12" spans="1:13" ht="14.1" customHeight="1">
      <c r="A12" s="2">
        <v>645</v>
      </c>
      <c r="B12" s="2" t="s">
        <v>10</v>
      </c>
      <c r="C12" s="2" t="s">
        <v>17</v>
      </c>
      <c r="D12" s="2" t="s">
        <v>39</v>
      </c>
      <c r="E12" s="3" t="s">
        <v>40</v>
      </c>
      <c r="F12" s="2">
        <v>120.32</v>
      </c>
      <c r="G12" s="2" t="s">
        <v>42</v>
      </c>
      <c r="H12" s="2">
        <v>150</v>
      </c>
      <c r="I12" s="2">
        <v>1980</v>
      </c>
      <c r="J12" s="63">
        <f>VLOOKUP(H12,'물량 단가 표'!$A$5:$F$22,6,0)</f>
        <v>262992</v>
      </c>
      <c r="K12" s="64">
        <f t="shared" si="0"/>
        <v>31.643197439999998</v>
      </c>
      <c r="L12" s="2" t="s">
        <v>41</v>
      </c>
      <c r="M12" s="2" t="s">
        <v>20</v>
      </c>
    </row>
    <row r="13" spans="1:13" ht="14.1" customHeight="1">
      <c r="A13" s="2">
        <v>762</v>
      </c>
      <c r="B13" s="2" t="s">
        <v>43</v>
      </c>
      <c r="C13" s="2" t="s">
        <v>44</v>
      </c>
      <c r="D13" s="2" t="s">
        <v>45</v>
      </c>
      <c r="E13" s="3" t="s">
        <v>46</v>
      </c>
      <c r="F13" s="2">
        <v>184.8</v>
      </c>
      <c r="G13" s="2" t="s">
        <v>21</v>
      </c>
      <c r="H13" s="2">
        <v>200</v>
      </c>
      <c r="I13" s="2">
        <v>1980</v>
      </c>
      <c r="J13" s="63">
        <f>VLOOKUP(H13,'물량 단가 표'!$A$5:$F$22,6,0)</f>
        <v>283893</v>
      </c>
      <c r="K13" s="64">
        <f t="shared" si="0"/>
        <v>52.463426400000003</v>
      </c>
      <c r="L13" s="2" t="s">
        <v>41</v>
      </c>
      <c r="M13" s="2" t="s">
        <v>20</v>
      </c>
    </row>
    <row r="14" spans="1:13" ht="14.1" customHeight="1">
      <c r="A14" s="2">
        <v>762</v>
      </c>
      <c r="B14" s="2" t="s">
        <v>10</v>
      </c>
      <c r="C14" s="2" t="s">
        <v>17</v>
      </c>
      <c r="D14" s="2" t="s">
        <v>39</v>
      </c>
      <c r="E14" s="3" t="s">
        <v>40</v>
      </c>
      <c r="F14" s="2">
        <v>84.8</v>
      </c>
      <c r="G14" s="2" t="s">
        <v>21</v>
      </c>
      <c r="H14" s="2">
        <v>200</v>
      </c>
      <c r="I14" s="2">
        <v>1980</v>
      </c>
      <c r="J14" s="63">
        <f>VLOOKUP(H14,'물량 단가 표'!$A$5:$F$22,6,0)</f>
        <v>283893</v>
      </c>
      <c r="K14" s="64">
        <f t="shared" si="0"/>
        <v>24.074126399999997</v>
      </c>
      <c r="L14" s="2" t="s">
        <v>41</v>
      </c>
      <c r="M14" s="2" t="s">
        <v>20</v>
      </c>
    </row>
    <row r="15" spans="1:13" ht="14.1" customHeight="1">
      <c r="A15" s="2">
        <v>763</v>
      </c>
      <c r="B15" s="2" t="s">
        <v>10</v>
      </c>
      <c r="C15" s="2" t="s">
        <v>17</v>
      </c>
      <c r="D15" s="2" t="s">
        <v>39</v>
      </c>
      <c r="E15" s="3" t="s">
        <v>40</v>
      </c>
      <c r="F15" s="2">
        <v>72.680000000000007</v>
      </c>
      <c r="G15" s="2" t="s">
        <v>42</v>
      </c>
      <c r="H15" s="2">
        <v>150</v>
      </c>
      <c r="I15" s="2">
        <v>1980</v>
      </c>
      <c r="J15" s="63">
        <f>VLOOKUP(H15,'물량 단가 표'!$A$5:$F$22,6,0)</f>
        <v>262992</v>
      </c>
      <c r="K15" s="64">
        <f t="shared" si="0"/>
        <v>19.114258560000003</v>
      </c>
      <c r="L15" s="2" t="s">
        <v>41</v>
      </c>
      <c r="M15" s="2" t="s">
        <v>20</v>
      </c>
    </row>
    <row r="16" spans="1:13" ht="14.1" customHeight="1">
      <c r="A16" s="2">
        <v>816</v>
      </c>
      <c r="B16" s="2" t="s">
        <v>10</v>
      </c>
      <c r="C16" s="2" t="s">
        <v>17</v>
      </c>
      <c r="D16" s="2" t="s">
        <v>39</v>
      </c>
      <c r="E16" s="3" t="s">
        <v>40</v>
      </c>
      <c r="F16" s="2">
        <v>149.09</v>
      </c>
      <c r="G16" s="2" t="s">
        <v>21</v>
      </c>
      <c r="H16" s="2">
        <v>200</v>
      </c>
      <c r="I16" s="2">
        <v>1979</v>
      </c>
      <c r="J16" s="63">
        <f>VLOOKUP(H16,'물량 단가 표'!$A$5:$F$22,6,0)</f>
        <v>283893</v>
      </c>
      <c r="K16" s="64">
        <f t="shared" si="0"/>
        <v>42.32560737</v>
      </c>
      <c r="L16" s="2" t="s">
        <v>41</v>
      </c>
      <c r="M16" s="2" t="s">
        <v>20</v>
      </c>
    </row>
    <row r="17" spans="1:13" ht="14.1" customHeight="1">
      <c r="A17" s="2">
        <v>823</v>
      </c>
      <c r="B17" s="2" t="s">
        <v>10</v>
      </c>
      <c r="C17" s="2" t="s">
        <v>17</v>
      </c>
      <c r="D17" s="2" t="s">
        <v>39</v>
      </c>
      <c r="E17" s="3" t="s">
        <v>40</v>
      </c>
      <c r="F17" s="2">
        <v>43.44</v>
      </c>
      <c r="G17" s="2" t="s">
        <v>21</v>
      </c>
      <c r="H17" s="2">
        <v>200</v>
      </c>
      <c r="I17" s="2">
        <v>1980</v>
      </c>
      <c r="J17" s="63">
        <f>VLOOKUP(H17,'물량 단가 표'!$A$5:$F$22,6,0)</f>
        <v>283893</v>
      </c>
      <c r="K17" s="64">
        <f t="shared" si="0"/>
        <v>12.33231192</v>
      </c>
      <c r="L17" s="2" t="s">
        <v>41</v>
      </c>
      <c r="M17" s="2" t="s">
        <v>20</v>
      </c>
    </row>
    <row r="18" spans="1:13" ht="14.1" customHeight="1">
      <c r="A18" s="2">
        <v>826</v>
      </c>
      <c r="B18" s="2" t="s">
        <v>43</v>
      </c>
      <c r="C18" s="2" t="s">
        <v>44</v>
      </c>
      <c r="D18" s="2" t="s">
        <v>45</v>
      </c>
      <c r="E18" s="3" t="s">
        <v>46</v>
      </c>
      <c r="F18" s="2">
        <v>67.66</v>
      </c>
      <c r="G18" s="2" t="s">
        <v>42</v>
      </c>
      <c r="H18" s="2">
        <v>500</v>
      </c>
      <c r="I18" s="2">
        <v>1980</v>
      </c>
      <c r="J18" s="63">
        <f>VLOOKUP(H18,'물량 단가 표'!$B$30:$D$37,3,0)</f>
        <v>436185</v>
      </c>
      <c r="K18" s="64">
        <f t="shared" si="0"/>
        <v>29.512277099999999</v>
      </c>
      <c r="L18" s="2" t="s">
        <v>41</v>
      </c>
      <c r="M18" s="2" t="s">
        <v>20</v>
      </c>
    </row>
    <row r="19" spans="1:13" ht="14.1" customHeight="1">
      <c r="A19" s="2">
        <v>878</v>
      </c>
      <c r="B19" s="2" t="s">
        <v>10</v>
      </c>
      <c r="C19" s="2" t="s">
        <v>17</v>
      </c>
      <c r="D19" s="2" t="s">
        <v>39</v>
      </c>
      <c r="E19" s="3" t="s">
        <v>40</v>
      </c>
      <c r="F19" s="2">
        <v>155.25</v>
      </c>
      <c r="G19" s="2" t="s">
        <v>21</v>
      </c>
      <c r="H19" s="2">
        <v>150</v>
      </c>
      <c r="I19" s="2">
        <v>1980</v>
      </c>
      <c r="J19" s="63">
        <f>VLOOKUP(H19,'물량 단가 표'!$A$5:$F$22,6,0)</f>
        <v>262992</v>
      </c>
      <c r="K19" s="64">
        <f t="shared" si="0"/>
        <v>40.829507999999997</v>
      </c>
      <c r="L19" s="2" t="s">
        <v>41</v>
      </c>
      <c r="M19" s="2" t="s">
        <v>20</v>
      </c>
    </row>
    <row r="20" spans="1:13" ht="14.1" customHeight="1">
      <c r="A20" s="2">
        <v>1015</v>
      </c>
      <c r="B20" s="2" t="s">
        <v>10</v>
      </c>
      <c r="C20" s="2" t="s">
        <v>17</v>
      </c>
      <c r="D20" s="2" t="s">
        <v>39</v>
      </c>
      <c r="E20" s="3" t="s">
        <v>40</v>
      </c>
      <c r="F20" s="2">
        <v>67.69</v>
      </c>
      <c r="G20" s="2" t="s">
        <v>21</v>
      </c>
      <c r="H20" s="2">
        <v>150</v>
      </c>
      <c r="I20" s="2">
        <v>1980</v>
      </c>
      <c r="J20" s="63">
        <f>VLOOKUP(H20,'물량 단가 표'!$A$5:$F$22,6,0)</f>
        <v>262992</v>
      </c>
      <c r="K20" s="64">
        <f t="shared" si="0"/>
        <v>17.801928480000001</v>
      </c>
      <c r="L20" s="2" t="s">
        <v>41</v>
      </c>
      <c r="M20" s="2" t="s">
        <v>20</v>
      </c>
    </row>
    <row r="21" spans="1:13" ht="14.1" customHeight="1">
      <c r="A21" s="2">
        <v>1037</v>
      </c>
      <c r="B21" s="2" t="s">
        <v>10</v>
      </c>
      <c r="C21" s="2" t="s">
        <v>17</v>
      </c>
      <c r="D21" s="2" t="s">
        <v>39</v>
      </c>
      <c r="E21" s="3" t="s">
        <v>40</v>
      </c>
      <c r="F21" s="2">
        <v>181.31</v>
      </c>
      <c r="G21" s="2" t="s">
        <v>21</v>
      </c>
      <c r="H21" s="2">
        <v>300</v>
      </c>
      <c r="I21" s="2">
        <v>1980</v>
      </c>
      <c r="J21" s="63">
        <f>VLOOKUP(H21,'물량 단가 표'!$A$5:$F$22,6,0)</f>
        <v>362252</v>
      </c>
      <c r="K21" s="64">
        <f t="shared" si="0"/>
        <v>65.679910120000002</v>
      </c>
      <c r="L21" s="2" t="s">
        <v>41</v>
      </c>
      <c r="M21" s="2" t="s">
        <v>20</v>
      </c>
    </row>
    <row r="22" spans="1:13" ht="14.1" customHeight="1">
      <c r="A22" s="2">
        <v>1100</v>
      </c>
      <c r="B22" s="2" t="s">
        <v>10</v>
      </c>
      <c r="C22" s="2" t="s">
        <v>17</v>
      </c>
      <c r="D22" s="2" t="s">
        <v>39</v>
      </c>
      <c r="E22" s="3" t="s">
        <v>40</v>
      </c>
      <c r="F22" s="2">
        <v>154.96</v>
      </c>
      <c r="G22" s="2" t="s">
        <v>42</v>
      </c>
      <c r="H22" s="2">
        <v>200</v>
      </c>
      <c r="I22" s="2">
        <v>1982</v>
      </c>
      <c r="J22" s="63">
        <f>VLOOKUP(H22,'물량 단가 표'!$A$5:$F$22,6,0)</f>
        <v>283893</v>
      </c>
      <c r="K22" s="64">
        <f t="shared" si="0"/>
        <v>43.992059279999999</v>
      </c>
      <c r="L22" s="2" t="s">
        <v>41</v>
      </c>
      <c r="M22" s="2" t="s">
        <v>20</v>
      </c>
    </row>
    <row r="23" spans="1:13" ht="14.1" customHeight="1">
      <c r="A23" s="2">
        <v>1203</v>
      </c>
      <c r="B23" s="2" t="s">
        <v>43</v>
      </c>
      <c r="C23" s="2" t="s">
        <v>44</v>
      </c>
      <c r="D23" s="2" t="s">
        <v>45</v>
      </c>
      <c r="E23" s="3" t="s">
        <v>46</v>
      </c>
      <c r="F23" s="2">
        <v>185.36</v>
      </c>
      <c r="G23" s="2" t="s">
        <v>42</v>
      </c>
      <c r="H23" s="2">
        <v>500</v>
      </c>
      <c r="I23" s="2">
        <v>1980</v>
      </c>
      <c r="J23" s="63">
        <f>VLOOKUP(H23,'물량 단가 표'!$B$30:$D$37,3,0)</f>
        <v>436185</v>
      </c>
      <c r="K23" s="64">
        <f t="shared" si="0"/>
        <v>80.851251600000012</v>
      </c>
      <c r="L23" s="2" t="s">
        <v>41</v>
      </c>
      <c r="M23" s="2" t="s">
        <v>20</v>
      </c>
    </row>
    <row r="24" spans="1:13" ht="14.1" customHeight="1">
      <c r="A24" s="2">
        <v>1219</v>
      </c>
      <c r="B24" s="2" t="s">
        <v>10</v>
      </c>
      <c r="C24" s="2" t="s">
        <v>17</v>
      </c>
      <c r="D24" s="2" t="s">
        <v>39</v>
      </c>
      <c r="E24" s="3" t="s">
        <v>40</v>
      </c>
      <c r="F24" s="2">
        <v>71.8</v>
      </c>
      <c r="G24" s="2" t="s">
        <v>42</v>
      </c>
      <c r="H24" s="2">
        <v>200</v>
      </c>
      <c r="I24" s="2">
        <v>1979</v>
      </c>
      <c r="J24" s="63">
        <f>VLOOKUP(H24,'물량 단가 표'!$A$5:$F$22,6,0)</f>
        <v>283893</v>
      </c>
      <c r="K24" s="64">
        <f t="shared" si="0"/>
        <v>20.383517399999999</v>
      </c>
      <c r="L24" s="2" t="s">
        <v>41</v>
      </c>
      <c r="M24" s="2" t="s">
        <v>20</v>
      </c>
    </row>
    <row r="25" spans="1:13" ht="14.1" customHeight="1">
      <c r="A25" s="2">
        <v>1229</v>
      </c>
      <c r="B25" s="2" t="s">
        <v>10</v>
      </c>
      <c r="C25" s="2" t="s">
        <v>17</v>
      </c>
      <c r="D25" s="2" t="s">
        <v>39</v>
      </c>
      <c r="E25" s="3" t="s">
        <v>40</v>
      </c>
      <c r="F25" s="2">
        <v>59.86</v>
      </c>
      <c r="G25" s="2" t="s">
        <v>21</v>
      </c>
      <c r="H25" s="2">
        <v>200</v>
      </c>
      <c r="I25" s="2">
        <v>1980</v>
      </c>
      <c r="J25" s="63">
        <f>VLOOKUP(H25,'물량 단가 표'!$A$5:$F$22,6,0)</f>
        <v>283893</v>
      </c>
      <c r="K25" s="64">
        <f t="shared" si="0"/>
        <v>16.993834979999999</v>
      </c>
      <c r="L25" s="2" t="s">
        <v>41</v>
      </c>
      <c r="M25" s="2" t="s">
        <v>20</v>
      </c>
    </row>
    <row r="26" spans="1:13" ht="14.1" customHeight="1">
      <c r="A26" s="2">
        <v>1258</v>
      </c>
      <c r="B26" s="2" t="s">
        <v>10</v>
      </c>
      <c r="C26" s="2" t="s">
        <v>17</v>
      </c>
      <c r="D26" s="2" t="s">
        <v>39</v>
      </c>
      <c r="E26" s="3" t="s">
        <v>40</v>
      </c>
      <c r="F26" s="2">
        <v>23.84</v>
      </c>
      <c r="G26" s="2" t="s">
        <v>21</v>
      </c>
      <c r="H26" s="2">
        <v>150</v>
      </c>
      <c r="I26" s="2">
        <v>1980</v>
      </c>
      <c r="J26" s="63">
        <f>VLOOKUP(H26,'물량 단가 표'!$A$5:$F$22,6,0)</f>
        <v>262992</v>
      </c>
      <c r="K26" s="64">
        <f t="shared" si="0"/>
        <v>6.26972928</v>
      </c>
      <c r="L26" s="2" t="s">
        <v>41</v>
      </c>
      <c r="M26" s="2" t="s">
        <v>20</v>
      </c>
    </row>
    <row r="27" spans="1:13" ht="14.1" customHeight="1">
      <c r="A27" s="2">
        <v>1327</v>
      </c>
      <c r="B27" s="2" t="s">
        <v>10</v>
      </c>
      <c r="C27" s="2" t="s">
        <v>17</v>
      </c>
      <c r="D27" s="2" t="s">
        <v>39</v>
      </c>
      <c r="E27" s="3" t="s">
        <v>40</v>
      </c>
      <c r="F27" s="2">
        <v>175.13</v>
      </c>
      <c r="G27" s="2" t="s">
        <v>21</v>
      </c>
      <c r="H27" s="2">
        <v>150</v>
      </c>
      <c r="I27" s="2">
        <v>1980</v>
      </c>
      <c r="J27" s="63">
        <f>VLOOKUP(H27,'물량 단가 표'!$A$5:$F$22,6,0)</f>
        <v>262992</v>
      </c>
      <c r="K27" s="64">
        <f t="shared" si="0"/>
        <v>46.057788960000003</v>
      </c>
      <c r="L27" s="2" t="s">
        <v>41</v>
      </c>
      <c r="M27" s="2" t="s">
        <v>20</v>
      </c>
    </row>
    <row r="28" spans="1:13" ht="14.1" customHeight="1">
      <c r="A28" s="2">
        <v>1328</v>
      </c>
      <c r="B28" s="2" t="s">
        <v>10</v>
      </c>
      <c r="C28" s="2" t="s">
        <v>17</v>
      </c>
      <c r="D28" s="2" t="s">
        <v>39</v>
      </c>
      <c r="E28" s="3" t="s">
        <v>40</v>
      </c>
      <c r="F28" s="2">
        <v>244.66</v>
      </c>
      <c r="G28" s="2" t="s">
        <v>21</v>
      </c>
      <c r="H28" s="2">
        <v>150</v>
      </c>
      <c r="I28" s="2">
        <v>1980</v>
      </c>
      <c r="J28" s="63">
        <f>VLOOKUP(H28,'물량 단가 표'!$A$5:$F$22,6,0)</f>
        <v>262992</v>
      </c>
      <c r="K28" s="64">
        <f t="shared" si="0"/>
        <v>64.343622719999999</v>
      </c>
      <c r="L28" s="2" t="s">
        <v>41</v>
      </c>
      <c r="M28" s="2" t="s">
        <v>20</v>
      </c>
    </row>
    <row r="29" spans="1:13" ht="14.1" customHeight="1">
      <c r="A29" s="2">
        <v>1340</v>
      </c>
      <c r="B29" s="2" t="s">
        <v>10</v>
      </c>
      <c r="C29" s="2" t="s">
        <v>17</v>
      </c>
      <c r="D29" s="2" t="s">
        <v>39</v>
      </c>
      <c r="E29" s="3" t="s">
        <v>40</v>
      </c>
      <c r="F29" s="2">
        <v>264.43</v>
      </c>
      <c r="G29" s="2" t="s">
        <v>21</v>
      </c>
      <c r="H29" s="2">
        <v>200</v>
      </c>
      <c r="I29" s="2">
        <v>1979</v>
      </c>
      <c r="J29" s="63">
        <f>VLOOKUP(H29,'물량 단가 표'!$A$5:$F$22,6,0)</f>
        <v>283893</v>
      </c>
      <c r="K29" s="64">
        <f t="shared" si="0"/>
        <v>75.069825989999998</v>
      </c>
      <c r="L29" s="2" t="s">
        <v>41</v>
      </c>
      <c r="M29" s="2" t="s">
        <v>20</v>
      </c>
    </row>
    <row r="30" spans="1:13" ht="14.1" customHeight="1">
      <c r="A30" s="2">
        <v>1464</v>
      </c>
      <c r="B30" s="2" t="s">
        <v>10</v>
      </c>
      <c r="C30" s="2" t="s">
        <v>17</v>
      </c>
      <c r="D30" s="2" t="s">
        <v>39</v>
      </c>
      <c r="E30" s="3" t="s">
        <v>40</v>
      </c>
      <c r="F30" s="2">
        <v>330.75</v>
      </c>
      <c r="G30" s="2" t="s">
        <v>21</v>
      </c>
      <c r="H30" s="2">
        <v>100</v>
      </c>
      <c r="I30" s="2">
        <v>1980</v>
      </c>
      <c r="J30" s="63">
        <f>VLOOKUP(H30,'물량 단가 표'!$A$5:$F$22,6,0)</f>
        <v>224440</v>
      </c>
      <c r="K30" s="64">
        <f t="shared" si="0"/>
        <v>74.233530000000002</v>
      </c>
      <c r="L30" s="2" t="s">
        <v>41</v>
      </c>
      <c r="M30" s="2" t="s">
        <v>20</v>
      </c>
    </row>
    <row r="31" spans="1:13" ht="14.1" customHeight="1">
      <c r="A31" s="2">
        <v>1501</v>
      </c>
      <c r="B31" s="2" t="s">
        <v>10</v>
      </c>
      <c r="C31" s="2" t="s">
        <v>17</v>
      </c>
      <c r="D31" s="2" t="s">
        <v>39</v>
      </c>
      <c r="E31" s="3" t="s">
        <v>40</v>
      </c>
      <c r="F31" s="2">
        <v>119.78</v>
      </c>
      <c r="G31" s="2" t="s">
        <v>21</v>
      </c>
      <c r="H31" s="2">
        <v>200</v>
      </c>
      <c r="I31" s="2">
        <v>1980</v>
      </c>
      <c r="J31" s="63">
        <f>VLOOKUP(H31,'물량 단가 표'!$A$5:$F$22,6,0)</f>
        <v>283893</v>
      </c>
      <c r="K31" s="64">
        <f t="shared" si="0"/>
        <v>34.004703540000001</v>
      </c>
      <c r="L31" s="2" t="s">
        <v>41</v>
      </c>
      <c r="M31" s="2" t="s">
        <v>20</v>
      </c>
    </row>
    <row r="32" spans="1:13" ht="14.1" customHeight="1">
      <c r="A32" s="2">
        <v>1529</v>
      </c>
      <c r="B32" s="2" t="s">
        <v>10</v>
      </c>
      <c r="C32" s="2" t="s">
        <v>17</v>
      </c>
      <c r="D32" s="2" t="s">
        <v>39</v>
      </c>
      <c r="E32" s="3" t="s">
        <v>40</v>
      </c>
      <c r="F32" s="2">
        <v>21.98</v>
      </c>
      <c r="G32" s="2" t="s">
        <v>21</v>
      </c>
      <c r="H32" s="2">
        <v>200</v>
      </c>
      <c r="I32" s="2">
        <v>1981</v>
      </c>
      <c r="J32" s="63">
        <f>VLOOKUP(H32,'물량 단가 표'!$A$5:$F$22,6,0)</f>
        <v>283893</v>
      </c>
      <c r="K32" s="64">
        <f t="shared" si="0"/>
        <v>6.2399681399999993</v>
      </c>
      <c r="L32" s="2" t="s">
        <v>41</v>
      </c>
      <c r="M32" s="2" t="s">
        <v>20</v>
      </c>
    </row>
    <row r="33" spans="1:13" ht="14.1" customHeight="1">
      <c r="A33" s="2">
        <v>1530</v>
      </c>
      <c r="B33" s="2" t="s">
        <v>10</v>
      </c>
      <c r="C33" s="2" t="s">
        <v>17</v>
      </c>
      <c r="D33" s="2" t="s">
        <v>39</v>
      </c>
      <c r="E33" s="3" t="s">
        <v>40</v>
      </c>
      <c r="F33" s="2">
        <v>5.7</v>
      </c>
      <c r="G33" s="2" t="s">
        <v>21</v>
      </c>
      <c r="H33" s="2">
        <v>200</v>
      </c>
      <c r="I33" s="2">
        <v>1981</v>
      </c>
      <c r="J33" s="63">
        <f>VLOOKUP(H33,'물량 단가 표'!$A$5:$F$22,6,0)</f>
        <v>283893</v>
      </c>
      <c r="K33" s="64">
        <f t="shared" si="0"/>
        <v>1.6181901000000001</v>
      </c>
      <c r="L33" s="2" t="s">
        <v>41</v>
      </c>
      <c r="M33" s="2" t="s">
        <v>20</v>
      </c>
    </row>
    <row r="34" spans="1:13" ht="14.1" customHeight="1">
      <c r="A34" s="2">
        <v>1531</v>
      </c>
      <c r="B34" s="2" t="s">
        <v>43</v>
      </c>
      <c r="C34" s="2" t="s">
        <v>44</v>
      </c>
      <c r="D34" s="2" t="s">
        <v>45</v>
      </c>
      <c r="E34" s="3" t="s">
        <v>46</v>
      </c>
      <c r="F34" s="2">
        <v>13.07</v>
      </c>
      <c r="G34" s="2" t="s">
        <v>42</v>
      </c>
      <c r="H34" s="2">
        <v>500</v>
      </c>
      <c r="I34" s="2">
        <v>1980</v>
      </c>
      <c r="J34" s="63">
        <f>VLOOKUP(H34,'물량 단가 표'!$B$30:$D$37,3,0)</f>
        <v>436185</v>
      </c>
      <c r="K34" s="64">
        <f t="shared" si="0"/>
        <v>5.7009379500000001</v>
      </c>
      <c r="L34" s="2" t="s">
        <v>41</v>
      </c>
      <c r="M34" s="2" t="s">
        <v>20</v>
      </c>
    </row>
    <row r="35" spans="1:13" ht="14.1" customHeight="1">
      <c r="A35" s="2">
        <v>1553</v>
      </c>
      <c r="B35" s="2" t="s">
        <v>10</v>
      </c>
      <c r="C35" s="2" t="s">
        <v>17</v>
      </c>
      <c r="D35" s="2" t="s">
        <v>39</v>
      </c>
      <c r="E35" s="3" t="s">
        <v>40</v>
      </c>
      <c r="F35" s="2">
        <v>17.559999999999999</v>
      </c>
      <c r="G35" s="2" t="s">
        <v>21</v>
      </c>
      <c r="H35" s="2">
        <v>150</v>
      </c>
      <c r="I35" s="2">
        <v>1982</v>
      </c>
      <c r="J35" s="63">
        <f>VLOOKUP(H35,'물량 단가 표'!$A$5:$F$22,6,0)</f>
        <v>262992</v>
      </c>
      <c r="K35" s="64">
        <f t="shared" si="0"/>
        <v>4.6181395199999997</v>
      </c>
      <c r="L35" s="2" t="s">
        <v>41</v>
      </c>
      <c r="M35" s="2" t="s">
        <v>20</v>
      </c>
    </row>
    <row r="36" spans="1:13" ht="14.1" customHeight="1">
      <c r="A36" s="2">
        <v>1554</v>
      </c>
      <c r="B36" s="2" t="s">
        <v>10</v>
      </c>
      <c r="C36" s="2" t="s">
        <v>17</v>
      </c>
      <c r="D36" s="2" t="s">
        <v>39</v>
      </c>
      <c r="E36" s="3" t="s">
        <v>40</v>
      </c>
      <c r="F36" s="2">
        <v>41.3</v>
      </c>
      <c r="G36" s="2" t="s">
        <v>21</v>
      </c>
      <c r="H36" s="2">
        <v>150</v>
      </c>
      <c r="I36" s="2">
        <v>1982</v>
      </c>
      <c r="J36" s="63">
        <f>VLOOKUP(H36,'물량 단가 표'!$A$5:$F$22,6,0)</f>
        <v>262992</v>
      </c>
      <c r="K36" s="64">
        <f t="shared" si="0"/>
        <v>10.861569599999999</v>
      </c>
      <c r="L36" s="2" t="s">
        <v>41</v>
      </c>
      <c r="M36" s="2" t="s">
        <v>20</v>
      </c>
    </row>
    <row r="37" spans="1:13" ht="14.1" customHeight="1">
      <c r="A37" s="2">
        <v>1665</v>
      </c>
      <c r="B37" s="2" t="s">
        <v>10</v>
      </c>
      <c r="C37" s="2" t="s">
        <v>17</v>
      </c>
      <c r="D37" s="2" t="s">
        <v>39</v>
      </c>
      <c r="E37" s="3" t="s">
        <v>40</v>
      </c>
      <c r="F37" s="2">
        <v>10.96</v>
      </c>
      <c r="G37" s="2" t="s">
        <v>21</v>
      </c>
      <c r="H37" s="2">
        <v>150</v>
      </c>
      <c r="I37" s="2">
        <v>1980</v>
      </c>
      <c r="J37" s="63">
        <f>VLOOKUP(H37,'물량 단가 표'!$A$5:$F$22,6,0)</f>
        <v>262992</v>
      </c>
      <c r="K37" s="64">
        <f t="shared" si="0"/>
        <v>2.8823923200000001</v>
      </c>
      <c r="L37" s="2" t="s">
        <v>41</v>
      </c>
      <c r="M37" s="2" t="s">
        <v>20</v>
      </c>
    </row>
    <row r="38" spans="1:13" ht="14.1" customHeight="1">
      <c r="A38" s="2">
        <v>1769</v>
      </c>
      <c r="B38" s="2" t="s">
        <v>10</v>
      </c>
      <c r="C38" s="2" t="s">
        <v>17</v>
      </c>
      <c r="D38" s="2" t="s">
        <v>39</v>
      </c>
      <c r="E38" s="3" t="s">
        <v>40</v>
      </c>
      <c r="F38" s="2">
        <v>153.56</v>
      </c>
      <c r="G38" s="2" t="s">
        <v>21</v>
      </c>
      <c r="H38" s="2">
        <v>150</v>
      </c>
      <c r="I38" s="2">
        <v>1982</v>
      </c>
      <c r="J38" s="63">
        <f>VLOOKUP(H38,'물량 단가 표'!$A$5:$F$22,6,0)</f>
        <v>262992</v>
      </c>
      <c r="K38" s="64">
        <f t="shared" si="0"/>
        <v>40.385051520000005</v>
      </c>
      <c r="L38" s="2" t="s">
        <v>41</v>
      </c>
      <c r="M38" s="2" t="s">
        <v>20</v>
      </c>
    </row>
    <row r="39" spans="1:13" ht="14.1" customHeight="1">
      <c r="A39" s="2">
        <v>1770</v>
      </c>
      <c r="B39" s="2" t="s">
        <v>10</v>
      </c>
      <c r="C39" s="2" t="s">
        <v>17</v>
      </c>
      <c r="D39" s="2" t="s">
        <v>39</v>
      </c>
      <c r="E39" s="3" t="s">
        <v>40</v>
      </c>
      <c r="F39" s="2">
        <v>48.01</v>
      </c>
      <c r="G39" s="2" t="s">
        <v>21</v>
      </c>
      <c r="H39" s="2">
        <v>150</v>
      </c>
      <c r="I39" s="2">
        <v>1982</v>
      </c>
      <c r="J39" s="63">
        <f>VLOOKUP(H39,'물량 단가 표'!$A$5:$F$22,6,0)</f>
        <v>262992</v>
      </c>
      <c r="K39" s="64">
        <f t="shared" si="0"/>
        <v>12.626245920000001</v>
      </c>
      <c r="L39" s="2" t="s">
        <v>41</v>
      </c>
      <c r="M39" s="2" t="s">
        <v>20</v>
      </c>
    </row>
    <row r="40" spans="1:13" ht="14.1" customHeight="1">
      <c r="A40" s="2">
        <v>1776</v>
      </c>
      <c r="B40" s="2" t="s">
        <v>10</v>
      </c>
      <c r="C40" s="2" t="s">
        <v>17</v>
      </c>
      <c r="D40" s="2" t="s">
        <v>39</v>
      </c>
      <c r="E40" s="3" t="s">
        <v>40</v>
      </c>
      <c r="F40" s="2">
        <v>106.62</v>
      </c>
      <c r="G40" s="2" t="s">
        <v>21</v>
      </c>
      <c r="H40" s="2">
        <v>200</v>
      </c>
      <c r="I40" s="2">
        <v>1980</v>
      </c>
      <c r="J40" s="63">
        <f>VLOOKUP(H40,'물량 단가 표'!$A$5:$F$22,6,0)</f>
        <v>283893</v>
      </c>
      <c r="K40" s="64">
        <f t="shared" si="0"/>
        <v>30.268671659999999</v>
      </c>
      <c r="L40" s="2" t="s">
        <v>41</v>
      </c>
      <c r="M40" s="2" t="s">
        <v>20</v>
      </c>
    </row>
    <row r="41" spans="1:13" ht="14.1" customHeight="1">
      <c r="A41" s="2">
        <v>1797</v>
      </c>
      <c r="B41" s="2" t="s">
        <v>10</v>
      </c>
      <c r="C41" s="2" t="s">
        <v>17</v>
      </c>
      <c r="D41" s="2" t="s">
        <v>39</v>
      </c>
      <c r="E41" s="3" t="s">
        <v>40</v>
      </c>
      <c r="F41" s="2">
        <v>19</v>
      </c>
      <c r="G41" s="2" t="s">
        <v>21</v>
      </c>
      <c r="H41" s="2">
        <v>150</v>
      </c>
      <c r="I41" s="2">
        <v>1980</v>
      </c>
      <c r="J41" s="63">
        <f>VLOOKUP(H41,'물량 단가 표'!$A$5:$F$22,6,0)</f>
        <v>262992</v>
      </c>
      <c r="K41" s="64">
        <f t="shared" si="0"/>
        <v>4.996848</v>
      </c>
      <c r="L41" s="2" t="s">
        <v>41</v>
      </c>
      <c r="M41" s="2" t="s">
        <v>20</v>
      </c>
    </row>
    <row r="42" spans="1:13" ht="14.1" customHeight="1">
      <c r="A42" s="2">
        <v>1826</v>
      </c>
      <c r="B42" s="2" t="s">
        <v>10</v>
      </c>
      <c r="C42" s="2" t="s">
        <v>17</v>
      </c>
      <c r="D42" s="2" t="s">
        <v>39</v>
      </c>
      <c r="E42" s="3" t="s">
        <v>40</v>
      </c>
      <c r="F42" s="2">
        <v>135.63</v>
      </c>
      <c r="G42" s="2" t="s">
        <v>21</v>
      </c>
      <c r="H42" s="2">
        <v>200</v>
      </c>
      <c r="I42" s="2">
        <v>1979</v>
      </c>
      <c r="J42" s="63">
        <f>VLOOKUP(H42,'물량 단가 표'!$A$5:$F$22,6,0)</f>
        <v>283893</v>
      </c>
      <c r="K42" s="64">
        <f t="shared" si="0"/>
        <v>38.50440759</v>
      </c>
      <c r="L42" s="2" t="s">
        <v>41</v>
      </c>
      <c r="M42" s="2" t="s">
        <v>20</v>
      </c>
    </row>
    <row r="43" spans="1:13" ht="14.1" customHeight="1">
      <c r="A43" s="2">
        <v>1848</v>
      </c>
      <c r="B43" s="2" t="s">
        <v>43</v>
      </c>
      <c r="C43" s="2" t="s">
        <v>44</v>
      </c>
      <c r="D43" s="2" t="s">
        <v>45</v>
      </c>
      <c r="E43" s="3" t="s">
        <v>46</v>
      </c>
      <c r="F43" s="2">
        <v>189.88</v>
      </c>
      <c r="G43" s="2" t="s">
        <v>42</v>
      </c>
      <c r="H43" s="2">
        <v>100</v>
      </c>
      <c r="I43" s="2">
        <v>1980</v>
      </c>
      <c r="J43" s="63">
        <f>VLOOKUP(H43,'물량 단가 표'!$A$5:$F$22,6,0)</f>
        <v>224440</v>
      </c>
      <c r="K43" s="64">
        <f t="shared" si="0"/>
        <v>42.616667199999995</v>
      </c>
      <c r="L43" s="2" t="s">
        <v>41</v>
      </c>
      <c r="M43" s="2" t="s">
        <v>20</v>
      </c>
    </row>
    <row r="44" spans="1:13" ht="14.1" customHeight="1">
      <c r="A44" s="2">
        <v>1933</v>
      </c>
      <c r="B44" s="2" t="s">
        <v>10</v>
      </c>
      <c r="C44" s="2" t="s">
        <v>17</v>
      </c>
      <c r="D44" s="2" t="s">
        <v>39</v>
      </c>
      <c r="E44" s="3" t="s">
        <v>40</v>
      </c>
      <c r="F44" s="2">
        <v>165.82</v>
      </c>
      <c r="G44" s="2" t="s">
        <v>21</v>
      </c>
      <c r="H44" s="2">
        <v>300</v>
      </c>
      <c r="I44" s="2">
        <v>1982</v>
      </c>
      <c r="J44" s="63">
        <f>VLOOKUP(H44,'물량 단가 표'!$A$5:$F$22,6,0)</f>
        <v>362252</v>
      </c>
      <c r="K44" s="64">
        <f t="shared" si="0"/>
        <v>60.068626639999998</v>
      </c>
      <c r="L44" s="2" t="s">
        <v>41</v>
      </c>
      <c r="M44" s="2" t="s">
        <v>20</v>
      </c>
    </row>
    <row r="45" spans="1:13" ht="14.1" customHeight="1">
      <c r="A45" s="2">
        <v>1937</v>
      </c>
      <c r="B45" s="2" t="s">
        <v>10</v>
      </c>
      <c r="C45" s="2" t="s">
        <v>17</v>
      </c>
      <c r="D45" s="2" t="s">
        <v>39</v>
      </c>
      <c r="E45" s="3" t="s">
        <v>40</v>
      </c>
      <c r="F45" s="2">
        <v>58.88</v>
      </c>
      <c r="G45" s="2" t="s">
        <v>21</v>
      </c>
      <c r="H45" s="2">
        <v>150</v>
      </c>
      <c r="I45" s="2">
        <v>1980</v>
      </c>
      <c r="J45" s="63">
        <f>VLOOKUP(H45,'물량 단가 표'!$A$5:$F$22,6,0)</f>
        <v>262992</v>
      </c>
      <c r="K45" s="64">
        <f t="shared" si="0"/>
        <v>15.484968960000002</v>
      </c>
      <c r="L45" s="2" t="s">
        <v>41</v>
      </c>
      <c r="M45" s="2" t="s">
        <v>20</v>
      </c>
    </row>
    <row r="46" spans="1:13" ht="14.1" customHeight="1">
      <c r="A46" s="2">
        <v>1969</v>
      </c>
      <c r="B46" s="2" t="s">
        <v>10</v>
      </c>
      <c r="C46" s="2" t="s">
        <v>17</v>
      </c>
      <c r="D46" s="2" t="s">
        <v>39</v>
      </c>
      <c r="E46" s="3" t="s">
        <v>40</v>
      </c>
      <c r="F46" s="2">
        <v>146.94999999999999</v>
      </c>
      <c r="G46" s="2" t="s">
        <v>21</v>
      </c>
      <c r="H46" s="2">
        <v>200</v>
      </c>
      <c r="I46" s="2">
        <v>1981</v>
      </c>
      <c r="J46" s="63">
        <f>VLOOKUP(H46,'물량 단가 표'!$A$5:$F$22,6,0)</f>
        <v>283893</v>
      </c>
      <c r="K46" s="64">
        <f t="shared" si="0"/>
        <v>41.718076349999997</v>
      </c>
      <c r="L46" s="2" t="s">
        <v>41</v>
      </c>
      <c r="M46" s="2" t="s">
        <v>20</v>
      </c>
    </row>
    <row r="47" spans="1:13" ht="14.1" customHeight="1">
      <c r="A47" s="2">
        <v>2021</v>
      </c>
      <c r="B47" s="2" t="s">
        <v>10</v>
      </c>
      <c r="C47" s="2" t="s">
        <v>17</v>
      </c>
      <c r="D47" s="2" t="s">
        <v>39</v>
      </c>
      <c r="E47" s="3" t="s">
        <v>40</v>
      </c>
      <c r="F47" s="2">
        <v>198.19</v>
      </c>
      <c r="G47" s="2" t="s">
        <v>21</v>
      </c>
      <c r="H47" s="2">
        <v>200</v>
      </c>
      <c r="I47" s="2">
        <v>1979</v>
      </c>
      <c r="J47" s="63">
        <f>VLOOKUP(H47,'물량 단가 표'!$A$5:$F$22,6,0)</f>
        <v>283893</v>
      </c>
      <c r="K47" s="64">
        <f t="shared" si="0"/>
        <v>56.264753670000005</v>
      </c>
      <c r="L47" s="2" t="s">
        <v>41</v>
      </c>
      <c r="M47" s="2" t="s">
        <v>20</v>
      </c>
    </row>
    <row r="48" spans="1:13" ht="14.1" customHeight="1">
      <c r="A48" s="2">
        <v>2022</v>
      </c>
      <c r="B48" s="2" t="s">
        <v>10</v>
      </c>
      <c r="C48" s="2" t="s">
        <v>17</v>
      </c>
      <c r="D48" s="2" t="s">
        <v>39</v>
      </c>
      <c r="E48" s="3" t="s">
        <v>40</v>
      </c>
      <c r="F48" s="2">
        <v>10.74</v>
      </c>
      <c r="G48" s="2" t="s">
        <v>21</v>
      </c>
      <c r="H48" s="2">
        <v>200</v>
      </c>
      <c r="I48" s="2">
        <v>1979</v>
      </c>
      <c r="J48" s="63">
        <f>VLOOKUP(H48,'물량 단가 표'!$A$5:$F$22,6,0)</f>
        <v>283893</v>
      </c>
      <c r="K48" s="64">
        <f t="shared" si="0"/>
        <v>3.0490108199999999</v>
      </c>
      <c r="L48" s="2" t="s">
        <v>41</v>
      </c>
      <c r="M48" s="2" t="s">
        <v>20</v>
      </c>
    </row>
    <row r="49" spans="1:13" ht="14.1" customHeight="1">
      <c r="A49" s="2">
        <v>2068</v>
      </c>
      <c r="B49" s="2" t="s">
        <v>43</v>
      </c>
      <c r="C49" s="2" t="s">
        <v>44</v>
      </c>
      <c r="D49" s="2" t="s">
        <v>45</v>
      </c>
      <c r="E49" s="3" t="s">
        <v>46</v>
      </c>
      <c r="F49" s="2">
        <v>76.7</v>
      </c>
      <c r="G49" s="2" t="s">
        <v>42</v>
      </c>
      <c r="H49" s="2">
        <v>500</v>
      </c>
      <c r="I49" s="2">
        <v>1980</v>
      </c>
      <c r="J49" s="63">
        <f>VLOOKUP(H49,'물량 단가 표'!$B$30:$D$37,3,0)</f>
        <v>436185</v>
      </c>
      <c r="K49" s="64">
        <f t="shared" si="0"/>
        <v>33.455389500000003</v>
      </c>
      <c r="L49" s="2" t="s">
        <v>41</v>
      </c>
      <c r="M49" s="2" t="s">
        <v>20</v>
      </c>
    </row>
    <row r="50" spans="1:13" ht="14.1" customHeight="1">
      <c r="A50" s="2">
        <v>2123</v>
      </c>
      <c r="B50" s="2" t="s">
        <v>43</v>
      </c>
      <c r="C50" s="2" t="s">
        <v>44</v>
      </c>
      <c r="D50" s="2" t="s">
        <v>45</v>
      </c>
      <c r="E50" s="3" t="s">
        <v>46</v>
      </c>
      <c r="F50" s="2">
        <v>15.26</v>
      </c>
      <c r="G50" s="2" t="s">
        <v>21</v>
      </c>
      <c r="H50" s="2">
        <v>200</v>
      </c>
      <c r="I50" s="2">
        <v>1980</v>
      </c>
      <c r="J50" s="63">
        <f>VLOOKUP(H50,'물량 단가 표'!$A$5:$F$22,6,0)</f>
        <v>283893</v>
      </c>
      <c r="K50" s="64">
        <f t="shared" si="0"/>
        <v>4.3322071799999993</v>
      </c>
      <c r="L50" s="2" t="s">
        <v>41</v>
      </c>
      <c r="M50" s="2" t="s">
        <v>20</v>
      </c>
    </row>
    <row r="51" spans="1:13" ht="14.1" customHeight="1">
      <c r="A51" s="2">
        <v>2123</v>
      </c>
      <c r="B51" s="2" t="s">
        <v>10</v>
      </c>
      <c r="C51" s="2" t="s">
        <v>17</v>
      </c>
      <c r="D51" s="2" t="s">
        <v>39</v>
      </c>
      <c r="E51" s="3" t="s">
        <v>40</v>
      </c>
      <c r="F51" s="2">
        <v>15.26</v>
      </c>
      <c r="G51" s="2" t="s">
        <v>21</v>
      </c>
      <c r="H51" s="2">
        <v>200</v>
      </c>
      <c r="I51" s="2">
        <v>1980</v>
      </c>
      <c r="J51" s="63">
        <f>VLOOKUP(H51,'물량 단가 표'!$A$5:$F$22,6,0)</f>
        <v>283893</v>
      </c>
      <c r="K51" s="64">
        <f t="shared" si="0"/>
        <v>4.3322071799999993</v>
      </c>
      <c r="L51" s="2" t="s">
        <v>41</v>
      </c>
      <c r="M51" s="2" t="s">
        <v>20</v>
      </c>
    </row>
    <row r="52" spans="1:13" ht="14.1" customHeight="1">
      <c r="A52" s="2">
        <v>2148</v>
      </c>
      <c r="B52" s="2" t="s">
        <v>10</v>
      </c>
      <c r="C52" s="2" t="s">
        <v>17</v>
      </c>
      <c r="D52" s="2" t="s">
        <v>39</v>
      </c>
      <c r="E52" s="3" t="s">
        <v>40</v>
      </c>
      <c r="F52" s="2">
        <v>107.39</v>
      </c>
      <c r="G52" s="2" t="s">
        <v>21</v>
      </c>
      <c r="H52" s="2">
        <v>150</v>
      </c>
      <c r="I52" s="2">
        <v>1982</v>
      </c>
      <c r="J52" s="63">
        <f>VLOOKUP(H52,'물량 단가 표'!$A$5:$F$22,6,0)</f>
        <v>262992</v>
      </c>
      <c r="K52" s="64">
        <f t="shared" si="0"/>
        <v>28.242710880000001</v>
      </c>
      <c r="L52" s="2" t="s">
        <v>41</v>
      </c>
      <c r="M52" s="2" t="s">
        <v>20</v>
      </c>
    </row>
    <row r="53" spans="1:13" ht="14.1" customHeight="1">
      <c r="A53" s="2">
        <v>2235</v>
      </c>
      <c r="B53" s="2" t="s">
        <v>10</v>
      </c>
      <c r="C53" s="2" t="s">
        <v>17</v>
      </c>
      <c r="D53" s="2" t="s">
        <v>39</v>
      </c>
      <c r="E53" s="3" t="s">
        <v>40</v>
      </c>
      <c r="F53" s="2">
        <v>181.73</v>
      </c>
      <c r="G53" s="2" t="s">
        <v>21</v>
      </c>
      <c r="H53" s="2">
        <v>150</v>
      </c>
      <c r="I53" s="2">
        <v>1982</v>
      </c>
      <c r="J53" s="63">
        <f>VLOOKUP(H53,'물량 단가 표'!$A$5:$F$22,6,0)</f>
        <v>262992</v>
      </c>
      <c r="K53" s="64">
        <f t="shared" si="0"/>
        <v>47.793536159999995</v>
      </c>
      <c r="L53" s="2" t="s">
        <v>41</v>
      </c>
      <c r="M53" s="2" t="s">
        <v>20</v>
      </c>
    </row>
    <row r="54" spans="1:13" ht="14.1" customHeight="1">
      <c r="A54" s="2">
        <v>2304</v>
      </c>
      <c r="B54" s="2" t="s">
        <v>43</v>
      </c>
      <c r="C54" s="2" t="s">
        <v>44</v>
      </c>
      <c r="D54" s="2" t="s">
        <v>45</v>
      </c>
      <c r="E54" s="3" t="s">
        <v>46</v>
      </c>
      <c r="F54" s="2">
        <v>18.41</v>
      </c>
      <c r="G54" s="2" t="s">
        <v>21</v>
      </c>
      <c r="H54" s="2">
        <v>200</v>
      </c>
      <c r="I54" s="2">
        <v>1981</v>
      </c>
      <c r="J54" s="63">
        <f>VLOOKUP(H54,'물량 단가 표'!$A$5:$F$22,6,0)</f>
        <v>283893</v>
      </c>
      <c r="K54" s="64">
        <f t="shared" si="0"/>
        <v>5.22647013</v>
      </c>
      <c r="L54" s="2" t="s">
        <v>41</v>
      </c>
      <c r="M54" s="2" t="s">
        <v>20</v>
      </c>
    </row>
    <row r="55" spans="1:13" ht="14.1" customHeight="1">
      <c r="A55" s="2">
        <v>2321</v>
      </c>
      <c r="B55" s="2" t="s">
        <v>10</v>
      </c>
      <c r="C55" s="2" t="s">
        <v>17</v>
      </c>
      <c r="D55" s="2" t="s">
        <v>39</v>
      </c>
      <c r="E55" s="3" t="s">
        <v>40</v>
      </c>
      <c r="F55" s="2">
        <v>164.72</v>
      </c>
      <c r="G55" s="2" t="s">
        <v>21</v>
      </c>
      <c r="H55" s="2">
        <v>200</v>
      </c>
      <c r="I55" s="2">
        <v>1979</v>
      </c>
      <c r="J55" s="63">
        <f>VLOOKUP(H55,'물량 단가 표'!$A$5:$F$22,6,0)</f>
        <v>283893</v>
      </c>
      <c r="K55" s="64">
        <f t="shared" si="0"/>
        <v>46.762854959999999</v>
      </c>
      <c r="L55" s="2" t="s">
        <v>41</v>
      </c>
      <c r="M55" s="2" t="s">
        <v>20</v>
      </c>
    </row>
    <row r="56" spans="1:13" ht="14.1" customHeight="1">
      <c r="A56" s="2">
        <v>2489</v>
      </c>
      <c r="B56" s="2" t="s">
        <v>10</v>
      </c>
      <c r="C56" s="2" t="s">
        <v>17</v>
      </c>
      <c r="D56" s="2" t="s">
        <v>39</v>
      </c>
      <c r="E56" s="3" t="s">
        <v>40</v>
      </c>
      <c r="F56" s="2">
        <v>138.97999999999999</v>
      </c>
      <c r="G56" s="2" t="s">
        <v>21</v>
      </c>
      <c r="H56" s="2">
        <v>150</v>
      </c>
      <c r="I56" s="2">
        <v>1982</v>
      </c>
      <c r="J56" s="63">
        <f>VLOOKUP(H56,'물량 단가 표'!$A$5:$F$22,6,0)</f>
        <v>262992</v>
      </c>
      <c r="K56" s="64">
        <f t="shared" si="0"/>
        <v>36.550628159999995</v>
      </c>
      <c r="L56" s="2" t="s">
        <v>41</v>
      </c>
      <c r="M56" s="2" t="s">
        <v>20</v>
      </c>
    </row>
    <row r="57" spans="1:13" ht="14.1" customHeight="1">
      <c r="A57" s="2">
        <v>2507</v>
      </c>
      <c r="B57" s="2" t="s">
        <v>10</v>
      </c>
      <c r="C57" s="2" t="s">
        <v>17</v>
      </c>
      <c r="D57" s="2" t="s">
        <v>39</v>
      </c>
      <c r="E57" s="3" t="s">
        <v>40</v>
      </c>
      <c r="F57" s="2">
        <v>24.88</v>
      </c>
      <c r="G57" s="2" t="s">
        <v>21</v>
      </c>
      <c r="H57" s="2">
        <v>300</v>
      </c>
      <c r="I57" s="2">
        <v>1980</v>
      </c>
      <c r="J57" s="63">
        <f>VLOOKUP(H57,'물량 단가 표'!$A$5:$F$22,6,0)</f>
        <v>362252</v>
      </c>
      <c r="K57" s="64">
        <f t="shared" si="0"/>
        <v>9.0128297599999989</v>
      </c>
      <c r="L57" s="2" t="s">
        <v>41</v>
      </c>
      <c r="M57" s="2" t="s">
        <v>20</v>
      </c>
    </row>
    <row r="58" spans="1:13" ht="14.1" customHeight="1">
      <c r="A58" s="2">
        <v>2508</v>
      </c>
      <c r="B58" s="2" t="s">
        <v>10</v>
      </c>
      <c r="C58" s="2" t="s">
        <v>17</v>
      </c>
      <c r="D58" s="2" t="s">
        <v>39</v>
      </c>
      <c r="E58" s="3" t="s">
        <v>40</v>
      </c>
      <c r="F58" s="2">
        <v>59.13</v>
      </c>
      <c r="G58" s="2" t="s">
        <v>21</v>
      </c>
      <c r="H58" s="2">
        <v>300</v>
      </c>
      <c r="I58" s="2">
        <v>1980</v>
      </c>
      <c r="J58" s="63">
        <f>VLOOKUP(H58,'물량 단가 표'!$A$5:$F$22,6,0)</f>
        <v>362252</v>
      </c>
      <c r="K58" s="64">
        <f t="shared" si="0"/>
        <v>21.419960760000002</v>
      </c>
      <c r="L58" s="2" t="s">
        <v>41</v>
      </c>
      <c r="M58" s="2" t="s">
        <v>20</v>
      </c>
    </row>
    <row r="59" spans="1:13" ht="14.1" customHeight="1">
      <c r="A59" s="2">
        <v>2662</v>
      </c>
      <c r="B59" s="2" t="s">
        <v>10</v>
      </c>
      <c r="C59" s="2" t="s">
        <v>17</v>
      </c>
      <c r="D59" s="2" t="s">
        <v>39</v>
      </c>
      <c r="E59" s="3" t="s">
        <v>40</v>
      </c>
      <c r="F59" s="2">
        <v>12.77</v>
      </c>
      <c r="G59" s="2" t="s">
        <v>21</v>
      </c>
      <c r="H59" s="2">
        <v>300</v>
      </c>
      <c r="I59" s="2">
        <v>1980</v>
      </c>
      <c r="J59" s="63">
        <f>VLOOKUP(H59,'물량 단가 표'!$A$5:$F$22,6,0)</f>
        <v>362252</v>
      </c>
      <c r="K59" s="64">
        <f t="shared" si="0"/>
        <v>4.6259580400000004</v>
      </c>
      <c r="L59" s="2" t="s">
        <v>41</v>
      </c>
      <c r="M59" s="2" t="s">
        <v>20</v>
      </c>
    </row>
  </sheetData>
  <autoFilter ref="A1:M59"/>
  <phoneticPr fontId="5" type="noConversion"/>
  <pageMargins left="0.70866141732283472" right="0.70866141732283472" top="0.86614173228346458" bottom="0.74803149606299213" header="0.47244094488188981" footer="0.31496062992125984"/>
  <pageSetup paperSize="9" scale="58" orientation="portrait" horizontalDpi="300" verticalDpi="300" r:id="rId1"/>
  <headerFooter>
    <oddHeader>&amp;C&amp;"HY울릉도B,보통"&amp;20안산시 노후관로 물량산출
&amp;14-공업용수 4단계-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/>
  </sheetPr>
  <dimension ref="A1:N64"/>
  <sheetViews>
    <sheetView workbookViewId="0">
      <selection sqref="A1:F1"/>
    </sheetView>
  </sheetViews>
  <sheetFormatPr defaultRowHeight="13.5"/>
  <cols>
    <col min="1" max="1" width="11.25" style="42" bestFit="1" customWidth="1"/>
    <col min="2" max="3" width="9.25" style="42" bestFit="1" customWidth="1"/>
    <col min="4" max="4" width="18.875" style="42" bestFit="1" customWidth="1"/>
    <col min="5" max="5" width="17.875" style="42" bestFit="1" customWidth="1"/>
    <col min="6" max="6" width="18.375" style="42" bestFit="1" customWidth="1"/>
    <col min="7" max="7" width="9" style="42"/>
    <col min="8" max="13" width="9.125" style="42" bestFit="1" customWidth="1"/>
    <col min="14" max="15" width="9" style="4"/>
    <col min="16" max="16" width="16.25" style="4" bestFit="1" customWidth="1"/>
    <col min="17" max="17" width="14.5" style="4" bestFit="1" customWidth="1"/>
    <col min="18" max="18" width="6.75" style="4" bestFit="1" customWidth="1"/>
    <col min="19" max="20" width="16.75" style="4" bestFit="1" customWidth="1"/>
    <col min="21" max="21" width="26.625" style="4" bestFit="1" customWidth="1"/>
    <col min="22" max="16384" width="9" style="4"/>
  </cols>
  <sheetData>
    <row r="1" spans="1:14" ht="14.25" thickBot="1">
      <c r="A1" s="86" t="s">
        <v>155</v>
      </c>
      <c r="B1" s="86"/>
      <c r="C1" s="86"/>
      <c r="D1" s="86"/>
      <c r="E1" s="86"/>
      <c r="F1" s="86"/>
      <c r="G1" s="15"/>
      <c r="H1" s="87" t="s">
        <v>165</v>
      </c>
      <c r="I1" s="87"/>
      <c r="J1" s="87"/>
      <c r="K1" s="87"/>
      <c r="L1" s="87"/>
      <c r="M1" s="87"/>
      <c r="N1" s="15"/>
    </row>
    <row r="2" spans="1:14">
      <c r="A2" s="88" t="s">
        <v>147</v>
      </c>
      <c r="B2" s="91" t="s">
        <v>148</v>
      </c>
      <c r="C2" s="91"/>
      <c r="D2" s="91"/>
      <c r="E2" s="91"/>
      <c r="F2" s="92"/>
      <c r="G2" s="5"/>
      <c r="H2" s="95" t="s">
        <v>147</v>
      </c>
      <c r="I2" s="98" t="s">
        <v>154</v>
      </c>
      <c r="J2" s="98"/>
      <c r="K2" s="98"/>
      <c r="L2" s="98"/>
      <c r="M2" s="99"/>
      <c r="N2" s="5"/>
    </row>
    <row r="3" spans="1:14">
      <c r="A3" s="89"/>
      <c r="B3" s="93" t="s">
        <v>149</v>
      </c>
      <c r="C3" s="93" t="s">
        <v>150</v>
      </c>
      <c r="D3" s="93"/>
      <c r="E3" s="93" t="s">
        <v>151</v>
      </c>
      <c r="F3" s="94"/>
      <c r="G3" s="5"/>
      <c r="H3" s="96"/>
      <c r="I3" s="100" t="s">
        <v>149</v>
      </c>
      <c r="J3" s="100" t="s">
        <v>150</v>
      </c>
      <c r="K3" s="100"/>
      <c r="L3" s="100" t="s">
        <v>151</v>
      </c>
      <c r="M3" s="101"/>
      <c r="N3" s="5"/>
    </row>
    <row r="4" spans="1:14">
      <c r="A4" s="90"/>
      <c r="B4" s="93"/>
      <c r="C4" s="27" t="s">
        <v>152</v>
      </c>
      <c r="D4" s="27" t="s">
        <v>153</v>
      </c>
      <c r="E4" s="27" t="s">
        <v>152</v>
      </c>
      <c r="F4" s="28" t="s">
        <v>153</v>
      </c>
      <c r="G4" s="5"/>
      <c r="H4" s="97"/>
      <c r="I4" s="100"/>
      <c r="J4" s="29" t="s">
        <v>152</v>
      </c>
      <c r="K4" s="29" t="s">
        <v>153</v>
      </c>
      <c r="L4" s="29" t="s">
        <v>152</v>
      </c>
      <c r="M4" s="30" t="s">
        <v>153</v>
      </c>
      <c r="N4" s="5"/>
    </row>
    <row r="5" spans="1:14">
      <c r="A5" s="11">
        <v>75</v>
      </c>
      <c r="B5" s="31">
        <v>38047</v>
      </c>
      <c r="C5" s="31">
        <v>94960</v>
      </c>
      <c r="D5" s="31">
        <v>186393</v>
      </c>
      <c r="E5" s="31">
        <v>133007</v>
      </c>
      <c r="F5" s="32">
        <v>224440</v>
      </c>
      <c r="G5" s="5"/>
      <c r="H5" s="6">
        <v>80</v>
      </c>
      <c r="I5" s="33">
        <v>30991</v>
      </c>
      <c r="J5" s="33">
        <v>333319</v>
      </c>
      <c r="K5" s="33">
        <v>427516</v>
      </c>
      <c r="L5" s="33">
        <v>364310</v>
      </c>
      <c r="M5" s="34">
        <v>458507</v>
      </c>
      <c r="N5" s="5"/>
    </row>
    <row r="6" spans="1:14">
      <c r="A6" s="11">
        <v>80</v>
      </c>
      <c r="B6" s="31">
        <v>38047</v>
      </c>
      <c r="C6" s="31">
        <v>94960</v>
      </c>
      <c r="D6" s="31">
        <v>186393</v>
      </c>
      <c r="E6" s="31">
        <v>133007</v>
      </c>
      <c r="F6" s="32">
        <v>224440</v>
      </c>
      <c r="G6" s="5"/>
      <c r="H6" s="7">
        <v>100</v>
      </c>
      <c r="I6" s="33">
        <v>30991</v>
      </c>
      <c r="J6" s="33">
        <v>333319</v>
      </c>
      <c r="K6" s="33">
        <v>427516</v>
      </c>
      <c r="L6" s="33">
        <v>364310</v>
      </c>
      <c r="M6" s="34">
        <v>458507</v>
      </c>
      <c r="N6" s="5"/>
    </row>
    <row r="7" spans="1:14">
      <c r="A7" s="8">
        <v>100</v>
      </c>
      <c r="B7" s="31">
        <v>38047</v>
      </c>
      <c r="C7" s="31">
        <v>94960</v>
      </c>
      <c r="D7" s="31">
        <v>186393</v>
      </c>
      <c r="E7" s="31">
        <v>133007</v>
      </c>
      <c r="F7" s="32">
        <v>224440</v>
      </c>
      <c r="G7" s="35"/>
      <c r="H7" s="7">
        <v>150</v>
      </c>
      <c r="I7" s="33">
        <v>60335</v>
      </c>
      <c r="J7" s="33">
        <v>340990</v>
      </c>
      <c r="K7" s="33">
        <v>440421</v>
      </c>
      <c r="L7" s="33">
        <v>401325</v>
      </c>
      <c r="M7" s="34">
        <v>500756</v>
      </c>
      <c r="N7" s="9"/>
    </row>
    <row r="8" spans="1:14">
      <c r="A8" s="8">
        <v>150</v>
      </c>
      <c r="B8" s="31">
        <v>58176</v>
      </c>
      <c r="C8" s="31">
        <v>108268</v>
      </c>
      <c r="D8" s="31">
        <v>204816</v>
      </c>
      <c r="E8" s="31">
        <v>166444</v>
      </c>
      <c r="F8" s="32">
        <v>262992</v>
      </c>
      <c r="G8" s="35"/>
      <c r="H8" s="7">
        <v>200</v>
      </c>
      <c r="I8" s="33">
        <v>78707</v>
      </c>
      <c r="J8" s="33">
        <v>348821</v>
      </c>
      <c r="K8" s="33">
        <v>453485</v>
      </c>
      <c r="L8" s="33">
        <v>427528</v>
      </c>
      <c r="M8" s="34">
        <v>532192</v>
      </c>
      <c r="N8" s="9"/>
    </row>
    <row r="9" spans="1:14">
      <c r="A9" s="8">
        <v>200</v>
      </c>
      <c r="B9" s="31">
        <v>65047</v>
      </c>
      <c r="C9" s="31">
        <v>117183</v>
      </c>
      <c r="D9" s="31">
        <v>218846</v>
      </c>
      <c r="E9" s="31">
        <v>182230</v>
      </c>
      <c r="F9" s="32">
        <v>283893</v>
      </c>
      <c r="G9" s="35"/>
      <c r="H9" s="7">
        <v>250</v>
      </c>
      <c r="I9" s="33">
        <v>3194</v>
      </c>
      <c r="J9" s="33">
        <v>357598</v>
      </c>
      <c r="K9" s="33">
        <v>467495</v>
      </c>
      <c r="L9" s="33">
        <v>360792</v>
      </c>
      <c r="M9" s="34">
        <v>470689</v>
      </c>
      <c r="N9" s="9"/>
    </row>
    <row r="10" spans="1:14">
      <c r="A10" s="8">
        <v>250</v>
      </c>
      <c r="B10" s="31">
        <v>85002</v>
      </c>
      <c r="C10" s="31">
        <v>131749</v>
      </c>
      <c r="D10" s="31">
        <v>238527</v>
      </c>
      <c r="E10" s="31">
        <v>216751</v>
      </c>
      <c r="F10" s="32">
        <v>323529</v>
      </c>
      <c r="G10" s="35"/>
      <c r="H10" s="7">
        <v>300</v>
      </c>
      <c r="I10" s="33">
        <v>4093</v>
      </c>
      <c r="J10" s="33">
        <v>366869</v>
      </c>
      <c r="K10" s="33">
        <v>481999</v>
      </c>
      <c r="L10" s="33">
        <v>370962</v>
      </c>
      <c r="M10" s="34">
        <v>486092</v>
      </c>
      <c r="N10" s="9"/>
    </row>
    <row r="11" spans="1:14">
      <c r="A11" s="8">
        <v>300</v>
      </c>
      <c r="B11" s="31">
        <v>108246</v>
      </c>
      <c r="C11" s="31">
        <v>142113</v>
      </c>
      <c r="D11" s="31">
        <v>254006</v>
      </c>
      <c r="E11" s="31">
        <v>250359</v>
      </c>
      <c r="F11" s="32">
        <v>362252</v>
      </c>
      <c r="G11" s="35"/>
      <c r="H11" s="7">
        <v>350</v>
      </c>
      <c r="I11" s="33">
        <v>4640</v>
      </c>
      <c r="J11" s="33">
        <v>377215</v>
      </c>
      <c r="K11" s="33">
        <v>497579</v>
      </c>
      <c r="L11" s="33">
        <v>381855</v>
      </c>
      <c r="M11" s="34">
        <v>502219</v>
      </c>
      <c r="N11" s="9"/>
    </row>
    <row r="12" spans="1:14" ht="14.25" thickBot="1">
      <c r="A12" s="10">
        <v>350</v>
      </c>
      <c r="B12" s="36">
        <v>132866</v>
      </c>
      <c r="C12" s="36">
        <v>156850</v>
      </c>
      <c r="D12" s="36">
        <v>273859</v>
      </c>
      <c r="E12" s="36">
        <v>289716</v>
      </c>
      <c r="F12" s="37">
        <v>406725</v>
      </c>
      <c r="G12" s="35"/>
      <c r="H12" s="7">
        <v>400</v>
      </c>
      <c r="I12" s="33">
        <v>5383</v>
      </c>
      <c r="J12" s="33">
        <v>390984</v>
      </c>
      <c r="K12" s="33">
        <v>516581</v>
      </c>
      <c r="L12" s="33">
        <v>396367</v>
      </c>
      <c r="M12" s="34">
        <v>521964</v>
      </c>
      <c r="N12" s="9"/>
    </row>
    <row r="13" spans="1:14">
      <c r="A13" s="11">
        <v>400</v>
      </c>
      <c r="B13" s="38">
        <v>158577</v>
      </c>
      <c r="C13" s="38">
        <v>178950</v>
      </c>
      <c r="D13" s="38">
        <v>301074</v>
      </c>
      <c r="E13" s="38">
        <v>337527</v>
      </c>
      <c r="F13" s="39">
        <v>459651</v>
      </c>
      <c r="G13" s="35"/>
      <c r="H13" s="7">
        <v>450</v>
      </c>
      <c r="I13" s="33"/>
      <c r="J13" s="33"/>
      <c r="K13" s="33"/>
      <c r="L13" s="33"/>
      <c r="M13" s="34"/>
      <c r="N13" s="9"/>
    </row>
    <row r="14" spans="1:14">
      <c r="A14" s="8">
        <v>450</v>
      </c>
      <c r="B14" s="31">
        <v>185568</v>
      </c>
      <c r="C14" s="31">
        <v>193136</v>
      </c>
      <c r="D14" s="31">
        <v>320375</v>
      </c>
      <c r="E14" s="31">
        <v>378704</v>
      </c>
      <c r="F14" s="32">
        <v>505943</v>
      </c>
      <c r="G14" s="35"/>
      <c r="H14" s="7">
        <v>500</v>
      </c>
      <c r="I14" s="33"/>
      <c r="J14" s="33"/>
      <c r="K14" s="33"/>
      <c r="L14" s="33"/>
      <c r="M14" s="34"/>
      <c r="N14" s="9"/>
    </row>
    <row r="15" spans="1:14">
      <c r="A15" s="8">
        <v>500</v>
      </c>
      <c r="B15" s="31">
        <v>216428</v>
      </c>
      <c r="C15" s="31">
        <v>206357</v>
      </c>
      <c r="D15" s="31">
        <v>338711</v>
      </c>
      <c r="E15" s="31">
        <v>422785</v>
      </c>
      <c r="F15" s="32">
        <v>555139</v>
      </c>
      <c r="G15" s="35"/>
      <c r="H15" s="7">
        <v>600</v>
      </c>
      <c r="I15" s="33"/>
      <c r="J15" s="33"/>
      <c r="K15" s="33"/>
      <c r="L15" s="33"/>
      <c r="M15" s="34"/>
      <c r="N15" s="9"/>
    </row>
    <row r="16" spans="1:14">
      <c r="A16" s="8">
        <v>600</v>
      </c>
      <c r="B16" s="31">
        <v>274946</v>
      </c>
      <c r="C16" s="31">
        <v>244134</v>
      </c>
      <c r="D16" s="31">
        <v>386718</v>
      </c>
      <c r="E16" s="31">
        <v>519080</v>
      </c>
      <c r="F16" s="32">
        <v>661664</v>
      </c>
      <c r="G16" s="35"/>
      <c r="H16" s="7">
        <v>700</v>
      </c>
      <c r="I16" s="33"/>
      <c r="J16" s="33"/>
      <c r="K16" s="33"/>
      <c r="L16" s="33"/>
      <c r="M16" s="34"/>
      <c r="N16" s="9"/>
    </row>
    <row r="17" spans="1:14">
      <c r="A17" s="8">
        <v>700</v>
      </c>
      <c r="B17" s="31">
        <v>351512</v>
      </c>
      <c r="C17" s="31">
        <v>283920</v>
      </c>
      <c r="D17" s="31">
        <v>436734</v>
      </c>
      <c r="E17" s="31">
        <v>635432</v>
      </c>
      <c r="F17" s="32">
        <v>788246</v>
      </c>
      <c r="G17" s="35"/>
      <c r="H17" s="7">
        <v>800</v>
      </c>
      <c r="I17" s="33"/>
      <c r="J17" s="33"/>
      <c r="K17" s="33"/>
      <c r="L17" s="33"/>
      <c r="M17" s="34"/>
      <c r="N17" s="9"/>
    </row>
    <row r="18" spans="1:14">
      <c r="A18" s="8">
        <v>800</v>
      </c>
      <c r="B18" s="31">
        <v>435605</v>
      </c>
      <c r="C18" s="31">
        <v>336100</v>
      </c>
      <c r="D18" s="31">
        <v>499145</v>
      </c>
      <c r="E18" s="31">
        <v>771705</v>
      </c>
      <c r="F18" s="32">
        <v>934750</v>
      </c>
      <c r="G18" s="35"/>
      <c r="H18" s="7">
        <v>900</v>
      </c>
      <c r="I18" s="33"/>
      <c r="J18" s="33"/>
      <c r="K18" s="33"/>
      <c r="L18" s="33"/>
      <c r="M18" s="34"/>
      <c r="N18" s="9"/>
    </row>
    <row r="19" spans="1:14">
      <c r="A19" s="8">
        <v>900</v>
      </c>
      <c r="B19" s="31">
        <v>545007</v>
      </c>
      <c r="C19" s="31">
        <v>387949</v>
      </c>
      <c r="D19" s="31">
        <v>561224</v>
      </c>
      <c r="E19" s="31">
        <v>932956</v>
      </c>
      <c r="F19" s="32">
        <v>1106231</v>
      </c>
      <c r="G19" s="35"/>
      <c r="H19" s="7">
        <v>1000</v>
      </c>
      <c r="I19" s="33"/>
      <c r="J19" s="33"/>
      <c r="K19" s="33"/>
      <c r="L19" s="33"/>
      <c r="M19" s="34"/>
      <c r="N19" s="9"/>
    </row>
    <row r="20" spans="1:14">
      <c r="A20" s="8">
        <v>1000</v>
      </c>
      <c r="B20" s="31">
        <v>652174</v>
      </c>
      <c r="C20" s="31">
        <v>441628</v>
      </c>
      <c r="D20" s="31">
        <v>625133</v>
      </c>
      <c r="E20" s="31">
        <v>1093802</v>
      </c>
      <c r="F20" s="32">
        <v>1277307</v>
      </c>
      <c r="G20" s="35"/>
      <c r="H20" s="7">
        <v>1100</v>
      </c>
      <c r="I20" s="33"/>
      <c r="J20" s="33"/>
      <c r="K20" s="33"/>
      <c r="L20" s="33"/>
      <c r="M20" s="34"/>
      <c r="N20" s="9"/>
    </row>
    <row r="21" spans="1:14" ht="14.25" thickBot="1">
      <c r="A21" s="8">
        <v>1100</v>
      </c>
      <c r="B21" s="31">
        <v>760769</v>
      </c>
      <c r="C21" s="31">
        <v>497726</v>
      </c>
      <c r="D21" s="31">
        <v>691462</v>
      </c>
      <c r="E21" s="31">
        <v>1258495</v>
      </c>
      <c r="F21" s="32">
        <v>1452231</v>
      </c>
      <c r="G21" s="35"/>
      <c r="H21" s="12">
        <v>1200</v>
      </c>
      <c r="I21" s="40"/>
      <c r="J21" s="40"/>
      <c r="K21" s="40"/>
      <c r="L21" s="40"/>
      <c r="M21" s="41"/>
      <c r="N21" s="9"/>
    </row>
    <row r="22" spans="1:14" ht="14.25" thickBot="1">
      <c r="A22" s="10">
        <v>1200</v>
      </c>
      <c r="B22" s="36">
        <v>891443</v>
      </c>
      <c r="C22" s="36">
        <v>540825</v>
      </c>
      <c r="D22" s="36">
        <v>744791</v>
      </c>
      <c r="E22" s="36">
        <v>1432268</v>
      </c>
      <c r="F22" s="37">
        <v>1636234</v>
      </c>
      <c r="G22" s="35"/>
      <c r="H22" s="15"/>
      <c r="I22" s="15"/>
      <c r="J22" s="15"/>
      <c r="K22" s="15"/>
      <c r="L22" s="15"/>
      <c r="M22" s="15"/>
      <c r="N22" s="9"/>
    </row>
    <row r="23" spans="1:14">
      <c r="H23" s="5"/>
      <c r="I23" s="5"/>
      <c r="J23" s="5"/>
      <c r="K23" s="5"/>
      <c r="L23" s="5"/>
      <c r="M23" s="5"/>
    </row>
    <row r="24" spans="1:14" ht="16.5" customHeight="1" thickBot="1">
      <c r="A24" s="85" t="s">
        <v>167</v>
      </c>
      <c r="B24" s="85"/>
      <c r="C24" s="85"/>
      <c r="D24" s="85"/>
      <c r="E24" s="85"/>
      <c r="F24" s="43"/>
      <c r="G24" s="13"/>
      <c r="H24" s="5"/>
      <c r="I24" s="5"/>
      <c r="J24" s="5"/>
      <c r="K24" s="5"/>
      <c r="L24" s="5"/>
      <c r="M24" s="5"/>
      <c r="N24" s="13"/>
    </row>
    <row r="25" spans="1:14" ht="24">
      <c r="A25" s="49" t="s">
        <v>156</v>
      </c>
      <c r="B25" s="50" t="s">
        <v>157</v>
      </c>
      <c r="C25" s="50" t="s">
        <v>158</v>
      </c>
      <c r="D25" s="51" t="s">
        <v>166</v>
      </c>
      <c r="E25" s="52" t="s">
        <v>9</v>
      </c>
      <c r="F25" s="13"/>
      <c r="G25" s="5"/>
      <c r="H25" s="5"/>
      <c r="I25" s="5"/>
      <c r="J25" s="5"/>
      <c r="K25" s="5"/>
      <c r="L25" s="5"/>
      <c r="M25" s="13"/>
    </row>
    <row r="26" spans="1:14">
      <c r="A26" s="16" t="s">
        <v>159</v>
      </c>
      <c r="B26" s="17">
        <v>150</v>
      </c>
      <c r="C26" s="17" t="s">
        <v>160</v>
      </c>
      <c r="D26" s="45">
        <v>189881</v>
      </c>
      <c r="E26" s="18" t="s">
        <v>161</v>
      </c>
      <c r="F26" s="13"/>
      <c r="G26" s="5"/>
      <c r="H26" s="5"/>
      <c r="I26" s="5"/>
      <c r="J26" s="5"/>
      <c r="K26" s="5"/>
      <c r="L26" s="5"/>
      <c r="M26" s="13"/>
    </row>
    <row r="27" spans="1:14">
      <c r="A27" s="19" t="s">
        <v>162</v>
      </c>
      <c r="B27" s="17">
        <v>200</v>
      </c>
      <c r="C27" s="17" t="s">
        <v>160</v>
      </c>
      <c r="D27" s="45">
        <v>209934</v>
      </c>
      <c r="E27" s="20"/>
      <c r="F27" s="13"/>
      <c r="G27" s="35"/>
      <c r="H27" s="35"/>
      <c r="I27" s="35"/>
      <c r="J27" s="35"/>
      <c r="K27" s="35"/>
      <c r="L27" s="35"/>
      <c r="M27" s="13"/>
    </row>
    <row r="28" spans="1:14">
      <c r="A28" s="19" t="s">
        <v>162</v>
      </c>
      <c r="B28" s="21">
        <v>300</v>
      </c>
      <c r="C28" s="17" t="s">
        <v>160</v>
      </c>
      <c r="D28" s="46">
        <v>280529</v>
      </c>
      <c r="E28" s="20"/>
      <c r="F28" s="44"/>
      <c r="G28" s="35"/>
      <c r="H28" s="35"/>
      <c r="I28" s="35"/>
      <c r="J28" s="35"/>
      <c r="K28" s="35"/>
      <c r="L28" s="35"/>
      <c r="M28" s="44"/>
    </row>
    <row r="29" spans="1:14">
      <c r="A29" s="19" t="s">
        <v>162</v>
      </c>
      <c r="B29" s="21">
        <v>400</v>
      </c>
      <c r="C29" s="17" t="s">
        <v>160</v>
      </c>
      <c r="D29" s="46">
        <v>377585</v>
      </c>
      <c r="E29" s="20"/>
      <c r="F29" s="44"/>
      <c r="G29" s="35"/>
      <c r="H29" s="35"/>
      <c r="I29" s="35"/>
      <c r="J29" s="35"/>
      <c r="K29" s="35"/>
      <c r="L29" s="35"/>
      <c r="M29" s="44"/>
    </row>
    <row r="30" spans="1:14">
      <c r="A30" s="19" t="s">
        <v>162</v>
      </c>
      <c r="B30" s="21">
        <v>500</v>
      </c>
      <c r="C30" s="17" t="s">
        <v>160</v>
      </c>
      <c r="D30" s="46">
        <v>436185</v>
      </c>
      <c r="E30" s="20"/>
      <c r="F30" s="44"/>
      <c r="G30" s="35"/>
      <c r="H30" s="35"/>
      <c r="I30" s="35"/>
      <c r="J30" s="35"/>
      <c r="K30" s="35"/>
      <c r="L30" s="35"/>
      <c r="M30" s="44"/>
    </row>
    <row r="31" spans="1:14">
      <c r="A31" s="19" t="s">
        <v>162</v>
      </c>
      <c r="B31" s="21">
        <v>600</v>
      </c>
      <c r="C31" s="17" t="s">
        <v>160</v>
      </c>
      <c r="D31" s="46">
        <v>533696</v>
      </c>
      <c r="E31" s="20"/>
      <c r="F31" s="44"/>
      <c r="G31" s="35"/>
      <c r="H31" s="35"/>
      <c r="I31" s="35"/>
      <c r="J31" s="35"/>
      <c r="K31" s="35"/>
      <c r="L31" s="35"/>
      <c r="M31" s="44"/>
    </row>
    <row r="32" spans="1:14">
      <c r="A32" s="19" t="s">
        <v>162</v>
      </c>
      <c r="B32" s="21">
        <v>700</v>
      </c>
      <c r="C32" s="17" t="s">
        <v>160</v>
      </c>
      <c r="D32" s="46">
        <v>633981</v>
      </c>
      <c r="E32" s="20"/>
      <c r="F32" s="44"/>
      <c r="G32" s="35"/>
      <c r="H32" s="35"/>
      <c r="I32" s="35"/>
      <c r="J32" s="35"/>
      <c r="K32" s="35"/>
      <c r="L32" s="35"/>
      <c r="M32" s="44"/>
    </row>
    <row r="33" spans="1:14">
      <c r="A33" s="19" t="s">
        <v>162</v>
      </c>
      <c r="B33" s="21">
        <v>800</v>
      </c>
      <c r="C33" s="17" t="s">
        <v>160</v>
      </c>
      <c r="D33" s="45">
        <v>750176</v>
      </c>
      <c r="E33" s="20"/>
      <c r="F33" s="44"/>
      <c r="G33" s="35"/>
      <c r="H33" s="35"/>
      <c r="I33" s="35"/>
      <c r="J33" s="35"/>
      <c r="K33" s="35"/>
      <c r="L33" s="35"/>
      <c r="M33" s="44"/>
    </row>
    <row r="34" spans="1:14">
      <c r="A34" s="19" t="s">
        <v>162</v>
      </c>
      <c r="B34" s="21">
        <v>900</v>
      </c>
      <c r="C34" s="17" t="s">
        <v>160</v>
      </c>
      <c r="D34" s="45">
        <v>878993</v>
      </c>
      <c r="E34" s="20"/>
      <c r="F34" s="44"/>
      <c r="G34" s="35"/>
      <c r="H34" s="35"/>
      <c r="I34" s="35"/>
      <c r="J34" s="35"/>
      <c r="K34" s="35"/>
      <c r="L34" s="35"/>
      <c r="M34" s="44"/>
    </row>
    <row r="35" spans="1:14">
      <c r="A35" s="19" t="s">
        <v>162</v>
      </c>
      <c r="B35" s="21">
        <v>1000</v>
      </c>
      <c r="C35" s="17" t="s">
        <v>160</v>
      </c>
      <c r="D35" s="45">
        <v>1046723</v>
      </c>
      <c r="E35" s="18" t="s">
        <v>163</v>
      </c>
      <c r="F35" s="44"/>
      <c r="G35" s="35"/>
      <c r="H35" s="35"/>
      <c r="I35" s="35"/>
      <c r="J35" s="35"/>
      <c r="K35" s="35"/>
      <c r="L35" s="35"/>
      <c r="M35" s="44"/>
    </row>
    <row r="36" spans="1:14">
      <c r="A36" s="19" t="s">
        <v>162</v>
      </c>
      <c r="B36" s="21">
        <v>1100</v>
      </c>
      <c r="C36" s="17" t="s">
        <v>160</v>
      </c>
      <c r="D36" s="45">
        <v>1179567</v>
      </c>
      <c r="E36" s="20" t="s">
        <v>163</v>
      </c>
      <c r="F36" s="44"/>
      <c r="G36" s="35"/>
      <c r="H36" s="35"/>
      <c r="I36" s="35"/>
      <c r="J36" s="35"/>
      <c r="K36" s="35"/>
      <c r="L36" s="35"/>
      <c r="M36" s="44"/>
    </row>
    <row r="37" spans="1:14" ht="14.25" thickBot="1">
      <c r="A37" s="22" t="s">
        <v>162</v>
      </c>
      <c r="B37" s="23">
        <v>1200</v>
      </c>
      <c r="C37" s="24" t="s">
        <v>160</v>
      </c>
      <c r="D37" s="47">
        <v>1381317</v>
      </c>
      <c r="E37" s="25" t="s">
        <v>164</v>
      </c>
      <c r="F37" s="44"/>
      <c r="G37" s="35"/>
      <c r="H37" s="35"/>
      <c r="I37" s="35"/>
      <c r="J37" s="35"/>
      <c r="K37" s="35"/>
      <c r="L37" s="35"/>
      <c r="M37" s="44"/>
    </row>
    <row r="38" spans="1:14">
      <c r="G38" s="44"/>
      <c r="H38" s="35"/>
      <c r="I38" s="35"/>
      <c r="J38" s="35"/>
      <c r="K38" s="35"/>
      <c r="L38" s="35"/>
      <c r="M38" s="35"/>
      <c r="N38" s="14"/>
    </row>
    <row r="39" spans="1:14">
      <c r="G39" s="44"/>
      <c r="H39" s="35"/>
      <c r="I39" s="35"/>
      <c r="J39" s="35"/>
      <c r="K39" s="35"/>
      <c r="L39" s="35"/>
      <c r="M39" s="35"/>
      <c r="N39" s="14"/>
    </row>
    <row r="40" spans="1:14">
      <c r="G40" s="44"/>
      <c r="H40" s="35"/>
      <c r="I40" s="35"/>
      <c r="J40" s="35"/>
      <c r="K40" s="35"/>
      <c r="L40" s="35"/>
      <c r="M40" s="35"/>
      <c r="N40" s="14"/>
    </row>
    <row r="41" spans="1:14">
      <c r="G41" s="44"/>
      <c r="H41" s="35"/>
      <c r="I41" s="35"/>
      <c r="J41" s="35"/>
      <c r="K41" s="35"/>
      <c r="L41" s="35"/>
      <c r="M41" s="35"/>
      <c r="N41" s="14"/>
    </row>
    <row r="42" spans="1:14">
      <c r="G42" s="44"/>
      <c r="H42" s="35"/>
      <c r="I42" s="35"/>
      <c r="J42" s="35"/>
      <c r="K42" s="35"/>
      <c r="L42" s="35"/>
      <c r="M42" s="35"/>
      <c r="N42" s="14"/>
    </row>
    <row r="43" spans="1:14">
      <c r="G43" s="44"/>
      <c r="N43" s="14"/>
    </row>
    <row r="44" spans="1:14">
      <c r="H44" s="26"/>
      <c r="I44" s="26"/>
      <c r="J44" s="26"/>
      <c r="K44" s="26"/>
      <c r="L44" s="26"/>
      <c r="M44" s="26"/>
    </row>
    <row r="45" spans="1:14">
      <c r="H45" s="13"/>
      <c r="I45" s="13"/>
      <c r="J45" s="13"/>
      <c r="K45" s="13"/>
      <c r="L45" s="13"/>
      <c r="M45" s="13"/>
    </row>
    <row r="46" spans="1:14">
      <c r="H46" s="13"/>
      <c r="I46" s="13"/>
      <c r="J46" s="13"/>
      <c r="K46" s="13"/>
      <c r="L46" s="13"/>
      <c r="M46" s="13"/>
    </row>
    <row r="47" spans="1:14">
      <c r="H47" s="13"/>
      <c r="I47" s="13"/>
      <c r="J47" s="13"/>
      <c r="K47" s="13"/>
      <c r="L47" s="13"/>
      <c r="M47" s="13"/>
    </row>
    <row r="48" spans="1:14">
      <c r="H48" s="13"/>
      <c r="I48" s="13"/>
      <c r="J48" s="13"/>
      <c r="K48" s="13"/>
      <c r="L48" s="13"/>
      <c r="M48" s="13"/>
    </row>
    <row r="49" spans="8:13">
      <c r="H49" s="44"/>
      <c r="I49" s="44"/>
      <c r="J49" s="44"/>
      <c r="K49" s="44"/>
      <c r="L49" s="44"/>
      <c r="M49" s="44"/>
    </row>
    <row r="50" spans="8:13">
      <c r="H50" s="44"/>
      <c r="I50" s="44"/>
      <c r="J50" s="44"/>
      <c r="K50" s="44"/>
      <c r="L50" s="44"/>
      <c r="M50" s="44"/>
    </row>
    <row r="51" spans="8:13">
      <c r="H51" s="44"/>
      <c r="I51" s="44"/>
      <c r="J51" s="44"/>
      <c r="K51" s="44"/>
      <c r="L51" s="44"/>
      <c r="M51" s="44"/>
    </row>
    <row r="52" spans="8:13">
      <c r="H52" s="44"/>
      <c r="I52" s="44"/>
      <c r="J52" s="44"/>
      <c r="K52" s="44"/>
      <c r="L52" s="44"/>
      <c r="M52" s="44"/>
    </row>
    <row r="53" spans="8:13">
      <c r="H53" s="44"/>
      <c r="I53" s="44"/>
      <c r="J53" s="44"/>
      <c r="K53" s="44"/>
      <c r="L53" s="44"/>
      <c r="M53" s="44"/>
    </row>
    <row r="54" spans="8:13">
      <c r="H54" s="44"/>
      <c r="I54" s="44"/>
      <c r="J54" s="44"/>
      <c r="K54" s="44"/>
      <c r="L54" s="44"/>
      <c r="M54" s="44"/>
    </row>
    <row r="55" spans="8:13">
      <c r="H55" s="44"/>
      <c r="I55" s="44"/>
      <c r="J55" s="44"/>
      <c r="K55" s="44"/>
      <c r="L55" s="44"/>
      <c r="M55" s="44"/>
    </row>
    <row r="56" spans="8:13">
      <c r="H56" s="44"/>
      <c r="I56" s="44"/>
      <c r="J56" s="44"/>
      <c r="K56" s="44"/>
      <c r="L56" s="44"/>
      <c r="M56" s="44"/>
    </row>
    <row r="57" spans="8:13">
      <c r="H57" s="44"/>
      <c r="I57" s="44"/>
      <c r="J57" s="44"/>
      <c r="K57" s="44"/>
      <c r="L57" s="44"/>
      <c r="M57" s="44"/>
    </row>
    <row r="58" spans="8:13">
      <c r="H58" s="44"/>
      <c r="I58" s="44"/>
      <c r="J58" s="44"/>
      <c r="K58" s="44"/>
      <c r="L58" s="44"/>
      <c r="M58" s="44"/>
    </row>
    <row r="59" spans="8:13">
      <c r="H59" s="44"/>
      <c r="I59" s="44"/>
      <c r="J59" s="44"/>
      <c r="K59" s="44"/>
      <c r="L59" s="44"/>
      <c r="M59" s="44"/>
    </row>
    <row r="60" spans="8:13">
      <c r="H60" s="44"/>
      <c r="I60" s="44"/>
      <c r="J60" s="44"/>
      <c r="K60" s="44"/>
      <c r="L60" s="44"/>
      <c r="M60" s="44"/>
    </row>
    <row r="61" spans="8:13">
      <c r="H61" s="44"/>
      <c r="I61" s="44"/>
      <c r="J61" s="44"/>
      <c r="K61" s="44"/>
      <c r="L61" s="44"/>
      <c r="M61" s="44"/>
    </row>
    <row r="62" spans="8:13">
      <c r="H62" s="44"/>
      <c r="I62" s="44"/>
      <c r="J62" s="44"/>
      <c r="K62" s="44"/>
      <c r="L62" s="44"/>
      <c r="M62" s="44"/>
    </row>
    <row r="63" spans="8:13">
      <c r="H63" s="44"/>
      <c r="I63" s="44"/>
      <c r="J63" s="44"/>
      <c r="K63" s="44"/>
      <c r="L63" s="44"/>
      <c r="M63" s="44"/>
    </row>
    <row r="64" spans="8:13">
      <c r="H64" s="44"/>
      <c r="I64" s="44"/>
      <c r="J64" s="44"/>
      <c r="K64" s="44"/>
      <c r="L64" s="44"/>
      <c r="M64" s="44"/>
    </row>
  </sheetData>
  <mergeCells count="13">
    <mergeCell ref="A24:E24"/>
    <mergeCell ref="A1:F1"/>
    <mergeCell ref="H1:M1"/>
    <mergeCell ref="A2:A4"/>
    <mergeCell ref="B2:F2"/>
    <mergeCell ref="B3:B4"/>
    <mergeCell ref="C3:D3"/>
    <mergeCell ref="E3:F3"/>
    <mergeCell ref="H2:H4"/>
    <mergeCell ref="I2:M2"/>
    <mergeCell ref="I3:I4"/>
    <mergeCell ref="J3:K3"/>
    <mergeCell ref="L3:M3"/>
  </mergeCells>
  <phoneticPr fontId="5" type="noConversion"/>
  <printOptions horizontalCentered="1" verticalCentered="1"/>
  <pageMargins left="0.70866141732283472" right="0.70866141732283472" top="0.74803149606299213" bottom="0.74803149606299213" header="0.39370078740157483" footer="0.31496062992125984"/>
  <pageSetup paperSize="9" scale="81" orientation="landscape" horizontalDpi="300" verticalDpi="300" r:id="rId1"/>
  <headerFooter>
    <oddHeader>&amp;C&amp;"HY울릉도B,보통"&amp;20물량 산출 단가표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F30" sqref="F30"/>
    </sheetView>
  </sheetViews>
  <sheetFormatPr defaultRowHeight="16.5"/>
  <cols>
    <col min="1" max="1" width="14.125" customWidth="1"/>
    <col min="2" max="2" width="15.125" customWidth="1"/>
    <col min="3" max="3" width="10.375" customWidth="1"/>
    <col min="4" max="4" width="7.625" customWidth="1"/>
    <col min="5" max="5" width="18.125" style="65" customWidth="1"/>
    <col min="6" max="6" width="16.5" style="59" bestFit="1" customWidth="1"/>
  </cols>
  <sheetData>
    <row r="1" spans="1:6">
      <c r="A1" s="68" t="s">
        <v>245</v>
      </c>
      <c r="B1" s="68" t="s">
        <v>246</v>
      </c>
      <c r="C1" s="68" t="s">
        <v>247</v>
      </c>
      <c r="D1" s="68" t="s">
        <v>248</v>
      </c>
      <c r="E1" s="69" t="s">
        <v>249</v>
      </c>
      <c r="F1" s="74" t="s">
        <v>250</v>
      </c>
    </row>
    <row r="2" spans="1:6">
      <c r="A2" s="79" t="s">
        <v>251</v>
      </c>
      <c r="B2" s="79" t="s">
        <v>13</v>
      </c>
      <c r="C2" s="79" t="s">
        <v>11</v>
      </c>
      <c r="D2" s="70" t="s">
        <v>42</v>
      </c>
      <c r="E2" s="71">
        <v>5480.36</v>
      </c>
      <c r="F2" s="73">
        <v>1330</v>
      </c>
    </row>
    <row r="3" spans="1:6">
      <c r="A3" s="79"/>
      <c r="B3" s="79"/>
      <c r="C3" s="79"/>
      <c r="D3" s="70" t="s">
        <v>21</v>
      </c>
      <c r="E3" s="71">
        <v>398.21</v>
      </c>
      <c r="F3" s="73">
        <v>108</v>
      </c>
    </row>
    <row r="4" spans="1:6">
      <c r="A4" s="79"/>
      <c r="B4" s="79"/>
      <c r="C4" s="79"/>
      <c r="D4" s="70" t="s">
        <v>169</v>
      </c>
      <c r="E4" s="71">
        <v>258.3</v>
      </c>
      <c r="F4" s="73">
        <v>138</v>
      </c>
    </row>
    <row r="5" spans="1:6">
      <c r="A5" s="79"/>
      <c r="B5" s="79"/>
      <c r="C5" s="79"/>
      <c r="D5" s="70" t="s">
        <v>64</v>
      </c>
      <c r="E5" s="71">
        <v>1350.73</v>
      </c>
      <c r="F5" s="73">
        <v>911</v>
      </c>
    </row>
    <row r="6" spans="1:6">
      <c r="A6" s="79"/>
      <c r="B6" s="79" t="s">
        <v>22</v>
      </c>
      <c r="C6" s="79" t="s">
        <v>11</v>
      </c>
      <c r="D6" s="70" t="s">
        <v>42</v>
      </c>
      <c r="E6" s="71">
        <v>1762.02</v>
      </c>
      <c r="F6" s="73">
        <v>461</v>
      </c>
    </row>
    <row r="7" spans="1:6">
      <c r="A7" s="79"/>
      <c r="B7" s="79"/>
      <c r="C7" s="79"/>
      <c r="D7" s="70" t="s">
        <v>21</v>
      </c>
      <c r="E7" s="71">
        <v>759.61</v>
      </c>
      <c r="F7" s="73">
        <v>197</v>
      </c>
    </row>
    <row r="8" spans="1:6">
      <c r="A8" s="79"/>
      <c r="B8" s="70" t="s">
        <v>79</v>
      </c>
      <c r="C8" s="70" t="s">
        <v>11</v>
      </c>
      <c r="D8" s="70" t="s">
        <v>42</v>
      </c>
      <c r="E8" s="71">
        <v>3564.98</v>
      </c>
      <c r="F8" s="73">
        <v>993</v>
      </c>
    </row>
    <row r="9" spans="1:6">
      <c r="A9" s="79"/>
      <c r="B9" s="70" t="s">
        <v>12</v>
      </c>
      <c r="C9" s="70" t="s">
        <v>11</v>
      </c>
      <c r="D9" s="70" t="s">
        <v>169</v>
      </c>
      <c r="E9" s="71">
        <v>2454.6</v>
      </c>
      <c r="F9" s="73">
        <v>1167</v>
      </c>
    </row>
    <row r="10" spans="1:6">
      <c r="A10" s="79" t="s">
        <v>252</v>
      </c>
      <c r="B10" s="79"/>
      <c r="C10" s="79"/>
      <c r="D10" s="79"/>
      <c r="E10" s="71">
        <f>SUM(E2:E9)</f>
        <v>16028.810000000001</v>
      </c>
      <c r="F10" s="73">
        <f>SUM(F2:F9)</f>
        <v>5305</v>
      </c>
    </row>
    <row r="11" spans="1:6">
      <c r="A11" s="79" t="s">
        <v>253</v>
      </c>
      <c r="B11" s="79" t="s">
        <v>23</v>
      </c>
      <c r="C11" s="79" t="s">
        <v>11</v>
      </c>
      <c r="D11" s="70" t="s">
        <v>42</v>
      </c>
      <c r="E11" s="71">
        <v>28667.19</v>
      </c>
      <c r="F11" s="73">
        <v>9296</v>
      </c>
    </row>
    <row r="12" spans="1:6">
      <c r="A12" s="79"/>
      <c r="B12" s="79"/>
      <c r="C12" s="79"/>
      <c r="D12" s="70" t="s">
        <v>21</v>
      </c>
      <c r="E12" s="71">
        <v>1735.31</v>
      </c>
      <c r="F12" s="73">
        <v>929</v>
      </c>
    </row>
    <row r="13" spans="1:6">
      <c r="A13" s="79"/>
      <c r="B13" s="79"/>
      <c r="C13" s="79"/>
      <c r="D13" s="70" t="s">
        <v>169</v>
      </c>
      <c r="E13" s="71">
        <v>1397.47</v>
      </c>
      <c r="F13" s="73">
        <v>718</v>
      </c>
    </row>
    <row r="14" spans="1:6">
      <c r="A14" s="79"/>
      <c r="B14" s="79"/>
      <c r="C14" s="79"/>
      <c r="D14" s="70" t="s">
        <v>64</v>
      </c>
      <c r="E14" s="71">
        <v>1830.75</v>
      </c>
      <c r="F14" s="73">
        <v>1609</v>
      </c>
    </row>
    <row r="15" spans="1:6">
      <c r="A15" s="79"/>
      <c r="B15" s="79" t="s">
        <v>44</v>
      </c>
      <c r="C15" s="79" t="s">
        <v>20</v>
      </c>
      <c r="D15" s="70" t="s">
        <v>42</v>
      </c>
      <c r="E15" s="71">
        <v>705.72</v>
      </c>
      <c r="F15" s="73">
        <v>268</v>
      </c>
    </row>
    <row r="16" spans="1:6">
      <c r="A16" s="79"/>
      <c r="B16" s="79"/>
      <c r="C16" s="79"/>
      <c r="D16" s="70" t="s">
        <v>21</v>
      </c>
      <c r="E16" s="71">
        <v>218.47</v>
      </c>
      <c r="F16" s="73">
        <v>62</v>
      </c>
    </row>
    <row r="17" spans="1:6">
      <c r="A17" s="79" t="s">
        <v>252</v>
      </c>
      <c r="B17" s="79"/>
      <c r="C17" s="79"/>
      <c r="D17" s="79"/>
      <c r="E17" s="71">
        <f>SUM(E11:E16)</f>
        <v>34554.910000000003</v>
      </c>
      <c r="F17" s="73">
        <f>SUM(F11:F16)</f>
        <v>12882</v>
      </c>
    </row>
    <row r="18" spans="1:6">
      <c r="A18" s="79" t="s">
        <v>254</v>
      </c>
      <c r="B18" s="79" t="s">
        <v>54</v>
      </c>
      <c r="C18" s="79" t="s">
        <v>11</v>
      </c>
      <c r="D18" s="70" t="s">
        <v>42</v>
      </c>
      <c r="E18" s="71">
        <v>6041.94</v>
      </c>
      <c r="F18" s="73">
        <v>2289</v>
      </c>
    </row>
    <row r="19" spans="1:6">
      <c r="A19" s="79"/>
      <c r="B19" s="79"/>
      <c r="C19" s="79"/>
      <c r="D19" s="70" t="s">
        <v>255</v>
      </c>
      <c r="E19" s="71">
        <v>2060.2600000000002</v>
      </c>
      <c r="F19" s="73">
        <v>568</v>
      </c>
    </row>
    <row r="20" spans="1:6">
      <c r="A20" s="79"/>
      <c r="B20" s="79"/>
      <c r="C20" s="79"/>
      <c r="D20" s="70" t="s">
        <v>256</v>
      </c>
      <c r="E20" s="71">
        <v>1154.97</v>
      </c>
      <c r="F20" s="73">
        <v>573</v>
      </c>
    </row>
    <row r="21" spans="1:6">
      <c r="A21" s="79"/>
      <c r="B21" s="79"/>
      <c r="C21" s="79"/>
      <c r="D21" s="70" t="s">
        <v>257</v>
      </c>
      <c r="E21" s="71">
        <v>1167.06</v>
      </c>
      <c r="F21" s="73">
        <v>1026</v>
      </c>
    </row>
    <row r="22" spans="1:6">
      <c r="A22" s="79"/>
      <c r="B22" s="79" t="s">
        <v>31</v>
      </c>
      <c r="C22" s="79" t="s">
        <v>11</v>
      </c>
      <c r="D22" s="70" t="s">
        <v>42</v>
      </c>
      <c r="E22" s="71">
        <v>3304.72</v>
      </c>
      <c r="F22" s="73">
        <v>2243</v>
      </c>
    </row>
    <row r="23" spans="1:6">
      <c r="A23" s="79"/>
      <c r="B23" s="79"/>
      <c r="C23" s="79"/>
      <c r="D23" s="70" t="s">
        <v>21</v>
      </c>
      <c r="E23" s="71">
        <v>1353.45</v>
      </c>
      <c r="F23" s="73">
        <v>419</v>
      </c>
    </row>
    <row r="24" spans="1:6">
      <c r="A24" s="79"/>
      <c r="B24" s="79"/>
      <c r="C24" s="79"/>
      <c r="D24" s="70" t="s">
        <v>64</v>
      </c>
      <c r="E24" s="71">
        <v>5.99</v>
      </c>
      <c r="F24" s="73">
        <v>1</v>
      </c>
    </row>
    <row r="25" spans="1:6">
      <c r="A25" s="79"/>
      <c r="B25" s="70" t="s">
        <v>34</v>
      </c>
      <c r="C25" s="70" t="s">
        <v>11</v>
      </c>
      <c r="D25" s="70" t="s">
        <v>21</v>
      </c>
      <c r="E25" s="71">
        <v>819.79</v>
      </c>
      <c r="F25" s="73">
        <v>228</v>
      </c>
    </row>
    <row r="26" spans="1:6">
      <c r="A26" s="79"/>
      <c r="B26" s="79" t="s">
        <v>17</v>
      </c>
      <c r="C26" s="79" t="s">
        <v>20</v>
      </c>
      <c r="D26" s="70" t="s">
        <v>42</v>
      </c>
      <c r="E26" s="71">
        <v>8699.09</v>
      </c>
      <c r="F26" s="73">
        <v>4611</v>
      </c>
    </row>
    <row r="27" spans="1:6">
      <c r="A27" s="79"/>
      <c r="B27" s="79"/>
      <c r="C27" s="79"/>
      <c r="D27" s="70" t="s">
        <v>21</v>
      </c>
      <c r="E27" s="71">
        <v>12960.29</v>
      </c>
      <c r="F27" s="73">
        <v>3806</v>
      </c>
    </row>
    <row r="28" spans="1:6">
      <c r="A28" s="79" t="s">
        <v>252</v>
      </c>
      <c r="B28" s="79"/>
      <c r="C28" s="79"/>
      <c r="D28" s="79"/>
      <c r="E28" s="71">
        <f>SUM(E18:E27)</f>
        <v>37567.56</v>
      </c>
      <c r="F28" s="73">
        <f>SUM(F18:F27)</f>
        <v>15764</v>
      </c>
    </row>
    <row r="29" spans="1:6">
      <c r="A29" s="79" t="s">
        <v>258</v>
      </c>
      <c r="B29" s="70" t="s">
        <v>47</v>
      </c>
      <c r="C29" s="70" t="s">
        <v>11</v>
      </c>
      <c r="D29" s="70" t="s">
        <v>169</v>
      </c>
      <c r="E29" s="71">
        <v>685.9</v>
      </c>
      <c r="F29" s="73">
        <v>365</v>
      </c>
    </row>
    <row r="30" spans="1:6">
      <c r="A30" s="79"/>
      <c r="B30" s="70" t="s">
        <v>25</v>
      </c>
      <c r="C30" s="70" t="s">
        <v>20</v>
      </c>
      <c r="D30" s="70" t="s">
        <v>169</v>
      </c>
      <c r="E30" s="71">
        <v>334.48</v>
      </c>
      <c r="F30" s="73">
        <v>178</v>
      </c>
    </row>
    <row r="31" spans="1:6">
      <c r="A31" s="79" t="s">
        <v>252</v>
      </c>
      <c r="B31" s="79"/>
      <c r="C31" s="79"/>
      <c r="D31" s="79"/>
      <c r="E31" s="71">
        <f>SUM(E29:E30)</f>
        <v>1020.38</v>
      </c>
      <c r="F31" s="73">
        <f>SUM(F29:F30)</f>
        <v>543</v>
      </c>
    </row>
    <row r="32" spans="1:6">
      <c r="A32" s="79" t="s">
        <v>259</v>
      </c>
      <c r="B32" s="79"/>
      <c r="C32" s="79"/>
      <c r="D32" s="79"/>
      <c r="E32" s="71">
        <f>SUM(E10,E31,E28,E17)</f>
        <v>89171.66</v>
      </c>
      <c r="F32" s="73">
        <f>SUM(F10,F31,F28,F17)</f>
        <v>34494</v>
      </c>
    </row>
  </sheetData>
  <autoFilter ref="A1:F32"/>
  <mergeCells count="23">
    <mergeCell ref="A11:A16"/>
    <mergeCell ref="B2:B5"/>
    <mergeCell ref="C2:C5"/>
    <mergeCell ref="B22:B24"/>
    <mergeCell ref="C22:C24"/>
    <mergeCell ref="B18:B21"/>
    <mergeCell ref="C18:C21"/>
    <mergeCell ref="A32:D32"/>
    <mergeCell ref="A10:D10"/>
    <mergeCell ref="C6:C7"/>
    <mergeCell ref="B6:B7"/>
    <mergeCell ref="A17:D17"/>
    <mergeCell ref="A31:D31"/>
    <mergeCell ref="A29:A30"/>
    <mergeCell ref="A28:D28"/>
    <mergeCell ref="B26:B27"/>
    <mergeCell ref="C26:C27"/>
    <mergeCell ref="A18:A27"/>
    <mergeCell ref="A2:A9"/>
    <mergeCell ref="C11:C14"/>
    <mergeCell ref="C15:C16"/>
    <mergeCell ref="B15:B16"/>
    <mergeCell ref="B11:B1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8" orientation="portrait" horizontalDpi="300" verticalDpi="300" r:id="rId1"/>
  <headerFooter>
    <oddHeader>&amp;C&amp;"HY울릉도B,보통"&amp;20중블록별 노후관로 물량산출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81"/>
  <sheetViews>
    <sheetView tabSelected="1" zoomScaleNormal="100" workbookViewId="0">
      <selection activeCell="I47" sqref="I47"/>
    </sheetView>
  </sheetViews>
  <sheetFormatPr defaultRowHeight="16.5"/>
  <cols>
    <col min="1" max="1" width="10.25" bestFit="1" customWidth="1"/>
    <col min="2" max="2" width="13" bestFit="1" customWidth="1"/>
    <col min="4" max="4" width="18.625" bestFit="1" customWidth="1"/>
    <col min="5" max="5" width="6.625" customWidth="1"/>
    <col min="6" max="6" width="22.375" style="65" bestFit="1" customWidth="1"/>
    <col min="7" max="7" width="22.5" style="59" bestFit="1" customWidth="1"/>
  </cols>
  <sheetData>
    <row r="1" spans="1:7">
      <c r="A1" s="68" t="s">
        <v>260</v>
      </c>
      <c r="B1" s="68" t="s">
        <v>261</v>
      </c>
      <c r="C1" s="68" t="s">
        <v>247</v>
      </c>
      <c r="D1" s="68" t="s">
        <v>2</v>
      </c>
      <c r="E1" s="68" t="s">
        <v>248</v>
      </c>
      <c r="F1" s="69" t="s">
        <v>249</v>
      </c>
      <c r="G1" s="74" t="s">
        <v>250</v>
      </c>
    </row>
    <row r="2" spans="1:7" ht="15" customHeight="1">
      <c r="A2" s="81" t="s">
        <v>304</v>
      </c>
      <c r="B2" s="81" t="s">
        <v>263</v>
      </c>
      <c r="C2" s="80" t="s">
        <v>11</v>
      </c>
      <c r="D2" s="75" t="s">
        <v>212</v>
      </c>
      <c r="E2" s="75" t="s">
        <v>42</v>
      </c>
      <c r="F2" s="66">
        <v>1342</v>
      </c>
      <c r="G2" s="60">
        <v>333</v>
      </c>
    </row>
    <row r="3" spans="1:7" ht="15" customHeight="1">
      <c r="A3" s="81"/>
      <c r="B3" s="81"/>
      <c r="C3" s="80"/>
      <c r="D3" s="80" t="s">
        <v>213</v>
      </c>
      <c r="E3" s="75" t="s">
        <v>42</v>
      </c>
      <c r="F3" s="66">
        <v>1979.36</v>
      </c>
      <c r="G3" s="60">
        <v>468</v>
      </c>
    </row>
    <row r="4" spans="1:7" ht="15" customHeight="1">
      <c r="A4" s="81"/>
      <c r="B4" s="81"/>
      <c r="C4" s="80"/>
      <c r="D4" s="80"/>
      <c r="E4" s="75" t="s">
        <v>169</v>
      </c>
      <c r="F4" s="66">
        <v>258.3</v>
      </c>
      <c r="G4" s="60">
        <v>138</v>
      </c>
    </row>
    <row r="5" spans="1:7" ht="15" customHeight="1">
      <c r="A5" s="81"/>
      <c r="B5" s="81"/>
      <c r="C5" s="80"/>
      <c r="D5" s="80" t="s">
        <v>209</v>
      </c>
      <c r="E5" s="75" t="s">
        <v>42</v>
      </c>
      <c r="F5" s="66">
        <v>384.16</v>
      </c>
      <c r="G5" s="60">
        <v>86</v>
      </c>
    </row>
    <row r="6" spans="1:7" ht="15" customHeight="1">
      <c r="A6" s="81"/>
      <c r="B6" s="81"/>
      <c r="C6" s="80"/>
      <c r="D6" s="80"/>
      <c r="E6" s="75" t="s">
        <v>64</v>
      </c>
      <c r="F6" s="66">
        <v>638.6</v>
      </c>
      <c r="G6" s="60">
        <v>668</v>
      </c>
    </row>
    <row r="7" spans="1:7" ht="15" customHeight="1">
      <c r="A7" s="81"/>
      <c r="B7" s="81"/>
      <c r="C7" s="80"/>
      <c r="D7" s="75" t="s">
        <v>210</v>
      </c>
      <c r="E7" s="75" t="s">
        <v>42</v>
      </c>
      <c r="F7" s="66">
        <v>587.34</v>
      </c>
      <c r="G7" s="60">
        <v>152</v>
      </c>
    </row>
    <row r="8" spans="1:7" ht="15" customHeight="1">
      <c r="A8" s="81"/>
      <c r="B8" s="81"/>
      <c r="C8" s="80"/>
      <c r="D8" s="80" t="s">
        <v>208</v>
      </c>
      <c r="E8" s="75" t="s">
        <v>42</v>
      </c>
      <c r="F8" s="66">
        <v>770.22</v>
      </c>
      <c r="G8" s="60">
        <v>197</v>
      </c>
    </row>
    <row r="9" spans="1:7" ht="15" customHeight="1">
      <c r="A9" s="81"/>
      <c r="B9" s="81"/>
      <c r="C9" s="80"/>
      <c r="D9" s="80"/>
      <c r="E9" s="75" t="s">
        <v>21</v>
      </c>
      <c r="F9" s="66">
        <v>341.22</v>
      </c>
      <c r="G9" s="60">
        <v>95</v>
      </c>
    </row>
    <row r="10" spans="1:7" ht="15" customHeight="1">
      <c r="A10" s="81"/>
      <c r="B10" s="81"/>
      <c r="C10" s="80"/>
      <c r="D10" s="80" t="s">
        <v>211</v>
      </c>
      <c r="E10" s="75" t="s">
        <v>42</v>
      </c>
      <c r="F10" s="66">
        <v>417.28</v>
      </c>
      <c r="G10" s="60">
        <v>94</v>
      </c>
    </row>
    <row r="11" spans="1:7" ht="15" customHeight="1">
      <c r="A11" s="81"/>
      <c r="B11" s="81"/>
      <c r="C11" s="80"/>
      <c r="D11" s="80"/>
      <c r="E11" s="75" t="s">
        <v>21</v>
      </c>
      <c r="F11" s="66">
        <v>56.99</v>
      </c>
      <c r="G11" s="60">
        <v>13</v>
      </c>
    </row>
    <row r="12" spans="1:7" ht="15" customHeight="1">
      <c r="A12" s="81"/>
      <c r="B12" s="81"/>
      <c r="C12" s="80"/>
      <c r="D12" s="80"/>
      <c r="E12" s="75" t="s">
        <v>64</v>
      </c>
      <c r="F12" s="66">
        <v>712.13</v>
      </c>
      <c r="G12" s="60">
        <v>243</v>
      </c>
    </row>
    <row r="13" spans="1:7" ht="15" customHeight="1">
      <c r="A13" s="81"/>
      <c r="B13" s="81" t="s">
        <v>264</v>
      </c>
      <c r="C13" s="80" t="s">
        <v>11</v>
      </c>
      <c r="D13" s="75" t="s">
        <v>265</v>
      </c>
      <c r="E13" s="75" t="s">
        <v>266</v>
      </c>
      <c r="F13" s="66">
        <v>601.33000000000004</v>
      </c>
      <c r="G13" s="60">
        <v>145</v>
      </c>
    </row>
    <row r="14" spans="1:7" ht="15" customHeight="1">
      <c r="A14" s="81"/>
      <c r="B14" s="81"/>
      <c r="C14" s="80"/>
      <c r="D14" s="80" t="s">
        <v>214</v>
      </c>
      <c r="E14" s="75" t="s">
        <v>42</v>
      </c>
      <c r="F14" s="66">
        <v>592.70000000000005</v>
      </c>
      <c r="G14" s="60">
        <v>168</v>
      </c>
    </row>
    <row r="15" spans="1:7" ht="15" customHeight="1">
      <c r="A15" s="81"/>
      <c r="B15" s="81"/>
      <c r="C15" s="80"/>
      <c r="D15" s="80"/>
      <c r="E15" s="75" t="s">
        <v>21</v>
      </c>
      <c r="F15" s="66">
        <v>190.92</v>
      </c>
      <c r="G15" s="60">
        <v>52</v>
      </c>
    </row>
    <row r="16" spans="1:7" ht="15" customHeight="1">
      <c r="A16" s="81"/>
      <c r="B16" s="81"/>
      <c r="C16" s="80"/>
      <c r="D16" s="75" t="s">
        <v>216</v>
      </c>
      <c r="E16" s="75" t="s">
        <v>21</v>
      </c>
      <c r="F16" s="66">
        <v>94.42</v>
      </c>
      <c r="G16" s="60">
        <v>27</v>
      </c>
    </row>
    <row r="17" spans="1:7" ht="15" customHeight="1">
      <c r="A17" s="81"/>
      <c r="B17" s="81"/>
      <c r="C17" s="80"/>
      <c r="D17" s="80" t="s">
        <v>217</v>
      </c>
      <c r="E17" s="75" t="s">
        <v>42</v>
      </c>
      <c r="F17" s="66">
        <v>54.25</v>
      </c>
      <c r="G17" s="60">
        <v>15</v>
      </c>
    </row>
    <row r="18" spans="1:7" ht="15" customHeight="1">
      <c r="A18" s="81"/>
      <c r="B18" s="81"/>
      <c r="C18" s="80"/>
      <c r="D18" s="80"/>
      <c r="E18" s="75" t="s">
        <v>21</v>
      </c>
      <c r="F18" s="66">
        <v>431.73</v>
      </c>
      <c r="G18" s="60">
        <v>108</v>
      </c>
    </row>
    <row r="19" spans="1:7" ht="15" customHeight="1">
      <c r="A19" s="81"/>
      <c r="B19" s="81"/>
      <c r="C19" s="80"/>
      <c r="D19" s="75" t="s">
        <v>218</v>
      </c>
      <c r="E19" s="75" t="s">
        <v>21</v>
      </c>
      <c r="F19" s="66">
        <v>42.54</v>
      </c>
      <c r="G19" s="60">
        <v>10</v>
      </c>
    </row>
    <row r="20" spans="1:7" ht="15" customHeight="1">
      <c r="A20" s="81"/>
      <c r="B20" s="81"/>
      <c r="C20" s="80"/>
      <c r="D20" s="75" t="s">
        <v>267</v>
      </c>
      <c r="E20" s="75" t="s">
        <v>42</v>
      </c>
      <c r="F20" s="66">
        <v>513.74</v>
      </c>
      <c r="G20" s="60">
        <v>133</v>
      </c>
    </row>
    <row r="21" spans="1:7" ht="15" customHeight="1">
      <c r="A21" s="81"/>
      <c r="B21" s="81" t="s">
        <v>268</v>
      </c>
      <c r="C21" s="80" t="s">
        <v>11</v>
      </c>
      <c r="D21" s="75" t="s">
        <v>220</v>
      </c>
      <c r="E21" s="75" t="s">
        <v>42</v>
      </c>
      <c r="F21" s="66">
        <v>6.34</v>
      </c>
      <c r="G21" s="60">
        <v>1</v>
      </c>
    </row>
    <row r="22" spans="1:7" ht="15" customHeight="1">
      <c r="A22" s="81"/>
      <c r="B22" s="81"/>
      <c r="C22" s="80"/>
      <c r="D22" s="75" t="s">
        <v>221</v>
      </c>
      <c r="E22" s="75" t="s">
        <v>42</v>
      </c>
      <c r="F22" s="66">
        <v>2785.81</v>
      </c>
      <c r="G22" s="60">
        <v>792</v>
      </c>
    </row>
    <row r="23" spans="1:7" ht="15" customHeight="1">
      <c r="A23" s="81"/>
      <c r="B23" s="81"/>
      <c r="C23" s="80"/>
      <c r="D23" s="75" t="s">
        <v>215</v>
      </c>
      <c r="E23" s="75" t="s">
        <v>42</v>
      </c>
      <c r="F23" s="66">
        <v>772.83</v>
      </c>
      <c r="G23" s="60">
        <v>200</v>
      </c>
    </row>
    <row r="24" spans="1:7" ht="15" customHeight="1">
      <c r="A24" s="81"/>
      <c r="B24" s="81" t="s">
        <v>262</v>
      </c>
      <c r="C24" s="80" t="s">
        <v>11</v>
      </c>
      <c r="D24" s="75" t="s">
        <v>207</v>
      </c>
      <c r="E24" s="75" t="s">
        <v>169</v>
      </c>
      <c r="F24" s="66">
        <v>1824.87</v>
      </c>
      <c r="G24" s="60">
        <v>857</v>
      </c>
    </row>
    <row r="25" spans="1:7" ht="15" customHeight="1">
      <c r="A25" s="81"/>
      <c r="B25" s="81"/>
      <c r="C25" s="80"/>
      <c r="D25" s="75" t="s">
        <v>219</v>
      </c>
      <c r="E25" s="75" t="s">
        <v>169</v>
      </c>
      <c r="F25" s="66">
        <v>629.73</v>
      </c>
      <c r="G25" s="60">
        <v>310</v>
      </c>
    </row>
    <row r="26" spans="1:7" ht="15" customHeight="1">
      <c r="A26" s="80" t="s">
        <v>269</v>
      </c>
      <c r="B26" s="80"/>
      <c r="C26" s="80"/>
      <c r="D26" s="80"/>
      <c r="E26" s="80"/>
      <c r="F26" s="66">
        <f>SUM(F2:F25)</f>
        <v>16028.810000000001</v>
      </c>
      <c r="G26" s="60">
        <f>SUM(G2:G25)</f>
        <v>5305</v>
      </c>
    </row>
    <row r="27" spans="1:7" ht="15" customHeight="1">
      <c r="A27" s="81" t="s">
        <v>233</v>
      </c>
      <c r="B27" s="81" t="s">
        <v>270</v>
      </c>
      <c r="C27" s="80" t="s">
        <v>11</v>
      </c>
      <c r="D27" s="78" t="s">
        <v>306</v>
      </c>
      <c r="E27" s="75" t="s">
        <v>42</v>
      </c>
      <c r="F27" s="66">
        <v>1701.12</v>
      </c>
      <c r="G27" s="60">
        <v>430</v>
      </c>
    </row>
    <row r="28" spans="1:7" ht="15" customHeight="1">
      <c r="A28" s="81"/>
      <c r="B28" s="81"/>
      <c r="C28" s="80"/>
      <c r="D28" s="80" t="s">
        <v>178</v>
      </c>
      <c r="E28" s="75" t="s">
        <v>42</v>
      </c>
      <c r="F28" s="66">
        <v>4414.34</v>
      </c>
      <c r="G28" s="60">
        <v>1328</v>
      </c>
    </row>
    <row r="29" spans="1:7" ht="15" customHeight="1">
      <c r="A29" s="81"/>
      <c r="B29" s="81"/>
      <c r="C29" s="80"/>
      <c r="D29" s="80"/>
      <c r="E29" s="75" t="s">
        <v>21</v>
      </c>
      <c r="F29" s="66">
        <v>534.34</v>
      </c>
      <c r="G29" s="60">
        <v>559</v>
      </c>
    </row>
    <row r="30" spans="1:7" ht="15" customHeight="1">
      <c r="A30" s="81"/>
      <c r="B30" s="81"/>
      <c r="C30" s="80"/>
      <c r="D30" s="80"/>
      <c r="E30" s="75" t="s">
        <v>169</v>
      </c>
      <c r="F30" s="66">
        <v>191.51</v>
      </c>
      <c r="G30" s="60">
        <v>96</v>
      </c>
    </row>
    <row r="31" spans="1:7" ht="15" customHeight="1">
      <c r="A31" s="81"/>
      <c r="B31" s="81"/>
      <c r="C31" s="80"/>
      <c r="D31" s="80"/>
      <c r="E31" s="75" t="s">
        <v>64</v>
      </c>
      <c r="F31" s="66">
        <v>813.25</v>
      </c>
      <c r="G31" s="60">
        <v>715</v>
      </c>
    </row>
    <row r="32" spans="1:7" ht="15" customHeight="1">
      <c r="A32" s="81"/>
      <c r="B32" s="81"/>
      <c r="C32" s="80"/>
      <c r="D32" s="80" t="s">
        <v>305</v>
      </c>
      <c r="E32" s="75" t="s">
        <v>42</v>
      </c>
      <c r="F32" s="66">
        <v>860.84</v>
      </c>
      <c r="G32" s="60">
        <v>288</v>
      </c>
    </row>
    <row r="33" spans="1:7" ht="15" customHeight="1">
      <c r="A33" s="81"/>
      <c r="B33" s="81"/>
      <c r="C33" s="80"/>
      <c r="D33" s="80"/>
      <c r="E33" s="75" t="s">
        <v>21</v>
      </c>
      <c r="F33" s="66">
        <v>177.34</v>
      </c>
      <c r="G33" s="60">
        <v>77</v>
      </c>
    </row>
    <row r="34" spans="1:7" ht="15" customHeight="1">
      <c r="A34" s="81"/>
      <c r="B34" s="81"/>
      <c r="C34" s="80"/>
      <c r="D34" s="80"/>
      <c r="E34" s="75" t="s">
        <v>169</v>
      </c>
      <c r="F34" s="66">
        <v>439.06</v>
      </c>
      <c r="G34" s="60">
        <v>234</v>
      </c>
    </row>
    <row r="35" spans="1:7" ht="15" customHeight="1">
      <c r="A35" s="81"/>
      <c r="B35" s="81"/>
      <c r="C35" s="80"/>
      <c r="D35" s="80" t="s">
        <v>179</v>
      </c>
      <c r="E35" s="75" t="s">
        <v>42</v>
      </c>
      <c r="F35" s="66">
        <v>718.16</v>
      </c>
      <c r="G35" s="60">
        <v>270</v>
      </c>
    </row>
    <row r="36" spans="1:7" ht="15" customHeight="1">
      <c r="A36" s="81"/>
      <c r="B36" s="81"/>
      <c r="C36" s="80"/>
      <c r="D36" s="80"/>
      <c r="E36" s="75" t="s">
        <v>21</v>
      </c>
      <c r="F36" s="66">
        <v>1023.63</v>
      </c>
      <c r="G36" s="60">
        <v>293</v>
      </c>
    </row>
    <row r="37" spans="1:7" ht="15" customHeight="1">
      <c r="A37" s="81"/>
      <c r="B37" s="81"/>
      <c r="C37" s="80"/>
      <c r="D37" s="80" t="s">
        <v>180</v>
      </c>
      <c r="E37" s="75" t="s">
        <v>42</v>
      </c>
      <c r="F37" s="66">
        <v>250.38</v>
      </c>
      <c r="G37" s="60">
        <v>71</v>
      </c>
    </row>
    <row r="38" spans="1:7" ht="15" customHeight="1">
      <c r="A38" s="81"/>
      <c r="B38" s="81"/>
      <c r="C38" s="80"/>
      <c r="D38" s="80"/>
      <c r="E38" s="75" t="s">
        <v>169</v>
      </c>
      <c r="F38" s="66">
        <v>230.77</v>
      </c>
      <c r="G38" s="60">
        <v>112</v>
      </c>
    </row>
    <row r="39" spans="1:7" ht="15" customHeight="1">
      <c r="A39" s="81"/>
      <c r="B39" s="81"/>
      <c r="C39" s="80"/>
      <c r="D39" s="80"/>
      <c r="E39" s="75" t="s">
        <v>64</v>
      </c>
      <c r="F39" s="66">
        <v>93.49</v>
      </c>
      <c r="G39" s="60">
        <v>82</v>
      </c>
    </row>
    <row r="40" spans="1:7" ht="15" customHeight="1">
      <c r="A40" s="81"/>
      <c r="B40" s="81"/>
      <c r="C40" s="80"/>
      <c r="D40" s="80" t="s">
        <v>181</v>
      </c>
      <c r="E40" s="75" t="s">
        <v>42</v>
      </c>
      <c r="F40" s="66">
        <v>482.54</v>
      </c>
      <c r="G40" s="60">
        <v>233</v>
      </c>
    </row>
    <row r="41" spans="1:7" ht="15" customHeight="1">
      <c r="A41" s="81"/>
      <c r="B41" s="81"/>
      <c r="C41" s="80"/>
      <c r="D41" s="80"/>
      <c r="E41" s="75" t="s">
        <v>169</v>
      </c>
      <c r="F41" s="66">
        <v>536.13</v>
      </c>
      <c r="G41" s="60">
        <v>276</v>
      </c>
    </row>
    <row r="42" spans="1:7" ht="15" customHeight="1">
      <c r="A42" s="81"/>
      <c r="B42" s="81"/>
      <c r="C42" s="80"/>
      <c r="D42" s="80" t="s">
        <v>177</v>
      </c>
      <c r="E42" s="75" t="s">
        <v>42</v>
      </c>
      <c r="F42" s="66">
        <v>1827.33</v>
      </c>
      <c r="G42" s="60">
        <v>440</v>
      </c>
    </row>
    <row r="43" spans="1:7" ht="15" customHeight="1">
      <c r="A43" s="81"/>
      <c r="B43" s="81"/>
      <c r="C43" s="80"/>
      <c r="D43" s="80"/>
      <c r="E43" s="75" t="s">
        <v>64</v>
      </c>
      <c r="F43" s="66">
        <v>924.01</v>
      </c>
      <c r="G43" s="60">
        <v>812</v>
      </c>
    </row>
    <row r="44" spans="1:7" ht="15" customHeight="1">
      <c r="A44" s="81"/>
      <c r="B44" s="81"/>
      <c r="C44" s="80"/>
      <c r="D44" s="75" t="s">
        <v>173</v>
      </c>
      <c r="E44" s="75" t="s">
        <v>42</v>
      </c>
      <c r="F44" s="66">
        <v>1680.51</v>
      </c>
      <c r="G44" s="60">
        <v>377</v>
      </c>
    </row>
    <row r="45" spans="1:7" ht="15" customHeight="1">
      <c r="A45" s="81"/>
      <c r="B45" s="81"/>
      <c r="C45" s="80"/>
      <c r="D45" s="75" t="s">
        <v>174</v>
      </c>
      <c r="E45" s="75" t="s">
        <v>42</v>
      </c>
      <c r="F45" s="66">
        <v>3312.28</v>
      </c>
      <c r="G45" s="60">
        <v>795</v>
      </c>
    </row>
    <row r="46" spans="1:7" ht="15" customHeight="1">
      <c r="A46" s="81"/>
      <c r="B46" s="81"/>
      <c r="C46" s="80"/>
      <c r="D46" s="75" t="s">
        <v>175</v>
      </c>
      <c r="E46" s="75" t="s">
        <v>42</v>
      </c>
      <c r="F46" s="66">
        <v>3881.19</v>
      </c>
      <c r="G46" s="60">
        <v>919</v>
      </c>
    </row>
    <row r="47" spans="1:7" ht="15" customHeight="1">
      <c r="A47" s="81"/>
      <c r="B47" s="81"/>
      <c r="C47" s="80"/>
      <c r="D47" s="75" t="s">
        <v>176</v>
      </c>
      <c r="E47" s="75" t="s">
        <v>42</v>
      </c>
      <c r="F47" s="66">
        <v>9538.5</v>
      </c>
      <c r="G47" s="60">
        <v>4145</v>
      </c>
    </row>
    <row r="48" spans="1:7" ht="15" customHeight="1">
      <c r="A48" s="80" t="s">
        <v>271</v>
      </c>
      <c r="B48" s="80"/>
      <c r="C48" s="80"/>
      <c r="D48" s="80"/>
      <c r="E48" s="80"/>
      <c r="F48" s="66">
        <f>SUM(F27:F47)</f>
        <v>33630.719999999994</v>
      </c>
      <c r="G48" s="60">
        <f>SUM(G27:G47)</f>
        <v>12552</v>
      </c>
    </row>
    <row r="49" spans="1:7" ht="15" customHeight="1">
      <c r="A49" s="81" t="s">
        <v>232</v>
      </c>
      <c r="B49" s="81" t="s">
        <v>300</v>
      </c>
      <c r="C49" s="81" t="s">
        <v>302</v>
      </c>
      <c r="D49" s="75" t="s">
        <v>193</v>
      </c>
      <c r="E49" s="75" t="s">
        <v>169</v>
      </c>
      <c r="F49" s="66">
        <v>28.66</v>
      </c>
      <c r="G49" s="60">
        <v>15</v>
      </c>
    </row>
    <row r="50" spans="1:7" ht="15" customHeight="1">
      <c r="A50" s="81"/>
      <c r="B50" s="81"/>
      <c r="C50" s="81"/>
      <c r="D50" s="75" t="s">
        <v>194</v>
      </c>
      <c r="E50" s="75" t="s">
        <v>42</v>
      </c>
      <c r="F50" s="66">
        <v>71.91</v>
      </c>
      <c r="G50" s="60">
        <v>63</v>
      </c>
    </row>
    <row r="51" spans="1:7" ht="15" customHeight="1">
      <c r="A51" s="81"/>
      <c r="B51" s="81"/>
      <c r="C51" s="81"/>
      <c r="D51" s="75" t="s">
        <v>192</v>
      </c>
      <c r="E51" s="75" t="s">
        <v>169</v>
      </c>
      <c r="F51" s="66">
        <v>15.9</v>
      </c>
      <c r="G51" s="60">
        <v>9</v>
      </c>
    </row>
    <row r="52" spans="1:7" ht="15" customHeight="1">
      <c r="A52" s="81"/>
      <c r="B52" s="81"/>
      <c r="C52" s="81"/>
      <c r="D52" s="75" t="s">
        <v>197</v>
      </c>
      <c r="E52" s="75" t="s">
        <v>42</v>
      </c>
      <c r="F52" s="66">
        <v>816.08</v>
      </c>
      <c r="G52" s="60">
        <v>232</v>
      </c>
    </row>
    <row r="53" spans="1:7" ht="15" customHeight="1">
      <c r="A53" s="81"/>
      <c r="B53" s="81"/>
      <c r="C53" s="81"/>
      <c r="D53" s="80" t="s">
        <v>189</v>
      </c>
      <c r="E53" s="75" t="s">
        <v>42</v>
      </c>
      <c r="F53" s="66">
        <v>303.5</v>
      </c>
      <c r="G53" s="60">
        <v>267</v>
      </c>
    </row>
    <row r="54" spans="1:7" ht="15" customHeight="1">
      <c r="A54" s="81"/>
      <c r="B54" s="81"/>
      <c r="C54" s="81"/>
      <c r="D54" s="80"/>
      <c r="E54" s="75" t="s">
        <v>21</v>
      </c>
      <c r="F54" s="66">
        <v>260.62</v>
      </c>
      <c r="G54" s="60">
        <v>59</v>
      </c>
    </row>
    <row r="55" spans="1:7" ht="15" customHeight="1">
      <c r="A55" s="81"/>
      <c r="B55" s="81"/>
      <c r="C55" s="81"/>
      <c r="D55" s="75" t="s">
        <v>188</v>
      </c>
      <c r="E55" s="75" t="s">
        <v>42</v>
      </c>
      <c r="F55" s="66">
        <v>683.51</v>
      </c>
      <c r="G55" s="60">
        <v>393</v>
      </c>
    </row>
    <row r="56" spans="1:7" ht="15" customHeight="1">
      <c r="A56" s="81"/>
      <c r="B56" s="81"/>
      <c r="C56" s="81"/>
      <c r="D56" s="75" t="s">
        <v>190</v>
      </c>
      <c r="E56" s="75" t="s">
        <v>21</v>
      </c>
      <c r="F56" s="66">
        <v>173.93</v>
      </c>
      <c r="G56" s="60">
        <v>40</v>
      </c>
    </row>
    <row r="57" spans="1:7" ht="15" customHeight="1">
      <c r="A57" s="81"/>
      <c r="B57" s="81"/>
      <c r="C57" s="81"/>
      <c r="D57" s="75" t="s">
        <v>202</v>
      </c>
      <c r="E57" s="75" t="s">
        <v>42</v>
      </c>
      <c r="F57" s="66">
        <v>201.29</v>
      </c>
      <c r="G57" s="60">
        <v>57</v>
      </c>
    </row>
    <row r="58" spans="1:7" ht="15" customHeight="1">
      <c r="A58" s="81"/>
      <c r="B58" s="81"/>
      <c r="C58" s="81"/>
      <c r="D58" s="75" t="s">
        <v>201</v>
      </c>
      <c r="E58" s="75" t="s">
        <v>42</v>
      </c>
      <c r="F58" s="66">
        <v>293.8</v>
      </c>
      <c r="G58" s="60">
        <v>66</v>
      </c>
    </row>
    <row r="59" spans="1:7" ht="15" customHeight="1">
      <c r="A59" s="81"/>
      <c r="B59" s="81"/>
      <c r="C59" s="81"/>
      <c r="D59" s="75" t="s">
        <v>191</v>
      </c>
      <c r="E59" s="75" t="s">
        <v>21</v>
      </c>
      <c r="F59" s="66">
        <v>248.01</v>
      </c>
      <c r="G59" s="60">
        <v>90</v>
      </c>
    </row>
    <row r="60" spans="1:7" ht="15" customHeight="1">
      <c r="A60" s="81"/>
      <c r="B60" s="81"/>
      <c r="C60" s="81"/>
      <c r="D60" s="80" t="s">
        <v>200</v>
      </c>
      <c r="E60" s="75" t="s">
        <v>42</v>
      </c>
      <c r="F60" s="66">
        <v>335.29</v>
      </c>
      <c r="G60" s="60">
        <v>83</v>
      </c>
    </row>
    <row r="61" spans="1:7" ht="15" customHeight="1">
      <c r="A61" s="81"/>
      <c r="B61" s="81"/>
      <c r="C61" s="81"/>
      <c r="D61" s="80"/>
      <c r="E61" s="75" t="s">
        <v>21</v>
      </c>
      <c r="F61" s="66">
        <v>302.36</v>
      </c>
      <c r="G61" s="60">
        <v>74</v>
      </c>
    </row>
    <row r="62" spans="1:7" ht="15" customHeight="1">
      <c r="A62" s="82" t="s">
        <v>299</v>
      </c>
      <c r="B62" s="81" t="s">
        <v>301</v>
      </c>
      <c r="C62" s="81" t="s">
        <v>303</v>
      </c>
      <c r="D62" s="75" t="s">
        <v>199</v>
      </c>
      <c r="E62" s="75" t="s">
        <v>42</v>
      </c>
      <c r="F62" s="66">
        <v>2053.33</v>
      </c>
      <c r="G62" s="60">
        <v>552</v>
      </c>
    </row>
    <row r="63" spans="1:7" ht="15" customHeight="1">
      <c r="A63" s="83"/>
      <c r="B63" s="81"/>
      <c r="C63" s="81"/>
      <c r="D63" s="80" t="s">
        <v>198</v>
      </c>
      <c r="E63" s="75" t="s">
        <v>42</v>
      </c>
      <c r="F63" s="66">
        <v>156.16999999999999</v>
      </c>
      <c r="G63" s="60">
        <v>51</v>
      </c>
    </row>
    <row r="64" spans="1:7" ht="15" customHeight="1">
      <c r="A64" s="83"/>
      <c r="B64" s="81"/>
      <c r="C64" s="81"/>
      <c r="D64" s="80"/>
      <c r="E64" s="75" t="s">
        <v>169</v>
      </c>
      <c r="F64" s="66">
        <v>428.83</v>
      </c>
      <c r="G64" s="60">
        <v>228</v>
      </c>
    </row>
    <row r="65" spans="1:7" ht="15" customHeight="1">
      <c r="A65" s="83"/>
      <c r="B65" s="81"/>
      <c r="C65" s="81"/>
      <c r="D65" s="75" t="s">
        <v>195</v>
      </c>
      <c r="E65" s="75" t="s">
        <v>42</v>
      </c>
      <c r="F65" s="66">
        <v>720.69</v>
      </c>
      <c r="G65" s="60">
        <v>338</v>
      </c>
    </row>
    <row r="66" spans="1:7" ht="15" customHeight="1">
      <c r="A66" s="83"/>
      <c r="B66" s="81"/>
      <c r="C66" s="81"/>
      <c r="D66" s="80" t="s">
        <v>196</v>
      </c>
      <c r="E66" s="75" t="s">
        <v>42</v>
      </c>
      <c r="F66" s="66">
        <v>406.37</v>
      </c>
      <c r="G66" s="60">
        <v>187</v>
      </c>
    </row>
    <row r="67" spans="1:7" ht="15" customHeight="1">
      <c r="A67" s="83"/>
      <c r="B67" s="81"/>
      <c r="C67" s="81"/>
      <c r="D67" s="80"/>
      <c r="E67" s="75" t="s">
        <v>21</v>
      </c>
      <c r="F67" s="66">
        <v>177.59</v>
      </c>
      <c r="G67" s="60">
        <v>50</v>
      </c>
    </row>
    <row r="68" spans="1:7" ht="15" customHeight="1">
      <c r="A68" s="83"/>
      <c r="B68" s="81"/>
      <c r="C68" s="81"/>
      <c r="D68" s="80" t="s">
        <v>272</v>
      </c>
      <c r="E68" s="75" t="s">
        <v>255</v>
      </c>
      <c r="F68" s="66">
        <v>897.75</v>
      </c>
      <c r="G68" s="60">
        <v>255</v>
      </c>
    </row>
    <row r="69" spans="1:7" ht="15" customHeight="1">
      <c r="A69" s="83"/>
      <c r="B69" s="81"/>
      <c r="C69" s="81"/>
      <c r="D69" s="80"/>
      <c r="E69" s="75" t="s">
        <v>256</v>
      </c>
      <c r="F69" s="66">
        <v>681.58</v>
      </c>
      <c r="G69" s="60">
        <v>321</v>
      </c>
    </row>
    <row r="70" spans="1:7" ht="15" customHeight="1">
      <c r="A70" s="83"/>
      <c r="B70" s="81"/>
      <c r="C70" s="81"/>
      <c r="D70" s="80"/>
      <c r="E70" s="75" t="s">
        <v>257</v>
      </c>
      <c r="F70" s="66">
        <v>1167.06</v>
      </c>
      <c r="G70" s="60">
        <v>1026</v>
      </c>
    </row>
    <row r="71" spans="1:7" ht="15" customHeight="1">
      <c r="A71" s="83"/>
      <c r="B71" s="81" t="s">
        <v>273</v>
      </c>
      <c r="C71" s="80" t="s">
        <v>11</v>
      </c>
      <c r="D71" s="80" t="s">
        <v>186</v>
      </c>
      <c r="E71" s="75" t="s">
        <v>42</v>
      </c>
      <c r="F71" s="66">
        <v>2840.3</v>
      </c>
      <c r="G71" s="60">
        <v>2048</v>
      </c>
    </row>
    <row r="72" spans="1:7" ht="15" customHeight="1">
      <c r="A72" s="83"/>
      <c r="B72" s="81"/>
      <c r="C72" s="80"/>
      <c r="D72" s="80"/>
      <c r="E72" s="75" t="s">
        <v>21</v>
      </c>
      <c r="F72" s="66">
        <v>1201.4100000000001</v>
      </c>
      <c r="G72" s="60">
        <v>385</v>
      </c>
    </row>
    <row r="73" spans="1:7" ht="15" customHeight="1">
      <c r="A73" s="83"/>
      <c r="B73" s="81"/>
      <c r="C73" s="80"/>
      <c r="D73" s="80"/>
      <c r="E73" s="75" t="s">
        <v>64</v>
      </c>
      <c r="F73" s="66">
        <v>5.99</v>
      </c>
      <c r="G73" s="60">
        <v>1</v>
      </c>
    </row>
    <row r="74" spans="1:7" ht="15" customHeight="1">
      <c r="A74" s="83"/>
      <c r="B74" s="81"/>
      <c r="C74" s="80"/>
      <c r="D74" s="80" t="s">
        <v>187</v>
      </c>
      <c r="E74" s="75" t="s">
        <v>42</v>
      </c>
      <c r="F74" s="66">
        <v>464.42</v>
      </c>
      <c r="G74" s="60">
        <v>195</v>
      </c>
    </row>
    <row r="75" spans="1:7" ht="15" customHeight="1">
      <c r="A75" s="83"/>
      <c r="B75" s="81"/>
      <c r="C75" s="80"/>
      <c r="D75" s="80"/>
      <c r="E75" s="75" t="s">
        <v>21</v>
      </c>
      <c r="F75" s="66">
        <v>152.04</v>
      </c>
      <c r="G75" s="60">
        <v>34</v>
      </c>
    </row>
    <row r="76" spans="1:7" ht="15" customHeight="1">
      <c r="A76" s="83"/>
      <c r="B76" s="81" t="s">
        <v>274</v>
      </c>
      <c r="C76" s="80" t="s">
        <v>11</v>
      </c>
      <c r="D76" s="75" t="s">
        <v>203</v>
      </c>
      <c r="E76" s="75" t="s">
        <v>21</v>
      </c>
      <c r="F76" s="66">
        <v>144.82</v>
      </c>
      <c r="G76" s="60">
        <v>41</v>
      </c>
    </row>
    <row r="77" spans="1:7" ht="15" customHeight="1">
      <c r="A77" s="84"/>
      <c r="B77" s="81"/>
      <c r="C77" s="80"/>
      <c r="D77" s="75" t="s">
        <v>204</v>
      </c>
      <c r="E77" s="75" t="s">
        <v>21</v>
      </c>
      <c r="F77" s="66">
        <v>674.97</v>
      </c>
      <c r="G77" s="60">
        <v>187</v>
      </c>
    </row>
    <row r="78" spans="1:7" ht="15" customHeight="1">
      <c r="A78" s="80" t="s">
        <v>275</v>
      </c>
      <c r="B78" s="80"/>
      <c r="C78" s="80"/>
      <c r="D78" s="80"/>
      <c r="E78" s="80"/>
      <c r="F78" s="66">
        <f>SUM(F49:F77)</f>
        <v>15908.179999999998</v>
      </c>
      <c r="G78" s="60">
        <f>SUM(G49:G77)</f>
        <v>7347</v>
      </c>
    </row>
    <row r="79" spans="1:7" ht="30" customHeight="1">
      <c r="A79" s="76" t="s">
        <v>276</v>
      </c>
      <c r="B79" s="76" t="s">
        <v>277</v>
      </c>
      <c r="C79" s="75" t="s">
        <v>11</v>
      </c>
      <c r="D79" s="75" t="s">
        <v>205</v>
      </c>
      <c r="E79" s="75" t="s">
        <v>169</v>
      </c>
      <c r="F79" s="66">
        <v>685.9</v>
      </c>
      <c r="G79" s="60">
        <v>365</v>
      </c>
    </row>
    <row r="80" spans="1:7" ht="15" customHeight="1">
      <c r="A80" s="80" t="s">
        <v>278</v>
      </c>
      <c r="B80" s="80"/>
      <c r="C80" s="80"/>
      <c r="D80" s="80"/>
      <c r="E80" s="80"/>
      <c r="F80" s="66">
        <f>SUM(F79:F79)</f>
        <v>685.9</v>
      </c>
      <c r="G80" s="60">
        <f>SUM(G79:G79)</f>
        <v>365</v>
      </c>
    </row>
    <row r="81" spans="1:7" ht="15" customHeight="1">
      <c r="A81" s="80" t="s">
        <v>279</v>
      </c>
      <c r="B81" s="80"/>
      <c r="C81" s="80"/>
      <c r="D81" s="80"/>
      <c r="E81" s="80"/>
      <c r="F81" s="66">
        <f>SUM(F26,F80,F78,F48)</f>
        <v>66253.609999999986</v>
      </c>
      <c r="G81" s="62">
        <f>SUM(G26,G80,G78,G48)</f>
        <v>25569</v>
      </c>
    </row>
  </sheetData>
  <autoFilter ref="A1:G81"/>
  <mergeCells count="46">
    <mergeCell ref="D28:D31"/>
    <mergeCell ref="D66:D67"/>
    <mergeCell ref="A26:E26"/>
    <mergeCell ref="C27:C47"/>
    <mergeCell ref="A62:A77"/>
    <mergeCell ref="A81:E81"/>
    <mergeCell ref="A2:A25"/>
    <mergeCell ref="B13:B20"/>
    <mergeCell ref="C13:C20"/>
    <mergeCell ref="D14:D15"/>
    <mergeCell ref="D17:D18"/>
    <mergeCell ref="B21:B23"/>
    <mergeCell ref="A48:E48"/>
    <mergeCell ref="D42:D43"/>
    <mergeCell ref="D40:D41"/>
    <mergeCell ref="D37:D39"/>
    <mergeCell ref="B27:B47"/>
    <mergeCell ref="A27:A47"/>
    <mergeCell ref="D35:D36"/>
    <mergeCell ref="D32:D34"/>
    <mergeCell ref="B76:B77"/>
    <mergeCell ref="B71:B75"/>
    <mergeCell ref="C71:C75"/>
    <mergeCell ref="D71:D73"/>
    <mergeCell ref="D74:D75"/>
    <mergeCell ref="D68:D70"/>
    <mergeCell ref="D63:D64"/>
    <mergeCell ref="D60:D61"/>
    <mergeCell ref="D53:D54"/>
    <mergeCell ref="C76:C77"/>
    <mergeCell ref="C24:C25"/>
    <mergeCell ref="B24:B25"/>
    <mergeCell ref="A80:E80"/>
    <mergeCell ref="B2:B12"/>
    <mergeCell ref="C2:C12"/>
    <mergeCell ref="D3:D4"/>
    <mergeCell ref="D5:D6"/>
    <mergeCell ref="D8:D9"/>
    <mergeCell ref="D10:D12"/>
    <mergeCell ref="C21:C23"/>
    <mergeCell ref="A49:A61"/>
    <mergeCell ref="B49:B61"/>
    <mergeCell ref="C49:C61"/>
    <mergeCell ref="B62:B70"/>
    <mergeCell ref="C62:C70"/>
    <mergeCell ref="A78:E7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headerFooter>
    <oddHeader>&amp;C&amp;"HY울릉도B,보통"&amp;20소블록별 노후관로 물량산출</oddHeader>
  </headerFooter>
  <rowBreaks count="1" manualBreakCount="1">
    <brk id="6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B84" sqref="B84"/>
    </sheetView>
  </sheetViews>
  <sheetFormatPr defaultRowHeight="16.5"/>
  <cols>
    <col min="1" max="1" width="10.25" bestFit="1" customWidth="1"/>
    <col min="2" max="2" width="13" bestFit="1" customWidth="1"/>
    <col min="4" max="4" width="18.625" bestFit="1" customWidth="1"/>
    <col min="5" max="5" width="6.625" customWidth="1"/>
    <col min="6" max="6" width="22.375" style="65" bestFit="1" customWidth="1"/>
    <col min="7" max="7" width="22.5" style="59" bestFit="1" customWidth="1"/>
  </cols>
  <sheetData>
    <row r="1" spans="1:7">
      <c r="A1" s="68" t="s">
        <v>280</v>
      </c>
      <c r="B1" s="68" t="s">
        <v>281</v>
      </c>
      <c r="C1" s="68" t="s">
        <v>235</v>
      </c>
      <c r="D1" s="68" t="s">
        <v>2</v>
      </c>
      <c r="E1" s="68" t="s">
        <v>282</v>
      </c>
      <c r="F1" s="69" t="s">
        <v>283</v>
      </c>
      <c r="G1" s="74" t="s">
        <v>284</v>
      </c>
    </row>
    <row r="2" spans="1:7" ht="15" customHeight="1">
      <c r="A2" s="81" t="s">
        <v>285</v>
      </c>
      <c r="B2" s="81" t="s">
        <v>286</v>
      </c>
      <c r="C2" s="80" t="s">
        <v>20</v>
      </c>
      <c r="D2" s="80" t="s">
        <v>182</v>
      </c>
      <c r="E2" s="75" t="s">
        <v>42</v>
      </c>
      <c r="F2" s="66">
        <v>705.72</v>
      </c>
      <c r="G2" s="60">
        <v>268</v>
      </c>
    </row>
    <row r="3" spans="1:7" ht="15" customHeight="1">
      <c r="A3" s="81"/>
      <c r="B3" s="81"/>
      <c r="C3" s="80"/>
      <c r="D3" s="80"/>
      <c r="E3" s="75" t="s">
        <v>21</v>
      </c>
      <c r="F3" s="66">
        <v>218.47</v>
      </c>
      <c r="G3" s="60">
        <v>62</v>
      </c>
    </row>
    <row r="4" spans="1:7" ht="15" customHeight="1">
      <c r="A4" s="80" t="s">
        <v>287</v>
      </c>
      <c r="B4" s="80"/>
      <c r="C4" s="80"/>
      <c r="D4" s="80"/>
      <c r="E4" s="80"/>
      <c r="F4" s="66">
        <f>SUM(F2:F3)</f>
        <v>924.19</v>
      </c>
      <c r="G4" s="60">
        <f>SUM(G2:G3)</f>
        <v>330</v>
      </c>
    </row>
    <row r="5" spans="1:7" ht="15" customHeight="1">
      <c r="A5" s="81" t="s">
        <v>288</v>
      </c>
      <c r="B5" s="81" t="s">
        <v>289</v>
      </c>
      <c r="C5" s="80" t="s">
        <v>20</v>
      </c>
      <c r="D5" s="80" t="s">
        <v>290</v>
      </c>
      <c r="E5" s="75" t="s">
        <v>42</v>
      </c>
      <c r="F5" s="66">
        <v>3365.46</v>
      </c>
      <c r="G5" s="60">
        <v>1886</v>
      </c>
    </row>
    <row r="6" spans="1:7" ht="15" customHeight="1">
      <c r="A6" s="81"/>
      <c r="B6" s="81"/>
      <c r="C6" s="80"/>
      <c r="D6" s="80"/>
      <c r="E6" s="75" t="s">
        <v>21</v>
      </c>
      <c r="F6" s="66">
        <v>5701.78</v>
      </c>
      <c r="G6" s="60">
        <v>1629</v>
      </c>
    </row>
    <row r="7" spans="1:7" ht="15" customHeight="1">
      <c r="A7" s="81"/>
      <c r="B7" s="81"/>
      <c r="C7" s="80"/>
      <c r="D7" s="80" t="s">
        <v>183</v>
      </c>
      <c r="E7" s="75" t="s">
        <v>42</v>
      </c>
      <c r="F7" s="66">
        <v>714.7</v>
      </c>
      <c r="G7" s="60">
        <v>196</v>
      </c>
    </row>
    <row r="8" spans="1:7" ht="15" customHeight="1">
      <c r="A8" s="81"/>
      <c r="B8" s="81"/>
      <c r="C8" s="80"/>
      <c r="D8" s="80"/>
      <c r="E8" s="75" t="s">
        <v>21</v>
      </c>
      <c r="F8" s="66">
        <v>4261.1499999999996</v>
      </c>
      <c r="G8" s="60">
        <v>1178</v>
      </c>
    </row>
    <row r="9" spans="1:7" ht="15" customHeight="1">
      <c r="A9" s="81"/>
      <c r="B9" s="81"/>
      <c r="C9" s="80"/>
      <c r="D9" s="80" t="s">
        <v>184</v>
      </c>
      <c r="E9" s="75" t="s">
        <v>42</v>
      </c>
      <c r="F9" s="66">
        <v>2613.69</v>
      </c>
      <c r="G9" s="60">
        <v>1458</v>
      </c>
    </row>
    <row r="10" spans="1:7" ht="15" customHeight="1">
      <c r="A10" s="81"/>
      <c r="B10" s="81"/>
      <c r="C10" s="80"/>
      <c r="D10" s="80"/>
      <c r="E10" s="75" t="s">
        <v>21</v>
      </c>
      <c r="F10" s="66">
        <v>901.75</v>
      </c>
      <c r="G10" s="60">
        <v>243</v>
      </c>
    </row>
    <row r="11" spans="1:7" ht="15" customHeight="1">
      <c r="A11" s="81"/>
      <c r="B11" s="81"/>
      <c r="C11" s="80"/>
      <c r="D11" s="80" t="s">
        <v>185</v>
      </c>
      <c r="E11" s="75" t="s">
        <v>42</v>
      </c>
      <c r="F11" s="66">
        <v>705.85</v>
      </c>
      <c r="G11" s="60">
        <v>377</v>
      </c>
    </row>
    <row r="12" spans="1:7" ht="15" customHeight="1">
      <c r="A12" s="81"/>
      <c r="B12" s="81"/>
      <c r="C12" s="80"/>
      <c r="D12" s="80"/>
      <c r="E12" s="75" t="s">
        <v>21</v>
      </c>
      <c r="F12" s="66">
        <v>901.88</v>
      </c>
      <c r="G12" s="60">
        <v>324</v>
      </c>
    </row>
    <row r="13" spans="1:7" ht="15" customHeight="1">
      <c r="A13" s="81"/>
      <c r="B13" s="81"/>
      <c r="C13" s="80"/>
      <c r="D13" s="80" t="s">
        <v>291</v>
      </c>
      <c r="E13" s="75" t="s">
        <v>42</v>
      </c>
      <c r="F13" s="66">
        <v>1299.3900000000001</v>
      </c>
      <c r="G13" s="60">
        <v>694</v>
      </c>
    </row>
    <row r="14" spans="1:7" ht="15" customHeight="1">
      <c r="A14" s="81"/>
      <c r="B14" s="81"/>
      <c r="C14" s="80"/>
      <c r="D14" s="80"/>
      <c r="E14" s="75" t="s">
        <v>21</v>
      </c>
      <c r="F14" s="66">
        <v>1193.73</v>
      </c>
      <c r="G14" s="60">
        <v>432</v>
      </c>
    </row>
    <row r="15" spans="1:7" ht="15" customHeight="1">
      <c r="A15" s="80" t="s">
        <v>292</v>
      </c>
      <c r="B15" s="80"/>
      <c r="C15" s="80"/>
      <c r="D15" s="80"/>
      <c r="E15" s="80"/>
      <c r="F15" s="66">
        <f>SUM(F5:F14)</f>
        <v>21659.379999999997</v>
      </c>
      <c r="G15" s="60">
        <f>SUM(G5:G14)</f>
        <v>8417</v>
      </c>
    </row>
    <row r="16" spans="1:7" ht="30" customHeight="1">
      <c r="A16" s="76" t="s">
        <v>293</v>
      </c>
      <c r="B16" s="76" t="s">
        <v>294</v>
      </c>
      <c r="C16" s="75" t="s">
        <v>20</v>
      </c>
      <c r="D16" s="75" t="s">
        <v>206</v>
      </c>
      <c r="E16" s="75" t="s">
        <v>169</v>
      </c>
      <c r="F16" s="66">
        <v>334.48</v>
      </c>
      <c r="G16" s="60">
        <v>178</v>
      </c>
    </row>
    <row r="17" spans="1:7" ht="15" customHeight="1">
      <c r="A17" s="80" t="s">
        <v>295</v>
      </c>
      <c r="B17" s="80"/>
      <c r="C17" s="80"/>
      <c r="D17" s="80"/>
      <c r="E17" s="80"/>
      <c r="F17" s="66">
        <f>SUM(F16:F16)</f>
        <v>334.48</v>
      </c>
      <c r="G17" s="60">
        <f>SUM(G16:G16)</f>
        <v>178</v>
      </c>
    </row>
    <row r="18" spans="1:7" ht="15" customHeight="1">
      <c r="A18" s="80" t="s">
        <v>296</v>
      </c>
      <c r="B18" s="80"/>
      <c r="C18" s="80"/>
      <c r="D18" s="80"/>
      <c r="E18" s="80"/>
      <c r="F18" s="66">
        <f>SUM(F17,F15,F4)</f>
        <v>22918.049999999996</v>
      </c>
      <c r="G18" s="62">
        <f>SUM(G17,G15,G4)</f>
        <v>8925</v>
      </c>
    </row>
  </sheetData>
  <autoFilter ref="A1:G18"/>
  <mergeCells count="16">
    <mergeCell ref="A18:E18"/>
    <mergeCell ref="A2:A3"/>
    <mergeCell ref="A17:E17"/>
    <mergeCell ref="A15:E15"/>
    <mergeCell ref="D13:D14"/>
    <mergeCell ref="C2:C3"/>
    <mergeCell ref="D2:D3"/>
    <mergeCell ref="A4:E4"/>
    <mergeCell ref="A5:A14"/>
    <mergeCell ref="B5:B14"/>
    <mergeCell ref="C5:C14"/>
    <mergeCell ref="D5:D6"/>
    <mergeCell ref="D7:D8"/>
    <mergeCell ref="D9:D10"/>
    <mergeCell ref="D11:D12"/>
    <mergeCell ref="B2:B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headerFooter>
    <oddHeader>&amp;C&amp;"HY울릉도B,보통"&amp;20소블록별 노후관로 물량산출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F30" sqref="F30"/>
    </sheetView>
  </sheetViews>
  <sheetFormatPr defaultRowHeight="16.5"/>
  <cols>
    <col min="1" max="1" width="17.625" customWidth="1"/>
    <col min="2" max="2" width="14" customWidth="1"/>
    <col min="3" max="3" width="9.5" customWidth="1"/>
    <col min="4" max="4" width="18" style="65" bestFit="1" customWidth="1"/>
    <col min="5" max="5" width="22.5" bestFit="1" customWidth="1"/>
  </cols>
  <sheetData>
    <row r="1" spans="1:7">
      <c r="A1" s="68" t="s">
        <v>247</v>
      </c>
      <c r="B1" s="68" t="s">
        <v>297</v>
      </c>
      <c r="C1" s="68" t="s">
        <v>5</v>
      </c>
      <c r="D1" s="69" t="s">
        <v>298</v>
      </c>
      <c r="E1" s="68" t="s">
        <v>170</v>
      </c>
    </row>
    <row r="2" spans="1:7">
      <c r="A2" s="79" t="s">
        <v>11</v>
      </c>
      <c r="B2" s="79" t="s">
        <v>90</v>
      </c>
      <c r="C2" s="70" t="s">
        <v>42</v>
      </c>
      <c r="D2" s="71">
        <v>5994.1</v>
      </c>
      <c r="E2" s="77">
        <v>1463</v>
      </c>
      <c r="G2" s="53"/>
    </row>
    <row r="3" spans="1:7">
      <c r="A3" s="79"/>
      <c r="B3" s="79"/>
      <c r="C3" s="70" t="s">
        <v>21</v>
      </c>
      <c r="D3" s="71">
        <v>398.21</v>
      </c>
      <c r="E3" s="77">
        <v>108</v>
      </c>
      <c r="G3" s="53"/>
    </row>
    <row r="4" spans="1:7">
      <c r="A4" s="79"/>
      <c r="B4" s="79"/>
      <c r="C4" s="70" t="s">
        <v>64</v>
      </c>
      <c r="D4" s="71">
        <v>712.13</v>
      </c>
      <c r="E4" s="77">
        <v>243</v>
      </c>
      <c r="G4" s="53"/>
    </row>
    <row r="5" spans="1:7">
      <c r="A5" s="79"/>
      <c r="B5" s="79" t="s">
        <v>222</v>
      </c>
      <c r="C5" s="79"/>
      <c r="D5" s="71">
        <f>SUM(D2:D4)</f>
        <v>7104.4400000000005</v>
      </c>
      <c r="E5" s="77">
        <v>1814</v>
      </c>
      <c r="G5" s="53"/>
    </row>
    <row r="6" spans="1:7">
      <c r="A6" s="79"/>
      <c r="B6" s="79" t="s">
        <v>30</v>
      </c>
      <c r="C6" s="70" t="s">
        <v>42</v>
      </c>
      <c r="D6" s="71">
        <v>22715.84</v>
      </c>
      <c r="E6" s="77">
        <v>6401</v>
      </c>
      <c r="G6" s="53"/>
    </row>
    <row r="7" spans="1:7">
      <c r="A7" s="79"/>
      <c r="B7" s="79"/>
      <c r="C7" s="70" t="s">
        <v>64</v>
      </c>
      <c r="D7" s="71">
        <v>638.6</v>
      </c>
      <c r="E7" s="77">
        <v>668</v>
      </c>
      <c r="G7" s="53"/>
    </row>
    <row r="8" spans="1:7">
      <c r="A8" s="79"/>
      <c r="B8" s="79" t="s">
        <v>223</v>
      </c>
      <c r="C8" s="79"/>
      <c r="D8" s="71">
        <f>SUM(D6:D7)</f>
        <v>23354.44</v>
      </c>
      <c r="E8" s="77">
        <v>7069</v>
      </c>
      <c r="G8" s="53"/>
    </row>
    <row r="9" spans="1:7">
      <c r="A9" s="79"/>
      <c r="B9" s="79" t="s">
        <v>59</v>
      </c>
      <c r="C9" s="70" t="s">
        <v>42</v>
      </c>
      <c r="D9" s="71">
        <v>10516.89</v>
      </c>
      <c r="E9" s="77">
        <v>3981</v>
      </c>
      <c r="G9" s="53"/>
    </row>
    <row r="10" spans="1:7">
      <c r="A10" s="79"/>
      <c r="B10" s="79"/>
      <c r="C10" s="70" t="s">
        <v>21</v>
      </c>
      <c r="D10" s="71">
        <v>3083.64</v>
      </c>
      <c r="E10" s="77">
        <v>887</v>
      </c>
      <c r="G10" s="53"/>
    </row>
    <row r="11" spans="1:7">
      <c r="A11" s="79"/>
      <c r="B11" s="79"/>
      <c r="C11" s="70" t="s">
        <v>64</v>
      </c>
      <c r="D11" s="71">
        <v>2997.81</v>
      </c>
      <c r="E11" s="77">
        <v>2635</v>
      </c>
      <c r="G11" s="53"/>
    </row>
    <row r="12" spans="1:7">
      <c r="A12" s="79"/>
      <c r="B12" s="79" t="s">
        <v>224</v>
      </c>
      <c r="C12" s="79"/>
      <c r="D12" s="71">
        <f>SUM(D9:D11)</f>
        <v>16598.34</v>
      </c>
      <c r="E12" s="77">
        <v>7503</v>
      </c>
      <c r="G12" s="53"/>
    </row>
    <row r="13" spans="1:7">
      <c r="A13" s="79"/>
      <c r="B13" s="79" t="s">
        <v>41</v>
      </c>
      <c r="C13" s="70" t="s">
        <v>42</v>
      </c>
      <c r="D13" s="71">
        <v>9594.3799999999992</v>
      </c>
      <c r="E13" s="77">
        <v>4767</v>
      </c>
      <c r="G13" s="53"/>
    </row>
    <row r="14" spans="1:7">
      <c r="A14" s="79"/>
      <c r="B14" s="79"/>
      <c r="C14" s="70" t="s">
        <v>21</v>
      </c>
      <c r="D14" s="71">
        <v>3644.78</v>
      </c>
      <c r="E14" s="77">
        <v>1454</v>
      </c>
      <c r="G14" s="53"/>
    </row>
    <row r="15" spans="1:7">
      <c r="A15" s="79"/>
      <c r="B15" s="79"/>
      <c r="C15" s="70" t="s">
        <v>169</v>
      </c>
      <c r="D15" s="71">
        <v>5951.24</v>
      </c>
      <c r="E15" s="77">
        <v>2961</v>
      </c>
      <c r="G15" s="53"/>
    </row>
    <row r="16" spans="1:7">
      <c r="A16" s="79"/>
      <c r="B16" s="79"/>
      <c r="C16" s="70" t="s">
        <v>64</v>
      </c>
      <c r="D16" s="71">
        <v>5.99</v>
      </c>
      <c r="E16" s="77">
        <v>1</v>
      </c>
      <c r="G16" s="53"/>
    </row>
    <row r="17" spans="1:7">
      <c r="A17" s="79"/>
      <c r="B17" s="79" t="s">
        <v>225</v>
      </c>
      <c r="C17" s="79"/>
      <c r="D17" s="71">
        <f>SUM(D13:D16)</f>
        <v>19196.390000000003</v>
      </c>
      <c r="E17" s="77">
        <v>9183</v>
      </c>
      <c r="G17" s="53"/>
    </row>
    <row r="18" spans="1:7">
      <c r="A18" s="79" t="s">
        <v>171</v>
      </c>
      <c r="B18" s="79"/>
      <c r="C18" s="79"/>
      <c r="D18" s="71">
        <f>SUM(D5,D8,D12,D17)</f>
        <v>66253.61</v>
      </c>
      <c r="E18" s="77">
        <f>SUM(E17,E12,E8,E5)</f>
        <v>25569</v>
      </c>
      <c r="G18" s="53"/>
    </row>
    <row r="19" spans="1:7">
      <c r="A19" s="79" t="s">
        <v>20</v>
      </c>
      <c r="B19" s="79" t="s">
        <v>30</v>
      </c>
      <c r="C19" s="70" t="s">
        <v>42</v>
      </c>
      <c r="D19" s="71">
        <v>4891.78</v>
      </c>
      <c r="E19" s="77">
        <v>2733</v>
      </c>
      <c r="G19" s="53"/>
    </row>
    <row r="20" spans="1:7">
      <c r="A20" s="79"/>
      <c r="B20" s="79"/>
      <c r="C20" s="70" t="s">
        <v>21</v>
      </c>
      <c r="D20" s="71">
        <v>2997.36</v>
      </c>
      <c r="E20" s="77">
        <v>1000</v>
      </c>
      <c r="G20" s="53"/>
    </row>
    <row r="21" spans="1:7">
      <c r="A21" s="79"/>
      <c r="B21" s="79" t="s">
        <v>223</v>
      </c>
      <c r="C21" s="79"/>
      <c r="D21" s="71">
        <f>SUM(D19:D20)</f>
        <v>7889.1399999999994</v>
      </c>
      <c r="E21" s="77">
        <v>3733</v>
      </c>
      <c r="G21" s="53"/>
    </row>
    <row r="22" spans="1:7">
      <c r="A22" s="79"/>
      <c r="B22" s="79" t="s">
        <v>59</v>
      </c>
      <c r="C22" s="70" t="s">
        <v>42</v>
      </c>
      <c r="D22" s="71">
        <v>3286.91</v>
      </c>
      <c r="E22" s="77">
        <v>1735</v>
      </c>
      <c r="G22" s="53"/>
    </row>
    <row r="23" spans="1:7">
      <c r="A23" s="79"/>
      <c r="B23" s="79"/>
      <c r="C23" s="70" t="s">
        <v>21</v>
      </c>
      <c r="D23" s="71">
        <v>5701.78</v>
      </c>
      <c r="E23" s="77">
        <v>1629</v>
      </c>
      <c r="G23" s="53"/>
    </row>
    <row r="24" spans="1:7">
      <c r="A24" s="79"/>
      <c r="B24" s="79" t="s">
        <v>224</v>
      </c>
      <c r="C24" s="79"/>
      <c r="D24" s="71">
        <f>SUM(D22:D23)</f>
        <v>8988.6899999999987</v>
      </c>
      <c r="E24" s="77">
        <v>3364</v>
      </c>
      <c r="G24" s="53"/>
    </row>
    <row r="25" spans="1:7">
      <c r="A25" s="79"/>
      <c r="B25" s="79" t="s">
        <v>41</v>
      </c>
      <c r="C25" s="70" t="s">
        <v>42</v>
      </c>
      <c r="D25" s="71">
        <v>1226.1199999999999</v>
      </c>
      <c r="E25" s="77">
        <v>410</v>
      </c>
      <c r="G25" s="53"/>
    </row>
    <row r="26" spans="1:7">
      <c r="A26" s="79"/>
      <c r="B26" s="79"/>
      <c r="C26" s="70" t="s">
        <v>21</v>
      </c>
      <c r="D26" s="71">
        <v>4479.62</v>
      </c>
      <c r="E26" s="77">
        <v>1240</v>
      </c>
      <c r="G26" s="53"/>
    </row>
    <row r="27" spans="1:7">
      <c r="A27" s="79"/>
      <c r="B27" s="79"/>
      <c r="C27" s="70" t="s">
        <v>169</v>
      </c>
      <c r="D27" s="71">
        <v>334.48</v>
      </c>
      <c r="E27" s="77">
        <v>178</v>
      </c>
      <c r="G27" s="53"/>
    </row>
    <row r="28" spans="1:7">
      <c r="A28" s="79"/>
      <c r="B28" s="79" t="s">
        <v>225</v>
      </c>
      <c r="C28" s="79"/>
      <c r="D28" s="71">
        <f>SUM(D25:D27)</f>
        <v>6040.2199999999993</v>
      </c>
      <c r="E28" s="77">
        <v>1828</v>
      </c>
      <c r="G28" s="53"/>
    </row>
    <row r="29" spans="1:7">
      <c r="A29" s="79" t="s">
        <v>172</v>
      </c>
      <c r="B29" s="79"/>
      <c r="C29" s="79"/>
      <c r="D29" s="71">
        <f>SUM(D21,D24,D28)</f>
        <v>22918.049999999996</v>
      </c>
      <c r="E29" s="77">
        <f>SUM(E21,E24,E28)</f>
        <v>8925</v>
      </c>
      <c r="G29" s="53"/>
    </row>
    <row r="30" spans="1:7">
      <c r="A30" s="79" t="s">
        <v>168</v>
      </c>
      <c r="B30" s="79"/>
      <c r="C30" s="79"/>
      <c r="D30" s="71">
        <f>SUM(D18,D29)</f>
        <v>89171.66</v>
      </c>
      <c r="E30" s="77">
        <f>SUM(E29,E18)</f>
        <v>34494</v>
      </c>
      <c r="G30" s="53"/>
    </row>
  </sheetData>
  <mergeCells count="19">
    <mergeCell ref="B8:C8"/>
    <mergeCell ref="B19:B20"/>
    <mergeCell ref="A19:A28"/>
    <mergeCell ref="A30:C30"/>
    <mergeCell ref="B6:B7"/>
    <mergeCell ref="B5:C5"/>
    <mergeCell ref="B2:B4"/>
    <mergeCell ref="A2:A17"/>
    <mergeCell ref="A29:C29"/>
    <mergeCell ref="B28:C28"/>
    <mergeCell ref="B25:B27"/>
    <mergeCell ref="B24:C24"/>
    <mergeCell ref="B22:B23"/>
    <mergeCell ref="B21:C21"/>
    <mergeCell ref="A18:C18"/>
    <mergeCell ref="B17:C17"/>
    <mergeCell ref="B13:B16"/>
    <mergeCell ref="B12:C12"/>
    <mergeCell ref="B9:B1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8" orientation="portrait" horizontalDpi="300" verticalDpi="300" r:id="rId1"/>
  <headerFooter>
    <oddHeader>&amp;C&amp;"HY울릉도B,보통"&amp;20안산시 단계별 물량산출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133"/>
  <sheetViews>
    <sheetView workbookViewId="0"/>
  </sheetViews>
  <sheetFormatPr defaultRowHeight="16.5"/>
  <cols>
    <col min="1" max="1" width="7.75" bestFit="1" customWidth="1"/>
    <col min="2" max="2" width="7.125" bestFit="1" customWidth="1"/>
    <col min="3" max="3" width="13" bestFit="1" customWidth="1"/>
    <col min="4" max="4" width="10.125" customWidth="1"/>
    <col min="5" max="5" width="13.75" bestFit="1" customWidth="1"/>
    <col min="6" max="6" width="12.125" bestFit="1" customWidth="1"/>
    <col min="7" max="8" width="7.625" customWidth="1"/>
    <col min="10" max="10" width="11.375" customWidth="1"/>
    <col min="11" max="11" width="16.5" bestFit="1" customWidth="1"/>
    <col min="13" max="13" width="11.75" customWidth="1"/>
  </cols>
  <sheetData>
    <row r="1" spans="1:13" s="1" customFormat="1">
      <c r="A1" s="58" t="s">
        <v>3</v>
      </c>
      <c r="B1" s="58" t="s">
        <v>0</v>
      </c>
      <c r="C1" s="58" t="s">
        <v>1</v>
      </c>
      <c r="D1" s="58" t="s">
        <v>2</v>
      </c>
      <c r="E1" s="58" t="s">
        <v>4</v>
      </c>
      <c r="F1" s="58" t="s">
        <v>226</v>
      </c>
      <c r="G1" s="58" t="s">
        <v>5</v>
      </c>
      <c r="H1" s="58" t="s">
        <v>6</v>
      </c>
      <c r="I1" s="58" t="s">
        <v>7</v>
      </c>
      <c r="J1" s="58" t="s">
        <v>227</v>
      </c>
      <c r="K1" s="58" t="s">
        <v>228</v>
      </c>
      <c r="L1" s="58" t="s">
        <v>8</v>
      </c>
      <c r="M1" s="58" t="s">
        <v>9</v>
      </c>
    </row>
    <row r="2" spans="1:13" ht="14.1" customHeight="1">
      <c r="A2" s="2">
        <v>2844</v>
      </c>
      <c r="B2" s="2" t="s">
        <v>12</v>
      </c>
      <c r="C2" s="2" t="s">
        <v>13</v>
      </c>
      <c r="D2" s="2" t="s">
        <v>88</v>
      </c>
      <c r="E2" s="3" t="s">
        <v>89</v>
      </c>
      <c r="F2" s="2">
        <v>9.1</v>
      </c>
      <c r="G2" s="2" t="s">
        <v>42</v>
      </c>
      <c r="H2" s="2">
        <v>150</v>
      </c>
      <c r="I2" s="2">
        <v>1985</v>
      </c>
      <c r="J2" s="2">
        <f>VLOOKUP(H2,'물량 단가 표'!$A$5:$F$22,6,0)</f>
        <v>262992</v>
      </c>
      <c r="K2" s="48">
        <f>J2*F2/1000000</f>
        <v>2.3932271999999997</v>
      </c>
      <c r="L2" s="2" t="s">
        <v>90</v>
      </c>
      <c r="M2" s="2" t="s">
        <v>11</v>
      </c>
    </row>
    <row r="3" spans="1:13" ht="14.1" customHeight="1">
      <c r="A3" s="2">
        <v>2899</v>
      </c>
      <c r="B3" s="2" t="s">
        <v>12</v>
      </c>
      <c r="C3" s="2" t="s">
        <v>13</v>
      </c>
      <c r="D3" s="2" t="s">
        <v>88</v>
      </c>
      <c r="E3" s="3" t="s">
        <v>89</v>
      </c>
      <c r="F3" s="2">
        <v>32.35</v>
      </c>
      <c r="G3" s="2" t="s">
        <v>42</v>
      </c>
      <c r="H3" s="2">
        <v>100</v>
      </c>
      <c r="I3" s="2">
        <v>1985</v>
      </c>
      <c r="J3" s="63">
        <f>VLOOKUP(H3,'물량 단가 표'!$A$5:$F$22,6,0)</f>
        <v>224440</v>
      </c>
      <c r="K3" s="64">
        <f t="shared" ref="K3:K66" si="0">J3*F3/1000000</f>
        <v>7.2606339999999996</v>
      </c>
      <c r="L3" s="2" t="s">
        <v>90</v>
      </c>
      <c r="M3" s="2" t="s">
        <v>11</v>
      </c>
    </row>
    <row r="4" spans="1:13" ht="14.1" customHeight="1">
      <c r="A4" s="2">
        <v>2900</v>
      </c>
      <c r="B4" s="2" t="s">
        <v>12</v>
      </c>
      <c r="C4" s="2" t="s">
        <v>13</v>
      </c>
      <c r="D4" s="2" t="s">
        <v>88</v>
      </c>
      <c r="E4" s="3" t="s">
        <v>89</v>
      </c>
      <c r="F4" s="2">
        <v>6.61</v>
      </c>
      <c r="G4" s="2" t="s">
        <v>42</v>
      </c>
      <c r="H4" s="2">
        <v>100</v>
      </c>
      <c r="I4" s="2">
        <v>1985</v>
      </c>
      <c r="J4" s="63">
        <f>VLOOKUP(H4,'물량 단가 표'!$A$5:$F$22,6,0)</f>
        <v>224440</v>
      </c>
      <c r="K4" s="64">
        <f t="shared" si="0"/>
        <v>1.4835484000000001</v>
      </c>
      <c r="L4" s="2" t="s">
        <v>90</v>
      </c>
      <c r="M4" s="2" t="s">
        <v>11</v>
      </c>
    </row>
    <row r="5" spans="1:13" ht="14.1" customHeight="1">
      <c r="A5" s="2">
        <v>2961</v>
      </c>
      <c r="B5" s="2" t="s">
        <v>12</v>
      </c>
      <c r="C5" s="2" t="s">
        <v>13</v>
      </c>
      <c r="D5" s="2" t="s">
        <v>14</v>
      </c>
      <c r="E5" s="3" t="s">
        <v>15</v>
      </c>
      <c r="F5" s="2">
        <v>18.64</v>
      </c>
      <c r="G5" s="2" t="s">
        <v>42</v>
      </c>
      <c r="H5" s="2">
        <v>150</v>
      </c>
      <c r="I5" s="2">
        <v>1983</v>
      </c>
      <c r="J5" s="63">
        <f>VLOOKUP(H5,'물량 단가 표'!$A$5:$F$22,6,0)</f>
        <v>262992</v>
      </c>
      <c r="K5" s="64">
        <f t="shared" si="0"/>
        <v>4.9021708799999999</v>
      </c>
      <c r="L5" s="2" t="s">
        <v>90</v>
      </c>
      <c r="M5" s="2" t="s">
        <v>11</v>
      </c>
    </row>
    <row r="6" spans="1:13" ht="14.1" customHeight="1">
      <c r="A6" s="2">
        <v>3190</v>
      </c>
      <c r="B6" s="2" t="s">
        <v>12</v>
      </c>
      <c r="C6" s="2" t="s">
        <v>13</v>
      </c>
      <c r="D6" s="2" t="s">
        <v>86</v>
      </c>
      <c r="E6" s="3" t="s">
        <v>87</v>
      </c>
      <c r="F6" s="2">
        <v>14.17</v>
      </c>
      <c r="G6" s="2" t="s">
        <v>21</v>
      </c>
      <c r="H6" s="2">
        <v>200</v>
      </c>
      <c r="I6" s="2">
        <v>1982</v>
      </c>
      <c r="J6" s="63">
        <f>VLOOKUP(H6,'물량 단가 표'!$A$5:$F$22,6,0)</f>
        <v>283893</v>
      </c>
      <c r="K6" s="64">
        <f t="shared" si="0"/>
        <v>4.0227638099999998</v>
      </c>
      <c r="L6" s="2" t="s">
        <v>90</v>
      </c>
      <c r="M6" s="2" t="s">
        <v>11</v>
      </c>
    </row>
    <row r="7" spans="1:13" ht="14.1" customHeight="1">
      <c r="A7" s="2">
        <v>3263</v>
      </c>
      <c r="B7" s="2" t="s">
        <v>12</v>
      </c>
      <c r="C7" s="2" t="s">
        <v>13</v>
      </c>
      <c r="D7" s="2" t="s">
        <v>105</v>
      </c>
      <c r="E7" s="3" t="s">
        <v>106</v>
      </c>
      <c r="F7" s="2">
        <v>78.069999999999993</v>
      </c>
      <c r="G7" s="2" t="s">
        <v>42</v>
      </c>
      <c r="H7" s="2">
        <v>100</v>
      </c>
      <c r="I7" s="2">
        <v>1985</v>
      </c>
      <c r="J7" s="63">
        <f>VLOOKUP(H7,'물량 단가 표'!$A$5:$F$22,6,0)</f>
        <v>224440</v>
      </c>
      <c r="K7" s="64">
        <f t="shared" si="0"/>
        <v>17.522030799999996</v>
      </c>
      <c r="L7" s="2" t="s">
        <v>90</v>
      </c>
      <c r="M7" s="2" t="s">
        <v>11</v>
      </c>
    </row>
    <row r="8" spans="1:13" ht="14.1" customHeight="1">
      <c r="A8" s="2">
        <v>3267</v>
      </c>
      <c r="B8" s="2" t="s">
        <v>12</v>
      </c>
      <c r="C8" s="2" t="s">
        <v>13</v>
      </c>
      <c r="D8" s="2" t="s">
        <v>88</v>
      </c>
      <c r="E8" s="3" t="s">
        <v>89</v>
      </c>
      <c r="F8" s="2">
        <v>11.4</v>
      </c>
      <c r="G8" s="2" t="s">
        <v>42</v>
      </c>
      <c r="H8" s="2">
        <v>200</v>
      </c>
      <c r="I8" s="2">
        <v>1985</v>
      </c>
      <c r="J8" s="63">
        <f>VLOOKUP(H8,'물량 단가 표'!$A$5:$F$22,6,0)</f>
        <v>283893</v>
      </c>
      <c r="K8" s="64">
        <f t="shared" si="0"/>
        <v>3.2363802000000002</v>
      </c>
      <c r="L8" s="2" t="s">
        <v>90</v>
      </c>
      <c r="M8" s="2" t="s">
        <v>11</v>
      </c>
    </row>
    <row r="9" spans="1:13" ht="14.1" customHeight="1">
      <c r="A9" s="2">
        <v>3363</v>
      </c>
      <c r="B9" s="2" t="s">
        <v>12</v>
      </c>
      <c r="C9" s="2" t="s">
        <v>13</v>
      </c>
      <c r="D9" s="2" t="s">
        <v>95</v>
      </c>
      <c r="E9" s="3" t="s">
        <v>96</v>
      </c>
      <c r="F9" s="2">
        <v>315.52</v>
      </c>
      <c r="G9" s="2" t="s">
        <v>64</v>
      </c>
      <c r="H9" s="2">
        <v>300</v>
      </c>
      <c r="I9" s="2">
        <v>1980</v>
      </c>
      <c r="J9" s="63">
        <f>VLOOKUP(H9,'물량 단가 표'!$A$5:$F$22,6,0)</f>
        <v>362252</v>
      </c>
      <c r="K9" s="64">
        <f t="shared" si="0"/>
        <v>114.29775103999999</v>
      </c>
      <c r="L9" s="2" t="s">
        <v>90</v>
      </c>
      <c r="M9" s="2" t="s">
        <v>11</v>
      </c>
    </row>
    <row r="10" spans="1:13" ht="14.1" customHeight="1">
      <c r="A10" s="2">
        <v>3365</v>
      </c>
      <c r="B10" s="2" t="s">
        <v>12</v>
      </c>
      <c r="C10" s="2" t="s">
        <v>13</v>
      </c>
      <c r="D10" s="2" t="s">
        <v>95</v>
      </c>
      <c r="E10" s="3" t="s">
        <v>96</v>
      </c>
      <c r="F10" s="2">
        <v>29.47</v>
      </c>
      <c r="G10" s="2" t="s">
        <v>64</v>
      </c>
      <c r="H10" s="2">
        <v>300</v>
      </c>
      <c r="I10" s="2">
        <v>1980</v>
      </c>
      <c r="J10" s="63">
        <f>VLOOKUP(H10,'물량 단가 표'!$A$5:$F$22,6,0)</f>
        <v>362252</v>
      </c>
      <c r="K10" s="64">
        <f t="shared" si="0"/>
        <v>10.675566439999999</v>
      </c>
      <c r="L10" s="2" t="s">
        <v>90</v>
      </c>
      <c r="M10" s="2" t="s">
        <v>11</v>
      </c>
    </row>
    <row r="11" spans="1:13" ht="14.1" customHeight="1">
      <c r="A11" s="2">
        <v>3446</v>
      </c>
      <c r="B11" s="2" t="s">
        <v>12</v>
      </c>
      <c r="C11" s="2" t="s">
        <v>22</v>
      </c>
      <c r="D11" s="2" t="s">
        <v>142</v>
      </c>
      <c r="E11" s="3" t="s">
        <v>87</v>
      </c>
      <c r="F11" s="2">
        <v>49</v>
      </c>
      <c r="G11" s="2" t="s">
        <v>42</v>
      </c>
      <c r="H11" s="2">
        <v>150</v>
      </c>
      <c r="I11" s="2">
        <v>1982</v>
      </c>
      <c r="J11" s="63">
        <f>VLOOKUP(H11,'물량 단가 표'!$A$5:$F$22,6,0)</f>
        <v>262992</v>
      </c>
      <c r="K11" s="64">
        <f t="shared" si="0"/>
        <v>12.886608000000001</v>
      </c>
      <c r="L11" s="2" t="s">
        <v>90</v>
      </c>
      <c r="M11" s="2" t="s">
        <v>11</v>
      </c>
    </row>
    <row r="12" spans="1:13" ht="14.1" customHeight="1">
      <c r="A12" s="2">
        <v>3447</v>
      </c>
      <c r="B12" s="2" t="s">
        <v>12</v>
      </c>
      <c r="C12" s="2" t="s">
        <v>13</v>
      </c>
      <c r="D12" s="2" t="s">
        <v>14</v>
      </c>
      <c r="E12" s="3" t="s">
        <v>15</v>
      </c>
      <c r="F12" s="2">
        <v>42.97</v>
      </c>
      <c r="G12" s="2" t="s">
        <v>42</v>
      </c>
      <c r="H12" s="2">
        <v>150</v>
      </c>
      <c r="I12" s="2">
        <v>1983</v>
      </c>
      <c r="J12" s="63">
        <f>VLOOKUP(H12,'물량 단가 표'!$A$5:$F$22,6,0)</f>
        <v>262992</v>
      </c>
      <c r="K12" s="64">
        <f t="shared" si="0"/>
        <v>11.30076624</v>
      </c>
      <c r="L12" s="2" t="s">
        <v>90</v>
      </c>
      <c r="M12" s="2" t="s">
        <v>11</v>
      </c>
    </row>
    <row r="13" spans="1:13" ht="14.1" customHeight="1">
      <c r="A13" s="2">
        <v>3478</v>
      </c>
      <c r="B13" s="2" t="s">
        <v>12</v>
      </c>
      <c r="C13" s="2" t="s">
        <v>13</v>
      </c>
      <c r="D13" s="2" t="s">
        <v>88</v>
      </c>
      <c r="E13" s="3" t="s">
        <v>89</v>
      </c>
      <c r="F13" s="2">
        <v>9.23</v>
      </c>
      <c r="G13" s="2" t="s">
        <v>42</v>
      </c>
      <c r="H13" s="2">
        <v>100</v>
      </c>
      <c r="I13" s="2">
        <v>1985</v>
      </c>
      <c r="J13" s="63">
        <f>VLOOKUP(H13,'물량 단가 표'!$A$5:$F$22,6,0)</f>
        <v>224440</v>
      </c>
      <c r="K13" s="64">
        <f t="shared" si="0"/>
        <v>2.0715812000000002</v>
      </c>
      <c r="L13" s="2" t="s">
        <v>90</v>
      </c>
      <c r="M13" s="2" t="s">
        <v>11</v>
      </c>
    </row>
    <row r="14" spans="1:13" ht="14.1" customHeight="1">
      <c r="A14" s="2">
        <v>3548</v>
      </c>
      <c r="B14" s="2" t="s">
        <v>12</v>
      </c>
      <c r="C14" s="2" t="s">
        <v>13</v>
      </c>
      <c r="D14" s="2" t="s">
        <v>95</v>
      </c>
      <c r="E14" s="3" t="s">
        <v>96</v>
      </c>
      <c r="F14" s="2">
        <v>6.78</v>
      </c>
      <c r="G14" s="2" t="s">
        <v>64</v>
      </c>
      <c r="H14" s="2">
        <v>300</v>
      </c>
      <c r="I14" s="2">
        <v>1980</v>
      </c>
      <c r="J14" s="63">
        <f>VLOOKUP(H14,'물량 단가 표'!$A$5:$F$22,6,0)</f>
        <v>362252</v>
      </c>
      <c r="K14" s="64">
        <f t="shared" si="0"/>
        <v>2.4560685599999998</v>
      </c>
      <c r="L14" s="2" t="s">
        <v>90</v>
      </c>
      <c r="M14" s="2" t="s">
        <v>11</v>
      </c>
    </row>
    <row r="15" spans="1:13" ht="14.1" customHeight="1">
      <c r="A15" s="2">
        <v>3625</v>
      </c>
      <c r="B15" s="2" t="s">
        <v>12</v>
      </c>
      <c r="C15" s="2" t="s">
        <v>13</v>
      </c>
      <c r="D15" s="2" t="s">
        <v>105</v>
      </c>
      <c r="E15" s="3" t="s">
        <v>106</v>
      </c>
      <c r="F15" s="2">
        <v>42.61</v>
      </c>
      <c r="G15" s="2" t="s">
        <v>42</v>
      </c>
      <c r="H15" s="2">
        <v>100</v>
      </c>
      <c r="I15" s="2">
        <v>1985</v>
      </c>
      <c r="J15" s="63">
        <f>VLOOKUP(H15,'물량 단가 표'!$A$5:$F$22,6,0)</f>
        <v>224440</v>
      </c>
      <c r="K15" s="64">
        <f t="shared" si="0"/>
        <v>9.5633884000000009</v>
      </c>
      <c r="L15" s="2" t="s">
        <v>90</v>
      </c>
      <c r="M15" s="2" t="s">
        <v>11</v>
      </c>
    </row>
    <row r="16" spans="1:13" ht="14.1" customHeight="1">
      <c r="A16" s="2">
        <v>3672</v>
      </c>
      <c r="B16" s="2" t="s">
        <v>12</v>
      </c>
      <c r="C16" s="2" t="s">
        <v>13</v>
      </c>
      <c r="D16" s="2" t="s">
        <v>86</v>
      </c>
      <c r="E16" s="3" t="s">
        <v>87</v>
      </c>
      <c r="F16" s="2">
        <v>32.61</v>
      </c>
      <c r="G16" s="2" t="s">
        <v>21</v>
      </c>
      <c r="H16" s="2">
        <v>200</v>
      </c>
      <c r="I16" s="2">
        <v>1982</v>
      </c>
      <c r="J16" s="63">
        <f>VLOOKUP(H16,'물량 단가 표'!$A$5:$F$22,6,0)</f>
        <v>283893</v>
      </c>
      <c r="K16" s="64">
        <f t="shared" si="0"/>
        <v>9.2577507299999997</v>
      </c>
      <c r="L16" s="2" t="s">
        <v>90</v>
      </c>
      <c r="M16" s="2" t="s">
        <v>11</v>
      </c>
    </row>
    <row r="17" spans="1:13" ht="14.1" customHeight="1">
      <c r="A17" s="2">
        <v>3681</v>
      </c>
      <c r="B17" s="2" t="s">
        <v>12</v>
      </c>
      <c r="C17" s="2" t="s">
        <v>13</v>
      </c>
      <c r="D17" s="2" t="s">
        <v>88</v>
      </c>
      <c r="E17" s="3" t="s">
        <v>89</v>
      </c>
      <c r="F17" s="2">
        <v>10.9</v>
      </c>
      <c r="G17" s="2" t="s">
        <v>42</v>
      </c>
      <c r="H17" s="2">
        <v>200</v>
      </c>
      <c r="I17" s="2">
        <v>1984</v>
      </c>
      <c r="J17" s="63">
        <f>VLOOKUP(H17,'물량 단가 표'!$A$5:$F$22,6,0)</f>
        <v>283893</v>
      </c>
      <c r="K17" s="64">
        <f t="shared" si="0"/>
        <v>3.0944337000000002</v>
      </c>
      <c r="L17" s="2" t="s">
        <v>90</v>
      </c>
      <c r="M17" s="2" t="s">
        <v>11</v>
      </c>
    </row>
    <row r="18" spans="1:13" ht="14.1" customHeight="1">
      <c r="A18" s="2">
        <v>3729</v>
      </c>
      <c r="B18" s="2" t="s">
        <v>12</v>
      </c>
      <c r="C18" s="2" t="s">
        <v>22</v>
      </c>
      <c r="D18" s="2" t="s">
        <v>142</v>
      </c>
      <c r="E18" s="3" t="s">
        <v>87</v>
      </c>
      <c r="F18" s="2">
        <v>8.75</v>
      </c>
      <c r="G18" s="2" t="s">
        <v>42</v>
      </c>
      <c r="H18" s="2">
        <v>150</v>
      </c>
      <c r="I18" s="2">
        <v>1982</v>
      </c>
      <c r="J18" s="63">
        <f>VLOOKUP(H18,'물량 단가 표'!$A$5:$F$22,6,0)</f>
        <v>262992</v>
      </c>
      <c r="K18" s="64">
        <f t="shared" si="0"/>
        <v>2.30118</v>
      </c>
      <c r="L18" s="2" t="s">
        <v>90</v>
      </c>
      <c r="M18" s="2" t="s">
        <v>11</v>
      </c>
    </row>
    <row r="19" spans="1:13" ht="14.1" customHeight="1">
      <c r="A19" s="2">
        <v>3798</v>
      </c>
      <c r="B19" s="2" t="s">
        <v>12</v>
      </c>
      <c r="C19" s="2" t="s">
        <v>13</v>
      </c>
      <c r="D19" s="2" t="s">
        <v>105</v>
      </c>
      <c r="E19" s="3" t="s">
        <v>106</v>
      </c>
      <c r="F19" s="2">
        <v>88.26</v>
      </c>
      <c r="G19" s="2" t="s">
        <v>42</v>
      </c>
      <c r="H19" s="2">
        <v>100</v>
      </c>
      <c r="I19" s="2">
        <v>1985</v>
      </c>
      <c r="J19" s="63">
        <f>VLOOKUP(H19,'물량 단가 표'!$A$5:$F$22,6,0)</f>
        <v>224440</v>
      </c>
      <c r="K19" s="64">
        <f t="shared" si="0"/>
        <v>19.809074400000004</v>
      </c>
      <c r="L19" s="2" t="s">
        <v>90</v>
      </c>
      <c r="M19" s="2" t="s">
        <v>11</v>
      </c>
    </row>
    <row r="20" spans="1:13" ht="14.1" customHeight="1">
      <c r="A20" s="2">
        <v>3912</v>
      </c>
      <c r="B20" s="2" t="s">
        <v>12</v>
      </c>
      <c r="C20" s="2" t="s">
        <v>22</v>
      </c>
      <c r="D20" s="2" t="s">
        <v>142</v>
      </c>
      <c r="E20" s="3" t="s">
        <v>87</v>
      </c>
      <c r="F20" s="2">
        <v>32.770000000000003</v>
      </c>
      <c r="G20" s="2" t="s">
        <v>42</v>
      </c>
      <c r="H20" s="2">
        <v>150</v>
      </c>
      <c r="I20" s="2">
        <v>1982</v>
      </c>
      <c r="J20" s="63">
        <f>VLOOKUP(H20,'물량 단가 표'!$A$5:$F$22,6,0)</f>
        <v>262992</v>
      </c>
      <c r="K20" s="64">
        <f t="shared" si="0"/>
        <v>8.6182478400000022</v>
      </c>
      <c r="L20" s="2" t="s">
        <v>90</v>
      </c>
      <c r="M20" s="2" t="s">
        <v>11</v>
      </c>
    </row>
    <row r="21" spans="1:13" ht="14.1" customHeight="1">
      <c r="A21" s="2">
        <v>4037</v>
      </c>
      <c r="B21" s="2" t="s">
        <v>12</v>
      </c>
      <c r="C21" s="2" t="s">
        <v>22</v>
      </c>
      <c r="D21" s="2" t="s">
        <v>142</v>
      </c>
      <c r="E21" s="3" t="s">
        <v>87</v>
      </c>
      <c r="F21" s="2">
        <v>55.07</v>
      </c>
      <c r="G21" s="2" t="s">
        <v>42</v>
      </c>
      <c r="H21" s="2">
        <v>150</v>
      </c>
      <c r="I21" s="2">
        <v>1982</v>
      </c>
      <c r="J21" s="63">
        <f>VLOOKUP(H21,'물량 단가 표'!$A$5:$F$22,6,0)</f>
        <v>262992</v>
      </c>
      <c r="K21" s="64">
        <f t="shared" si="0"/>
        <v>14.48296944</v>
      </c>
      <c r="L21" s="2" t="s">
        <v>90</v>
      </c>
      <c r="M21" s="2" t="s">
        <v>11</v>
      </c>
    </row>
    <row r="22" spans="1:13" ht="14.1" customHeight="1">
      <c r="A22" s="2">
        <v>4313</v>
      </c>
      <c r="B22" s="2" t="s">
        <v>12</v>
      </c>
      <c r="C22" s="2" t="s">
        <v>13</v>
      </c>
      <c r="D22" s="2" t="s">
        <v>105</v>
      </c>
      <c r="E22" s="3" t="s">
        <v>106</v>
      </c>
      <c r="F22" s="2">
        <v>75.849999999999994</v>
      </c>
      <c r="G22" s="2" t="s">
        <v>42</v>
      </c>
      <c r="H22" s="2">
        <v>100</v>
      </c>
      <c r="I22" s="2">
        <v>1985</v>
      </c>
      <c r="J22" s="63">
        <f>VLOOKUP(H22,'물량 단가 표'!$A$5:$F$22,6,0)</f>
        <v>224440</v>
      </c>
      <c r="K22" s="64">
        <f t="shared" si="0"/>
        <v>17.023774</v>
      </c>
      <c r="L22" s="2" t="s">
        <v>90</v>
      </c>
      <c r="M22" s="2" t="s">
        <v>11</v>
      </c>
    </row>
    <row r="23" spans="1:13" ht="14.1" customHeight="1">
      <c r="A23" s="2">
        <v>4375</v>
      </c>
      <c r="B23" s="2" t="s">
        <v>12</v>
      </c>
      <c r="C23" s="2" t="s">
        <v>13</v>
      </c>
      <c r="D23" s="2" t="s">
        <v>105</v>
      </c>
      <c r="E23" s="3" t="s">
        <v>106</v>
      </c>
      <c r="F23" s="2">
        <v>94.41</v>
      </c>
      <c r="G23" s="2" t="s">
        <v>42</v>
      </c>
      <c r="H23" s="2">
        <v>100</v>
      </c>
      <c r="I23" s="2">
        <v>1985</v>
      </c>
      <c r="J23" s="63">
        <f>VLOOKUP(H23,'물량 단가 표'!$A$5:$F$22,6,0)</f>
        <v>224440</v>
      </c>
      <c r="K23" s="64">
        <f t="shared" si="0"/>
        <v>21.189380399999997</v>
      </c>
      <c r="L23" s="2" t="s">
        <v>90</v>
      </c>
      <c r="M23" s="2" t="s">
        <v>11</v>
      </c>
    </row>
    <row r="24" spans="1:13" ht="14.1" customHeight="1">
      <c r="A24" s="2">
        <v>4533</v>
      </c>
      <c r="B24" s="2" t="s">
        <v>12</v>
      </c>
      <c r="C24" s="2" t="s">
        <v>13</v>
      </c>
      <c r="D24" s="2" t="s">
        <v>86</v>
      </c>
      <c r="E24" s="3" t="s">
        <v>87</v>
      </c>
      <c r="F24" s="2">
        <v>70.66</v>
      </c>
      <c r="G24" s="2" t="s">
        <v>42</v>
      </c>
      <c r="H24" s="2">
        <v>80</v>
      </c>
      <c r="I24" s="2">
        <v>1982</v>
      </c>
      <c r="J24" s="63">
        <f>VLOOKUP(H24,'물량 단가 표'!$A$5:$F$22,6,0)</f>
        <v>224440</v>
      </c>
      <c r="K24" s="64">
        <f t="shared" si="0"/>
        <v>15.858930399999998</v>
      </c>
      <c r="L24" s="2" t="s">
        <v>90</v>
      </c>
      <c r="M24" s="2" t="s">
        <v>11</v>
      </c>
    </row>
    <row r="25" spans="1:13" ht="14.1" customHeight="1">
      <c r="A25" s="2">
        <v>4537</v>
      </c>
      <c r="B25" s="2" t="s">
        <v>12</v>
      </c>
      <c r="C25" s="2" t="s">
        <v>13</v>
      </c>
      <c r="D25" s="2" t="s">
        <v>88</v>
      </c>
      <c r="E25" s="3" t="s">
        <v>89</v>
      </c>
      <c r="F25" s="2">
        <v>35.35</v>
      </c>
      <c r="G25" s="2" t="s">
        <v>42</v>
      </c>
      <c r="H25" s="2">
        <v>100</v>
      </c>
      <c r="I25" s="2">
        <v>1985</v>
      </c>
      <c r="J25" s="63">
        <f>VLOOKUP(H25,'물량 단가 표'!$A$5:$F$22,6,0)</f>
        <v>224440</v>
      </c>
      <c r="K25" s="64">
        <f t="shared" si="0"/>
        <v>7.933954</v>
      </c>
      <c r="L25" s="2" t="s">
        <v>90</v>
      </c>
      <c r="M25" s="2" t="s">
        <v>11</v>
      </c>
    </row>
    <row r="26" spans="1:13" ht="14.1" customHeight="1">
      <c r="A26" s="2">
        <v>4595</v>
      </c>
      <c r="B26" s="2" t="s">
        <v>12</v>
      </c>
      <c r="C26" s="2" t="s">
        <v>13</v>
      </c>
      <c r="D26" s="2" t="s">
        <v>86</v>
      </c>
      <c r="E26" s="3" t="s">
        <v>87</v>
      </c>
      <c r="F26" s="2">
        <v>150.4</v>
      </c>
      <c r="G26" s="2" t="s">
        <v>21</v>
      </c>
      <c r="H26" s="2">
        <v>200</v>
      </c>
      <c r="I26" s="2">
        <v>1982</v>
      </c>
      <c r="J26" s="63">
        <f>VLOOKUP(H26,'물량 단가 표'!$A$5:$F$22,6,0)</f>
        <v>283893</v>
      </c>
      <c r="K26" s="64">
        <f t="shared" si="0"/>
        <v>42.697507200000004</v>
      </c>
      <c r="L26" s="2" t="s">
        <v>90</v>
      </c>
      <c r="M26" s="2" t="s">
        <v>11</v>
      </c>
    </row>
    <row r="27" spans="1:13" ht="14.1" customHeight="1">
      <c r="A27" s="2">
        <v>4777</v>
      </c>
      <c r="B27" s="2" t="s">
        <v>12</v>
      </c>
      <c r="C27" s="2" t="s">
        <v>13</v>
      </c>
      <c r="D27" s="2" t="s">
        <v>86</v>
      </c>
      <c r="E27" s="3" t="s">
        <v>87</v>
      </c>
      <c r="F27" s="2">
        <v>43.55</v>
      </c>
      <c r="G27" s="2" t="s">
        <v>21</v>
      </c>
      <c r="H27" s="2">
        <v>200</v>
      </c>
      <c r="I27" s="2">
        <v>1982</v>
      </c>
      <c r="J27" s="63">
        <f>VLOOKUP(H27,'물량 단가 표'!$A$5:$F$22,6,0)</f>
        <v>283893</v>
      </c>
      <c r="K27" s="64">
        <f t="shared" si="0"/>
        <v>12.363540149999999</v>
      </c>
      <c r="L27" s="2" t="s">
        <v>90</v>
      </c>
      <c r="M27" s="2" t="s">
        <v>11</v>
      </c>
    </row>
    <row r="28" spans="1:13" ht="14.1" customHeight="1">
      <c r="A28" s="2">
        <v>4923</v>
      </c>
      <c r="B28" s="2" t="s">
        <v>12</v>
      </c>
      <c r="C28" s="2" t="s">
        <v>13</v>
      </c>
      <c r="D28" s="2" t="s">
        <v>86</v>
      </c>
      <c r="E28" s="3" t="s">
        <v>87</v>
      </c>
      <c r="F28" s="2">
        <v>35.94</v>
      </c>
      <c r="G28" s="2" t="s">
        <v>42</v>
      </c>
      <c r="H28" s="2">
        <v>150</v>
      </c>
      <c r="I28" s="2">
        <v>1982</v>
      </c>
      <c r="J28" s="63">
        <f>VLOOKUP(H28,'물량 단가 표'!$A$5:$F$22,6,0)</f>
        <v>262992</v>
      </c>
      <c r="K28" s="64">
        <f t="shared" si="0"/>
        <v>9.4519324799999982</v>
      </c>
      <c r="L28" s="2" t="s">
        <v>90</v>
      </c>
      <c r="M28" s="2" t="s">
        <v>11</v>
      </c>
    </row>
    <row r="29" spans="1:13" ht="14.1" customHeight="1">
      <c r="A29" s="2">
        <v>5204</v>
      </c>
      <c r="B29" s="2" t="s">
        <v>12</v>
      </c>
      <c r="C29" s="2" t="s">
        <v>13</v>
      </c>
      <c r="D29" s="2" t="s">
        <v>95</v>
      </c>
      <c r="E29" s="3" t="s">
        <v>96</v>
      </c>
      <c r="F29" s="2">
        <v>121.77</v>
      </c>
      <c r="G29" s="2" t="s">
        <v>64</v>
      </c>
      <c r="H29" s="2">
        <v>300</v>
      </c>
      <c r="I29" s="2">
        <v>1980</v>
      </c>
      <c r="J29" s="63">
        <f>VLOOKUP(H29,'물량 단가 표'!$A$5:$F$22,6,0)</f>
        <v>362252</v>
      </c>
      <c r="K29" s="64">
        <f t="shared" si="0"/>
        <v>44.111426039999998</v>
      </c>
      <c r="L29" s="2" t="s">
        <v>90</v>
      </c>
      <c r="M29" s="2" t="s">
        <v>11</v>
      </c>
    </row>
    <row r="30" spans="1:13" ht="14.1" customHeight="1">
      <c r="A30" s="2">
        <v>5207</v>
      </c>
      <c r="B30" s="2" t="s">
        <v>12</v>
      </c>
      <c r="C30" s="2" t="s">
        <v>13</v>
      </c>
      <c r="D30" s="2" t="s">
        <v>124</v>
      </c>
      <c r="E30" s="3" t="s">
        <v>125</v>
      </c>
      <c r="F30" s="2">
        <v>25.1</v>
      </c>
      <c r="G30" s="2" t="s">
        <v>42</v>
      </c>
      <c r="H30" s="2">
        <v>100</v>
      </c>
      <c r="I30" s="2">
        <v>1985</v>
      </c>
      <c r="J30" s="63">
        <f>VLOOKUP(H30,'물량 단가 표'!$A$5:$F$22,6,0)</f>
        <v>224440</v>
      </c>
      <c r="K30" s="64">
        <f t="shared" si="0"/>
        <v>5.6334439999999999</v>
      </c>
      <c r="L30" s="2" t="s">
        <v>90</v>
      </c>
      <c r="M30" s="2" t="s">
        <v>11</v>
      </c>
    </row>
    <row r="31" spans="1:13" ht="14.1" customHeight="1">
      <c r="A31" s="2">
        <v>5337</v>
      </c>
      <c r="B31" s="2" t="s">
        <v>12</v>
      </c>
      <c r="C31" s="2" t="s">
        <v>13</v>
      </c>
      <c r="D31" s="2" t="s">
        <v>95</v>
      </c>
      <c r="E31" s="3" t="s">
        <v>96</v>
      </c>
      <c r="F31" s="2">
        <v>103.4</v>
      </c>
      <c r="G31" s="2" t="s">
        <v>64</v>
      </c>
      <c r="H31" s="2">
        <v>100</v>
      </c>
      <c r="I31" s="2">
        <v>1980</v>
      </c>
      <c r="J31" s="63">
        <f>VLOOKUP(H31,'물량 단가 표'!$A$5:$F$22,6,0)</f>
        <v>224440</v>
      </c>
      <c r="K31" s="64">
        <f t="shared" si="0"/>
        <v>23.207096</v>
      </c>
      <c r="L31" s="2" t="s">
        <v>90</v>
      </c>
      <c r="M31" s="2" t="s">
        <v>11</v>
      </c>
    </row>
    <row r="32" spans="1:13" ht="14.1" customHeight="1">
      <c r="A32" s="2">
        <v>5372</v>
      </c>
      <c r="B32" s="2" t="s">
        <v>12</v>
      </c>
      <c r="C32" s="2" t="s">
        <v>13</v>
      </c>
      <c r="D32" s="2" t="s">
        <v>14</v>
      </c>
      <c r="E32" s="3" t="s">
        <v>15</v>
      </c>
      <c r="F32" s="2">
        <v>15.59</v>
      </c>
      <c r="G32" s="2" t="s">
        <v>42</v>
      </c>
      <c r="H32" s="2">
        <v>100</v>
      </c>
      <c r="I32" s="2">
        <v>1983</v>
      </c>
      <c r="J32" s="63">
        <f>VLOOKUP(H32,'물량 단가 표'!$A$5:$F$22,6,0)</f>
        <v>224440</v>
      </c>
      <c r="K32" s="64">
        <f t="shared" si="0"/>
        <v>3.4990196</v>
      </c>
      <c r="L32" s="2" t="s">
        <v>90</v>
      </c>
      <c r="M32" s="2" t="s">
        <v>11</v>
      </c>
    </row>
    <row r="33" spans="1:13" ht="14.1" customHeight="1">
      <c r="A33" s="2">
        <v>5491</v>
      </c>
      <c r="B33" s="2" t="s">
        <v>12</v>
      </c>
      <c r="C33" s="2" t="s">
        <v>13</v>
      </c>
      <c r="D33" s="2" t="s">
        <v>105</v>
      </c>
      <c r="E33" s="3" t="s">
        <v>106</v>
      </c>
      <c r="F33" s="2">
        <v>128.97</v>
      </c>
      <c r="G33" s="2" t="s">
        <v>42</v>
      </c>
      <c r="H33" s="2">
        <v>100</v>
      </c>
      <c r="I33" s="2">
        <v>1985</v>
      </c>
      <c r="J33" s="63">
        <f>VLOOKUP(H33,'물량 단가 표'!$A$5:$F$22,6,0)</f>
        <v>224440</v>
      </c>
      <c r="K33" s="64">
        <f t="shared" si="0"/>
        <v>28.946026800000002</v>
      </c>
      <c r="L33" s="2" t="s">
        <v>90</v>
      </c>
      <c r="M33" s="2" t="s">
        <v>11</v>
      </c>
    </row>
    <row r="34" spans="1:13" ht="14.1" customHeight="1">
      <c r="A34" s="2">
        <v>5556</v>
      </c>
      <c r="B34" s="2" t="s">
        <v>12</v>
      </c>
      <c r="C34" s="2" t="s">
        <v>13</v>
      </c>
      <c r="D34" s="2" t="s">
        <v>14</v>
      </c>
      <c r="E34" s="3" t="s">
        <v>15</v>
      </c>
      <c r="F34" s="2">
        <v>45.54</v>
      </c>
      <c r="G34" s="2" t="s">
        <v>42</v>
      </c>
      <c r="H34" s="2">
        <v>150</v>
      </c>
      <c r="I34" s="2">
        <v>1983</v>
      </c>
      <c r="J34" s="63">
        <f>VLOOKUP(H34,'물량 단가 표'!$A$5:$F$22,6,0)</f>
        <v>262992</v>
      </c>
      <c r="K34" s="64">
        <f t="shared" si="0"/>
        <v>11.97665568</v>
      </c>
      <c r="L34" s="2" t="s">
        <v>90</v>
      </c>
      <c r="M34" s="2" t="s">
        <v>11</v>
      </c>
    </row>
    <row r="35" spans="1:13" ht="14.1" customHeight="1">
      <c r="A35" s="2">
        <v>5677</v>
      </c>
      <c r="B35" s="2" t="s">
        <v>12</v>
      </c>
      <c r="C35" s="2" t="s">
        <v>13</v>
      </c>
      <c r="D35" s="2" t="s">
        <v>86</v>
      </c>
      <c r="E35" s="3" t="s">
        <v>87</v>
      </c>
      <c r="F35" s="2">
        <v>7.92</v>
      </c>
      <c r="G35" s="2" t="s">
        <v>42</v>
      </c>
      <c r="H35" s="2">
        <v>150</v>
      </c>
      <c r="I35" s="2">
        <v>1982</v>
      </c>
      <c r="J35" s="63">
        <f>VLOOKUP(H35,'물량 단가 표'!$A$5:$F$22,6,0)</f>
        <v>262992</v>
      </c>
      <c r="K35" s="64">
        <f t="shared" si="0"/>
        <v>2.08289664</v>
      </c>
      <c r="L35" s="2" t="s">
        <v>90</v>
      </c>
      <c r="M35" s="2" t="s">
        <v>11</v>
      </c>
    </row>
    <row r="36" spans="1:13" ht="14.1" customHeight="1">
      <c r="A36" s="2">
        <v>5678</v>
      </c>
      <c r="B36" s="2" t="s">
        <v>12</v>
      </c>
      <c r="C36" s="2" t="s">
        <v>13</v>
      </c>
      <c r="D36" s="2" t="s">
        <v>86</v>
      </c>
      <c r="E36" s="3" t="s">
        <v>87</v>
      </c>
      <c r="F36" s="2">
        <v>14.73</v>
      </c>
      <c r="G36" s="2" t="s">
        <v>42</v>
      </c>
      <c r="H36" s="2">
        <v>150</v>
      </c>
      <c r="I36" s="2">
        <v>1982</v>
      </c>
      <c r="J36" s="63">
        <f>VLOOKUP(H36,'물량 단가 표'!$A$5:$F$22,6,0)</f>
        <v>262992</v>
      </c>
      <c r="K36" s="64">
        <f t="shared" si="0"/>
        <v>3.8738721600000003</v>
      </c>
      <c r="L36" s="2" t="s">
        <v>90</v>
      </c>
      <c r="M36" s="2" t="s">
        <v>11</v>
      </c>
    </row>
    <row r="37" spans="1:13" ht="14.1" customHeight="1">
      <c r="A37" s="2">
        <v>6543</v>
      </c>
      <c r="B37" s="2" t="s">
        <v>12</v>
      </c>
      <c r="C37" s="2" t="s">
        <v>13</v>
      </c>
      <c r="D37" s="2" t="s">
        <v>14</v>
      </c>
      <c r="E37" s="3" t="s">
        <v>15</v>
      </c>
      <c r="F37" s="2">
        <v>118.65</v>
      </c>
      <c r="G37" s="2" t="s">
        <v>42</v>
      </c>
      <c r="H37" s="2">
        <v>150</v>
      </c>
      <c r="I37" s="2">
        <v>1983</v>
      </c>
      <c r="J37" s="63">
        <f>VLOOKUP(H37,'물량 단가 표'!$A$5:$F$22,6,0)</f>
        <v>262992</v>
      </c>
      <c r="K37" s="64">
        <f t="shared" si="0"/>
        <v>31.204000799999999</v>
      </c>
      <c r="L37" s="2" t="s">
        <v>90</v>
      </c>
      <c r="M37" s="2" t="s">
        <v>11</v>
      </c>
    </row>
    <row r="38" spans="1:13" ht="14.1" customHeight="1">
      <c r="A38" s="2">
        <v>7155</v>
      </c>
      <c r="B38" s="2" t="s">
        <v>12</v>
      </c>
      <c r="C38" s="2" t="s">
        <v>13</v>
      </c>
      <c r="D38" s="2" t="s">
        <v>105</v>
      </c>
      <c r="E38" s="3" t="s">
        <v>106</v>
      </c>
      <c r="F38" s="2">
        <v>21.91</v>
      </c>
      <c r="G38" s="2" t="s">
        <v>42</v>
      </c>
      <c r="H38" s="2">
        <v>150</v>
      </c>
      <c r="I38" s="2">
        <v>1984</v>
      </c>
      <c r="J38" s="63">
        <f>VLOOKUP(H38,'물량 단가 표'!$A$5:$F$22,6,0)</f>
        <v>262992</v>
      </c>
      <c r="K38" s="64">
        <f t="shared" si="0"/>
        <v>5.7621547199999998</v>
      </c>
      <c r="L38" s="2" t="s">
        <v>90</v>
      </c>
      <c r="M38" s="2" t="s">
        <v>11</v>
      </c>
    </row>
    <row r="39" spans="1:13" ht="14.1" customHeight="1">
      <c r="A39" s="2">
        <v>7156</v>
      </c>
      <c r="B39" s="2" t="s">
        <v>12</v>
      </c>
      <c r="C39" s="2" t="s">
        <v>13</v>
      </c>
      <c r="D39" s="2" t="s">
        <v>105</v>
      </c>
      <c r="E39" s="3" t="s">
        <v>106</v>
      </c>
      <c r="F39" s="2">
        <v>15.28</v>
      </c>
      <c r="G39" s="2" t="s">
        <v>42</v>
      </c>
      <c r="H39" s="2">
        <v>150</v>
      </c>
      <c r="I39" s="2">
        <v>1985</v>
      </c>
      <c r="J39" s="63">
        <f>VLOOKUP(H39,'물량 단가 표'!$A$5:$F$22,6,0)</f>
        <v>262992</v>
      </c>
      <c r="K39" s="64">
        <f t="shared" si="0"/>
        <v>4.0185177599999999</v>
      </c>
      <c r="L39" s="2" t="s">
        <v>90</v>
      </c>
      <c r="M39" s="2" t="s">
        <v>11</v>
      </c>
    </row>
    <row r="40" spans="1:13" ht="14.1" customHeight="1">
      <c r="A40" s="2">
        <v>7344</v>
      </c>
      <c r="B40" s="2" t="s">
        <v>12</v>
      </c>
      <c r="C40" s="2" t="s">
        <v>13</v>
      </c>
      <c r="D40" s="2" t="s">
        <v>105</v>
      </c>
      <c r="E40" s="3" t="s">
        <v>106</v>
      </c>
      <c r="F40" s="2">
        <v>17.579999999999998</v>
      </c>
      <c r="G40" s="2" t="s">
        <v>42</v>
      </c>
      <c r="H40" s="2">
        <v>100</v>
      </c>
      <c r="I40" s="2">
        <v>1985</v>
      </c>
      <c r="J40" s="63">
        <f>VLOOKUP(H40,'물량 단가 표'!$A$5:$F$22,6,0)</f>
        <v>224440</v>
      </c>
      <c r="K40" s="64">
        <f t="shared" si="0"/>
        <v>3.9456551999999996</v>
      </c>
      <c r="L40" s="2" t="s">
        <v>90</v>
      </c>
      <c r="M40" s="2" t="s">
        <v>11</v>
      </c>
    </row>
    <row r="41" spans="1:13" ht="14.1" customHeight="1">
      <c r="A41" s="2">
        <v>7380</v>
      </c>
      <c r="B41" s="2" t="s">
        <v>12</v>
      </c>
      <c r="C41" s="2" t="s">
        <v>13</v>
      </c>
      <c r="D41" s="2" t="s">
        <v>95</v>
      </c>
      <c r="E41" s="3" t="s">
        <v>96</v>
      </c>
      <c r="F41" s="2">
        <v>105.55</v>
      </c>
      <c r="G41" s="2" t="s">
        <v>64</v>
      </c>
      <c r="H41" s="2">
        <v>300</v>
      </c>
      <c r="I41" s="2">
        <v>1980</v>
      </c>
      <c r="J41" s="63">
        <f>VLOOKUP(H41,'물량 단가 표'!$A$5:$F$22,6,0)</f>
        <v>362252</v>
      </c>
      <c r="K41" s="64">
        <f t="shared" si="0"/>
        <v>38.235698599999999</v>
      </c>
      <c r="L41" s="2" t="s">
        <v>90</v>
      </c>
      <c r="M41" s="2" t="s">
        <v>11</v>
      </c>
    </row>
    <row r="42" spans="1:13" ht="14.1" customHeight="1">
      <c r="A42" s="2">
        <v>7929</v>
      </c>
      <c r="B42" s="2" t="s">
        <v>12</v>
      </c>
      <c r="C42" s="2" t="s">
        <v>13</v>
      </c>
      <c r="D42" s="2" t="s">
        <v>88</v>
      </c>
      <c r="E42" s="3" t="s">
        <v>89</v>
      </c>
      <c r="F42" s="2">
        <v>30.69</v>
      </c>
      <c r="G42" s="2" t="s">
        <v>42</v>
      </c>
      <c r="H42" s="2">
        <v>200</v>
      </c>
      <c r="I42" s="2">
        <v>1985</v>
      </c>
      <c r="J42" s="63">
        <f>VLOOKUP(H42,'물량 단가 표'!$A$5:$F$22,6,0)</f>
        <v>283893</v>
      </c>
      <c r="K42" s="64">
        <f t="shared" si="0"/>
        <v>8.7126761699999999</v>
      </c>
      <c r="L42" s="2" t="s">
        <v>90</v>
      </c>
      <c r="M42" s="2" t="s">
        <v>11</v>
      </c>
    </row>
    <row r="43" spans="1:13" ht="14.1" customHeight="1">
      <c r="A43" s="2">
        <v>7983</v>
      </c>
      <c r="B43" s="2" t="s">
        <v>12</v>
      </c>
      <c r="C43" s="2" t="s">
        <v>13</v>
      </c>
      <c r="D43" s="2" t="s">
        <v>105</v>
      </c>
      <c r="E43" s="3" t="s">
        <v>106</v>
      </c>
      <c r="F43" s="2">
        <v>188.84</v>
      </c>
      <c r="G43" s="2" t="s">
        <v>42</v>
      </c>
      <c r="H43" s="2">
        <v>100</v>
      </c>
      <c r="I43" s="2">
        <v>1985</v>
      </c>
      <c r="J43" s="63">
        <f>VLOOKUP(H43,'물량 단가 표'!$A$5:$F$22,6,0)</f>
        <v>224440</v>
      </c>
      <c r="K43" s="64">
        <f t="shared" si="0"/>
        <v>42.383249599999999</v>
      </c>
      <c r="L43" s="2" t="s">
        <v>90</v>
      </c>
      <c r="M43" s="2" t="s">
        <v>11</v>
      </c>
    </row>
    <row r="44" spans="1:13" ht="14.1" customHeight="1">
      <c r="A44" s="2">
        <v>8037</v>
      </c>
      <c r="B44" s="2" t="s">
        <v>12</v>
      </c>
      <c r="C44" s="2" t="s">
        <v>22</v>
      </c>
      <c r="D44" s="2" t="s">
        <v>142</v>
      </c>
      <c r="E44" s="3" t="s">
        <v>87</v>
      </c>
      <c r="F44" s="2">
        <v>92.18</v>
      </c>
      <c r="G44" s="2" t="s">
        <v>42</v>
      </c>
      <c r="H44" s="2">
        <v>150</v>
      </c>
      <c r="I44" s="2">
        <v>1982</v>
      </c>
      <c r="J44" s="63">
        <f>VLOOKUP(H44,'물량 단가 표'!$A$5:$F$22,6,0)</f>
        <v>262992</v>
      </c>
      <c r="K44" s="64">
        <f t="shared" si="0"/>
        <v>24.242602560000002</v>
      </c>
      <c r="L44" s="2" t="s">
        <v>90</v>
      </c>
      <c r="M44" s="2" t="s">
        <v>11</v>
      </c>
    </row>
    <row r="45" spans="1:13" ht="14.1" customHeight="1">
      <c r="A45" s="2">
        <v>8096</v>
      </c>
      <c r="B45" s="2" t="s">
        <v>12</v>
      </c>
      <c r="C45" s="2" t="s">
        <v>13</v>
      </c>
      <c r="D45" s="2" t="s">
        <v>88</v>
      </c>
      <c r="E45" s="3" t="s">
        <v>89</v>
      </c>
      <c r="F45" s="2">
        <v>101.91</v>
      </c>
      <c r="G45" s="2" t="s">
        <v>42</v>
      </c>
      <c r="H45" s="2">
        <v>100</v>
      </c>
      <c r="I45" s="2">
        <v>1985</v>
      </c>
      <c r="J45" s="63">
        <f>VLOOKUP(H45,'물량 단가 표'!$A$5:$F$22,6,0)</f>
        <v>224440</v>
      </c>
      <c r="K45" s="64">
        <f t="shared" si="0"/>
        <v>22.8726804</v>
      </c>
      <c r="L45" s="2" t="s">
        <v>90</v>
      </c>
      <c r="M45" s="2" t="s">
        <v>11</v>
      </c>
    </row>
    <row r="46" spans="1:13" ht="14.1" customHeight="1">
      <c r="A46" s="2">
        <v>8198</v>
      </c>
      <c r="B46" s="2" t="s">
        <v>12</v>
      </c>
      <c r="C46" s="2" t="s">
        <v>13</v>
      </c>
      <c r="D46" s="2" t="s">
        <v>105</v>
      </c>
      <c r="E46" s="3" t="s">
        <v>106</v>
      </c>
      <c r="F46" s="2">
        <v>42.15</v>
      </c>
      <c r="G46" s="2" t="s">
        <v>42</v>
      </c>
      <c r="H46" s="2">
        <v>100</v>
      </c>
      <c r="I46" s="2">
        <v>1985</v>
      </c>
      <c r="J46" s="63">
        <f>VLOOKUP(H46,'물량 단가 표'!$A$5:$F$22,6,0)</f>
        <v>224440</v>
      </c>
      <c r="K46" s="64">
        <f t="shared" si="0"/>
        <v>9.4601459999999999</v>
      </c>
      <c r="L46" s="2" t="s">
        <v>90</v>
      </c>
      <c r="M46" s="2" t="s">
        <v>11</v>
      </c>
    </row>
    <row r="47" spans="1:13" ht="14.1" customHeight="1">
      <c r="A47" s="2">
        <v>8254</v>
      </c>
      <c r="B47" s="2" t="s">
        <v>12</v>
      </c>
      <c r="C47" s="2" t="s">
        <v>13</v>
      </c>
      <c r="D47" s="2" t="s">
        <v>105</v>
      </c>
      <c r="E47" s="3" t="s">
        <v>106</v>
      </c>
      <c r="F47" s="2">
        <v>7.48</v>
      </c>
      <c r="G47" s="2" t="s">
        <v>42</v>
      </c>
      <c r="H47" s="2">
        <v>100</v>
      </c>
      <c r="I47" s="2">
        <v>1984</v>
      </c>
      <c r="J47" s="63">
        <f>VLOOKUP(H47,'물량 단가 표'!$A$5:$F$22,6,0)</f>
        <v>224440</v>
      </c>
      <c r="K47" s="64">
        <f t="shared" si="0"/>
        <v>1.6788112000000002</v>
      </c>
      <c r="L47" s="2" t="s">
        <v>90</v>
      </c>
      <c r="M47" s="2" t="s">
        <v>11</v>
      </c>
    </row>
    <row r="48" spans="1:13" ht="14.1" customHeight="1">
      <c r="A48" s="2">
        <v>8368</v>
      </c>
      <c r="B48" s="2" t="s">
        <v>12</v>
      </c>
      <c r="C48" s="2" t="s">
        <v>13</v>
      </c>
      <c r="D48" s="2" t="s">
        <v>105</v>
      </c>
      <c r="E48" s="3" t="s">
        <v>106</v>
      </c>
      <c r="F48" s="2">
        <v>8.9700000000000006</v>
      </c>
      <c r="G48" s="2" t="s">
        <v>42</v>
      </c>
      <c r="H48" s="2">
        <v>80</v>
      </c>
      <c r="I48" s="2">
        <v>1985</v>
      </c>
      <c r="J48" s="63">
        <f>VLOOKUP(H48,'물량 단가 표'!$A$5:$F$22,6,0)</f>
        <v>224440</v>
      </c>
      <c r="K48" s="64">
        <f t="shared" si="0"/>
        <v>2.0132268</v>
      </c>
      <c r="L48" s="2" t="s">
        <v>90</v>
      </c>
      <c r="M48" s="2" t="s">
        <v>11</v>
      </c>
    </row>
    <row r="49" spans="1:13" ht="14.1" customHeight="1">
      <c r="A49" s="2">
        <v>8781</v>
      </c>
      <c r="B49" s="2" t="s">
        <v>12</v>
      </c>
      <c r="C49" s="2" t="s">
        <v>22</v>
      </c>
      <c r="D49" s="2" t="s">
        <v>142</v>
      </c>
      <c r="E49" s="3" t="s">
        <v>87</v>
      </c>
      <c r="F49" s="2">
        <v>10.41</v>
      </c>
      <c r="G49" s="2" t="s">
        <v>42</v>
      </c>
      <c r="H49" s="2">
        <v>150</v>
      </c>
      <c r="I49" s="2">
        <v>1982</v>
      </c>
      <c r="J49" s="63">
        <f>VLOOKUP(H49,'물량 단가 표'!$A$5:$F$22,6,0)</f>
        <v>262992</v>
      </c>
      <c r="K49" s="64">
        <f t="shared" si="0"/>
        <v>2.7377467200000001</v>
      </c>
      <c r="L49" s="2" t="s">
        <v>90</v>
      </c>
      <c r="M49" s="2" t="s">
        <v>11</v>
      </c>
    </row>
    <row r="50" spans="1:13" ht="14.1" customHeight="1">
      <c r="A50" s="2">
        <v>9028</v>
      </c>
      <c r="B50" s="2" t="s">
        <v>12</v>
      </c>
      <c r="C50" s="2" t="s">
        <v>13</v>
      </c>
      <c r="D50" s="2" t="s">
        <v>14</v>
      </c>
      <c r="E50" s="3" t="s">
        <v>15</v>
      </c>
      <c r="F50" s="2">
        <v>16.809999999999999</v>
      </c>
      <c r="G50" s="2" t="s">
        <v>42</v>
      </c>
      <c r="H50" s="2">
        <v>100</v>
      </c>
      <c r="I50" s="2">
        <v>1983</v>
      </c>
      <c r="J50" s="63">
        <f>VLOOKUP(H50,'물량 단가 표'!$A$5:$F$22,6,0)</f>
        <v>224440</v>
      </c>
      <c r="K50" s="64">
        <f t="shared" si="0"/>
        <v>3.7728364000000001</v>
      </c>
      <c r="L50" s="2" t="s">
        <v>90</v>
      </c>
      <c r="M50" s="2" t="s">
        <v>11</v>
      </c>
    </row>
    <row r="51" spans="1:13" ht="14.1" customHeight="1">
      <c r="A51" s="2">
        <v>9089</v>
      </c>
      <c r="B51" s="2" t="s">
        <v>12</v>
      </c>
      <c r="C51" s="2" t="s">
        <v>22</v>
      </c>
      <c r="D51" s="2" t="s">
        <v>142</v>
      </c>
      <c r="E51" s="3" t="s">
        <v>87</v>
      </c>
      <c r="F51" s="2">
        <v>79.900000000000006</v>
      </c>
      <c r="G51" s="2" t="s">
        <v>42</v>
      </c>
      <c r="H51" s="2">
        <v>150</v>
      </c>
      <c r="I51" s="2">
        <v>1982</v>
      </c>
      <c r="J51" s="63">
        <f>VLOOKUP(H51,'물량 단가 표'!$A$5:$F$22,6,0)</f>
        <v>262992</v>
      </c>
      <c r="K51" s="64">
        <f t="shared" si="0"/>
        <v>21.013060800000002</v>
      </c>
      <c r="L51" s="2" t="s">
        <v>90</v>
      </c>
      <c r="M51" s="2" t="s">
        <v>11</v>
      </c>
    </row>
    <row r="52" spans="1:13" ht="14.1" customHeight="1">
      <c r="A52" s="2">
        <v>9090</v>
      </c>
      <c r="B52" s="2" t="s">
        <v>12</v>
      </c>
      <c r="C52" s="2" t="s">
        <v>13</v>
      </c>
      <c r="D52" s="2" t="s">
        <v>14</v>
      </c>
      <c r="E52" s="3" t="s">
        <v>15</v>
      </c>
      <c r="F52" s="2">
        <v>31.17</v>
      </c>
      <c r="G52" s="2" t="s">
        <v>42</v>
      </c>
      <c r="H52" s="2">
        <v>100</v>
      </c>
      <c r="I52" s="2">
        <v>1983</v>
      </c>
      <c r="J52" s="63">
        <f>VLOOKUP(H52,'물량 단가 표'!$A$5:$F$22,6,0)</f>
        <v>224440</v>
      </c>
      <c r="K52" s="64">
        <f t="shared" si="0"/>
        <v>6.9957948000000005</v>
      </c>
      <c r="L52" s="2" t="s">
        <v>90</v>
      </c>
      <c r="M52" s="2" t="s">
        <v>11</v>
      </c>
    </row>
    <row r="53" spans="1:13" ht="14.1" customHeight="1">
      <c r="A53" s="2">
        <v>9312</v>
      </c>
      <c r="B53" s="2" t="s">
        <v>12</v>
      </c>
      <c r="C53" s="2" t="s">
        <v>13</v>
      </c>
      <c r="D53" s="2" t="s">
        <v>105</v>
      </c>
      <c r="E53" s="3" t="s">
        <v>106</v>
      </c>
      <c r="F53" s="2">
        <v>126.95</v>
      </c>
      <c r="G53" s="2" t="s">
        <v>42</v>
      </c>
      <c r="H53" s="2">
        <v>150</v>
      </c>
      <c r="I53" s="2">
        <v>1984</v>
      </c>
      <c r="J53" s="63">
        <f>VLOOKUP(H53,'물량 단가 표'!$A$5:$F$22,6,0)</f>
        <v>262992</v>
      </c>
      <c r="K53" s="64">
        <f t="shared" si="0"/>
        <v>33.386834400000005</v>
      </c>
      <c r="L53" s="2" t="s">
        <v>90</v>
      </c>
      <c r="M53" s="2" t="s">
        <v>11</v>
      </c>
    </row>
    <row r="54" spans="1:13" ht="14.1" customHeight="1">
      <c r="A54" s="2">
        <v>9313</v>
      </c>
      <c r="B54" s="2" t="s">
        <v>12</v>
      </c>
      <c r="C54" s="2" t="s">
        <v>13</v>
      </c>
      <c r="D54" s="2" t="s">
        <v>105</v>
      </c>
      <c r="E54" s="3" t="s">
        <v>106</v>
      </c>
      <c r="F54" s="2">
        <v>112.16</v>
      </c>
      <c r="G54" s="2" t="s">
        <v>42</v>
      </c>
      <c r="H54" s="2">
        <v>100</v>
      </c>
      <c r="I54" s="2">
        <v>1985</v>
      </c>
      <c r="J54" s="63">
        <f>VLOOKUP(H54,'물량 단가 표'!$A$5:$F$22,6,0)</f>
        <v>224440</v>
      </c>
      <c r="K54" s="64">
        <f t="shared" si="0"/>
        <v>25.173190399999999</v>
      </c>
      <c r="L54" s="2" t="s">
        <v>90</v>
      </c>
      <c r="M54" s="2" t="s">
        <v>11</v>
      </c>
    </row>
    <row r="55" spans="1:13" ht="14.1" customHeight="1">
      <c r="A55" s="2">
        <v>9736</v>
      </c>
      <c r="B55" s="2" t="s">
        <v>12</v>
      </c>
      <c r="C55" s="2" t="s">
        <v>22</v>
      </c>
      <c r="D55" s="2" t="s">
        <v>142</v>
      </c>
      <c r="E55" s="3" t="s">
        <v>87</v>
      </c>
      <c r="F55" s="2">
        <v>36.729999999999997</v>
      </c>
      <c r="G55" s="2" t="s">
        <v>42</v>
      </c>
      <c r="H55" s="2">
        <v>150</v>
      </c>
      <c r="I55" s="2">
        <v>1982</v>
      </c>
      <c r="J55" s="63">
        <f>VLOOKUP(H55,'물량 단가 표'!$A$5:$F$22,6,0)</f>
        <v>262992</v>
      </c>
      <c r="K55" s="64">
        <f t="shared" si="0"/>
        <v>9.6596961599999975</v>
      </c>
      <c r="L55" s="2" t="s">
        <v>90</v>
      </c>
      <c r="M55" s="2" t="s">
        <v>11</v>
      </c>
    </row>
    <row r="56" spans="1:13" ht="14.1" customHeight="1">
      <c r="A56" s="2">
        <v>9812</v>
      </c>
      <c r="B56" s="2" t="s">
        <v>12</v>
      </c>
      <c r="C56" s="2" t="s">
        <v>13</v>
      </c>
      <c r="D56" s="2" t="s">
        <v>86</v>
      </c>
      <c r="E56" s="3" t="s">
        <v>87</v>
      </c>
      <c r="F56" s="2">
        <v>5.79</v>
      </c>
      <c r="G56" s="2" t="s">
        <v>42</v>
      </c>
      <c r="H56" s="2">
        <v>150</v>
      </c>
      <c r="I56" s="2">
        <v>1984</v>
      </c>
      <c r="J56" s="63">
        <f>VLOOKUP(H56,'물량 단가 표'!$A$5:$F$22,6,0)</f>
        <v>262992</v>
      </c>
      <c r="K56" s="64">
        <f t="shared" si="0"/>
        <v>1.5227236799999999</v>
      </c>
      <c r="L56" s="2" t="s">
        <v>90</v>
      </c>
      <c r="M56" s="2" t="s">
        <v>11</v>
      </c>
    </row>
    <row r="57" spans="1:13" ht="14.1" customHeight="1">
      <c r="A57" s="2">
        <v>9821</v>
      </c>
      <c r="B57" s="2" t="s">
        <v>12</v>
      </c>
      <c r="C57" s="2" t="s">
        <v>13</v>
      </c>
      <c r="D57" s="2" t="s">
        <v>105</v>
      </c>
      <c r="E57" s="3" t="s">
        <v>106</v>
      </c>
      <c r="F57" s="2">
        <v>96.12</v>
      </c>
      <c r="G57" s="2" t="s">
        <v>42</v>
      </c>
      <c r="H57" s="2">
        <v>150</v>
      </c>
      <c r="I57" s="2">
        <v>1985</v>
      </c>
      <c r="J57" s="63">
        <f>VLOOKUP(H57,'물량 단가 표'!$A$5:$F$22,6,0)</f>
        <v>262992</v>
      </c>
      <c r="K57" s="64">
        <f t="shared" si="0"/>
        <v>25.278791040000002</v>
      </c>
      <c r="L57" s="2" t="s">
        <v>90</v>
      </c>
      <c r="M57" s="2" t="s">
        <v>11</v>
      </c>
    </row>
    <row r="58" spans="1:13" ht="14.1" customHeight="1">
      <c r="A58" s="2">
        <v>9824</v>
      </c>
      <c r="B58" s="2" t="s">
        <v>12</v>
      </c>
      <c r="C58" s="2" t="s">
        <v>13</v>
      </c>
      <c r="D58" s="2" t="s">
        <v>88</v>
      </c>
      <c r="E58" s="3" t="s">
        <v>89</v>
      </c>
      <c r="F58" s="2">
        <v>137.41</v>
      </c>
      <c r="G58" s="2" t="s">
        <v>42</v>
      </c>
      <c r="H58" s="2">
        <v>150</v>
      </c>
      <c r="I58" s="2">
        <v>1985</v>
      </c>
      <c r="J58" s="63">
        <f>VLOOKUP(H58,'물량 단가 표'!$A$5:$F$22,6,0)</f>
        <v>262992</v>
      </c>
      <c r="K58" s="64">
        <f t="shared" si="0"/>
        <v>36.13773072</v>
      </c>
      <c r="L58" s="2" t="s">
        <v>90</v>
      </c>
      <c r="M58" s="2" t="s">
        <v>11</v>
      </c>
    </row>
    <row r="59" spans="1:13" ht="14.1" customHeight="1">
      <c r="A59" s="2">
        <v>9938</v>
      </c>
      <c r="B59" s="2" t="s">
        <v>12</v>
      </c>
      <c r="C59" s="2" t="s">
        <v>13</v>
      </c>
      <c r="D59" s="2" t="s">
        <v>105</v>
      </c>
      <c r="E59" s="3" t="s">
        <v>106</v>
      </c>
      <c r="F59" s="2">
        <v>21.21</v>
      </c>
      <c r="G59" s="2" t="s">
        <v>42</v>
      </c>
      <c r="H59" s="2">
        <v>150</v>
      </c>
      <c r="I59" s="2">
        <v>1985</v>
      </c>
      <c r="J59" s="63">
        <f>VLOOKUP(H59,'물량 단가 표'!$A$5:$F$22,6,0)</f>
        <v>262992</v>
      </c>
      <c r="K59" s="64">
        <f t="shared" si="0"/>
        <v>5.5780603200000005</v>
      </c>
      <c r="L59" s="2" t="s">
        <v>90</v>
      </c>
      <c r="M59" s="2" t="s">
        <v>11</v>
      </c>
    </row>
    <row r="60" spans="1:13" ht="14.1" customHeight="1">
      <c r="A60" s="2">
        <v>9993</v>
      </c>
      <c r="B60" s="2" t="s">
        <v>12</v>
      </c>
      <c r="C60" s="2" t="s">
        <v>13</v>
      </c>
      <c r="D60" s="2" t="s">
        <v>86</v>
      </c>
      <c r="E60" s="3" t="s">
        <v>87</v>
      </c>
      <c r="F60" s="2">
        <v>23.13</v>
      </c>
      <c r="G60" s="2" t="s">
        <v>21</v>
      </c>
      <c r="H60" s="2">
        <v>200</v>
      </c>
      <c r="I60" s="2">
        <v>1982</v>
      </c>
      <c r="J60" s="63">
        <f>VLOOKUP(H60,'물량 단가 표'!$A$5:$F$22,6,0)</f>
        <v>283893</v>
      </c>
      <c r="K60" s="64">
        <f t="shared" si="0"/>
        <v>6.5664450900000002</v>
      </c>
      <c r="L60" s="2" t="s">
        <v>90</v>
      </c>
      <c r="M60" s="2" t="s">
        <v>11</v>
      </c>
    </row>
    <row r="61" spans="1:13" ht="14.1" customHeight="1">
      <c r="A61" s="2">
        <v>10381</v>
      </c>
      <c r="B61" s="2" t="s">
        <v>12</v>
      </c>
      <c r="C61" s="2" t="s">
        <v>13</v>
      </c>
      <c r="D61" s="2" t="s">
        <v>124</v>
      </c>
      <c r="E61" s="3" t="s">
        <v>125</v>
      </c>
      <c r="F61" s="2">
        <v>94.37</v>
      </c>
      <c r="G61" s="2" t="s">
        <v>42</v>
      </c>
      <c r="H61" s="2">
        <v>100</v>
      </c>
      <c r="I61" s="2">
        <v>1985</v>
      </c>
      <c r="J61" s="63">
        <f>VLOOKUP(H61,'물량 단가 표'!$A$5:$F$22,6,0)</f>
        <v>224440</v>
      </c>
      <c r="K61" s="64">
        <f t="shared" si="0"/>
        <v>21.1804028</v>
      </c>
      <c r="L61" s="2" t="s">
        <v>90</v>
      </c>
      <c r="M61" s="2" t="s">
        <v>11</v>
      </c>
    </row>
    <row r="62" spans="1:13" ht="14.1" customHeight="1">
      <c r="A62" s="2">
        <v>10382</v>
      </c>
      <c r="B62" s="2" t="s">
        <v>12</v>
      </c>
      <c r="C62" s="2" t="s">
        <v>13</v>
      </c>
      <c r="D62" s="2" t="s">
        <v>105</v>
      </c>
      <c r="E62" s="3" t="s">
        <v>106</v>
      </c>
      <c r="F62" s="2">
        <v>85.79</v>
      </c>
      <c r="G62" s="2" t="s">
        <v>42</v>
      </c>
      <c r="H62" s="2">
        <v>150</v>
      </c>
      <c r="I62" s="2">
        <v>1985</v>
      </c>
      <c r="J62" s="63">
        <f>VLOOKUP(H62,'물량 단가 표'!$A$5:$F$22,6,0)</f>
        <v>262992</v>
      </c>
      <c r="K62" s="64">
        <f t="shared" si="0"/>
        <v>22.562083680000004</v>
      </c>
      <c r="L62" s="2" t="s">
        <v>90</v>
      </c>
      <c r="M62" s="2" t="s">
        <v>11</v>
      </c>
    </row>
    <row r="63" spans="1:13" ht="14.1" customHeight="1">
      <c r="A63" s="2">
        <v>10437</v>
      </c>
      <c r="B63" s="2" t="s">
        <v>12</v>
      </c>
      <c r="C63" s="2" t="s">
        <v>13</v>
      </c>
      <c r="D63" s="2" t="s">
        <v>14</v>
      </c>
      <c r="E63" s="3" t="s">
        <v>15</v>
      </c>
      <c r="F63" s="2">
        <v>87.96</v>
      </c>
      <c r="G63" s="2" t="s">
        <v>42</v>
      </c>
      <c r="H63" s="2">
        <v>150</v>
      </c>
      <c r="I63" s="2">
        <v>1983</v>
      </c>
      <c r="J63" s="63">
        <f>VLOOKUP(H63,'물량 단가 표'!$A$5:$F$22,6,0)</f>
        <v>262992</v>
      </c>
      <c r="K63" s="64">
        <f t="shared" si="0"/>
        <v>23.132776319999998</v>
      </c>
      <c r="L63" s="2" t="s">
        <v>90</v>
      </c>
      <c r="M63" s="2" t="s">
        <v>11</v>
      </c>
    </row>
    <row r="64" spans="1:13" ht="14.1" customHeight="1">
      <c r="A64" s="2">
        <v>11044</v>
      </c>
      <c r="B64" s="2" t="s">
        <v>12</v>
      </c>
      <c r="C64" s="2" t="s">
        <v>13</v>
      </c>
      <c r="D64" s="2" t="s">
        <v>95</v>
      </c>
      <c r="E64" s="3" t="s">
        <v>96</v>
      </c>
      <c r="F64" s="2">
        <v>16.39</v>
      </c>
      <c r="G64" s="2" t="s">
        <v>64</v>
      </c>
      <c r="H64" s="2">
        <v>300</v>
      </c>
      <c r="I64" s="2">
        <v>1980</v>
      </c>
      <c r="J64" s="63">
        <f>VLOOKUP(H64,'물량 단가 표'!$A$5:$F$22,6,0)</f>
        <v>362252</v>
      </c>
      <c r="K64" s="64">
        <f t="shared" si="0"/>
        <v>5.9373102800000002</v>
      </c>
      <c r="L64" s="2" t="s">
        <v>90</v>
      </c>
      <c r="M64" s="2" t="s">
        <v>11</v>
      </c>
    </row>
    <row r="65" spans="1:13" ht="14.1" customHeight="1">
      <c r="A65" s="2">
        <v>11058</v>
      </c>
      <c r="B65" s="2" t="s">
        <v>12</v>
      </c>
      <c r="C65" s="2" t="s">
        <v>22</v>
      </c>
      <c r="D65" s="2" t="s">
        <v>142</v>
      </c>
      <c r="E65" s="3" t="s">
        <v>87</v>
      </c>
      <c r="F65" s="2">
        <v>41.13</v>
      </c>
      <c r="G65" s="2" t="s">
        <v>42</v>
      </c>
      <c r="H65" s="2">
        <v>150</v>
      </c>
      <c r="I65" s="2">
        <v>1982</v>
      </c>
      <c r="J65" s="63">
        <f>VLOOKUP(H65,'물량 단가 표'!$A$5:$F$22,6,0)</f>
        <v>262992</v>
      </c>
      <c r="K65" s="64">
        <f t="shared" si="0"/>
        <v>10.816860960000001</v>
      </c>
      <c r="L65" s="2" t="s">
        <v>90</v>
      </c>
      <c r="M65" s="2" t="s">
        <v>11</v>
      </c>
    </row>
    <row r="66" spans="1:13" ht="14.1" customHeight="1">
      <c r="A66" s="2">
        <v>11170</v>
      </c>
      <c r="B66" s="2" t="s">
        <v>12</v>
      </c>
      <c r="C66" s="2" t="s">
        <v>13</v>
      </c>
      <c r="D66" s="2" t="s">
        <v>105</v>
      </c>
      <c r="E66" s="3" t="s">
        <v>106</v>
      </c>
      <c r="F66" s="2">
        <v>103.35</v>
      </c>
      <c r="G66" s="2" t="s">
        <v>42</v>
      </c>
      <c r="H66" s="2">
        <v>80</v>
      </c>
      <c r="I66" s="2">
        <v>1985</v>
      </c>
      <c r="J66" s="63">
        <f>VLOOKUP(H66,'물량 단가 표'!$A$5:$F$22,6,0)</f>
        <v>224440</v>
      </c>
      <c r="K66" s="64">
        <f t="shared" si="0"/>
        <v>23.195874</v>
      </c>
      <c r="L66" s="2" t="s">
        <v>90</v>
      </c>
      <c r="M66" s="2" t="s">
        <v>11</v>
      </c>
    </row>
    <row r="67" spans="1:13" ht="14.1" customHeight="1">
      <c r="A67" s="2">
        <v>11296</v>
      </c>
      <c r="B67" s="2" t="s">
        <v>12</v>
      </c>
      <c r="C67" s="2" t="s">
        <v>13</v>
      </c>
      <c r="D67" s="2" t="s">
        <v>86</v>
      </c>
      <c r="E67" s="3" t="s">
        <v>87</v>
      </c>
      <c r="F67" s="2">
        <v>38.03</v>
      </c>
      <c r="G67" s="2" t="s">
        <v>21</v>
      </c>
      <c r="H67" s="2">
        <v>100</v>
      </c>
      <c r="I67" s="2">
        <v>1982</v>
      </c>
      <c r="J67" s="63">
        <f>VLOOKUP(H67,'물량 단가 표'!$A$5:$F$22,6,0)</f>
        <v>224440</v>
      </c>
      <c r="K67" s="64">
        <f t="shared" ref="K67:K130" si="1">J67*F67/1000000</f>
        <v>8.535453200000001</v>
      </c>
      <c r="L67" s="2" t="s">
        <v>90</v>
      </c>
      <c r="M67" s="2" t="s">
        <v>11</v>
      </c>
    </row>
    <row r="68" spans="1:13" ht="14.1" customHeight="1">
      <c r="A68" s="2">
        <v>11297</v>
      </c>
      <c r="B68" s="2" t="s">
        <v>12</v>
      </c>
      <c r="C68" s="2" t="s">
        <v>13</v>
      </c>
      <c r="D68" s="2" t="s">
        <v>86</v>
      </c>
      <c r="E68" s="3" t="s">
        <v>87</v>
      </c>
      <c r="F68" s="2">
        <v>55.18</v>
      </c>
      <c r="G68" s="2" t="s">
        <v>42</v>
      </c>
      <c r="H68" s="2">
        <v>150</v>
      </c>
      <c r="I68" s="2">
        <v>1982</v>
      </c>
      <c r="J68" s="63">
        <f>VLOOKUP(H68,'물량 단가 표'!$A$5:$F$22,6,0)</f>
        <v>262992</v>
      </c>
      <c r="K68" s="64">
        <f t="shared" si="1"/>
        <v>14.511898560000001</v>
      </c>
      <c r="L68" s="2" t="s">
        <v>90</v>
      </c>
      <c r="M68" s="2" t="s">
        <v>11</v>
      </c>
    </row>
    <row r="69" spans="1:13" ht="14.1" customHeight="1">
      <c r="A69" s="2">
        <v>11676</v>
      </c>
      <c r="B69" s="2" t="s">
        <v>12</v>
      </c>
      <c r="C69" s="2" t="s">
        <v>13</v>
      </c>
      <c r="D69" s="2" t="s">
        <v>95</v>
      </c>
      <c r="E69" s="3" t="s">
        <v>96</v>
      </c>
      <c r="F69" s="2">
        <v>56.99</v>
      </c>
      <c r="G69" s="2" t="s">
        <v>21</v>
      </c>
      <c r="H69" s="2">
        <v>80</v>
      </c>
      <c r="I69" s="2">
        <v>1980</v>
      </c>
      <c r="J69" s="63">
        <f>VLOOKUP(H69,'물량 단가 표'!$A$5:$F$22,6,0)</f>
        <v>224440</v>
      </c>
      <c r="K69" s="64">
        <f t="shared" si="1"/>
        <v>12.790835599999999</v>
      </c>
      <c r="L69" s="2" t="s">
        <v>90</v>
      </c>
      <c r="M69" s="2" t="s">
        <v>11</v>
      </c>
    </row>
    <row r="70" spans="1:13" ht="14.1" customHeight="1">
      <c r="A70" s="2">
        <v>12064</v>
      </c>
      <c r="B70" s="2" t="s">
        <v>12</v>
      </c>
      <c r="C70" s="2" t="s">
        <v>13</v>
      </c>
      <c r="D70" s="2" t="s">
        <v>88</v>
      </c>
      <c r="E70" s="3" t="s">
        <v>89</v>
      </c>
      <c r="F70" s="2">
        <v>27.13</v>
      </c>
      <c r="G70" s="2" t="s">
        <v>42</v>
      </c>
      <c r="H70" s="2">
        <v>100</v>
      </c>
      <c r="I70" s="2">
        <v>1985</v>
      </c>
      <c r="J70" s="63">
        <f>VLOOKUP(H70,'물량 단가 표'!$A$5:$F$22,6,0)</f>
        <v>224440</v>
      </c>
      <c r="K70" s="64">
        <f t="shared" si="1"/>
        <v>6.0890572000000001</v>
      </c>
      <c r="L70" s="2" t="s">
        <v>90</v>
      </c>
      <c r="M70" s="2" t="s">
        <v>11</v>
      </c>
    </row>
    <row r="71" spans="1:13" ht="14.1" customHeight="1">
      <c r="A71" s="2">
        <v>12205</v>
      </c>
      <c r="B71" s="2" t="s">
        <v>12</v>
      </c>
      <c r="C71" s="2" t="s">
        <v>22</v>
      </c>
      <c r="D71" s="2" t="s">
        <v>142</v>
      </c>
      <c r="E71" s="3" t="s">
        <v>87</v>
      </c>
      <c r="F71" s="2">
        <v>11.85</v>
      </c>
      <c r="G71" s="2" t="s">
        <v>42</v>
      </c>
      <c r="H71" s="2">
        <v>150</v>
      </c>
      <c r="I71" s="2">
        <v>1982</v>
      </c>
      <c r="J71" s="63">
        <f>VLOOKUP(H71,'물량 단가 표'!$A$5:$F$22,6,0)</f>
        <v>262992</v>
      </c>
      <c r="K71" s="64">
        <f t="shared" si="1"/>
        <v>3.1164551999999999</v>
      </c>
      <c r="L71" s="2" t="s">
        <v>90</v>
      </c>
      <c r="M71" s="2" t="s">
        <v>11</v>
      </c>
    </row>
    <row r="72" spans="1:13" ht="14.1" customHeight="1">
      <c r="A72" s="2">
        <v>12411</v>
      </c>
      <c r="B72" s="2" t="s">
        <v>12</v>
      </c>
      <c r="C72" s="2" t="s">
        <v>13</v>
      </c>
      <c r="D72" s="2" t="s">
        <v>95</v>
      </c>
      <c r="E72" s="3" t="s">
        <v>96</v>
      </c>
      <c r="F72" s="2">
        <v>7.25</v>
      </c>
      <c r="G72" s="2" t="s">
        <v>64</v>
      </c>
      <c r="H72" s="2">
        <v>100</v>
      </c>
      <c r="I72" s="2">
        <v>1980</v>
      </c>
      <c r="J72" s="63">
        <f>VLOOKUP(H72,'물량 단가 표'!$A$5:$F$22,6,0)</f>
        <v>224440</v>
      </c>
      <c r="K72" s="64">
        <f t="shared" si="1"/>
        <v>1.6271899999999999</v>
      </c>
      <c r="L72" s="2" t="s">
        <v>90</v>
      </c>
      <c r="M72" s="2" t="s">
        <v>11</v>
      </c>
    </row>
    <row r="73" spans="1:13" ht="14.1" customHeight="1">
      <c r="A73" s="2">
        <v>12836</v>
      </c>
      <c r="B73" s="2" t="s">
        <v>12</v>
      </c>
      <c r="C73" s="2" t="s">
        <v>13</v>
      </c>
      <c r="D73" s="2" t="s">
        <v>124</v>
      </c>
      <c r="E73" s="3" t="s">
        <v>125</v>
      </c>
      <c r="F73" s="2">
        <v>32.869999999999997</v>
      </c>
      <c r="G73" s="2" t="s">
        <v>42</v>
      </c>
      <c r="H73" s="2">
        <v>100</v>
      </c>
      <c r="I73" s="2">
        <v>1985</v>
      </c>
      <c r="J73" s="63">
        <f>VLOOKUP(H73,'물량 단가 표'!$A$5:$F$22,6,0)</f>
        <v>224440</v>
      </c>
      <c r="K73" s="64">
        <f t="shared" si="1"/>
        <v>7.3773428000000001</v>
      </c>
      <c r="L73" s="2" t="s">
        <v>90</v>
      </c>
      <c r="M73" s="2" t="s">
        <v>11</v>
      </c>
    </row>
    <row r="74" spans="1:13" ht="14.1" customHeight="1">
      <c r="A74" s="2">
        <v>12889</v>
      </c>
      <c r="B74" s="2" t="s">
        <v>12</v>
      </c>
      <c r="C74" s="2" t="s">
        <v>13</v>
      </c>
      <c r="D74" s="2" t="s">
        <v>105</v>
      </c>
      <c r="E74" s="3" t="s">
        <v>106</v>
      </c>
      <c r="F74" s="2">
        <v>30</v>
      </c>
      <c r="G74" s="2" t="s">
        <v>42</v>
      </c>
      <c r="H74" s="2">
        <v>200</v>
      </c>
      <c r="I74" s="2">
        <v>1979</v>
      </c>
      <c r="J74" s="63">
        <f>VLOOKUP(H74,'물량 단가 표'!$A$5:$F$22,6,0)</f>
        <v>283893</v>
      </c>
      <c r="K74" s="64">
        <f t="shared" si="1"/>
        <v>8.5167900000000003</v>
      </c>
      <c r="L74" s="2" t="s">
        <v>90</v>
      </c>
      <c r="M74" s="2" t="s">
        <v>11</v>
      </c>
    </row>
    <row r="75" spans="1:13" ht="14.1" customHeight="1">
      <c r="A75" s="2">
        <v>13064</v>
      </c>
      <c r="B75" s="2" t="s">
        <v>12</v>
      </c>
      <c r="C75" s="2" t="s">
        <v>13</v>
      </c>
      <c r="D75" s="2" t="s">
        <v>86</v>
      </c>
      <c r="E75" s="3" t="s">
        <v>87</v>
      </c>
      <c r="F75" s="2">
        <v>33.43</v>
      </c>
      <c r="G75" s="2" t="s">
        <v>21</v>
      </c>
      <c r="H75" s="2">
        <v>200</v>
      </c>
      <c r="I75" s="2">
        <v>1982</v>
      </c>
      <c r="J75" s="63">
        <f>VLOOKUP(H75,'물량 단가 표'!$A$5:$F$22,6,0)</f>
        <v>283893</v>
      </c>
      <c r="K75" s="64">
        <f t="shared" si="1"/>
        <v>9.4905429899999998</v>
      </c>
      <c r="L75" s="2" t="s">
        <v>90</v>
      </c>
      <c r="M75" s="2" t="s">
        <v>11</v>
      </c>
    </row>
    <row r="76" spans="1:13" ht="14.1" customHeight="1">
      <c r="A76" s="2">
        <v>13071</v>
      </c>
      <c r="B76" s="2" t="s">
        <v>12</v>
      </c>
      <c r="C76" s="2" t="s">
        <v>13</v>
      </c>
      <c r="D76" s="2" t="s">
        <v>105</v>
      </c>
      <c r="E76" s="3" t="s">
        <v>106</v>
      </c>
      <c r="F76" s="2">
        <v>37.880000000000003</v>
      </c>
      <c r="G76" s="2" t="s">
        <v>42</v>
      </c>
      <c r="H76" s="2">
        <v>80</v>
      </c>
      <c r="I76" s="2">
        <v>1985</v>
      </c>
      <c r="J76" s="63">
        <f>VLOOKUP(H76,'물량 단가 표'!$A$5:$F$22,6,0)</f>
        <v>224440</v>
      </c>
      <c r="K76" s="64">
        <f t="shared" si="1"/>
        <v>8.5017872000000008</v>
      </c>
      <c r="L76" s="2" t="s">
        <v>90</v>
      </c>
      <c r="M76" s="2" t="s">
        <v>11</v>
      </c>
    </row>
    <row r="77" spans="1:13" ht="14.1" customHeight="1">
      <c r="A77" s="2">
        <v>13072</v>
      </c>
      <c r="B77" s="2" t="s">
        <v>12</v>
      </c>
      <c r="C77" s="2" t="s">
        <v>13</v>
      </c>
      <c r="D77" s="2" t="s">
        <v>105</v>
      </c>
      <c r="E77" s="3" t="s">
        <v>106</v>
      </c>
      <c r="F77" s="2">
        <v>18.28</v>
      </c>
      <c r="G77" s="2" t="s">
        <v>42</v>
      </c>
      <c r="H77" s="2">
        <v>100</v>
      </c>
      <c r="I77" s="2">
        <v>1984</v>
      </c>
      <c r="J77" s="63">
        <f>VLOOKUP(H77,'물량 단가 표'!$A$5:$F$22,6,0)</f>
        <v>224440</v>
      </c>
      <c r="K77" s="64">
        <f t="shared" si="1"/>
        <v>4.1027632000000001</v>
      </c>
      <c r="L77" s="2" t="s">
        <v>90</v>
      </c>
      <c r="M77" s="2" t="s">
        <v>11</v>
      </c>
    </row>
    <row r="78" spans="1:13" ht="14.1" customHeight="1">
      <c r="A78" s="2">
        <v>13098</v>
      </c>
      <c r="B78" s="2" t="s">
        <v>12</v>
      </c>
      <c r="C78" s="2" t="s">
        <v>13</v>
      </c>
      <c r="D78" s="2" t="s">
        <v>88</v>
      </c>
      <c r="E78" s="3" t="s">
        <v>89</v>
      </c>
      <c r="F78" s="2">
        <v>72.83</v>
      </c>
      <c r="G78" s="2" t="s">
        <v>42</v>
      </c>
      <c r="H78" s="2">
        <v>80</v>
      </c>
      <c r="I78" s="2">
        <v>1985</v>
      </c>
      <c r="J78" s="63">
        <f>VLOOKUP(H78,'물량 단가 표'!$A$5:$F$22,6,0)</f>
        <v>224440</v>
      </c>
      <c r="K78" s="64">
        <f t="shared" si="1"/>
        <v>16.345965199999998</v>
      </c>
      <c r="L78" s="2" t="s">
        <v>90</v>
      </c>
      <c r="M78" s="2" t="s">
        <v>11</v>
      </c>
    </row>
    <row r="79" spans="1:13" ht="14.1" customHeight="1">
      <c r="A79" s="2">
        <v>13320</v>
      </c>
      <c r="B79" s="2" t="s">
        <v>12</v>
      </c>
      <c r="C79" s="2" t="s">
        <v>13</v>
      </c>
      <c r="D79" s="2" t="s">
        <v>95</v>
      </c>
      <c r="E79" s="3" t="s">
        <v>96</v>
      </c>
      <c r="F79" s="2">
        <v>6</v>
      </c>
      <c r="G79" s="2" t="s">
        <v>64</v>
      </c>
      <c r="H79" s="2">
        <v>300</v>
      </c>
      <c r="I79" s="2">
        <v>1980</v>
      </c>
      <c r="J79" s="63">
        <f>VLOOKUP(H79,'물량 단가 표'!$A$5:$F$22,6,0)</f>
        <v>362252</v>
      </c>
      <c r="K79" s="64">
        <f t="shared" si="1"/>
        <v>2.1735120000000001</v>
      </c>
      <c r="L79" s="2" t="s">
        <v>90</v>
      </c>
      <c r="M79" s="2" t="s">
        <v>11</v>
      </c>
    </row>
    <row r="80" spans="1:13" ht="14.1" customHeight="1">
      <c r="A80" s="2">
        <v>13605</v>
      </c>
      <c r="B80" s="2" t="s">
        <v>12</v>
      </c>
      <c r="C80" s="2" t="s">
        <v>13</v>
      </c>
      <c r="D80" s="2" t="s">
        <v>86</v>
      </c>
      <c r="E80" s="3" t="s">
        <v>87</v>
      </c>
      <c r="F80" s="2">
        <v>5.9</v>
      </c>
      <c r="G80" s="2" t="s">
        <v>21</v>
      </c>
      <c r="H80" s="2">
        <v>200</v>
      </c>
      <c r="I80" s="2">
        <v>1982</v>
      </c>
      <c r="J80" s="63">
        <f>VLOOKUP(H80,'물량 단가 표'!$A$5:$F$22,6,0)</f>
        <v>283893</v>
      </c>
      <c r="K80" s="64">
        <f t="shared" si="1"/>
        <v>1.6749687000000002</v>
      </c>
      <c r="L80" s="2" t="s">
        <v>90</v>
      </c>
      <c r="M80" s="2" t="s">
        <v>11</v>
      </c>
    </row>
    <row r="81" spans="1:13" ht="14.1" customHeight="1">
      <c r="A81" s="2">
        <v>13820</v>
      </c>
      <c r="B81" s="2" t="s">
        <v>12</v>
      </c>
      <c r="C81" s="2" t="s">
        <v>13</v>
      </c>
      <c r="D81" s="2" t="s">
        <v>88</v>
      </c>
      <c r="E81" s="3" t="s">
        <v>89</v>
      </c>
      <c r="F81" s="2">
        <v>39.72</v>
      </c>
      <c r="G81" s="2" t="s">
        <v>42</v>
      </c>
      <c r="H81" s="2">
        <v>100</v>
      </c>
      <c r="I81" s="2">
        <v>1985</v>
      </c>
      <c r="J81" s="63">
        <f>VLOOKUP(H81,'물량 단가 표'!$A$5:$F$22,6,0)</f>
        <v>224440</v>
      </c>
      <c r="K81" s="64">
        <f t="shared" si="1"/>
        <v>8.9147567999999993</v>
      </c>
      <c r="L81" s="2" t="s">
        <v>90</v>
      </c>
      <c r="M81" s="2" t="s">
        <v>11</v>
      </c>
    </row>
    <row r="82" spans="1:13" ht="14.1" customHeight="1">
      <c r="A82" s="2">
        <v>13969</v>
      </c>
      <c r="B82" s="2" t="s">
        <v>12</v>
      </c>
      <c r="C82" s="2" t="s">
        <v>13</v>
      </c>
      <c r="D82" s="2" t="s">
        <v>124</v>
      </c>
      <c r="E82" s="3" t="s">
        <v>125</v>
      </c>
      <c r="F82" s="2">
        <v>41.74</v>
      </c>
      <c r="G82" s="2" t="s">
        <v>42</v>
      </c>
      <c r="H82" s="2">
        <v>100</v>
      </c>
      <c r="I82" s="2">
        <v>1985</v>
      </c>
      <c r="J82" s="63">
        <f>VLOOKUP(H82,'물량 단가 표'!$A$5:$F$22,6,0)</f>
        <v>224440</v>
      </c>
      <c r="K82" s="64">
        <f t="shared" si="1"/>
        <v>9.3681255999999991</v>
      </c>
      <c r="L82" s="2" t="s">
        <v>90</v>
      </c>
      <c r="M82" s="2" t="s">
        <v>11</v>
      </c>
    </row>
    <row r="83" spans="1:13" ht="14.1" customHeight="1">
      <c r="A83" s="2">
        <v>13971</v>
      </c>
      <c r="B83" s="2" t="s">
        <v>12</v>
      </c>
      <c r="C83" s="2" t="s">
        <v>13</v>
      </c>
      <c r="D83" s="2" t="s">
        <v>105</v>
      </c>
      <c r="E83" s="3" t="s">
        <v>106</v>
      </c>
      <c r="F83" s="2">
        <v>61.44</v>
      </c>
      <c r="G83" s="2" t="s">
        <v>42</v>
      </c>
      <c r="H83" s="2">
        <v>150</v>
      </c>
      <c r="I83" s="2">
        <v>1985</v>
      </c>
      <c r="J83" s="63">
        <f>VLOOKUP(H83,'물량 단가 표'!$A$5:$F$22,6,0)</f>
        <v>262992</v>
      </c>
      <c r="K83" s="64">
        <f t="shared" si="1"/>
        <v>16.158228479999998</v>
      </c>
      <c r="L83" s="2" t="s">
        <v>90</v>
      </c>
      <c r="M83" s="2" t="s">
        <v>11</v>
      </c>
    </row>
    <row r="84" spans="1:13" ht="14.1" customHeight="1">
      <c r="A84" s="2">
        <v>14066</v>
      </c>
      <c r="B84" s="2" t="s">
        <v>12</v>
      </c>
      <c r="C84" s="2" t="s">
        <v>13</v>
      </c>
      <c r="D84" s="2" t="s">
        <v>105</v>
      </c>
      <c r="E84" s="3" t="s">
        <v>106</v>
      </c>
      <c r="F84" s="2">
        <v>77.680000000000007</v>
      </c>
      <c r="G84" s="2" t="s">
        <v>42</v>
      </c>
      <c r="H84" s="2">
        <v>150</v>
      </c>
      <c r="I84" s="2">
        <v>1985</v>
      </c>
      <c r="J84" s="63">
        <f>VLOOKUP(H84,'물량 단가 표'!$A$5:$F$22,6,0)</f>
        <v>262992</v>
      </c>
      <c r="K84" s="64">
        <f t="shared" si="1"/>
        <v>20.429218560000002</v>
      </c>
      <c r="L84" s="2" t="s">
        <v>90</v>
      </c>
      <c r="M84" s="2" t="s">
        <v>11</v>
      </c>
    </row>
    <row r="85" spans="1:13" ht="14.1" customHeight="1">
      <c r="A85" s="2">
        <v>14220</v>
      </c>
      <c r="B85" s="2" t="s">
        <v>12</v>
      </c>
      <c r="C85" s="2" t="s">
        <v>13</v>
      </c>
      <c r="D85" s="2" t="s">
        <v>14</v>
      </c>
      <c r="E85" s="3" t="s">
        <v>15</v>
      </c>
      <c r="F85" s="2">
        <v>76.02</v>
      </c>
      <c r="G85" s="2" t="s">
        <v>42</v>
      </c>
      <c r="H85" s="2">
        <v>150</v>
      </c>
      <c r="I85" s="2">
        <v>1983</v>
      </c>
      <c r="J85" s="63">
        <f>VLOOKUP(H85,'물량 단가 표'!$A$5:$F$22,6,0)</f>
        <v>262992</v>
      </c>
      <c r="K85" s="64">
        <f t="shared" si="1"/>
        <v>19.992651840000001</v>
      </c>
      <c r="L85" s="2" t="s">
        <v>90</v>
      </c>
      <c r="M85" s="2" t="s">
        <v>11</v>
      </c>
    </row>
    <row r="86" spans="1:13" ht="14.1" customHeight="1">
      <c r="A86" s="2">
        <v>14329</v>
      </c>
      <c r="B86" s="2" t="s">
        <v>12</v>
      </c>
      <c r="C86" s="2" t="s">
        <v>13</v>
      </c>
      <c r="D86" s="2" t="s">
        <v>105</v>
      </c>
      <c r="E86" s="3" t="s">
        <v>106</v>
      </c>
      <c r="F86" s="2">
        <v>134.93</v>
      </c>
      <c r="G86" s="2" t="s">
        <v>42</v>
      </c>
      <c r="H86" s="2">
        <v>100</v>
      </c>
      <c r="I86" s="2">
        <v>1985</v>
      </c>
      <c r="J86" s="63">
        <f>VLOOKUP(H86,'물량 단가 표'!$A$5:$F$22,6,0)</f>
        <v>224440</v>
      </c>
      <c r="K86" s="64">
        <f t="shared" si="1"/>
        <v>30.283689200000001</v>
      </c>
      <c r="L86" s="2" t="s">
        <v>90</v>
      </c>
      <c r="M86" s="2" t="s">
        <v>11</v>
      </c>
    </row>
    <row r="87" spans="1:13" ht="14.1" customHeight="1">
      <c r="A87" s="2">
        <v>14330</v>
      </c>
      <c r="B87" s="2" t="s">
        <v>12</v>
      </c>
      <c r="C87" s="2" t="s">
        <v>13</v>
      </c>
      <c r="D87" s="2" t="s">
        <v>88</v>
      </c>
      <c r="E87" s="3" t="s">
        <v>89</v>
      </c>
      <c r="F87" s="2">
        <v>75.25</v>
      </c>
      <c r="G87" s="2" t="s">
        <v>42</v>
      </c>
      <c r="H87" s="2">
        <v>100</v>
      </c>
      <c r="I87" s="2">
        <v>1985</v>
      </c>
      <c r="J87" s="63">
        <f>VLOOKUP(H87,'물량 단가 표'!$A$5:$F$22,6,0)</f>
        <v>224440</v>
      </c>
      <c r="K87" s="64">
        <f t="shared" si="1"/>
        <v>16.889109999999999</v>
      </c>
      <c r="L87" s="2" t="s">
        <v>90</v>
      </c>
      <c r="M87" s="2" t="s">
        <v>11</v>
      </c>
    </row>
    <row r="88" spans="1:13" ht="14.1" customHeight="1">
      <c r="A88" s="2">
        <v>14509</v>
      </c>
      <c r="B88" s="2" t="s">
        <v>12</v>
      </c>
      <c r="C88" s="2" t="s">
        <v>13</v>
      </c>
      <c r="D88" s="2" t="s">
        <v>124</v>
      </c>
      <c r="E88" s="3" t="s">
        <v>125</v>
      </c>
      <c r="F88" s="2">
        <v>88.65</v>
      </c>
      <c r="G88" s="2" t="s">
        <v>42</v>
      </c>
      <c r="H88" s="2">
        <v>100</v>
      </c>
      <c r="I88" s="2">
        <v>1985</v>
      </c>
      <c r="J88" s="63">
        <f>VLOOKUP(H88,'물량 단가 표'!$A$5:$F$22,6,0)</f>
        <v>224440</v>
      </c>
      <c r="K88" s="64">
        <f t="shared" si="1"/>
        <v>19.896605999999998</v>
      </c>
      <c r="L88" s="2" t="s">
        <v>90</v>
      </c>
      <c r="M88" s="2" t="s">
        <v>11</v>
      </c>
    </row>
    <row r="89" spans="1:13" ht="14.1" customHeight="1">
      <c r="A89" s="2">
        <v>14583</v>
      </c>
      <c r="B89" s="2" t="s">
        <v>12</v>
      </c>
      <c r="C89" s="2" t="s">
        <v>13</v>
      </c>
      <c r="D89" s="2" t="s">
        <v>86</v>
      </c>
      <c r="E89" s="3" t="s">
        <v>87</v>
      </c>
      <c r="F89" s="2">
        <v>8.98</v>
      </c>
      <c r="G89" s="2" t="s">
        <v>42</v>
      </c>
      <c r="H89" s="2">
        <v>200</v>
      </c>
      <c r="I89" s="2">
        <v>1982</v>
      </c>
      <c r="J89" s="63">
        <f>VLOOKUP(H89,'물량 단가 표'!$A$5:$F$22,6,0)</f>
        <v>283893</v>
      </c>
      <c r="K89" s="64">
        <f t="shared" si="1"/>
        <v>2.54935914</v>
      </c>
      <c r="L89" s="2" t="s">
        <v>90</v>
      </c>
      <c r="M89" s="2" t="s">
        <v>11</v>
      </c>
    </row>
    <row r="90" spans="1:13" ht="14.1" customHeight="1">
      <c r="A90" s="2">
        <v>14584</v>
      </c>
      <c r="B90" s="2" t="s">
        <v>12</v>
      </c>
      <c r="C90" s="2" t="s">
        <v>13</v>
      </c>
      <c r="D90" s="2" t="s">
        <v>86</v>
      </c>
      <c r="E90" s="3" t="s">
        <v>87</v>
      </c>
      <c r="F90" s="2">
        <v>6.86</v>
      </c>
      <c r="G90" s="2" t="s">
        <v>42</v>
      </c>
      <c r="H90" s="2">
        <v>200</v>
      </c>
      <c r="I90" s="2">
        <v>1982</v>
      </c>
      <c r="J90" s="63">
        <f>VLOOKUP(H90,'물량 단가 표'!$A$5:$F$22,6,0)</f>
        <v>283893</v>
      </c>
      <c r="K90" s="64">
        <f t="shared" si="1"/>
        <v>1.9475059800000001</v>
      </c>
      <c r="L90" s="2" t="s">
        <v>90</v>
      </c>
      <c r="M90" s="2" t="s">
        <v>11</v>
      </c>
    </row>
    <row r="91" spans="1:13" ht="14.1" customHeight="1">
      <c r="A91" s="2">
        <v>14585</v>
      </c>
      <c r="B91" s="2" t="s">
        <v>12</v>
      </c>
      <c r="C91" s="2" t="s">
        <v>13</v>
      </c>
      <c r="D91" s="2" t="s">
        <v>86</v>
      </c>
      <c r="E91" s="3" t="s">
        <v>87</v>
      </c>
      <c r="F91" s="2">
        <v>9.86</v>
      </c>
      <c r="G91" s="2" t="s">
        <v>42</v>
      </c>
      <c r="H91" s="2">
        <v>200</v>
      </c>
      <c r="I91" s="2">
        <v>1982</v>
      </c>
      <c r="J91" s="63">
        <f>VLOOKUP(H91,'물량 단가 표'!$A$5:$F$22,6,0)</f>
        <v>283893</v>
      </c>
      <c r="K91" s="64">
        <f t="shared" si="1"/>
        <v>2.7991849800000002</v>
      </c>
      <c r="L91" s="2" t="s">
        <v>90</v>
      </c>
      <c r="M91" s="2" t="s">
        <v>11</v>
      </c>
    </row>
    <row r="92" spans="1:13" ht="14.1" customHeight="1">
      <c r="A92" s="2">
        <v>14730</v>
      </c>
      <c r="B92" s="2" t="s">
        <v>12</v>
      </c>
      <c r="C92" s="2" t="s">
        <v>13</v>
      </c>
      <c r="D92" s="2" t="s">
        <v>88</v>
      </c>
      <c r="E92" s="3" t="s">
        <v>89</v>
      </c>
      <c r="F92" s="2">
        <v>47.53</v>
      </c>
      <c r="G92" s="2" t="s">
        <v>42</v>
      </c>
      <c r="H92" s="2">
        <v>100</v>
      </c>
      <c r="I92" s="2">
        <v>1985</v>
      </c>
      <c r="J92" s="63">
        <f>VLOOKUP(H92,'물량 단가 표'!$A$5:$F$22,6,0)</f>
        <v>224440</v>
      </c>
      <c r="K92" s="64">
        <f t="shared" si="1"/>
        <v>10.667633200000001</v>
      </c>
      <c r="L92" s="2" t="s">
        <v>90</v>
      </c>
      <c r="M92" s="2" t="s">
        <v>11</v>
      </c>
    </row>
    <row r="93" spans="1:13" ht="14.1" customHeight="1">
      <c r="A93" s="2">
        <v>14991</v>
      </c>
      <c r="B93" s="2" t="s">
        <v>12</v>
      </c>
      <c r="C93" s="2" t="s">
        <v>13</v>
      </c>
      <c r="D93" s="2" t="s">
        <v>105</v>
      </c>
      <c r="E93" s="3" t="s">
        <v>106</v>
      </c>
      <c r="F93" s="2">
        <v>12.83</v>
      </c>
      <c r="G93" s="2" t="s">
        <v>42</v>
      </c>
      <c r="H93" s="2">
        <v>100</v>
      </c>
      <c r="I93" s="2">
        <v>1985</v>
      </c>
      <c r="J93" s="63">
        <f>VLOOKUP(H93,'물량 단가 표'!$A$5:$F$22,6,0)</f>
        <v>224440</v>
      </c>
      <c r="K93" s="64">
        <f t="shared" si="1"/>
        <v>2.8795652</v>
      </c>
      <c r="L93" s="2" t="s">
        <v>90</v>
      </c>
      <c r="M93" s="2" t="s">
        <v>11</v>
      </c>
    </row>
    <row r="94" spans="1:13" ht="14.1" customHeight="1">
      <c r="A94" s="2">
        <v>15071</v>
      </c>
      <c r="B94" s="2" t="s">
        <v>12</v>
      </c>
      <c r="C94" s="2" t="s">
        <v>13</v>
      </c>
      <c r="D94" s="2" t="s">
        <v>105</v>
      </c>
      <c r="E94" s="3" t="s">
        <v>106</v>
      </c>
      <c r="F94" s="2">
        <v>15.49</v>
      </c>
      <c r="G94" s="2" t="s">
        <v>42</v>
      </c>
      <c r="H94" s="2">
        <v>100</v>
      </c>
      <c r="I94" s="2">
        <v>1985</v>
      </c>
      <c r="J94" s="63">
        <f>VLOOKUP(H94,'물량 단가 표'!$A$5:$F$22,6,0)</f>
        <v>224440</v>
      </c>
      <c r="K94" s="64">
        <f t="shared" si="1"/>
        <v>3.4765755999999999</v>
      </c>
      <c r="L94" s="2" t="s">
        <v>90</v>
      </c>
      <c r="M94" s="2" t="s">
        <v>11</v>
      </c>
    </row>
    <row r="95" spans="1:13" ht="14.1" customHeight="1">
      <c r="A95" s="2">
        <v>15208</v>
      </c>
      <c r="B95" s="2" t="s">
        <v>12</v>
      </c>
      <c r="C95" s="2" t="s">
        <v>13</v>
      </c>
      <c r="D95" s="2" t="s">
        <v>105</v>
      </c>
      <c r="E95" s="3" t="s">
        <v>106</v>
      </c>
      <c r="F95" s="2">
        <v>88.5</v>
      </c>
      <c r="G95" s="2" t="s">
        <v>42</v>
      </c>
      <c r="H95" s="2">
        <v>100</v>
      </c>
      <c r="I95" s="2">
        <v>1985</v>
      </c>
      <c r="J95" s="63">
        <f>VLOOKUP(H95,'물량 단가 표'!$A$5:$F$22,6,0)</f>
        <v>224440</v>
      </c>
      <c r="K95" s="64">
        <f t="shared" si="1"/>
        <v>19.862939999999998</v>
      </c>
      <c r="L95" s="2" t="s">
        <v>90</v>
      </c>
      <c r="M95" s="2" t="s">
        <v>11</v>
      </c>
    </row>
    <row r="96" spans="1:13" ht="14.1" customHeight="1">
      <c r="A96" s="2">
        <v>15261</v>
      </c>
      <c r="B96" s="2" t="s">
        <v>12</v>
      </c>
      <c r="C96" s="2" t="s">
        <v>13</v>
      </c>
      <c r="D96" s="2" t="s">
        <v>86</v>
      </c>
      <c r="E96" s="3" t="s">
        <v>87</v>
      </c>
      <c r="F96" s="2">
        <v>23.14</v>
      </c>
      <c r="G96" s="2" t="s">
        <v>42</v>
      </c>
      <c r="H96" s="2">
        <v>200</v>
      </c>
      <c r="I96" s="2">
        <v>1982</v>
      </c>
      <c r="J96" s="63">
        <f>VLOOKUP(H96,'물량 단가 표'!$A$5:$F$22,6,0)</f>
        <v>283893</v>
      </c>
      <c r="K96" s="64">
        <f t="shared" si="1"/>
        <v>6.5692840200000004</v>
      </c>
      <c r="L96" s="2" t="s">
        <v>90</v>
      </c>
      <c r="M96" s="2" t="s">
        <v>11</v>
      </c>
    </row>
    <row r="97" spans="1:13" ht="14.1" customHeight="1">
      <c r="A97" s="2">
        <v>15438</v>
      </c>
      <c r="B97" s="2" t="s">
        <v>12</v>
      </c>
      <c r="C97" s="2" t="s">
        <v>13</v>
      </c>
      <c r="D97" s="2" t="s">
        <v>105</v>
      </c>
      <c r="E97" s="3" t="s">
        <v>106</v>
      </c>
      <c r="F97" s="2">
        <v>30.88</v>
      </c>
      <c r="G97" s="2" t="s">
        <v>42</v>
      </c>
      <c r="H97" s="2">
        <v>150</v>
      </c>
      <c r="I97" s="2">
        <v>1985</v>
      </c>
      <c r="J97" s="63">
        <f>VLOOKUP(H97,'물량 단가 표'!$A$5:$F$22,6,0)</f>
        <v>262992</v>
      </c>
      <c r="K97" s="64">
        <f t="shared" si="1"/>
        <v>8.1211929600000001</v>
      </c>
      <c r="L97" s="2" t="s">
        <v>90</v>
      </c>
      <c r="M97" s="2" t="s">
        <v>11</v>
      </c>
    </row>
    <row r="98" spans="1:13" ht="14.1" customHeight="1">
      <c r="A98" s="2">
        <v>15505</v>
      </c>
      <c r="B98" s="2" t="s">
        <v>12</v>
      </c>
      <c r="C98" s="2" t="s">
        <v>13</v>
      </c>
      <c r="D98" s="2" t="s">
        <v>14</v>
      </c>
      <c r="E98" s="3" t="s">
        <v>15</v>
      </c>
      <c r="F98" s="2">
        <v>42.09</v>
      </c>
      <c r="G98" s="2" t="s">
        <v>42</v>
      </c>
      <c r="H98" s="2">
        <v>150</v>
      </c>
      <c r="I98" s="2">
        <v>1983</v>
      </c>
      <c r="J98" s="63">
        <f>VLOOKUP(H98,'물량 단가 표'!$A$5:$F$22,6,0)</f>
        <v>262992</v>
      </c>
      <c r="K98" s="64">
        <f t="shared" si="1"/>
        <v>11.06933328</v>
      </c>
      <c r="L98" s="2" t="s">
        <v>90</v>
      </c>
      <c r="M98" s="2" t="s">
        <v>11</v>
      </c>
    </row>
    <row r="99" spans="1:13" ht="14.1" customHeight="1">
      <c r="A99" s="2">
        <v>15707</v>
      </c>
      <c r="B99" s="2" t="s">
        <v>12</v>
      </c>
      <c r="C99" s="2" t="s">
        <v>13</v>
      </c>
      <c r="D99" s="2" t="s">
        <v>86</v>
      </c>
      <c r="E99" s="3" t="s">
        <v>87</v>
      </c>
      <c r="F99" s="2">
        <v>134.97</v>
      </c>
      <c r="G99" s="2" t="s">
        <v>42</v>
      </c>
      <c r="H99" s="2">
        <v>150</v>
      </c>
      <c r="I99" s="2">
        <v>1984</v>
      </c>
      <c r="J99" s="63">
        <f>VLOOKUP(H99,'물량 단가 표'!$A$5:$F$22,6,0)</f>
        <v>262992</v>
      </c>
      <c r="K99" s="64">
        <f t="shared" si="1"/>
        <v>35.496030240000003</v>
      </c>
      <c r="L99" s="2" t="s">
        <v>90</v>
      </c>
      <c r="M99" s="2" t="s">
        <v>11</v>
      </c>
    </row>
    <row r="100" spans="1:13" ht="14.1" customHeight="1">
      <c r="A100" s="2">
        <v>15927</v>
      </c>
      <c r="B100" s="2" t="s">
        <v>12</v>
      </c>
      <c r="C100" s="2" t="s">
        <v>22</v>
      </c>
      <c r="D100" s="2" t="s">
        <v>142</v>
      </c>
      <c r="E100" s="3" t="s">
        <v>87</v>
      </c>
      <c r="F100" s="2">
        <v>5.9</v>
      </c>
      <c r="G100" s="2" t="s">
        <v>42</v>
      </c>
      <c r="H100" s="2">
        <v>150</v>
      </c>
      <c r="I100" s="2">
        <v>1982</v>
      </c>
      <c r="J100" s="63">
        <f>VLOOKUP(H100,'물량 단가 표'!$A$5:$F$22,6,0)</f>
        <v>262992</v>
      </c>
      <c r="K100" s="64">
        <f t="shared" si="1"/>
        <v>1.5516528000000001</v>
      </c>
      <c r="L100" s="2" t="s">
        <v>90</v>
      </c>
      <c r="M100" s="2" t="s">
        <v>11</v>
      </c>
    </row>
    <row r="101" spans="1:13" ht="14.1" customHeight="1">
      <c r="A101" s="2">
        <v>16079</v>
      </c>
      <c r="B101" s="2" t="s">
        <v>12</v>
      </c>
      <c r="C101" s="2" t="s">
        <v>13</v>
      </c>
      <c r="D101" s="2" t="s">
        <v>86</v>
      </c>
      <c r="E101" s="3" t="s">
        <v>87</v>
      </c>
      <c r="F101" s="2">
        <v>30.68</v>
      </c>
      <c r="G101" s="2" t="s">
        <v>42</v>
      </c>
      <c r="H101" s="2">
        <v>150</v>
      </c>
      <c r="I101" s="2">
        <v>1980</v>
      </c>
      <c r="J101" s="63">
        <f>VLOOKUP(H101,'물량 단가 표'!$A$5:$F$22,6,0)</f>
        <v>262992</v>
      </c>
      <c r="K101" s="64">
        <f t="shared" si="1"/>
        <v>8.0685945599999993</v>
      </c>
      <c r="L101" s="2" t="s">
        <v>90</v>
      </c>
      <c r="M101" s="2" t="s">
        <v>11</v>
      </c>
    </row>
    <row r="102" spans="1:13" ht="14.1" customHeight="1">
      <c r="A102" s="2">
        <v>16183</v>
      </c>
      <c r="B102" s="2" t="s">
        <v>12</v>
      </c>
      <c r="C102" s="2" t="s">
        <v>13</v>
      </c>
      <c r="D102" s="2" t="s">
        <v>88</v>
      </c>
      <c r="E102" s="3" t="s">
        <v>89</v>
      </c>
      <c r="F102" s="2">
        <v>80.78</v>
      </c>
      <c r="G102" s="2" t="s">
        <v>42</v>
      </c>
      <c r="H102" s="2">
        <v>100</v>
      </c>
      <c r="I102" s="2">
        <v>1985</v>
      </c>
      <c r="J102" s="63">
        <f>VLOOKUP(H102,'물량 단가 표'!$A$5:$F$22,6,0)</f>
        <v>224440</v>
      </c>
      <c r="K102" s="64">
        <f t="shared" si="1"/>
        <v>18.130263199999998</v>
      </c>
      <c r="L102" s="2" t="s">
        <v>90</v>
      </c>
      <c r="M102" s="2" t="s">
        <v>11</v>
      </c>
    </row>
    <row r="103" spans="1:13" ht="14.1" customHeight="1">
      <c r="A103" s="2">
        <v>16344</v>
      </c>
      <c r="B103" s="2" t="s">
        <v>12</v>
      </c>
      <c r="C103" s="2" t="s">
        <v>13</v>
      </c>
      <c r="D103" s="2" t="s">
        <v>14</v>
      </c>
      <c r="E103" s="3" t="s">
        <v>15</v>
      </c>
      <c r="F103" s="2">
        <v>41.65</v>
      </c>
      <c r="G103" s="2" t="s">
        <v>42</v>
      </c>
      <c r="H103" s="2">
        <v>150</v>
      </c>
      <c r="I103" s="2">
        <v>1983</v>
      </c>
      <c r="J103" s="63">
        <f>VLOOKUP(H103,'물량 단가 표'!$A$5:$F$22,6,0)</f>
        <v>262992</v>
      </c>
      <c r="K103" s="64">
        <f t="shared" si="1"/>
        <v>10.953616799999999</v>
      </c>
      <c r="L103" s="2" t="s">
        <v>90</v>
      </c>
      <c r="M103" s="2" t="s">
        <v>11</v>
      </c>
    </row>
    <row r="104" spans="1:13" ht="14.1" customHeight="1">
      <c r="A104" s="2">
        <v>16489</v>
      </c>
      <c r="B104" s="2" t="s">
        <v>12</v>
      </c>
      <c r="C104" s="2" t="s">
        <v>13</v>
      </c>
      <c r="D104" s="2" t="s">
        <v>86</v>
      </c>
      <c r="E104" s="3" t="s">
        <v>87</v>
      </c>
      <c r="F104" s="2">
        <v>43.95</v>
      </c>
      <c r="G104" s="2" t="s">
        <v>42</v>
      </c>
      <c r="H104" s="2">
        <v>150</v>
      </c>
      <c r="I104" s="2">
        <v>1982</v>
      </c>
      <c r="J104" s="63">
        <f>VLOOKUP(H104,'물량 단가 표'!$A$5:$F$22,6,0)</f>
        <v>262992</v>
      </c>
      <c r="K104" s="64">
        <f t="shared" si="1"/>
        <v>11.5584984</v>
      </c>
      <c r="L104" s="2" t="s">
        <v>90</v>
      </c>
      <c r="M104" s="2" t="s">
        <v>11</v>
      </c>
    </row>
    <row r="105" spans="1:13" ht="14.1" customHeight="1">
      <c r="A105" s="2">
        <v>16493</v>
      </c>
      <c r="B105" s="2" t="s">
        <v>12</v>
      </c>
      <c r="C105" s="2" t="s">
        <v>13</v>
      </c>
      <c r="D105" s="2" t="s">
        <v>124</v>
      </c>
      <c r="E105" s="3" t="s">
        <v>125</v>
      </c>
      <c r="F105" s="2">
        <v>43.42</v>
      </c>
      <c r="G105" s="2" t="s">
        <v>42</v>
      </c>
      <c r="H105" s="2">
        <v>100</v>
      </c>
      <c r="I105" s="2">
        <v>1985</v>
      </c>
      <c r="J105" s="63">
        <f>VLOOKUP(H105,'물량 단가 표'!$A$5:$F$22,6,0)</f>
        <v>224440</v>
      </c>
      <c r="K105" s="64">
        <f t="shared" si="1"/>
        <v>9.7451848000000005</v>
      </c>
      <c r="L105" s="2" t="s">
        <v>90</v>
      </c>
      <c r="M105" s="2" t="s">
        <v>11</v>
      </c>
    </row>
    <row r="106" spans="1:13" ht="14.1" customHeight="1">
      <c r="A106" s="2">
        <v>16530</v>
      </c>
      <c r="B106" s="2" t="s">
        <v>12</v>
      </c>
      <c r="C106" s="2" t="s">
        <v>13</v>
      </c>
      <c r="D106" s="2" t="s">
        <v>86</v>
      </c>
      <c r="E106" s="3" t="s">
        <v>87</v>
      </c>
      <c r="F106" s="2">
        <v>112.41</v>
      </c>
      <c r="G106" s="2" t="s">
        <v>42</v>
      </c>
      <c r="H106" s="2">
        <v>150</v>
      </c>
      <c r="I106" s="2">
        <v>1984</v>
      </c>
      <c r="J106" s="63">
        <f>VLOOKUP(H106,'물량 단가 표'!$A$5:$F$22,6,0)</f>
        <v>262992</v>
      </c>
      <c r="K106" s="64">
        <f t="shared" si="1"/>
        <v>29.562930719999997</v>
      </c>
      <c r="L106" s="2" t="s">
        <v>90</v>
      </c>
      <c r="M106" s="2" t="s">
        <v>11</v>
      </c>
    </row>
    <row r="107" spans="1:13" ht="14.1" customHeight="1">
      <c r="A107" s="2">
        <v>16647</v>
      </c>
      <c r="B107" s="2" t="s">
        <v>12</v>
      </c>
      <c r="C107" s="2" t="s">
        <v>13</v>
      </c>
      <c r="D107" s="2" t="s">
        <v>86</v>
      </c>
      <c r="E107" s="3" t="s">
        <v>87</v>
      </c>
      <c r="F107" s="2">
        <v>57.7</v>
      </c>
      <c r="G107" s="2" t="s">
        <v>42</v>
      </c>
      <c r="H107" s="2">
        <v>80</v>
      </c>
      <c r="I107" s="2">
        <v>1982</v>
      </c>
      <c r="J107" s="63">
        <f>VLOOKUP(H107,'물량 단가 표'!$A$5:$F$22,6,0)</f>
        <v>224440</v>
      </c>
      <c r="K107" s="64">
        <f t="shared" si="1"/>
        <v>12.950188000000001</v>
      </c>
      <c r="L107" s="2" t="s">
        <v>90</v>
      </c>
      <c r="M107" s="2" t="s">
        <v>11</v>
      </c>
    </row>
    <row r="108" spans="1:13" ht="14.1" customHeight="1">
      <c r="A108" s="2">
        <v>16916</v>
      </c>
      <c r="B108" s="2" t="s">
        <v>12</v>
      </c>
      <c r="C108" s="2" t="s">
        <v>13</v>
      </c>
      <c r="D108" s="2" t="s">
        <v>86</v>
      </c>
      <c r="E108" s="3" t="s">
        <v>87</v>
      </c>
      <c r="F108" s="2">
        <v>10.55</v>
      </c>
      <c r="G108" s="2" t="s">
        <v>42</v>
      </c>
      <c r="H108" s="2">
        <v>150</v>
      </c>
      <c r="I108" s="2">
        <v>1984</v>
      </c>
      <c r="J108" s="63">
        <f>VLOOKUP(H108,'물량 단가 표'!$A$5:$F$22,6,0)</f>
        <v>262992</v>
      </c>
      <c r="K108" s="64">
        <f t="shared" si="1"/>
        <v>2.7745656000000003</v>
      </c>
      <c r="L108" s="2" t="s">
        <v>90</v>
      </c>
      <c r="M108" s="2" t="s">
        <v>11</v>
      </c>
    </row>
    <row r="109" spans="1:13" ht="14.1" customHeight="1">
      <c r="A109" s="2">
        <v>17077</v>
      </c>
      <c r="B109" s="2" t="s">
        <v>12</v>
      </c>
      <c r="C109" s="2" t="s">
        <v>13</v>
      </c>
      <c r="D109" s="2" t="s">
        <v>105</v>
      </c>
      <c r="E109" s="3" t="s">
        <v>106</v>
      </c>
      <c r="F109" s="2">
        <v>24.04</v>
      </c>
      <c r="G109" s="2" t="s">
        <v>42</v>
      </c>
      <c r="H109" s="2">
        <v>100</v>
      </c>
      <c r="I109" s="2">
        <v>1985</v>
      </c>
      <c r="J109" s="63">
        <f>VLOOKUP(H109,'물량 단가 표'!$A$5:$F$22,6,0)</f>
        <v>224440</v>
      </c>
      <c r="K109" s="64">
        <f t="shared" si="1"/>
        <v>5.3955375999999999</v>
      </c>
      <c r="L109" s="2" t="s">
        <v>90</v>
      </c>
      <c r="M109" s="2" t="s">
        <v>11</v>
      </c>
    </row>
    <row r="110" spans="1:13" ht="14.1" customHeight="1">
      <c r="A110" s="2">
        <v>17147</v>
      </c>
      <c r="B110" s="2" t="s">
        <v>12</v>
      </c>
      <c r="C110" s="2" t="s">
        <v>22</v>
      </c>
      <c r="D110" s="2" t="s">
        <v>142</v>
      </c>
      <c r="E110" s="3" t="s">
        <v>87</v>
      </c>
      <c r="F110" s="2">
        <v>59.77</v>
      </c>
      <c r="G110" s="2" t="s">
        <v>42</v>
      </c>
      <c r="H110" s="2">
        <v>80</v>
      </c>
      <c r="I110" s="2">
        <v>1982</v>
      </c>
      <c r="J110" s="63">
        <f>VLOOKUP(H110,'물량 단가 표'!$A$5:$F$22,6,0)</f>
        <v>224440</v>
      </c>
      <c r="K110" s="64">
        <f t="shared" si="1"/>
        <v>13.414778800000001</v>
      </c>
      <c r="L110" s="2" t="s">
        <v>90</v>
      </c>
      <c r="M110" s="2" t="s">
        <v>11</v>
      </c>
    </row>
    <row r="111" spans="1:13" ht="14.1" customHeight="1">
      <c r="A111" s="2">
        <v>17226</v>
      </c>
      <c r="B111" s="2" t="s">
        <v>12</v>
      </c>
      <c r="C111" s="2" t="s">
        <v>13</v>
      </c>
      <c r="D111" s="2" t="s">
        <v>95</v>
      </c>
      <c r="E111" s="3" t="s">
        <v>96</v>
      </c>
      <c r="F111" s="2">
        <v>417.28</v>
      </c>
      <c r="G111" s="2" t="s">
        <v>42</v>
      </c>
      <c r="H111" s="2">
        <v>100</v>
      </c>
      <c r="I111" s="2">
        <v>1979</v>
      </c>
      <c r="J111" s="63">
        <f>VLOOKUP(H111,'물량 단가 표'!$A$5:$F$22,6,0)</f>
        <v>224440</v>
      </c>
      <c r="K111" s="64">
        <f t="shared" si="1"/>
        <v>93.654323199999993</v>
      </c>
      <c r="L111" s="2" t="s">
        <v>90</v>
      </c>
      <c r="M111" s="2" t="s">
        <v>11</v>
      </c>
    </row>
    <row r="112" spans="1:13" ht="14.1" customHeight="1">
      <c r="A112" s="2">
        <v>17467</v>
      </c>
      <c r="B112" s="2" t="s">
        <v>12</v>
      </c>
      <c r="C112" s="2" t="s">
        <v>13</v>
      </c>
      <c r="D112" s="2" t="s">
        <v>88</v>
      </c>
      <c r="E112" s="3" t="s">
        <v>89</v>
      </c>
      <c r="F112" s="2">
        <v>24.23</v>
      </c>
      <c r="G112" s="2" t="s">
        <v>42</v>
      </c>
      <c r="H112" s="2">
        <v>200</v>
      </c>
      <c r="I112" s="2">
        <v>1985</v>
      </c>
      <c r="J112" s="63">
        <f>VLOOKUP(H112,'물량 단가 표'!$A$5:$F$22,6,0)</f>
        <v>283893</v>
      </c>
      <c r="K112" s="64">
        <f t="shared" si="1"/>
        <v>6.8787273899999999</v>
      </c>
      <c r="L112" s="2" t="s">
        <v>90</v>
      </c>
      <c r="M112" s="2" t="s">
        <v>11</v>
      </c>
    </row>
    <row r="113" spans="1:13" ht="14.1" customHeight="1">
      <c r="A113" s="2">
        <v>17761</v>
      </c>
      <c r="B113" s="2" t="s">
        <v>12</v>
      </c>
      <c r="C113" s="2" t="s">
        <v>13</v>
      </c>
      <c r="D113" s="2" t="s">
        <v>86</v>
      </c>
      <c r="E113" s="3" t="s">
        <v>87</v>
      </c>
      <c r="F113" s="2">
        <v>5.67</v>
      </c>
      <c r="G113" s="2" t="s">
        <v>42</v>
      </c>
      <c r="H113" s="2">
        <v>150</v>
      </c>
      <c r="I113" s="2" t="s">
        <v>16</v>
      </c>
      <c r="J113" s="63">
        <f>VLOOKUP(H113,'물량 단가 표'!$A$5:$F$22,6,0)</f>
        <v>262992</v>
      </c>
      <c r="K113" s="64">
        <f t="shared" si="1"/>
        <v>1.4911646399999998</v>
      </c>
      <c r="L113" s="2" t="s">
        <v>90</v>
      </c>
      <c r="M113" s="2" t="s">
        <v>11</v>
      </c>
    </row>
    <row r="114" spans="1:13" ht="14.1" customHeight="1">
      <c r="A114" s="2">
        <v>17873</v>
      </c>
      <c r="B114" s="2" t="s">
        <v>12</v>
      </c>
      <c r="C114" s="2" t="s">
        <v>13</v>
      </c>
      <c r="D114" s="2" t="s">
        <v>86</v>
      </c>
      <c r="E114" s="3" t="s">
        <v>87</v>
      </c>
      <c r="F114" s="2">
        <v>50.04</v>
      </c>
      <c r="G114" s="2" t="s">
        <v>42</v>
      </c>
      <c r="H114" s="2">
        <v>80</v>
      </c>
      <c r="I114" s="2">
        <v>1982</v>
      </c>
      <c r="J114" s="63">
        <f>VLOOKUP(H114,'물량 단가 표'!$A$5:$F$22,6,0)</f>
        <v>224440</v>
      </c>
      <c r="K114" s="64">
        <f t="shared" si="1"/>
        <v>11.230977599999999</v>
      </c>
      <c r="L114" s="2" t="s">
        <v>90</v>
      </c>
      <c r="M114" s="2" t="s">
        <v>11</v>
      </c>
    </row>
    <row r="115" spans="1:13" ht="14.1" customHeight="1">
      <c r="A115" s="2">
        <v>17901</v>
      </c>
      <c r="B115" s="2" t="s">
        <v>12</v>
      </c>
      <c r="C115" s="2" t="s">
        <v>13</v>
      </c>
      <c r="D115" s="2" t="s">
        <v>88</v>
      </c>
      <c r="E115" s="3" t="s">
        <v>89</v>
      </c>
      <c r="F115" s="2">
        <v>37.950000000000003</v>
      </c>
      <c r="G115" s="2" t="s">
        <v>42</v>
      </c>
      <c r="H115" s="2">
        <v>200</v>
      </c>
      <c r="I115" s="2">
        <v>1985</v>
      </c>
      <c r="J115" s="63">
        <f>VLOOKUP(H115,'물량 단가 표'!$A$5:$F$22,6,0)</f>
        <v>283893</v>
      </c>
      <c r="K115" s="64">
        <f t="shared" si="1"/>
        <v>10.773739350000001</v>
      </c>
      <c r="L115" s="2" t="s">
        <v>90</v>
      </c>
      <c r="M115" s="2" t="s">
        <v>11</v>
      </c>
    </row>
    <row r="116" spans="1:13" ht="14.1" customHeight="1">
      <c r="A116" s="2">
        <v>18008</v>
      </c>
      <c r="B116" s="2" t="s">
        <v>12</v>
      </c>
      <c r="C116" s="2" t="s">
        <v>13</v>
      </c>
      <c r="D116" s="2" t="s">
        <v>86</v>
      </c>
      <c r="E116" s="3" t="s">
        <v>87</v>
      </c>
      <c r="F116" s="2">
        <v>33.9</v>
      </c>
      <c r="G116" s="2" t="s">
        <v>42</v>
      </c>
      <c r="H116" s="2">
        <v>150</v>
      </c>
      <c r="I116" s="2">
        <v>1982</v>
      </c>
      <c r="J116" s="63">
        <f>VLOOKUP(H116,'물량 단가 표'!$A$5:$F$22,6,0)</f>
        <v>262992</v>
      </c>
      <c r="K116" s="64">
        <f t="shared" si="1"/>
        <v>8.915428799999999</v>
      </c>
      <c r="L116" s="2" t="s">
        <v>90</v>
      </c>
      <c r="M116" s="2" t="s">
        <v>11</v>
      </c>
    </row>
    <row r="117" spans="1:13" ht="14.1" customHeight="1">
      <c r="A117" s="2">
        <v>18484</v>
      </c>
      <c r="B117" s="2" t="s">
        <v>12</v>
      </c>
      <c r="C117" s="2" t="s">
        <v>13</v>
      </c>
      <c r="D117" s="2" t="s">
        <v>105</v>
      </c>
      <c r="E117" s="3" t="s">
        <v>106</v>
      </c>
      <c r="F117" s="2">
        <v>5.93</v>
      </c>
      <c r="G117" s="2" t="s">
        <v>42</v>
      </c>
      <c r="H117" s="2">
        <v>100</v>
      </c>
      <c r="I117" s="2">
        <v>1985</v>
      </c>
      <c r="J117" s="63">
        <f>VLOOKUP(H117,'물량 단가 표'!$A$5:$F$22,6,0)</f>
        <v>224440</v>
      </c>
      <c r="K117" s="64">
        <f t="shared" si="1"/>
        <v>1.3309291999999999</v>
      </c>
      <c r="L117" s="2" t="s">
        <v>90</v>
      </c>
      <c r="M117" s="2" t="s">
        <v>11</v>
      </c>
    </row>
    <row r="118" spans="1:13" ht="14.1" customHeight="1">
      <c r="A118" s="2">
        <v>18757</v>
      </c>
      <c r="B118" s="2" t="s">
        <v>12</v>
      </c>
      <c r="C118" s="2" t="s">
        <v>13</v>
      </c>
      <c r="D118" s="2" t="s">
        <v>88</v>
      </c>
      <c r="E118" s="3" t="s">
        <v>89</v>
      </c>
      <c r="F118" s="2">
        <v>21.56</v>
      </c>
      <c r="G118" s="2" t="s">
        <v>42</v>
      </c>
      <c r="H118" s="2">
        <v>200</v>
      </c>
      <c r="I118" s="2">
        <v>1985</v>
      </c>
      <c r="J118" s="63">
        <f>VLOOKUP(H118,'물량 단가 표'!$A$5:$F$22,6,0)</f>
        <v>283893</v>
      </c>
      <c r="K118" s="64">
        <f t="shared" si="1"/>
        <v>6.1207330799999999</v>
      </c>
      <c r="L118" s="2" t="s">
        <v>90</v>
      </c>
      <c r="M118" s="2" t="s">
        <v>11</v>
      </c>
    </row>
    <row r="119" spans="1:13" ht="14.1" customHeight="1">
      <c r="A119" s="2">
        <v>19094</v>
      </c>
      <c r="B119" s="2" t="s">
        <v>12</v>
      </c>
      <c r="C119" s="2" t="s">
        <v>22</v>
      </c>
      <c r="D119" s="2" t="s">
        <v>142</v>
      </c>
      <c r="E119" s="3" t="s">
        <v>87</v>
      </c>
      <c r="F119" s="2">
        <v>19.440000000000001</v>
      </c>
      <c r="G119" s="2" t="s">
        <v>42</v>
      </c>
      <c r="H119" s="2">
        <v>150</v>
      </c>
      <c r="I119" s="2">
        <v>1982</v>
      </c>
      <c r="J119" s="63">
        <f>VLOOKUP(H119,'물량 단가 표'!$A$5:$F$22,6,0)</f>
        <v>262992</v>
      </c>
      <c r="K119" s="64">
        <f t="shared" si="1"/>
        <v>5.1125644800000005</v>
      </c>
      <c r="L119" s="2" t="s">
        <v>90</v>
      </c>
      <c r="M119" s="2" t="s">
        <v>11</v>
      </c>
    </row>
    <row r="120" spans="1:13" ht="14.1" customHeight="1">
      <c r="A120" s="2">
        <v>19096</v>
      </c>
      <c r="B120" s="2" t="s">
        <v>12</v>
      </c>
      <c r="C120" s="2" t="s">
        <v>13</v>
      </c>
      <c r="D120" s="2" t="s">
        <v>88</v>
      </c>
      <c r="E120" s="3" t="s">
        <v>89</v>
      </c>
      <c r="F120" s="2">
        <v>122.04</v>
      </c>
      <c r="G120" s="2" t="s">
        <v>42</v>
      </c>
      <c r="H120" s="2">
        <v>200</v>
      </c>
      <c r="I120" s="2">
        <v>1984</v>
      </c>
      <c r="J120" s="63">
        <f>VLOOKUP(H120,'물량 단가 표'!$A$5:$F$22,6,0)</f>
        <v>283893</v>
      </c>
      <c r="K120" s="64">
        <f t="shared" si="1"/>
        <v>34.646301719999997</v>
      </c>
      <c r="L120" s="2" t="s">
        <v>90</v>
      </c>
      <c r="M120" s="2" t="s">
        <v>11</v>
      </c>
    </row>
    <row r="121" spans="1:13" ht="14.1" customHeight="1">
      <c r="A121" s="2">
        <v>19261</v>
      </c>
      <c r="B121" s="2" t="s">
        <v>12</v>
      </c>
      <c r="C121" s="2" t="s">
        <v>13</v>
      </c>
      <c r="D121" s="2" t="s">
        <v>105</v>
      </c>
      <c r="E121" s="3" t="s">
        <v>106</v>
      </c>
      <c r="F121" s="2">
        <v>11.92</v>
      </c>
      <c r="G121" s="2" t="s">
        <v>42</v>
      </c>
      <c r="H121" s="2">
        <v>100</v>
      </c>
      <c r="I121" s="2">
        <v>1985</v>
      </c>
      <c r="J121" s="63">
        <f>VLOOKUP(H121,'물량 단가 표'!$A$5:$F$22,6,0)</f>
        <v>224440</v>
      </c>
      <c r="K121" s="64">
        <f t="shared" si="1"/>
        <v>2.6753247999999998</v>
      </c>
      <c r="L121" s="2" t="s">
        <v>90</v>
      </c>
      <c r="M121" s="2" t="s">
        <v>11</v>
      </c>
    </row>
    <row r="122" spans="1:13" ht="14.1" customHeight="1">
      <c r="A122" s="2">
        <v>19262</v>
      </c>
      <c r="B122" s="2" t="s">
        <v>12</v>
      </c>
      <c r="C122" s="2" t="s">
        <v>13</v>
      </c>
      <c r="D122" s="2" t="s">
        <v>124</v>
      </c>
      <c r="E122" s="3" t="s">
        <v>125</v>
      </c>
      <c r="F122" s="2">
        <v>58.01</v>
      </c>
      <c r="G122" s="2" t="s">
        <v>42</v>
      </c>
      <c r="H122" s="2">
        <v>100</v>
      </c>
      <c r="I122" s="2">
        <v>1985</v>
      </c>
      <c r="J122" s="63">
        <f>VLOOKUP(H122,'물량 단가 표'!$A$5:$F$22,6,0)</f>
        <v>224440</v>
      </c>
      <c r="K122" s="64">
        <f t="shared" si="1"/>
        <v>13.0197644</v>
      </c>
      <c r="L122" s="2" t="s">
        <v>90</v>
      </c>
      <c r="M122" s="2" t="s">
        <v>11</v>
      </c>
    </row>
    <row r="123" spans="1:13" ht="14.1" customHeight="1">
      <c r="A123" s="2">
        <v>19378</v>
      </c>
      <c r="B123" s="2" t="s">
        <v>12</v>
      </c>
      <c r="C123" s="2" t="s">
        <v>13</v>
      </c>
      <c r="D123" s="2" t="s">
        <v>105</v>
      </c>
      <c r="E123" s="3" t="s">
        <v>106</v>
      </c>
      <c r="F123" s="2">
        <v>40.659999999999997</v>
      </c>
      <c r="G123" s="2" t="s">
        <v>42</v>
      </c>
      <c r="H123" s="2">
        <v>150</v>
      </c>
      <c r="I123" s="2">
        <v>1985</v>
      </c>
      <c r="J123" s="63">
        <f>VLOOKUP(H123,'물량 단가 표'!$A$5:$F$22,6,0)</f>
        <v>262992</v>
      </c>
      <c r="K123" s="64">
        <f t="shared" si="1"/>
        <v>10.693254719999999</v>
      </c>
      <c r="L123" s="2" t="s">
        <v>90</v>
      </c>
      <c r="M123" s="2" t="s">
        <v>11</v>
      </c>
    </row>
    <row r="124" spans="1:13" ht="14.1" customHeight="1">
      <c r="A124" s="2">
        <v>19379</v>
      </c>
      <c r="B124" s="2" t="s">
        <v>12</v>
      </c>
      <c r="C124" s="2" t="s">
        <v>13</v>
      </c>
      <c r="D124" s="2" t="s">
        <v>88</v>
      </c>
      <c r="E124" s="3" t="s">
        <v>89</v>
      </c>
      <c r="F124" s="2">
        <v>88.5</v>
      </c>
      <c r="G124" s="2" t="s">
        <v>42</v>
      </c>
      <c r="H124" s="2">
        <v>100</v>
      </c>
      <c r="I124" s="2">
        <v>1985</v>
      </c>
      <c r="J124" s="63">
        <f>VLOOKUP(H124,'물량 단가 표'!$A$5:$F$22,6,0)</f>
        <v>224440</v>
      </c>
      <c r="K124" s="64">
        <f t="shared" si="1"/>
        <v>19.862939999999998</v>
      </c>
      <c r="L124" s="2" t="s">
        <v>90</v>
      </c>
      <c r="M124" s="2" t="s">
        <v>11</v>
      </c>
    </row>
    <row r="125" spans="1:13" ht="14.1" customHeight="1">
      <c r="A125" s="2">
        <v>19536</v>
      </c>
      <c r="B125" s="2" t="s">
        <v>12</v>
      </c>
      <c r="C125" s="2" t="s">
        <v>22</v>
      </c>
      <c r="D125" s="2" t="s">
        <v>142</v>
      </c>
      <c r="E125" s="3" t="s">
        <v>87</v>
      </c>
      <c r="F125" s="2">
        <v>10.84</v>
      </c>
      <c r="G125" s="2" t="s">
        <v>42</v>
      </c>
      <c r="H125" s="2">
        <v>150</v>
      </c>
      <c r="I125" s="2">
        <v>1982</v>
      </c>
      <c r="J125" s="63">
        <f>VLOOKUP(H125,'물량 단가 표'!$A$5:$F$22,6,0)</f>
        <v>262992</v>
      </c>
      <c r="K125" s="64">
        <f t="shared" si="1"/>
        <v>2.8508332799999998</v>
      </c>
      <c r="L125" s="2" t="s">
        <v>90</v>
      </c>
      <c r="M125" s="2" t="s">
        <v>11</v>
      </c>
    </row>
    <row r="126" spans="1:13" ht="14.1" customHeight="1">
      <c r="A126" s="2">
        <v>19540</v>
      </c>
      <c r="B126" s="2" t="s">
        <v>12</v>
      </c>
      <c r="C126" s="2" t="s">
        <v>13</v>
      </c>
      <c r="D126" s="2" t="s">
        <v>88</v>
      </c>
      <c r="E126" s="3" t="s">
        <v>89</v>
      </c>
      <c r="F126" s="2">
        <v>15.79</v>
      </c>
      <c r="G126" s="2" t="s">
        <v>42</v>
      </c>
      <c r="H126" s="2">
        <v>200</v>
      </c>
      <c r="I126" s="2">
        <v>1985</v>
      </c>
      <c r="J126" s="63">
        <f>VLOOKUP(H126,'물량 단가 표'!$A$5:$F$22,6,0)</f>
        <v>283893</v>
      </c>
      <c r="K126" s="64">
        <f t="shared" si="1"/>
        <v>4.4826704699999995</v>
      </c>
      <c r="L126" s="2" t="s">
        <v>90</v>
      </c>
      <c r="M126" s="2" t="s">
        <v>11</v>
      </c>
    </row>
    <row r="127" spans="1:13" ht="14.1" customHeight="1">
      <c r="A127" s="2">
        <v>19567</v>
      </c>
      <c r="B127" s="2" t="s">
        <v>12</v>
      </c>
      <c r="C127" s="2" t="s">
        <v>13</v>
      </c>
      <c r="D127" s="2" t="s">
        <v>105</v>
      </c>
      <c r="E127" s="3" t="s">
        <v>106</v>
      </c>
      <c r="F127" s="2">
        <v>32.94</v>
      </c>
      <c r="G127" s="2" t="s">
        <v>42</v>
      </c>
      <c r="H127" s="2">
        <v>80</v>
      </c>
      <c r="I127" s="2">
        <v>1985</v>
      </c>
      <c r="J127" s="63">
        <f>VLOOKUP(H127,'물량 단가 표'!$A$5:$F$22,6,0)</f>
        <v>224440</v>
      </c>
      <c r="K127" s="64">
        <f t="shared" si="1"/>
        <v>7.3930536</v>
      </c>
      <c r="L127" s="2" t="s">
        <v>90</v>
      </c>
      <c r="M127" s="2" t="s">
        <v>11</v>
      </c>
    </row>
    <row r="128" spans="1:13" ht="14.1" customHeight="1">
      <c r="A128" s="2">
        <v>19737</v>
      </c>
      <c r="B128" s="2" t="s">
        <v>12</v>
      </c>
      <c r="C128" s="2" t="s">
        <v>13</v>
      </c>
      <c r="D128" s="2" t="s">
        <v>14</v>
      </c>
      <c r="E128" s="3" t="s">
        <v>15</v>
      </c>
      <c r="F128" s="2">
        <v>8.68</v>
      </c>
      <c r="G128" s="2" t="s">
        <v>42</v>
      </c>
      <c r="H128" s="2">
        <v>150</v>
      </c>
      <c r="I128" s="2">
        <v>1983</v>
      </c>
      <c r="J128" s="63">
        <f>VLOOKUP(H128,'물량 단가 표'!$A$5:$F$22,6,0)</f>
        <v>262992</v>
      </c>
      <c r="K128" s="64">
        <f t="shared" si="1"/>
        <v>2.2827705599999999</v>
      </c>
      <c r="L128" s="2" t="s">
        <v>90</v>
      </c>
      <c r="M128" s="2" t="s">
        <v>11</v>
      </c>
    </row>
    <row r="129" spans="1:13" ht="14.1" customHeight="1">
      <c r="A129" s="2">
        <v>19982</v>
      </c>
      <c r="B129" s="2" t="s">
        <v>12</v>
      </c>
      <c r="C129" s="2" t="s">
        <v>13</v>
      </c>
      <c r="D129" s="2" t="s">
        <v>86</v>
      </c>
      <c r="E129" s="3" t="s">
        <v>87</v>
      </c>
      <c r="F129" s="2">
        <v>51.29</v>
      </c>
      <c r="G129" s="2" t="s">
        <v>42</v>
      </c>
      <c r="H129" s="2">
        <v>150</v>
      </c>
      <c r="I129" s="2">
        <v>1982</v>
      </c>
      <c r="J129" s="63">
        <f>VLOOKUP(H129,'물량 단가 표'!$A$5:$F$22,6,0)</f>
        <v>262992</v>
      </c>
      <c r="K129" s="64">
        <f t="shared" si="1"/>
        <v>13.488859679999999</v>
      </c>
      <c r="L129" s="2" t="s">
        <v>90</v>
      </c>
      <c r="M129" s="2" t="s">
        <v>11</v>
      </c>
    </row>
    <row r="130" spans="1:13" ht="14.1" customHeight="1">
      <c r="A130" s="2">
        <v>19985</v>
      </c>
      <c r="B130" s="2" t="s">
        <v>12</v>
      </c>
      <c r="C130" s="2" t="s">
        <v>13</v>
      </c>
      <c r="D130" s="2" t="s">
        <v>14</v>
      </c>
      <c r="E130" s="3" t="s">
        <v>15</v>
      </c>
      <c r="F130" s="2">
        <v>41.57</v>
      </c>
      <c r="G130" s="2" t="s">
        <v>42</v>
      </c>
      <c r="H130" s="2">
        <v>150</v>
      </c>
      <c r="I130" s="2">
        <v>1983</v>
      </c>
      <c r="J130" s="63">
        <f>VLOOKUP(H130,'물량 단가 표'!$A$5:$F$22,6,0)</f>
        <v>262992</v>
      </c>
      <c r="K130" s="64">
        <f t="shared" si="1"/>
        <v>10.932577439999999</v>
      </c>
      <c r="L130" s="2" t="s">
        <v>90</v>
      </c>
      <c r="M130" s="2" t="s">
        <v>11</v>
      </c>
    </row>
    <row r="131" spans="1:13" ht="14.1" customHeight="1">
      <c r="A131" s="2">
        <v>19987</v>
      </c>
      <c r="B131" s="2" t="s">
        <v>12</v>
      </c>
      <c r="C131" s="2" t="s">
        <v>13</v>
      </c>
      <c r="D131" s="2" t="s">
        <v>88</v>
      </c>
      <c r="E131" s="3" t="s">
        <v>89</v>
      </c>
      <c r="F131" s="2">
        <v>28.52</v>
      </c>
      <c r="G131" s="2" t="s">
        <v>42</v>
      </c>
      <c r="H131" s="2">
        <v>100</v>
      </c>
      <c r="I131" s="2">
        <v>1985</v>
      </c>
      <c r="J131" s="63">
        <f>VLOOKUP(H131,'물량 단가 표'!$A$5:$F$22,6,0)</f>
        <v>224440</v>
      </c>
      <c r="K131" s="64">
        <f t="shared" ref="K131:K133" si="2">J131*F131/1000000</f>
        <v>6.4010287999999997</v>
      </c>
      <c r="L131" s="2" t="s">
        <v>90</v>
      </c>
      <c r="M131" s="2" t="s">
        <v>11</v>
      </c>
    </row>
    <row r="132" spans="1:13" ht="14.1" customHeight="1">
      <c r="A132" s="2">
        <v>20056</v>
      </c>
      <c r="B132" s="2" t="s">
        <v>12</v>
      </c>
      <c r="C132" s="2" t="s">
        <v>13</v>
      </c>
      <c r="D132" s="2" t="s">
        <v>88</v>
      </c>
      <c r="E132" s="3" t="s">
        <v>89</v>
      </c>
      <c r="F132" s="2">
        <v>103.02</v>
      </c>
      <c r="G132" s="2" t="s">
        <v>42</v>
      </c>
      <c r="H132" s="2">
        <v>100</v>
      </c>
      <c r="I132" s="2">
        <v>1985</v>
      </c>
      <c r="J132" s="63">
        <f>VLOOKUP(H132,'물량 단가 표'!$A$5:$F$22,6,0)</f>
        <v>224440</v>
      </c>
      <c r="K132" s="64">
        <f t="shared" si="2"/>
        <v>23.1218088</v>
      </c>
      <c r="L132" s="2" t="s">
        <v>90</v>
      </c>
      <c r="M132" s="2" t="s">
        <v>11</v>
      </c>
    </row>
    <row r="133" spans="1:13" ht="14.1" customHeight="1">
      <c r="A133" s="2">
        <v>20269</v>
      </c>
      <c r="B133" s="2" t="s">
        <v>12</v>
      </c>
      <c r="C133" s="2" t="s">
        <v>13</v>
      </c>
      <c r="D133" s="2" t="s">
        <v>88</v>
      </c>
      <c r="E133" s="3" t="s">
        <v>89</v>
      </c>
      <c r="F133" s="2">
        <v>172.2</v>
      </c>
      <c r="G133" s="2" t="s">
        <v>42</v>
      </c>
      <c r="H133" s="2">
        <v>200</v>
      </c>
      <c r="I133" s="2">
        <v>1985</v>
      </c>
      <c r="J133" s="63">
        <f>VLOOKUP(H133,'물량 단가 표'!$A$5:$F$22,6,0)</f>
        <v>283893</v>
      </c>
      <c r="K133" s="64">
        <f t="shared" si="2"/>
        <v>48.886374599999996</v>
      </c>
      <c r="L133" s="2" t="s">
        <v>90</v>
      </c>
      <c r="M133" s="2" t="s">
        <v>11</v>
      </c>
    </row>
  </sheetData>
  <autoFilter ref="A1:M133">
    <filterColumn colId="6"/>
    <filterColumn colId="11"/>
  </autoFilter>
  <phoneticPr fontId="5" type="noConversion"/>
  <pageMargins left="0.70866141732283472" right="0.70866141732283472" top="0.87" bottom="0.74803149606299213" header="0.47244094488188981" footer="0.31496062992125984"/>
  <pageSetup paperSize="9" scale="58" orientation="portrait" horizontalDpi="300" verticalDpi="300" r:id="rId1"/>
  <headerFooter>
    <oddHeader>&amp;C&amp;"HY울릉도B,보통"&amp;20안산시 노후관로 물량산출
&amp;14-생활용수 1단계-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278"/>
  <sheetViews>
    <sheetView workbookViewId="0"/>
  </sheetViews>
  <sheetFormatPr defaultRowHeight="16.5"/>
  <cols>
    <col min="1" max="1" width="7.75" bestFit="1" customWidth="1"/>
    <col min="2" max="2" width="7.125" bestFit="1" customWidth="1"/>
    <col min="3" max="3" width="13" bestFit="1" customWidth="1"/>
    <col min="4" max="4" width="10.125" customWidth="1"/>
    <col min="5" max="5" width="13.75" bestFit="1" customWidth="1"/>
    <col min="6" max="6" width="12.125" bestFit="1" customWidth="1"/>
    <col min="7" max="8" width="7.625" customWidth="1"/>
    <col min="10" max="10" width="11.375" customWidth="1"/>
    <col min="11" max="11" width="16.5" bestFit="1" customWidth="1"/>
    <col min="13" max="13" width="11.75" customWidth="1"/>
  </cols>
  <sheetData>
    <row r="1" spans="1:13" s="1" customFormat="1">
      <c r="A1" s="58" t="s">
        <v>3</v>
      </c>
      <c r="B1" s="58" t="s">
        <v>0</v>
      </c>
      <c r="C1" s="58" t="s">
        <v>1</v>
      </c>
      <c r="D1" s="58" t="s">
        <v>2</v>
      </c>
      <c r="E1" s="58" t="s">
        <v>4</v>
      </c>
      <c r="F1" s="58" t="s">
        <v>226</v>
      </c>
      <c r="G1" s="58" t="s">
        <v>5</v>
      </c>
      <c r="H1" s="58" t="s">
        <v>6</v>
      </c>
      <c r="I1" s="58" t="s">
        <v>7</v>
      </c>
      <c r="J1" s="58" t="s">
        <v>227</v>
      </c>
      <c r="K1" s="58" t="s">
        <v>228</v>
      </c>
      <c r="L1" s="58" t="s">
        <v>8</v>
      </c>
      <c r="M1" s="58" t="s">
        <v>9</v>
      </c>
    </row>
    <row r="2" spans="1:13" ht="14.1" customHeight="1">
      <c r="A2" s="2">
        <v>2795</v>
      </c>
      <c r="B2" s="2" t="s">
        <v>43</v>
      </c>
      <c r="C2" s="2" t="s">
        <v>23</v>
      </c>
      <c r="D2" s="2" t="s">
        <v>69</v>
      </c>
      <c r="E2" s="3" t="s">
        <v>70</v>
      </c>
      <c r="F2" s="2">
        <v>21.34</v>
      </c>
      <c r="G2" s="2" t="s">
        <v>42</v>
      </c>
      <c r="H2" s="2">
        <v>100</v>
      </c>
      <c r="I2" s="2">
        <v>1984</v>
      </c>
      <c r="J2" s="63">
        <f>VLOOKUP(H2,'물량 단가 표'!$A$5:$F$22,6,0)</f>
        <v>224440</v>
      </c>
      <c r="K2" s="64">
        <f>J2*F2/1000000</f>
        <v>4.7895496</v>
      </c>
      <c r="L2" s="2" t="s">
        <v>30</v>
      </c>
      <c r="M2" s="2" t="s">
        <v>11</v>
      </c>
    </row>
    <row r="3" spans="1:13" ht="14.1" customHeight="1">
      <c r="A3" s="2">
        <v>2845</v>
      </c>
      <c r="B3" s="2" t="s">
        <v>43</v>
      </c>
      <c r="C3" s="2" t="s">
        <v>23</v>
      </c>
      <c r="D3" s="2" t="s">
        <v>91</v>
      </c>
      <c r="E3" s="3" t="s">
        <v>92</v>
      </c>
      <c r="F3" s="2">
        <v>43.8</v>
      </c>
      <c r="G3" s="2" t="s">
        <v>42</v>
      </c>
      <c r="H3" s="2">
        <v>80</v>
      </c>
      <c r="I3" s="2">
        <v>1985</v>
      </c>
      <c r="J3" s="63">
        <f>VLOOKUP(H3,'물량 단가 표'!$A$5:$F$22,6,0)</f>
        <v>224440</v>
      </c>
      <c r="K3" s="64">
        <f t="shared" ref="K3:K66" si="0">J3*F3/1000000</f>
        <v>9.8304720000000003</v>
      </c>
      <c r="L3" s="2" t="s">
        <v>30</v>
      </c>
      <c r="M3" s="2" t="s">
        <v>11</v>
      </c>
    </row>
    <row r="4" spans="1:13" ht="14.1" customHeight="1">
      <c r="A4" s="2">
        <v>2963</v>
      </c>
      <c r="B4" s="2" t="s">
        <v>43</v>
      </c>
      <c r="C4" s="2" t="s">
        <v>23</v>
      </c>
      <c r="D4" s="2" t="s">
        <v>113</v>
      </c>
      <c r="E4" s="3" t="s">
        <v>114</v>
      </c>
      <c r="F4" s="2">
        <v>43.39</v>
      </c>
      <c r="G4" s="2" t="s">
        <v>42</v>
      </c>
      <c r="H4" s="2">
        <v>150</v>
      </c>
      <c r="I4" s="2">
        <v>1984</v>
      </c>
      <c r="J4" s="63">
        <f>VLOOKUP(H4,'물량 단가 표'!$A$5:$F$22,6,0)</f>
        <v>262992</v>
      </c>
      <c r="K4" s="64">
        <f t="shared" si="0"/>
        <v>11.41122288</v>
      </c>
      <c r="L4" s="2" t="s">
        <v>30</v>
      </c>
      <c r="M4" s="2" t="s">
        <v>11</v>
      </c>
    </row>
    <row r="5" spans="1:13" ht="14.1" customHeight="1">
      <c r="A5" s="2">
        <v>3203</v>
      </c>
      <c r="B5" s="2" t="s">
        <v>43</v>
      </c>
      <c r="C5" s="2" t="s">
        <v>23</v>
      </c>
      <c r="D5" s="2" t="s">
        <v>122</v>
      </c>
      <c r="E5" s="3" t="s">
        <v>123</v>
      </c>
      <c r="F5" s="2">
        <v>44.19</v>
      </c>
      <c r="G5" s="2" t="s">
        <v>42</v>
      </c>
      <c r="H5" s="2">
        <v>200</v>
      </c>
      <c r="I5" s="2">
        <v>1984</v>
      </c>
      <c r="J5" s="63">
        <f>VLOOKUP(H5,'물량 단가 표'!$A$5:$F$22,6,0)</f>
        <v>283893</v>
      </c>
      <c r="K5" s="64">
        <f t="shared" si="0"/>
        <v>12.54523167</v>
      </c>
      <c r="L5" s="2" t="s">
        <v>30</v>
      </c>
      <c r="M5" s="2" t="s">
        <v>11</v>
      </c>
    </row>
    <row r="6" spans="1:13" ht="14.1" customHeight="1">
      <c r="A6" s="2">
        <v>3264</v>
      </c>
      <c r="B6" s="2" t="s">
        <v>43</v>
      </c>
      <c r="C6" s="2" t="s">
        <v>23</v>
      </c>
      <c r="D6" s="2" t="s">
        <v>113</v>
      </c>
      <c r="E6" s="3" t="s">
        <v>114</v>
      </c>
      <c r="F6" s="2">
        <v>45.01</v>
      </c>
      <c r="G6" s="2" t="s">
        <v>42</v>
      </c>
      <c r="H6" s="2">
        <v>200</v>
      </c>
      <c r="I6" s="2">
        <v>1984</v>
      </c>
      <c r="J6" s="63">
        <f>VLOOKUP(H6,'물량 단가 표'!$A$5:$F$22,6,0)</f>
        <v>283893</v>
      </c>
      <c r="K6" s="64">
        <f t="shared" si="0"/>
        <v>12.77802393</v>
      </c>
      <c r="L6" s="2" t="s">
        <v>30</v>
      </c>
      <c r="M6" s="2" t="s">
        <v>11</v>
      </c>
    </row>
    <row r="7" spans="1:13" ht="14.1" customHeight="1">
      <c r="A7" s="2">
        <v>3270</v>
      </c>
      <c r="B7" s="2" t="s">
        <v>43</v>
      </c>
      <c r="C7" s="2" t="s">
        <v>23</v>
      </c>
      <c r="D7" s="2" t="s">
        <v>93</v>
      </c>
      <c r="E7" s="3" t="s">
        <v>94</v>
      </c>
      <c r="F7" s="2">
        <v>18.27</v>
      </c>
      <c r="G7" s="2" t="s">
        <v>42</v>
      </c>
      <c r="H7" s="2">
        <v>200</v>
      </c>
      <c r="I7" s="2">
        <v>1985</v>
      </c>
      <c r="J7" s="63">
        <f>VLOOKUP(H7,'물량 단가 표'!$A$5:$F$22,6,0)</f>
        <v>283893</v>
      </c>
      <c r="K7" s="64">
        <f t="shared" si="0"/>
        <v>5.1867251100000002</v>
      </c>
      <c r="L7" s="2" t="s">
        <v>30</v>
      </c>
      <c r="M7" s="2" t="s">
        <v>11</v>
      </c>
    </row>
    <row r="8" spans="1:13" ht="14.1" customHeight="1">
      <c r="A8" s="2">
        <v>3276</v>
      </c>
      <c r="B8" s="2" t="s">
        <v>43</v>
      </c>
      <c r="C8" s="2" t="s">
        <v>23</v>
      </c>
      <c r="D8" s="2" t="s">
        <v>122</v>
      </c>
      <c r="E8" s="3" t="s">
        <v>123</v>
      </c>
      <c r="F8" s="2">
        <v>79.62</v>
      </c>
      <c r="G8" s="2" t="s">
        <v>42</v>
      </c>
      <c r="H8" s="2">
        <v>80</v>
      </c>
      <c r="I8" s="2">
        <v>1980</v>
      </c>
      <c r="J8" s="63">
        <f>VLOOKUP(H8,'물량 단가 표'!$A$5:$F$22,6,0)</f>
        <v>224440</v>
      </c>
      <c r="K8" s="64">
        <f t="shared" si="0"/>
        <v>17.869912800000002</v>
      </c>
      <c r="L8" s="2" t="s">
        <v>30</v>
      </c>
      <c r="M8" s="2" t="s">
        <v>11</v>
      </c>
    </row>
    <row r="9" spans="1:13" ht="14.1" customHeight="1">
      <c r="A9" s="2">
        <v>3338</v>
      </c>
      <c r="B9" s="2" t="s">
        <v>43</v>
      </c>
      <c r="C9" s="2" t="s">
        <v>23</v>
      </c>
      <c r="D9" s="2" t="s">
        <v>113</v>
      </c>
      <c r="E9" s="3" t="s">
        <v>114</v>
      </c>
      <c r="F9" s="2">
        <v>246.87</v>
      </c>
      <c r="G9" s="2" t="s">
        <v>42</v>
      </c>
      <c r="H9" s="2">
        <v>600</v>
      </c>
      <c r="I9" s="2">
        <v>1984</v>
      </c>
      <c r="J9" s="63">
        <f>VLOOKUP(H9,'물량 단가 표'!$B$26:$D$37,3,0)</f>
        <v>533696</v>
      </c>
      <c r="K9" s="64">
        <f t="shared" si="0"/>
        <v>131.75353152</v>
      </c>
      <c r="L9" s="2" t="s">
        <v>30</v>
      </c>
      <c r="M9" s="2" t="s">
        <v>11</v>
      </c>
    </row>
    <row r="10" spans="1:13" ht="14.1" customHeight="1">
      <c r="A10" s="2">
        <v>3392</v>
      </c>
      <c r="B10" s="2" t="s">
        <v>43</v>
      </c>
      <c r="C10" s="2" t="s">
        <v>23</v>
      </c>
      <c r="D10" s="2" t="s">
        <v>93</v>
      </c>
      <c r="E10" s="3" t="s">
        <v>94</v>
      </c>
      <c r="F10" s="2">
        <v>33.06</v>
      </c>
      <c r="G10" s="2" t="s">
        <v>42</v>
      </c>
      <c r="H10" s="2">
        <v>100</v>
      </c>
      <c r="I10" s="2">
        <v>1985</v>
      </c>
      <c r="J10" s="63">
        <f>VLOOKUP(H10,'물량 단가 표'!$A$5:$F$22,6,0)</f>
        <v>224440</v>
      </c>
      <c r="K10" s="64">
        <f t="shared" si="0"/>
        <v>7.4199864</v>
      </c>
      <c r="L10" s="2" t="s">
        <v>30</v>
      </c>
      <c r="M10" s="2" t="s">
        <v>11</v>
      </c>
    </row>
    <row r="11" spans="1:13" ht="14.1" customHeight="1">
      <c r="A11" s="2">
        <v>3400</v>
      </c>
      <c r="B11" s="2" t="s">
        <v>43</v>
      </c>
      <c r="C11" s="2" t="s">
        <v>23</v>
      </c>
      <c r="D11" s="2" t="s">
        <v>113</v>
      </c>
      <c r="E11" s="3" t="s">
        <v>114</v>
      </c>
      <c r="F11" s="2">
        <v>100.74</v>
      </c>
      <c r="G11" s="2" t="s">
        <v>42</v>
      </c>
      <c r="H11" s="2">
        <v>150</v>
      </c>
      <c r="I11" s="2">
        <v>1984</v>
      </c>
      <c r="J11" s="63">
        <f>VLOOKUP(H11,'물량 단가 표'!$A$5:$F$22,6,0)</f>
        <v>262992</v>
      </c>
      <c r="K11" s="64">
        <f t="shared" si="0"/>
        <v>26.49381408</v>
      </c>
      <c r="L11" s="2" t="s">
        <v>30</v>
      </c>
      <c r="M11" s="2" t="s">
        <v>11</v>
      </c>
    </row>
    <row r="12" spans="1:13" ht="14.1" customHeight="1">
      <c r="A12" s="2">
        <v>3506</v>
      </c>
      <c r="B12" s="2" t="s">
        <v>43</v>
      </c>
      <c r="C12" s="2" t="s">
        <v>23</v>
      </c>
      <c r="D12" s="2" t="s">
        <v>69</v>
      </c>
      <c r="E12" s="3" t="s">
        <v>70</v>
      </c>
      <c r="F12" s="2">
        <v>44.72</v>
      </c>
      <c r="G12" s="2" t="s">
        <v>42</v>
      </c>
      <c r="H12" s="2">
        <v>100</v>
      </c>
      <c r="I12" s="2">
        <v>1984</v>
      </c>
      <c r="J12" s="63">
        <f>VLOOKUP(H12,'물량 단가 표'!$A$5:$F$22,6,0)</f>
        <v>224440</v>
      </c>
      <c r="K12" s="64">
        <f t="shared" si="0"/>
        <v>10.036956799999999</v>
      </c>
      <c r="L12" s="2" t="s">
        <v>30</v>
      </c>
      <c r="M12" s="2" t="s">
        <v>11</v>
      </c>
    </row>
    <row r="13" spans="1:13" ht="14.1" customHeight="1">
      <c r="A13" s="2">
        <v>3507</v>
      </c>
      <c r="B13" s="2" t="s">
        <v>43</v>
      </c>
      <c r="C13" s="2" t="s">
        <v>23</v>
      </c>
      <c r="D13" s="2" t="s">
        <v>91</v>
      </c>
      <c r="E13" s="3" t="s">
        <v>92</v>
      </c>
      <c r="F13" s="2">
        <v>68.48</v>
      </c>
      <c r="G13" s="2" t="s">
        <v>42</v>
      </c>
      <c r="H13" s="2">
        <v>100</v>
      </c>
      <c r="I13" s="2">
        <v>1985</v>
      </c>
      <c r="J13" s="63">
        <f>VLOOKUP(H13,'물량 단가 표'!$A$5:$F$22,6,0)</f>
        <v>224440</v>
      </c>
      <c r="K13" s="64">
        <f t="shared" si="0"/>
        <v>15.369651200000002</v>
      </c>
      <c r="L13" s="2" t="s">
        <v>30</v>
      </c>
      <c r="M13" s="2" t="s">
        <v>11</v>
      </c>
    </row>
    <row r="14" spans="1:13" ht="14.1" customHeight="1">
      <c r="A14" s="2">
        <v>3535</v>
      </c>
      <c r="B14" s="2" t="s">
        <v>43</v>
      </c>
      <c r="C14" s="2" t="s">
        <v>23</v>
      </c>
      <c r="D14" s="2" t="s">
        <v>91</v>
      </c>
      <c r="E14" s="3" t="s">
        <v>92</v>
      </c>
      <c r="F14" s="2">
        <v>10.43</v>
      </c>
      <c r="G14" s="2" t="s">
        <v>42</v>
      </c>
      <c r="H14" s="2">
        <v>80</v>
      </c>
      <c r="I14" s="2">
        <v>1985</v>
      </c>
      <c r="J14" s="63">
        <f>VLOOKUP(H14,'물량 단가 표'!$A$5:$F$22,6,0)</f>
        <v>224440</v>
      </c>
      <c r="K14" s="64">
        <f t="shared" si="0"/>
        <v>2.3409091999999996</v>
      </c>
      <c r="L14" s="2" t="s">
        <v>30</v>
      </c>
      <c r="M14" s="2" t="s">
        <v>11</v>
      </c>
    </row>
    <row r="15" spans="1:13" ht="14.1" customHeight="1">
      <c r="A15" s="2">
        <v>3536</v>
      </c>
      <c r="B15" s="2" t="s">
        <v>43</v>
      </c>
      <c r="C15" s="2" t="s">
        <v>23</v>
      </c>
      <c r="D15" s="2" t="s">
        <v>91</v>
      </c>
      <c r="E15" s="3" t="s">
        <v>92</v>
      </c>
      <c r="F15" s="2">
        <v>105.57</v>
      </c>
      <c r="G15" s="2" t="s">
        <v>42</v>
      </c>
      <c r="H15" s="2">
        <v>100</v>
      </c>
      <c r="I15" s="2">
        <v>1985</v>
      </c>
      <c r="J15" s="63">
        <f>VLOOKUP(H15,'물량 단가 표'!$A$5:$F$22,6,0)</f>
        <v>224440</v>
      </c>
      <c r="K15" s="64">
        <f t="shared" si="0"/>
        <v>23.694130799999996</v>
      </c>
      <c r="L15" s="2" t="s">
        <v>30</v>
      </c>
      <c r="M15" s="2" t="s">
        <v>11</v>
      </c>
    </row>
    <row r="16" spans="1:13" ht="14.1" customHeight="1">
      <c r="A16" s="2">
        <v>3575</v>
      </c>
      <c r="B16" s="2" t="s">
        <v>43</v>
      </c>
      <c r="C16" s="2" t="s">
        <v>23</v>
      </c>
      <c r="D16" s="2" t="s">
        <v>91</v>
      </c>
      <c r="E16" s="3" t="s">
        <v>92</v>
      </c>
      <c r="F16" s="2">
        <v>120.21</v>
      </c>
      <c r="G16" s="2" t="s">
        <v>42</v>
      </c>
      <c r="H16" s="2">
        <v>100</v>
      </c>
      <c r="I16" s="2">
        <v>1985</v>
      </c>
      <c r="J16" s="63">
        <f>VLOOKUP(H16,'물량 단가 표'!$A$5:$F$22,6,0)</f>
        <v>224440</v>
      </c>
      <c r="K16" s="64">
        <f t="shared" si="0"/>
        <v>26.979932399999999</v>
      </c>
      <c r="L16" s="2" t="s">
        <v>30</v>
      </c>
      <c r="M16" s="2" t="s">
        <v>11</v>
      </c>
    </row>
    <row r="17" spans="1:13" ht="14.1" customHeight="1">
      <c r="A17" s="2">
        <v>3686</v>
      </c>
      <c r="B17" s="2" t="s">
        <v>43</v>
      </c>
      <c r="C17" s="2" t="s">
        <v>23</v>
      </c>
      <c r="D17" s="2" t="s">
        <v>113</v>
      </c>
      <c r="E17" s="3" t="s">
        <v>114</v>
      </c>
      <c r="F17" s="2">
        <v>39.51</v>
      </c>
      <c r="G17" s="2" t="s">
        <v>42</v>
      </c>
      <c r="H17" s="2">
        <v>150</v>
      </c>
      <c r="I17" s="2">
        <v>1984</v>
      </c>
      <c r="J17" s="63">
        <f>VLOOKUP(H17,'물량 단가 표'!$A$5:$F$22,6,0)</f>
        <v>262992</v>
      </c>
      <c r="K17" s="64">
        <f t="shared" si="0"/>
        <v>10.390813919999999</v>
      </c>
      <c r="L17" s="2" t="s">
        <v>30</v>
      </c>
      <c r="M17" s="2" t="s">
        <v>11</v>
      </c>
    </row>
    <row r="18" spans="1:13" ht="14.1" customHeight="1">
      <c r="A18" s="2">
        <v>3737</v>
      </c>
      <c r="B18" s="2" t="s">
        <v>43</v>
      </c>
      <c r="C18" s="2" t="s">
        <v>23</v>
      </c>
      <c r="D18" s="2" t="s">
        <v>113</v>
      </c>
      <c r="E18" s="3" t="s">
        <v>114</v>
      </c>
      <c r="F18" s="2">
        <v>282.87</v>
      </c>
      <c r="G18" s="2" t="s">
        <v>42</v>
      </c>
      <c r="H18" s="2">
        <v>200</v>
      </c>
      <c r="I18" s="2">
        <v>1984</v>
      </c>
      <c r="J18" s="63">
        <f>VLOOKUP(H18,'물량 단가 표'!$A$5:$F$22,6,0)</f>
        <v>283893</v>
      </c>
      <c r="K18" s="64">
        <f t="shared" si="0"/>
        <v>80.304812909999995</v>
      </c>
      <c r="L18" s="2" t="s">
        <v>30</v>
      </c>
      <c r="M18" s="2" t="s">
        <v>11</v>
      </c>
    </row>
    <row r="19" spans="1:13" ht="14.1" customHeight="1">
      <c r="A19" s="2">
        <v>3739</v>
      </c>
      <c r="B19" s="2" t="s">
        <v>43</v>
      </c>
      <c r="C19" s="2" t="s">
        <v>23</v>
      </c>
      <c r="D19" s="2" t="s">
        <v>93</v>
      </c>
      <c r="E19" s="3" t="s">
        <v>94</v>
      </c>
      <c r="F19" s="2">
        <v>299.45</v>
      </c>
      <c r="G19" s="2" t="s">
        <v>42</v>
      </c>
      <c r="H19" s="2">
        <v>80</v>
      </c>
      <c r="I19" s="2">
        <v>1984</v>
      </c>
      <c r="J19" s="63">
        <f>VLOOKUP(H19,'물량 단가 표'!$A$5:$F$22,6,0)</f>
        <v>224440</v>
      </c>
      <c r="K19" s="64">
        <f t="shared" si="0"/>
        <v>67.208557999999996</v>
      </c>
      <c r="L19" s="2" t="s">
        <v>30</v>
      </c>
      <c r="M19" s="2" t="s">
        <v>11</v>
      </c>
    </row>
    <row r="20" spans="1:13" ht="14.1" customHeight="1">
      <c r="A20" s="2">
        <v>3801</v>
      </c>
      <c r="B20" s="2" t="s">
        <v>43</v>
      </c>
      <c r="C20" s="2" t="s">
        <v>23</v>
      </c>
      <c r="D20" s="2" t="s">
        <v>91</v>
      </c>
      <c r="E20" s="3" t="s">
        <v>92</v>
      </c>
      <c r="F20" s="2">
        <v>12.25</v>
      </c>
      <c r="G20" s="2" t="s">
        <v>42</v>
      </c>
      <c r="H20" s="2">
        <v>100</v>
      </c>
      <c r="I20" s="2">
        <v>1985</v>
      </c>
      <c r="J20" s="63">
        <f>VLOOKUP(H20,'물량 단가 표'!$A$5:$F$22,6,0)</f>
        <v>224440</v>
      </c>
      <c r="K20" s="64">
        <f t="shared" si="0"/>
        <v>2.74939</v>
      </c>
      <c r="L20" s="2" t="s">
        <v>30</v>
      </c>
      <c r="M20" s="2" t="s">
        <v>11</v>
      </c>
    </row>
    <row r="21" spans="1:13" ht="14.1" customHeight="1">
      <c r="A21" s="2">
        <v>3860</v>
      </c>
      <c r="B21" s="2" t="s">
        <v>43</v>
      </c>
      <c r="C21" s="2" t="s">
        <v>23</v>
      </c>
      <c r="D21" s="2" t="s">
        <v>91</v>
      </c>
      <c r="E21" s="3" t="s">
        <v>92</v>
      </c>
      <c r="F21" s="2">
        <v>100.61</v>
      </c>
      <c r="G21" s="2" t="s">
        <v>42</v>
      </c>
      <c r="H21" s="2">
        <v>100</v>
      </c>
      <c r="I21" s="2">
        <v>1985</v>
      </c>
      <c r="J21" s="63">
        <f>VLOOKUP(H21,'물량 단가 표'!$A$5:$F$22,6,0)</f>
        <v>224440</v>
      </c>
      <c r="K21" s="64">
        <f t="shared" si="0"/>
        <v>22.580908399999998</v>
      </c>
      <c r="L21" s="2" t="s">
        <v>30</v>
      </c>
      <c r="M21" s="2" t="s">
        <v>11</v>
      </c>
    </row>
    <row r="22" spans="1:13" ht="14.1" customHeight="1">
      <c r="A22" s="2">
        <v>3920</v>
      </c>
      <c r="B22" s="2" t="s">
        <v>43</v>
      </c>
      <c r="C22" s="2" t="s">
        <v>23</v>
      </c>
      <c r="D22" s="2" t="s">
        <v>93</v>
      </c>
      <c r="E22" s="3" t="s">
        <v>94</v>
      </c>
      <c r="F22" s="2">
        <v>131.81</v>
      </c>
      <c r="G22" s="2" t="s">
        <v>42</v>
      </c>
      <c r="H22" s="2">
        <v>150</v>
      </c>
      <c r="I22" s="2">
        <v>1985</v>
      </c>
      <c r="J22" s="63">
        <f>VLOOKUP(H22,'물량 단가 표'!$A$5:$F$22,6,0)</f>
        <v>262992</v>
      </c>
      <c r="K22" s="64">
        <f t="shared" si="0"/>
        <v>34.664975520000006</v>
      </c>
      <c r="L22" s="2" t="s">
        <v>30</v>
      </c>
      <c r="M22" s="2" t="s">
        <v>11</v>
      </c>
    </row>
    <row r="23" spans="1:13" ht="14.1" customHeight="1">
      <c r="A23" s="2">
        <v>3921</v>
      </c>
      <c r="B23" s="2" t="s">
        <v>43</v>
      </c>
      <c r="C23" s="2" t="s">
        <v>23</v>
      </c>
      <c r="D23" s="2" t="s">
        <v>93</v>
      </c>
      <c r="E23" s="3" t="s">
        <v>94</v>
      </c>
      <c r="F23" s="2">
        <v>18.440000000000001</v>
      </c>
      <c r="G23" s="2" t="s">
        <v>42</v>
      </c>
      <c r="H23" s="2">
        <v>100</v>
      </c>
      <c r="I23" s="2">
        <v>1985</v>
      </c>
      <c r="J23" s="63">
        <f>VLOOKUP(H23,'물량 단가 표'!$A$5:$F$22,6,0)</f>
        <v>224440</v>
      </c>
      <c r="K23" s="64">
        <f t="shared" si="0"/>
        <v>4.1386735999999997</v>
      </c>
      <c r="L23" s="2" t="s">
        <v>30</v>
      </c>
      <c r="M23" s="2" t="s">
        <v>11</v>
      </c>
    </row>
    <row r="24" spans="1:13" ht="14.1" customHeight="1">
      <c r="A24" s="2">
        <v>3925</v>
      </c>
      <c r="B24" s="2" t="s">
        <v>43</v>
      </c>
      <c r="C24" s="2" t="s">
        <v>23</v>
      </c>
      <c r="D24" s="2" t="s">
        <v>113</v>
      </c>
      <c r="E24" s="3" t="s">
        <v>114</v>
      </c>
      <c r="F24" s="2">
        <v>154.5</v>
      </c>
      <c r="G24" s="2" t="s">
        <v>42</v>
      </c>
      <c r="H24" s="2">
        <v>150</v>
      </c>
      <c r="I24" s="2">
        <v>1984</v>
      </c>
      <c r="J24" s="63">
        <f>VLOOKUP(H24,'물량 단가 표'!$A$5:$F$22,6,0)</f>
        <v>262992</v>
      </c>
      <c r="K24" s="64">
        <f t="shared" si="0"/>
        <v>40.632263999999999</v>
      </c>
      <c r="L24" s="2" t="s">
        <v>30</v>
      </c>
      <c r="M24" s="2" t="s">
        <v>11</v>
      </c>
    </row>
    <row r="25" spans="1:13" ht="14.1" customHeight="1">
      <c r="A25" s="2">
        <v>3984</v>
      </c>
      <c r="B25" s="2" t="s">
        <v>43</v>
      </c>
      <c r="C25" s="2" t="s">
        <v>23</v>
      </c>
      <c r="D25" s="2" t="s">
        <v>91</v>
      </c>
      <c r="E25" s="3" t="s">
        <v>92</v>
      </c>
      <c r="F25" s="2">
        <v>59.45</v>
      </c>
      <c r="G25" s="2" t="s">
        <v>42</v>
      </c>
      <c r="H25" s="2">
        <v>80</v>
      </c>
      <c r="I25" s="2">
        <v>1985</v>
      </c>
      <c r="J25" s="63">
        <f>VLOOKUP(H25,'물량 단가 표'!$A$5:$F$22,6,0)</f>
        <v>224440</v>
      </c>
      <c r="K25" s="64">
        <f t="shared" si="0"/>
        <v>13.342957999999999</v>
      </c>
      <c r="L25" s="2" t="s">
        <v>30</v>
      </c>
      <c r="M25" s="2" t="s">
        <v>11</v>
      </c>
    </row>
    <row r="26" spans="1:13" ht="14.1" customHeight="1">
      <c r="A26" s="2">
        <v>4045</v>
      </c>
      <c r="B26" s="2" t="s">
        <v>43</v>
      </c>
      <c r="C26" s="2" t="s">
        <v>23</v>
      </c>
      <c r="D26" s="2" t="s">
        <v>93</v>
      </c>
      <c r="E26" s="3" t="s">
        <v>94</v>
      </c>
      <c r="F26" s="2">
        <v>58.41</v>
      </c>
      <c r="G26" s="2" t="s">
        <v>42</v>
      </c>
      <c r="H26" s="2">
        <v>100</v>
      </c>
      <c r="I26" s="2">
        <v>1985</v>
      </c>
      <c r="J26" s="63">
        <f>VLOOKUP(H26,'물량 단가 표'!$A$5:$F$22,6,0)</f>
        <v>224440</v>
      </c>
      <c r="K26" s="64">
        <f t="shared" si="0"/>
        <v>13.109540399999998</v>
      </c>
      <c r="L26" s="2" t="s">
        <v>30</v>
      </c>
      <c r="M26" s="2" t="s">
        <v>11</v>
      </c>
    </row>
    <row r="27" spans="1:13" ht="14.1" customHeight="1">
      <c r="A27" s="2">
        <v>4050</v>
      </c>
      <c r="B27" s="2" t="s">
        <v>43</v>
      </c>
      <c r="C27" s="2" t="s">
        <v>23</v>
      </c>
      <c r="D27" s="2" t="s">
        <v>115</v>
      </c>
      <c r="E27" s="3" t="s">
        <v>116</v>
      </c>
      <c r="F27" s="2">
        <v>16.829999999999998</v>
      </c>
      <c r="G27" s="2" t="s">
        <v>42</v>
      </c>
      <c r="H27" s="2">
        <v>100</v>
      </c>
      <c r="I27" s="2">
        <v>1984</v>
      </c>
      <c r="J27" s="63">
        <f>VLOOKUP(H27,'물량 단가 표'!$A$5:$F$22,6,0)</f>
        <v>224440</v>
      </c>
      <c r="K27" s="64">
        <f t="shared" si="0"/>
        <v>3.7773251999999999</v>
      </c>
      <c r="L27" s="2" t="s">
        <v>30</v>
      </c>
      <c r="M27" s="2" t="s">
        <v>11</v>
      </c>
    </row>
    <row r="28" spans="1:13" ht="14.1" customHeight="1">
      <c r="A28" s="2">
        <v>4051</v>
      </c>
      <c r="B28" s="2" t="s">
        <v>43</v>
      </c>
      <c r="C28" s="2" t="s">
        <v>23</v>
      </c>
      <c r="D28" s="2" t="s">
        <v>115</v>
      </c>
      <c r="E28" s="3" t="s">
        <v>116</v>
      </c>
      <c r="F28" s="2">
        <v>105.08</v>
      </c>
      <c r="G28" s="2" t="s">
        <v>42</v>
      </c>
      <c r="H28" s="2">
        <v>150</v>
      </c>
      <c r="I28" s="2">
        <v>1984</v>
      </c>
      <c r="J28" s="63">
        <f>VLOOKUP(H28,'물량 단가 표'!$A$5:$F$22,6,0)</f>
        <v>262992</v>
      </c>
      <c r="K28" s="64">
        <f t="shared" si="0"/>
        <v>27.635199359999998</v>
      </c>
      <c r="L28" s="2" t="s">
        <v>30</v>
      </c>
      <c r="M28" s="2" t="s">
        <v>11</v>
      </c>
    </row>
    <row r="29" spans="1:13" ht="14.1" customHeight="1">
      <c r="A29" s="2">
        <v>4095</v>
      </c>
      <c r="B29" s="2" t="s">
        <v>43</v>
      </c>
      <c r="C29" s="2" t="s">
        <v>23</v>
      </c>
      <c r="D29" s="2" t="s">
        <v>93</v>
      </c>
      <c r="E29" s="3" t="s">
        <v>94</v>
      </c>
      <c r="F29" s="2">
        <v>30.09</v>
      </c>
      <c r="G29" s="2" t="s">
        <v>42</v>
      </c>
      <c r="H29" s="2">
        <v>100</v>
      </c>
      <c r="I29" s="2">
        <v>1984</v>
      </c>
      <c r="J29" s="63">
        <f>VLOOKUP(H29,'물량 단가 표'!$A$5:$F$22,6,0)</f>
        <v>224440</v>
      </c>
      <c r="K29" s="64">
        <f t="shared" si="0"/>
        <v>6.7533995999999998</v>
      </c>
      <c r="L29" s="2" t="s">
        <v>30</v>
      </c>
      <c r="M29" s="2" t="s">
        <v>11</v>
      </c>
    </row>
    <row r="30" spans="1:13" ht="14.1" customHeight="1">
      <c r="A30" s="2">
        <v>4210</v>
      </c>
      <c r="B30" s="2" t="s">
        <v>43</v>
      </c>
      <c r="C30" s="2" t="s">
        <v>23</v>
      </c>
      <c r="D30" s="2" t="s">
        <v>115</v>
      </c>
      <c r="E30" s="3" t="s">
        <v>116</v>
      </c>
      <c r="F30" s="2">
        <v>12.78</v>
      </c>
      <c r="G30" s="2" t="s">
        <v>42</v>
      </c>
      <c r="H30" s="2">
        <v>200</v>
      </c>
      <c r="I30" s="2">
        <v>1984</v>
      </c>
      <c r="J30" s="63">
        <f>VLOOKUP(H30,'물량 단가 표'!$A$5:$F$22,6,0)</f>
        <v>283893</v>
      </c>
      <c r="K30" s="64">
        <f t="shared" si="0"/>
        <v>3.6281525399999999</v>
      </c>
      <c r="L30" s="2" t="s">
        <v>30</v>
      </c>
      <c r="M30" s="2" t="s">
        <v>11</v>
      </c>
    </row>
    <row r="31" spans="1:13" ht="14.1" customHeight="1">
      <c r="A31" s="2">
        <v>4281</v>
      </c>
      <c r="B31" s="2" t="s">
        <v>43</v>
      </c>
      <c r="C31" s="2" t="s">
        <v>23</v>
      </c>
      <c r="D31" s="2" t="s">
        <v>122</v>
      </c>
      <c r="E31" s="3" t="s">
        <v>123</v>
      </c>
      <c r="F31" s="2">
        <v>177.32</v>
      </c>
      <c r="G31" s="2" t="s">
        <v>42</v>
      </c>
      <c r="H31" s="2">
        <v>80</v>
      </c>
      <c r="I31" s="2">
        <v>1984</v>
      </c>
      <c r="J31" s="63">
        <f>VLOOKUP(H31,'물량 단가 표'!$A$5:$F$22,6,0)</f>
        <v>224440</v>
      </c>
      <c r="K31" s="64">
        <f t="shared" si="0"/>
        <v>39.797700799999994</v>
      </c>
      <c r="L31" s="2" t="s">
        <v>30</v>
      </c>
      <c r="M31" s="2" t="s">
        <v>11</v>
      </c>
    </row>
    <row r="32" spans="1:13" ht="14.1" customHeight="1">
      <c r="A32" s="2">
        <v>4288</v>
      </c>
      <c r="B32" s="2" t="s">
        <v>43</v>
      </c>
      <c r="C32" s="2" t="s">
        <v>23</v>
      </c>
      <c r="D32" s="2" t="s">
        <v>115</v>
      </c>
      <c r="E32" s="3" t="s">
        <v>116</v>
      </c>
      <c r="F32" s="2">
        <v>32.200000000000003</v>
      </c>
      <c r="G32" s="2" t="s">
        <v>42</v>
      </c>
      <c r="H32" s="2">
        <v>80</v>
      </c>
      <c r="I32" s="2">
        <v>1984</v>
      </c>
      <c r="J32" s="63">
        <f>VLOOKUP(H32,'물량 단가 표'!$A$5:$F$22,6,0)</f>
        <v>224440</v>
      </c>
      <c r="K32" s="64">
        <f t="shared" si="0"/>
        <v>7.2269680000000012</v>
      </c>
      <c r="L32" s="2" t="s">
        <v>30</v>
      </c>
      <c r="M32" s="2" t="s">
        <v>11</v>
      </c>
    </row>
    <row r="33" spans="1:13" ht="14.1" customHeight="1">
      <c r="A33" s="2">
        <v>4441</v>
      </c>
      <c r="B33" s="2" t="s">
        <v>43</v>
      </c>
      <c r="C33" s="2" t="s">
        <v>23</v>
      </c>
      <c r="D33" s="2" t="s">
        <v>91</v>
      </c>
      <c r="E33" s="3" t="s">
        <v>92</v>
      </c>
      <c r="F33" s="2">
        <v>36.46</v>
      </c>
      <c r="G33" s="2" t="s">
        <v>42</v>
      </c>
      <c r="H33" s="2">
        <v>100</v>
      </c>
      <c r="I33" s="2">
        <v>1984</v>
      </c>
      <c r="J33" s="63">
        <f>VLOOKUP(H33,'물량 단가 표'!$A$5:$F$22,6,0)</f>
        <v>224440</v>
      </c>
      <c r="K33" s="64">
        <f t="shared" si="0"/>
        <v>8.1830824</v>
      </c>
      <c r="L33" s="2" t="s">
        <v>30</v>
      </c>
      <c r="M33" s="2" t="s">
        <v>11</v>
      </c>
    </row>
    <row r="34" spans="1:13" ht="14.1" customHeight="1">
      <c r="A34" s="2">
        <v>4443</v>
      </c>
      <c r="B34" s="2" t="s">
        <v>43</v>
      </c>
      <c r="C34" s="2" t="s">
        <v>23</v>
      </c>
      <c r="D34" s="2" t="s">
        <v>93</v>
      </c>
      <c r="E34" s="3" t="s">
        <v>94</v>
      </c>
      <c r="F34" s="2">
        <v>20.2</v>
      </c>
      <c r="G34" s="2" t="s">
        <v>42</v>
      </c>
      <c r="H34" s="2">
        <v>80</v>
      </c>
      <c r="I34" s="2">
        <v>1984</v>
      </c>
      <c r="J34" s="63">
        <f>VLOOKUP(H34,'물량 단가 표'!$A$5:$F$22,6,0)</f>
        <v>224440</v>
      </c>
      <c r="K34" s="64">
        <f t="shared" si="0"/>
        <v>4.5336879999999997</v>
      </c>
      <c r="L34" s="2" t="s">
        <v>30</v>
      </c>
      <c r="M34" s="2" t="s">
        <v>11</v>
      </c>
    </row>
    <row r="35" spans="1:13" ht="14.1" customHeight="1">
      <c r="A35" s="2">
        <v>4484</v>
      </c>
      <c r="B35" s="2" t="s">
        <v>43</v>
      </c>
      <c r="C35" s="2" t="s">
        <v>23</v>
      </c>
      <c r="D35" s="2" t="s">
        <v>93</v>
      </c>
      <c r="E35" s="3" t="s">
        <v>94</v>
      </c>
      <c r="F35" s="2">
        <v>21.54</v>
      </c>
      <c r="G35" s="2" t="s">
        <v>42</v>
      </c>
      <c r="H35" s="2">
        <v>100</v>
      </c>
      <c r="I35" s="2">
        <v>1984</v>
      </c>
      <c r="J35" s="63">
        <f>VLOOKUP(H35,'물량 단가 표'!$A$5:$F$22,6,0)</f>
        <v>224440</v>
      </c>
      <c r="K35" s="64">
        <f t="shared" si="0"/>
        <v>4.8344375999999993</v>
      </c>
      <c r="L35" s="2" t="s">
        <v>30</v>
      </c>
      <c r="M35" s="2" t="s">
        <v>11</v>
      </c>
    </row>
    <row r="36" spans="1:13" ht="14.1" customHeight="1">
      <c r="A36" s="2">
        <v>4493</v>
      </c>
      <c r="B36" s="2" t="s">
        <v>43</v>
      </c>
      <c r="C36" s="2" t="s">
        <v>23</v>
      </c>
      <c r="D36" s="2" t="s">
        <v>122</v>
      </c>
      <c r="E36" s="3" t="s">
        <v>123</v>
      </c>
      <c r="F36" s="2">
        <v>36.130000000000003</v>
      </c>
      <c r="G36" s="2" t="s">
        <v>42</v>
      </c>
      <c r="H36" s="2">
        <v>100</v>
      </c>
      <c r="I36" s="2">
        <v>1980</v>
      </c>
      <c r="J36" s="63">
        <f>VLOOKUP(H36,'물량 단가 표'!$A$5:$F$22,6,0)</f>
        <v>224440</v>
      </c>
      <c r="K36" s="64">
        <f t="shared" si="0"/>
        <v>8.1090172000000003</v>
      </c>
      <c r="L36" s="2" t="s">
        <v>30</v>
      </c>
      <c r="M36" s="2" t="s">
        <v>11</v>
      </c>
    </row>
    <row r="37" spans="1:13" ht="14.1" customHeight="1">
      <c r="A37" s="2">
        <v>4543</v>
      </c>
      <c r="B37" s="2" t="s">
        <v>43</v>
      </c>
      <c r="C37" s="2" t="s">
        <v>23</v>
      </c>
      <c r="D37" s="2" t="s">
        <v>93</v>
      </c>
      <c r="E37" s="3" t="s">
        <v>94</v>
      </c>
      <c r="F37" s="2">
        <v>14.2</v>
      </c>
      <c r="G37" s="2" t="s">
        <v>42</v>
      </c>
      <c r="H37" s="2">
        <v>200</v>
      </c>
      <c r="I37" s="2">
        <v>1985</v>
      </c>
      <c r="J37" s="63">
        <f>VLOOKUP(H37,'물량 단가 표'!$A$5:$F$22,6,0)</f>
        <v>283893</v>
      </c>
      <c r="K37" s="64">
        <f t="shared" si="0"/>
        <v>4.0312805999999997</v>
      </c>
      <c r="L37" s="2" t="s">
        <v>30</v>
      </c>
      <c r="M37" s="2" t="s">
        <v>11</v>
      </c>
    </row>
    <row r="38" spans="1:13" ht="14.1" customHeight="1">
      <c r="A38" s="2">
        <v>4552</v>
      </c>
      <c r="B38" s="2" t="s">
        <v>43</v>
      </c>
      <c r="C38" s="2" t="s">
        <v>23</v>
      </c>
      <c r="D38" s="2" t="s">
        <v>113</v>
      </c>
      <c r="E38" s="3" t="s">
        <v>114</v>
      </c>
      <c r="F38" s="2">
        <v>55.82</v>
      </c>
      <c r="G38" s="2" t="s">
        <v>42</v>
      </c>
      <c r="H38" s="2">
        <v>150</v>
      </c>
      <c r="I38" s="2">
        <v>1984</v>
      </c>
      <c r="J38" s="63">
        <f>VLOOKUP(H38,'물량 단가 표'!$A$5:$F$22,6,0)</f>
        <v>262992</v>
      </c>
      <c r="K38" s="64">
        <f t="shared" si="0"/>
        <v>14.680213439999999</v>
      </c>
      <c r="L38" s="2" t="s">
        <v>30</v>
      </c>
      <c r="M38" s="2" t="s">
        <v>11</v>
      </c>
    </row>
    <row r="39" spans="1:13" ht="14.1" customHeight="1">
      <c r="A39" s="2">
        <v>4555</v>
      </c>
      <c r="B39" s="2" t="s">
        <v>43</v>
      </c>
      <c r="C39" s="2" t="s">
        <v>23</v>
      </c>
      <c r="D39" s="2" t="s">
        <v>115</v>
      </c>
      <c r="E39" s="3" t="s">
        <v>116</v>
      </c>
      <c r="F39" s="2">
        <v>102.67</v>
      </c>
      <c r="G39" s="2" t="s">
        <v>42</v>
      </c>
      <c r="H39" s="2">
        <v>150</v>
      </c>
      <c r="I39" s="2">
        <v>1984</v>
      </c>
      <c r="J39" s="63">
        <f>VLOOKUP(H39,'물량 단가 표'!$A$5:$F$22,6,0)</f>
        <v>262992</v>
      </c>
      <c r="K39" s="64">
        <f t="shared" si="0"/>
        <v>27.001388640000002</v>
      </c>
      <c r="L39" s="2" t="s">
        <v>30</v>
      </c>
      <c r="M39" s="2" t="s">
        <v>11</v>
      </c>
    </row>
    <row r="40" spans="1:13" ht="14.1" customHeight="1">
      <c r="A40" s="2">
        <v>4780</v>
      </c>
      <c r="B40" s="2" t="s">
        <v>43</v>
      </c>
      <c r="C40" s="2" t="s">
        <v>23</v>
      </c>
      <c r="D40" s="2" t="s">
        <v>91</v>
      </c>
      <c r="E40" s="3" t="s">
        <v>92</v>
      </c>
      <c r="F40" s="2">
        <v>61.08</v>
      </c>
      <c r="G40" s="2" t="s">
        <v>42</v>
      </c>
      <c r="H40" s="2">
        <v>100</v>
      </c>
      <c r="I40" s="2">
        <v>1985</v>
      </c>
      <c r="J40" s="63">
        <f>VLOOKUP(H40,'물량 단가 표'!$A$5:$F$22,6,0)</f>
        <v>224440</v>
      </c>
      <c r="K40" s="64">
        <f t="shared" si="0"/>
        <v>13.708795199999999</v>
      </c>
      <c r="L40" s="2" t="s">
        <v>30</v>
      </c>
      <c r="M40" s="2" t="s">
        <v>11</v>
      </c>
    </row>
    <row r="41" spans="1:13" ht="14.1" customHeight="1">
      <c r="A41" s="2">
        <v>4823</v>
      </c>
      <c r="B41" s="2" t="s">
        <v>43</v>
      </c>
      <c r="C41" s="2" t="s">
        <v>23</v>
      </c>
      <c r="D41" s="2" t="s">
        <v>122</v>
      </c>
      <c r="E41" s="3" t="s">
        <v>123</v>
      </c>
      <c r="F41" s="2">
        <v>195.45</v>
      </c>
      <c r="G41" s="2" t="s">
        <v>42</v>
      </c>
      <c r="H41" s="2">
        <v>80</v>
      </c>
      <c r="I41" s="2">
        <v>1980</v>
      </c>
      <c r="J41" s="63">
        <f>VLOOKUP(H41,'물량 단가 표'!$A$5:$F$22,6,0)</f>
        <v>224440</v>
      </c>
      <c r="K41" s="64">
        <f t="shared" si="0"/>
        <v>43.866798000000003</v>
      </c>
      <c r="L41" s="2" t="s">
        <v>30</v>
      </c>
      <c r="M41" s="2" t="s">
        <v>11</v>
      </c>
    </row>
    <row r="42" spans="1:13" ht="14.1" customHeight="1">
      <c r="A42" s="2">
        <v>4825</v>
      </c>
      <c r="B42" s="2" t="s">
        <v>43</v>
      </c>
      <c r="C42" s="2" t="s">
        <v>23</v>
      </c>
      <c r="D42" s="2" t="s">
        <v>122</v>
      </c>
      <c r="E42" s="3" t="s">
        <v>123</v>
      </c>
      <c r="F42" s="2">
        <v>223.14</v>
      </c>
      <c r="G42" s="2" t="s">
        <v>42</v>
      </c>
      <c r="H42" s="2">
        <v>200</v>
      </c>
      <c r="I42" s="2">
        <v>1984</v>
      </c>
      <c r="J42" s="63">
        <f>VLOOKUP(H42,'물량 단가 표'!$A$5:$F$22,6,0)</f>
        <v>283893</v>
      </c>
      <c r="K42" s="64">
        <f t="shared" si="0"/>
        <v>63.347884019999995</v>
      </c>
      <c r="L42" s="2" t="s">
        <v>30</v>
      </c>
      <c r="M42" s="2" t="s">
        <v>11</v>
      </c>
    </row>
    <row r="43" spans="1:13" ht="14.1" customHeight="1">
      <c r="A43" s="2">
        <v>4983</v>
      </c>
      <c r="B43" s="2" t="s">
        <v>43</v>
      </c>
      <c r="C43" s="2" t="s">
        <v>23</v>
      </c>
      <c r="D43" s="2" t="s">
        <v>113</v>
      </c>
      <c r="E43" s="3" t="s">
        <v>114</v>
      </c>
      <c r="F43" s="2">
        <v>5.78</v>
      </c>
      <c r="G43" s="2" t="s">
        <v>42</v>
      </c>
      <c r="H43" s="2">
        <v>600</v>
      </c>
      <c r="I43" s="2">
        <v>1984</v>
      </c>
      <c r="J43" s="63">
        <f>VLOOKUP(H43,'물량 단가 표'!$B$26:$D$37,3,0)</f>
        <v>533696</v>
      </c>
      <c r="K43" s="64">
        <f t="shared" si="0"/>
        <v>3.0847628800000004</v>
      </c>
      <c r="L43" s="2" t="s">
        <v>30</v>
      </c>
      <c r="M43" s="2" t="s">
        <v>11</v>
      </c>
    </row>
    <row r="44" spans="1:13" ht="14.1" customHeight="1">
      <c r="A44" s="2">
        <v>5044</v>
      </c>
      <c r="B44" s="2" t="s">
        <v>43</v>
      </c>
      <c r="C44" s="2" t="s">
        <v>23</v>
      </c>
      <c r="D44" s="2" t="s">
        <v>93</v>
      </c>
      <c r="E44" s="3" t="s">
        <v>94</v>
      </c>
      <c r="F44" s="2">
        <v>72.989999999999995</v>
      </c>
      <c r="G44" s="2" t="s">
        <v>42</v>
      </c>
      <c r="H44" s="2">
        <v>80</v>
      </c>
      <c r="I44" s="2">
        <v>1985</v>
      </c>
      <c r="J44" s="63">
        <f>VLOOKUP(H44,'물량 단가 표'!$A$5:$F$22,6,0)</f>
        <v>224440</v>
      </c>
      <c r="K44" s="64">
        <f t="shared" si="0"/>
        <v>16.381875600000001</v>
      </c>
      <c r="L44" s="2" t="s">
        <v>30</v>
      </c>
      <c r="M44" s="2" t="s">
        <v>11</v>
      </c>
    </row>
    <row r="45" spans="1:13" ht="14.1" customHeight="1">
      <c r="A45" s="2">
        <v>5105</v>
      </c>
      <c r="B45" s="2" t="s">
        <v>43</v>
      </c>
      <c r="C45" s="2" t="s">
        <v>23</v>
      </c>
      <c r="D45" s="2" t="s">
        <v>122</v>
      </c>
      <c r="E45" s="3" t="s">
        <v>123</v>
      </c>
      <c r="F45" s="2">
        <v>31.8</v>
      </c>
      <c r="G45" s="2" t="s">
        <v>42</v>
      </c>
      <c r="H45" s="2">
        <v>100</v>
      </c>
      <c r="I45" s="2">
        <v>1984</v>
      </c>
      <c r="J45" s="63">
        <f>VLOOKUP(H45,'물량 단가 표'!$A$5:$F$22,6,0)</f>
        <v>224440</v>
      </c>
      <c r="K45" s="64">
        <f t="shared" si="0"/>
        <v>7.1371919999999998</v>
      </c>
      <c r="L45" s="2" t="s">
        <v>30</v>
      </c>
      <c r="M45" s="2" t="s">
        <v>11</v>
      </c>
    </row>
    <row r="46" spans="1:13" ht="14.1" customHeight="1">
      <c r="A46" s="2">
        <v>5173</v>
      </c>
      <c r="B46" s="2" t="s">
        <v>43</v>
      </c>
      <c r="C46" s="2" t="s">
        <v>23</v>
      </c>
      <c r="D46" s="2" t="s">
        <v>93</v>
      </c>
      <c r="E46" s="3" t="s">
        <v>94</v>
      </c>
      <c r="F46" s="2">
        <v>19.97</v>
      </c>
      <c r="G46" s="2" t="s">
        <v>42</v>
      </c>
      <c r="H46" s="2">
        <v>100</v>
      </c>
      <c r="I46" s="2">
        <v>1985</v>
      </c>
      <c r="J46" s="63">
        <f>VLOOKUP(H46,'물량 단가 표'!$A$5:$F$22,6,0)</f>
        <v>224440</v>
      </c>
      <c r="K46" s="64">
        <f t="shared" si="0"/>
        <v>4.4820668000000001</v>
      </c>
      <c r="L46" s="2" t="s">
        <v>30</v>
      </c>
      <c r="M46" s="2" t="s">
        <v>11</v>
      </c>
    </row>
    <row r="47" spans="1:13" ht="14.1" customHeight="1">
      <c r="A47" s="2">
        <v>5378</v>
      </c>
      <c r="B47" s="2" t="s">
        <v>43</v>
      </c>
      <c r="C47" s="2" t="s">
        <v>23</v>
      </c>
      <c r="D47" s="2" t="s">
        <v>113</v>
      </c>
      <c r="E47" s="3" t="s">
        <v>114</v>
      </c>
      <c r="F47" s="2">
        <v>217.18</v>
      </c>
      <c r="G47" s="2" t="s">
        <v>42</v>
      </c>
      <c r="H47" s="2">
        <v>200</v>
      </c>
      <c r="I47" s="2">
        <v>1984</v>
      </c>
      <c r="J47" s="63">
        <f>VLOOKUP(H47,'물량 단가 표'!$A$5:$F$22,6,0)</f>
        <v>283893</v>
      </c>
      <c r="K47" s="64">
        <f t="shared" si="0"/>
        <v>61.655881740000005</v>
      </c>
      <c r="L47" s="2" t="s">
        <v>30</v>
      </c>
      <c r="M47" s="2" t="s">
        <v>11</v>
      </c>
    </row>
    <row r="48" spans="1:13" ht="14.1" customHeight="1">
      <c r="A48" s="2">
        <v>5492</v>
      </c>
      <c r="B48" s="2" t="s">
        <v>43</v>
      </c>
      <c r="C48" s="2" t="s">
        <v>23</v>
      </c>
      <c r="D48" s="2" t="s">
        <v>93</v>
      </c>
      <c r="E48" s="3" t="s">
        <v>94</v>
      </c>
      <c r="F48" s="2">
        <v>89.03</v>
      </c>
      <c r="G48" s="2" t="s">
        <v>42</v>
      </c>
      <c r="H48" s="2">
        <v>100</v>
      </c>
      <c r="I48" s="2">
        <v>1984</v>
      </c>
      <c r="J48" s="63">
        <f>VLOOKUP(H48,'물량 단가 표'!$A$5:$F$22,6,0)</f>
        <v>224440</v>
      </c>
      <c r="K48" s="64">
        <f t="shared" si="0"/>
        <v>19.981893199999998</v>
      </c>
      <c r="L48" s="2" t="s">
        <v>30</v>
      </c>
      <c r="M48" s="2" t="s">
        <v>11</v>
      </c>
    </row>
    <row r="49" spans="1:13" ht="14.1" customHeight="1">
      <c r="A49" s="2">
        <v>5494</v>
      </c>
      <c r="B49" s="2" t="s">
        <v>43</v>
      </c>
      <c r="C49" s="2" t="s">
        <v>23</v>
      </c>
      <c r="D49" s="2" t="s">
        <v>93</v>
      </c>
      <c r="E49" s="3" t="s">
        <v>94</v>
      </c>
      <c r="F49" s="2">
        <v>12.01</v>
      </c>
      <c r="G49" s="2" t="s">
        <v>42</v>
      </c>
      <c r="H49" s="2">
        <v>200</v>
      </c>
      <c r="I49" s="2">
        <v>1984</v>
      </c>
      <c r="J49" s="63">
        <f>VLOOKUP(H49,'물량 단가 표'!$A$5:$F$22,6,0)</f>
        <v>283893</v>
      </c>
      <c r="K49" s="64">
        <f t="shared" si="0"/>
        <v>3.4095549300000001</v>
      </c>
      <c r="L49" s="2" t="s">
        <v>30</v>
      </c>
      <c r="M49" s="2" t="s">
        <v>11</v>
      </c>
    </row>
    <row r="50" spans="1:13" ht="14.1" customHeight="1">
      <c r="A50" s="2">
        <v>5558</v>
      </c>
      <c r="B50" s="2" t="s">
        <v>43</v>
      </c>
      <c r="C50" s="2" t="s">
        <v>23</v>
      </c>
      <c r="D50" s="2" t="s">
        <v>93</v>
      </c>
      <c r="E50" s="3" t="s">
        <v>94</v>
      </c>
      <c r="F50" s="2">
        <v>20.93</v>
      </c>
      <c r="G50" s="2" t="s">
        <v>42</v>
      </c>
      <c r="H50" s="2">
        <v>100</v>
      </c>
      <c r="I50" s="2">
        <v>1984</v>
      </c>
      <c r="J50" s="63">
        <f>VLOOKUP(H50,'물량 단가 표'!$A$5:$F$22,6,0)</f>
        <v>224440</v>
      </c>
      <c r="K50" s="64">
        <f t="shared" si="0"/>
        <v>4.6975292</v>
      </c>
      <c r="L50" s="2" t="s">
        <v>30</v>
      </c>
      <c r="M50" s="2" t="s">
        <v>11</v>
      </c>
    </row>
    <row r="51" spans="1:13" ht="14.1" customHeight="1">
      <c r="A51" s="2">
        <v>5567</v>
      </c>
      <c r="B51" s="2" t="s">
        <v>43</v>
      </c>
      <c r="C51" s="2" t="s">
        <v>23</v>
      </c>
      <c r="D51" s="2" t="s">
        <v>113</v>
      </c>
      <c r="E51" s="3" t="s">
        <v>114</v>
      </c>
      <c r="F51" s="2">
        <v>99.61</v>
      </c>
      <c r="G51" s="2" t="s">
        <v>42</v>
      </c>
      <c r="H51" s="2">
        <v>150</v>
      </c>
      <c r="I51" s="2">
        <v>1984</v>
      </c>
      <c r="J51" s="63">
        <f>VLOOKUP(H51,'물량 단가 표'!$A$5:$F$22,6,0)</f>
        <v>262992</v>
      </c>
      <c r="K51" s="64">
        <f t="shared" si="0"/>
        <v>26.196633120000001</v>
      </c>
      <c r="L51" s="2" t="s">
        <v>30</v>
      </c>
      <c r="M51" s="2" t="s">
        <v>11</v>
      </c>
    </row>
    <row r="52" spans="1:13" ht="14.1" customHeight="1">
      <c r="A52" s="2">
        <v>5611</v>
      </c>
      <c r="B52" s="2" t="s">
        <v>43</v>
      </c>
      <c r="C52" s="2" t="s">
        <v>23</v>
      </c>
      <c r="D52" s="2" t="s">
        <v>69</v>
      </c>
      <c r="E52" s="3" t="s">
        <v>70</v>
      </c>
      <c r="F52" s="2">
        <v>15.03</v>
      </c>
      <c r="G52" s="2" t="s">
        <v>42</v>
      </c>
      <c r="H52" s="2">
        <v>100</v>
      </c>
      <c r="I52" s="2">
        <v>1984</v>
      </c>
      <c r="J52" s="63">
        <f>VLOOKUP(H52,'물량 단가 표'!$A$5:$F$22,6,0)</f>
        <v>224440</v>
      </c>
      <c r="K52" s="64">
        <f t="shared" si="0"/>
        <v>3.3733331999999998</v>
      </c>
      <c r="L52" s="2" t="s">
        <v>30</v>
      </c>
      <c r="M52" s="2" t="s">
        <v>11</v>
      </c>
    </row>
    <row r="53" spans="1:13" ht="14.1" customHeight="1">
      <c r="A53" s="2">
        <v>5612</v>
      </c>
      <c r="B53" s="2" t="s">
        <v>43</v>
      </c>
      <c r="C53" s="2" t="s">
        <v>23</v>
      </c>
      <c r="D53" s="2" t="s">
        <v>93</v>
      </c>
      <c r="E53" s="3" t="s">
        <v>94</v>
      </c>
      <c r="F53" s="2">
        <v>112.83</v>
      </c>
      <c r="G53" s="2" t="s">
        <v>42</v>
      </c>
      <c r="H53" s="2">
        <v>200</v>
      </c>
      <c r="I53" s="2">
        <v>1984</v>
      </c>
      <c r="J53" s="63">
        <f>VLOOKUP(H53,'물량 단가 표'!$A$5:$F$22,6,0)</f>
        <v>283893</v>
      </c>
      <c r="K53" s="64">
        <f t="shared" si="0"/>
        <v>32.031647190000001</v>
      </c>
      <c r="L53" s="2" t="s">
        <v>30</v>
      </c>
      <c r="M53" s="2" t="s">
        <v>11</v>
      </c>
    </row>
    <row r="54" spans="1:13" ht="14.1" customHeight="1">
      <c r="A54" s="2">
        <v>5614</v>
      </c>
      <c r="B54" s="2" t="s">
        <v>43</v>
      </c>
      <c r="C54" s="2" t="s">
        <v>23</v>
      </c>
      <c r="D54" s="2" t="s">
        <v>93</v>
      </c>
      <c r="E54" s="3" t="s">
        <v>94</v>
      </c>
      <c r="F54" s="2">
        <v>99.44</v>
      </c>
      <c r="G54" s="2" t="s">
        <v>42</v>
      </c>
      <c r="H54" s="2">
        <v>100</v>
      </c>
      <c r="I54" s="2">
        <v>1985</v>
      </c>
      <c r="J54" s="63">
        <f>VLOOKUP(H54,'물량 단가 표'!$A$5:$F$22,6,0)</f>
        <v>224440</v>
      </c>
      <c r="K54" s="64">
        <f t="shared" si="0"/>
        <v>22.318313599999996</v>
      </c>
      <c r="L54" s="2" t="s">
        <v>30</v>
      </c>
      <c r="M54" s="2" t="s">
        <v>11</v>
      </c>
    </row>
    <row r="55" spans="1:13" ht="14.1" customHeight="1">
      <c r="A55" s="2">
        <v>5627</v>
      </c>
      <c r="B55" s="2" t="s">
        <v>43</v>
      </c>
      <c r="C55" s="2" t="s">
        <v>23</v>
      </c>
      <c r="D55" s="2" t="s">
        <v>69</v>
      </c>
      <c r="E55" s="3" t="s">
        <v>70</v>
      </c>
      <c r="F55" s="2">
        <v>130.88999999999999</v>
      </c>
      <c r="G55" s="2" t="s">
        <v>42</v>
      </c>
      <c r="H55" s="2">
        <v>100</v>
      </c>
      <c r="I55" s="2">
        <v>1984</v>
      </c>
      <c r="J55" s="63">
        <f>VLOOKUP(H55,'물량 단가 표'!$A$5:$F$22,6,0)</f>
        <v>224440</v>
      </c>
      <c r="K55" s="64">
        <f t="shared" si="0"/>
        <v>29.376951599999998</v>
      </c>
      <c r="L55" s="2" t="s">
        <v>30</v>
      </c>
      <c r="M55" s="2" t="s">
        <v>11</v>
      </c>
    </row>
    <row r="56" spans="1:13" ht="14.1" customHeight="1">
      <c r="A56" s="2">
        <v>5682</v>
      </c>
      <c r="B56" s="2" t="s">
        <v>43</v>
      </c>
      <c r="C56" s="2" t="s">
        <v>23</v>
      </c>
      <c r="D56" s="2" t="s">
        <v>91</v>
      </c>
      <c r="E56" s="3" t="s">
        <v>92</v>
      </c>
      <c r="F56" s="2">
        <v>12.45</v>
      </c>
      <c r="G56" s="2" t="s">
        <v>42</v>
      </c>
      <c r="H56" s="2">
        <v>100</v>
      </c>
      <c r="I56" s="2">
        <v>1984</v>
      </c>
      <c r="J56" s="63">
        <f>VLOOKUP(H56,'물량 단가 표'!$A$5:$F$22,6,0)</f>
        <v>224440</v>
      </c>
      <c r="K56" s="64">
        <f t="shared" si="0"/>
        <v>2.7942779999999998</v>
      </c>
      <c r="L56" s="2" t="s">
        <v>30</v>
      </c>
      <c r="M56" s="2" t="s">
        <v>11</v>
      </c>
    </row>
    <row r="57" spans="1:13" ht="14.1" customHeight="1">
      <c r="A57" s="2">
        <v>5823</v>
      </c>
      <c r="B57" s="2" t="s">
        <v>43</v>
      </c>
      <c r="C57" s="2" t="s">
        <v>23</v>
      </c>
      <c r="D57" s="2" t="s">
        <v>93</v>
      </c>
      <c r="E57" s="3" t="s">
        <v>94</v>
      </c>
      <c r="F57" s="2">
        <v>52.02</v>
      </c>
      <c r="G57" s="2" t="s">
        <v>42</v>
      </c>
      <c r="H57" s="2">
        <v>100</v>
      </c>
      <c r="I57" s="2">
        <v>1985</v>
      </c>
      <c r="J57" s="63">
        <f>VLOOKUP(H57,'물량 단가 표'!$A$5:$F$22,6,0)</f>
        <v>224440</v>
      </c>
      <c r="K57" s="64">
        <f t="shared" si="0"/>
        <v>11.675368800000001</v>
      </c>
      <c r="L57" s="2" t="s">
        <v>30</v>
      </c>
      <c r="M57" s="2" t="s">
        <v>11</v>
      </c>
    </row>
    <row r="58" spans="1:13" ht="14.1" customHeight="1">
      <c r="A58" s="2">
        <v>5856</v>
      </c>
      <c r="B58" s="2" t="s">
        <v>43</v>
      </c>
      <c r="C58" s="2" t="s">
        <v>23</v>
      </c>
      <c r="D58" s="2" t="s">
        <v>91</v>
      </c>
      <c r="E58" s="3" t="s">
        <v>92</v>
      </c>
      <c r="F58" s="2">
        <v>68.37</v>
      </c>
      <c r="G58" s="2" t="s">
        <v>42</v>
      </c>
      <c r="H58" s="2">
        <v>100</v>
      </c>
      <c r="I58" s="2">
        <v>1985</v>
      </c>
      <c r="J58" s="63">
        <f>VLOOKUP(H58,'물량 단가 표'!$A$5:$F$22,6,0)</f>
        <v>224440</v>
      </c>
      <c r="K58" s="64">
        <f t="shared" si="0"/>
        <v>15.344962800000001</v>
      </c>
      <c r="L58" s="2" t="s">
        <v>30</v>
      </c>
      <c r="M58" s="2" t="s">
        <v>11</v>
      </c>
    </row>
    <row r="59" spans="1:13" ht="14.1" customHeight="1">
      <c r="A59" s="2">
        <v>5984</v>
      </c>
      <c r="B59" s="2" t="s">
        <v>43</v>
      </c>
      <c r="C59" s="2" t="s">
        <v>23</v>
      </c>
      <c r="D59" s="2" t="s">
        <v>69</v>
      </c>
      <c r="E59" s="3" t="s">
        <v>70</v>
      </c>
      <c r="F59" s="2">
        <v>12.18</v>
      </c>
      <c r="G59" s="2" t="s">
        <v>42</v>
      </c>
      <c r="H59" s="2">
        <v>100</v>
      </c>
      <c r="I59" s="2">
        <v>1984</v>
      </c>
      <c r="J59" s="63">
        <f>VLOOKUP(H59,'물량 단가 표'!$A$5:$F$22,6,0)</f>
        <v>224440</v>
      </c>
      <c r="K59" s="64">
        <f t="shared" si="0"/>
        <v>2.7336791999999996</v>
      </c>
      <c r="L59" s="2" t="s">
        <v>30</v>
      </c>
      <c r="M59" s="2" t="s">
        <v>11</v>
      </c>
    </row>
    <row r="60" spans="1:13" ht="14.1" customHeight="1">
      <c r="A60" s="2">
        <v>5986</v>
      </c>
      <c r="B60" s="2" t="s">
        <v>43</v>
      </c>
      <c r="C60" s="2" t="s">
        <v>23</v>
      </c>
      <c r="D60" s="2" t="s">
        <v>91</v>
      </c>
      <c r="E60" s="3" t="s">
        <v>92</v>
      </c>
      <c r="F60" s="2">
        <v>47.23</v>
      </c>
      <c r="G60" s="2" t="s">
        <v>42</v>
      </c>
      <c r="H60" s="2">
        <v>80</v>
      </c>
      <c r="I60" s="2">
        <v>1985</v>
      </c>
      <c r="J60" s="63">
        <f>VLOOKUP(H60,'물량 단가 표'!$A$5:$F$22,6,0)</f>
        <v>224440</v>
      </c>
      <c r="K60" s="64">
        <f t="shared" si="0"/>
        <v>10.600301199999999</v>
      </c>
      <c r="L60" s="2" t="s">
        <v>30</v>
      </c>
      <c r="M60" s="2" t="s">
        <v>11</v>
      </c>
    </row>
    <row r="61" spans="1:13" ht="14.1" customHeight="1">
      <c r="A61" s="2">
        <v>5987</v>
      </c>
      <c r="B61" s="2" t="s">
        <v>43</v>
      </c>
      <c r="C61" s="2" t="s">
        <v>23</v>
      </c>
      <c r="D61" s="2" t="s">
        <v>91</v>
      </c>
      <c r="E61" s="3" t="s">
        <v>92</v>
      </c>
      <c r="F61" s="2">
        <v>21.97</v>
      </c>
      <c r="G61" s="2" t="s">
        <v>42</v>
      </c>
      <c r="H61" s="2">
        <v>80</v>
      </c>
      <c r="I61" s="2">
        <v>1985</v>
      </c>
      <c r="J61" s="63">
        <f>VLOOKUP(H61,'물량 단가 표'!$A$5:$F$22,6,0)</f>
        <v>224440</v>
      </c>
      <c r="K61" s="64">
        <f t="shared" si="0"/>
        <v>4.9309468000000001</v>
      </c>
      <c r="L61" s="2" t="s">
        <v>30</v>
      </c>
      <c r="M61" s="2" t="s">
        <v>11</v>
      </c>
    </row>
    <row r="62" spans="1:13" ht="14.1" customHeight="1">
      <c r="A62" s="2">
        <v>5988</v>
      </c>
      <c r="B62" s="2" t="s">
        <v>43</v>
      </c>
      <c r="C62" s="2" t="s">
        <v>23</v>
      </c>
      <c r="D62" s="2" t="s">
        <v>91</v>
      </c>
      <c r="E62" s="3" t="s">
        <v>92</v>
      </c>
      <c r="F62" s="2">
        <v>7.65</v>
      </c>
      <c r="G62" s="2" t="s">
        <v>42</v>
      </c>
      <c r="H62" s="2">
        <v>100</v>
      </c>
      <c r="I62" s="2">
        <v>1985</v>
      </c>
      <c r="J62" s="63">
        <f>VLOOKUP(H62,'물량 단가 표'!$A$5:$F$22,6,0)</f>
        <v>224440</v>
      </c>
      <c r="K62" s="64">
        <f t="shared" si="0"/>
        <v>1.716966</v>
      </c>
      <c r="L62" s="2" t="s">
        <v>30</v>
      </c>
      <c r="M62" s="2" t="s">
        <v>11</v>
      </c>
    </row>
    <row r="63" spans="1:13" ht="14.1" customHeight="1">
      <c r="A63" s="2">
        <v>5989</v>
      </c>
      <c r="B63" s="2" t="s">
        <v>43</v>
      </c>
      <c r="C63" s="2" t="s">
        <v>23</v>
      </c>
      <c r="D63" s="2" t="s">
        <v>91</v>
      </c>
      <c r="E63" s="3" t="s">
        <v>92</v>
      </c>
      <c r="F63" s="2">
        <v>25.95</v>
      </c>
      <c r="G63" s="2" t="s">
        <v>42</v>
      </c>
      <c r="H63" s="2">
        <v>100</v>
      </c>
      <c r="I63" s="2">
        <v>1985</v>
      </c>
      <c r="J63" s="63">
        <f>VLOOKUP(H63,'물량 단가 표'!$A$5:$F$22,6,0)</f>
        <v>224440</v>
      </c>
      <c r="K63" s="64">
        <f t="shared" si="0"/>
        <v>5.8242180000000001</v>
      </c>
      <c r="L63" s="2" t="s">
        <v>30</v>
      </c>
      <c r="M63" s="2" t="s">
        <v>11</v>
      </c>
    </row>
    <row r="64" spans="1:13" ht="14.1" customHeight="1">
      <c r="A64" s="2">
        <v>5993</v>
      </c>
      <c r="B64" s="2" t="s">
        <v>43</v>
      </c>
      <c r="C64" s="2" t="s">
        <v>23</v>
      </c>
      <c r="D64" s="2" t="s">
        <v>113</v>
      </c>
      <c r="E64" s="3" t="s">
        <v>114</v>
      </c>
      <c r="F64" s="2">
        <v>64.739999999999995</v>
      </c>
      <c r="G64" s="2" t="s">
        <v>42</v>
      </c>
      <c r="H64" s="2">
        <v>600</v>
      </c>
      <c r="I64" s="2">
        <v>1984</v>
      </c>
      <c r="J64" s="63">
        <f>VLOOKUP(H64,'물량 단가 표'!$B$26:$D$37,3,0)</f>
        <v>533696</v>
      </c>
      <c r="K64" s="64">
        <f t="shared" si="0"/>
        <v>34.551479039999997</v>
      </c>
      <c r="L64" s="2" t="s">
        <v>30</v>
      </c>
      <c r="M64" s="2" t="s">
        <v>11</v>
      </c>
    </row>
    <row r="65" spans="1:13" ht="14.1" customHeight="1">
      <c r="A65" s="2">
        <v>6088</v>
      </c>
      <c r="B65" s="2" t="s">
        <v>43</v>
      </c>
      <c r="C65" s="2" t="s">
        <v>23</v>
      </c>
      <c r="D65" s="2" t="s">
        <v>113</v>
      </c>
      <c r="E65" s="3" t="s">
        <v>114</v>
      </c>
      <c r="F65" s="2">
        <v>53.76</v>
      </c>
      <c r="G65" s="2" t="s">
        <v>42</v>
      </c>
      <c r="H65" s="2">
        <v>200</v>
      </c>
      <c r="I65" s="2">
        <v>1984</v>
      </c>
      <c r="J65" s="63">
        <f>VLOOKUP(H65,'물량 단가 표'!$A$5:$F$22,6,0)</f>
        <v>283893</v>
      </c>
      <c r="K65" s="64">
        <f t="shared" si="0"/>
        <v>15.26208768</v>
      </c>
      <c r="L65" s="2" t="s">
        <v>30</v>
      </c>
      <c r="M65" s="2" t="s">
        <v>11</v>
      </c>
    </row>
    <row r="66" spans="1:13" ht="14.1" customHeight="1">
      <c r="A66" s="2">
        <v>6089</v>
      </c>
      <c r="B66" s="2" t="s">
        <v>43</v>
      </c>
      <c r="C66" s="2" t="s">
        <v>23</v>
      </c>
      <c r="D66" s="2" t="s">
        <v>113</v>
      </c>
      <c r="E66" s="3" t="s">
        <v>114</v>
      </c>
      <c r="F66" s="2">
        <v>277.12</v>
      </c>
      <c r="G66" s="2" t="s">
        <v>42</v>
      </c>
      <c r="H66" s="2">
        <v>600</v>
      </c>
      <c r="I66" s="2">
        <v>1984</v>
      </c>
      <c r="J66" s="63">
        <f>VLOOKUP(H66,'물량 단가 표'!$B$26:$D$37,3,0)</f>
        <v>533696</v>
      </c>
      <c r="K66" s="64">
        <f t="shared" si="0"/>
        <v>147.89783552</v>
      </c>
      <c r="L66" s="2" t="s">
        <v>30</v>
      </c>
      <c r="M66" s="2" t="s">
        <v>11</v>
      </c>
    </row>
    <row r="67" spans="1:13" ht="14.1" customHeight="1">
      <c r="A67" s="2">
        <v>6150</v>
      </c>
      <c r="B67" s="2" t="s">
        <v>43</v>
      </c>
      <c r="C67" s="2" t="s">
        <v>23</v>
      </c>
      <c r="D67" s="2" t="s">
        <v>113</v>
      </c>
      <c r="E67" s="3" t="s">
        <v>114</v>
      </c>
      <c r="F67" s="2">
        <v>90.54</v>
      </c>
      <c r="G67" s="2" t="s">
        <v>42</v>
      </c>
      <c r="H67" s="2">
        <v>900</v>
      </c>
      <c r="I67" s="2">
        <v>1979</v>
      </c>
      <c r="J67" s="63">
        <f>VLOOKUP(H67,'물량 단가 표'!$B$26:$D$37,3,0)</f>
        <v>878993</v>
      </c>
      <c r="K67" s="64">
        <f t="shared" ref="K67:K130" si="1">J67*F67/1000000</f>
        <v>79.584026219999998</v>
      </c>
      <c r="L67" s="2" t="s">
        <v>30</v>
      </c>
      <c r="M67" s="2" t="s">
        <v>11</v>
      </c>
    </row>
    <row r="68" spans="1:13" ht="14.1" customHeight="1">
      <c r="A68" s="2">
        <v>6153</v>
      </c>
      <c r="B68" s="2" t="s">
        <v>43</v>
      </c>
      <c r="C68" s="2" t="s">
        <v>23</v>
      </c>
      <c r="D68" s="2" t="s">
        <v>91</v>
      </c>
      <c r="E68" s="3" t="s">
        <v>92</v>
      </c>
      <c r="F68" s="2">
        <v>15.33</v>
      </c>
      <c r="G68" s="2" t="s">
        <v>42</v>
      </c>
      <c r="H68" s="2">
        <v>100</v>
      </c>
      <c r="I68" s="2">
        <v>1985</v>
      </c>
      <c r="J68" s="63">
        <f>VLOOKUP(H68,'물량 단가 표'!$A$5:$F$22,6,0)</f>
        <v>224440</v>
      </c>
      <c r="K68" s="64">
        <f t="shared" si="1"/>
        <v>3.4406652000000002</v>
      </c>
      <c r="L68" s="2" t="s">
        <v>30</v>
      </c>
      <c r="M68" s="2" t="s">
        <v>11</v>
      </c>
    </row>
    <row r="69" spans="1:13" ht="14.1" customHeight="1">
      <c r="A69" s="2">
        <v>6156</v>
      </c>
      <c r="B69" s="2" t="s">
        <v>43</v>
      </c>
      <c r="C69" s="2" t="s">
        <v>23</v>
      </c>
      <c r="D69" s="2" t="s">
        <v>113</v>
      </c>
      <c r="E69" s="3" t="s">
        <v>114</v>
      </c>
      <c r="F69" s="2">
        <v>120.36</v>
      </c>
      <c r="G69" s="2" t="s">
        <v>42</v>
      </c>
      <c r="H69" s="2">
        <v>900</v>
      </c>
      <c r="I69" s="2">
        <v>1979</v>
      </c>
      <c r="J69" s="63">
        <f>VLOOKUP(H69,'물량 단가 표'!$B$26:$D$37,3,0)</f>
        <v>878993</v>
      </c>
      <c r="K69" s="64">
        <f t="shared" si="1"/>
        <v>105.79559748</v>
      </c>
      <c r="L69" s="2" t="s">
        <v>30</v>
      </c>
      <c r="M69" s="2" t="s">
        <v>11</v>
      </c>
    </row>
    <row r="70" spans="1:13" ht="14.1" customHeight="1">
      <c r="A70" s="2">
        <v>6225</v>
      </c>
      <c r="B70" s="2" t="s">
        <v>43</v>
      </c>
      <c r="C70" s="2" t="s">
        <v>23</v>
      </c>
      <c r="D70" s="2" t="s">
        <v>122</v>
      </c>
      <c r="E70" s="3" t="s">
        <v>123</v>
      </c>
      <c r="F70" s="2">
        <v>9.8699999999999992</v>
      </c>
      <c r="G70" s="2" t="s">
        <v>42</v>
      </c>
      <c r="H70" s="2">
        <v>100</v>
      </c>
      <c r="I70" s="2" t="s">
        <v>16</v>
      </c>
      <c r="J70" s="63">
        <f>VLOOKUP(H70,'물량 단가 표'!$A$5:$F$22,6,0)</f>
        <v>224440</v>
      </c>
      <c r="K70" s="64">
        <f t="shared" si="1"/>
        <v>2.2152227999999998</v>
      </c>
      <c r="L70" s="2" t="s">
        <v>30</v>
      </c>
      <c r="M70" s="2" t="s">
        <v>11</v>
      </c>
    </row>
    <row r="71" spans="1:13" ht="14.1" customHeight="1">
      <c r="A71" s="2">
        <v>6282</v>
      </c>
      <c r="B71" s="2" t="s">
        <v>43</v>
      </c>
      <c r="C71" s="2" t="s">
        <v>23</v>
      </c>
      <c r="D71" s="2" t="s">
        <v>93</v>
      </c>
      <c r="E71" s="3" t="s">
        <v>94</v>
      </c>
      <c r="F71" s="2">
        <v>18.96</v>
      </c>
      <c r="G71" s="2" t="s">
        <v>42</v>
      </c>
      <c r="H71" s="2">
        <v>80</v>
      </c>
      <c r="I71" s="2">
        <v>1984</v>
      </c>
      <c r="J71" s="63">
        <f>VLOOKUP(H71,'물량 단가 표'!$A$5:$F$22,6,0)</f>
        <v>224440</v>
      </c>
      <c r="K71" s="64">
        <f t="shared" si="1"/>
        <v>4.2553824000000002</v>
      </c>
      <c r="L71" s="2" t="s">
        <v>30</v>
      </c>
      <c r="M71" s="2" t="s">
        <v>11</v>
      </c>
    </row>
    <row r="72" spans="1:13" ht="14.1" customHeight="1">
      <c r="A72" s="2">
        <v>6493</v>
      </c>
      <c r="B72" s="2" t="s">
        <v>43</v>
      </c>
      <c r="C72" s="2" t="s">
        <v>23</v>
      </c>
      <c r="D72" s="2" t="s">
        <v>115</v>
      </c>
      <c r="E72" s="3" t="s">
        <v>116</v>
      </c>
      <c r="F72" s="2">
        <v>16.75</v>
      </c>
      <c r="G72" s="2" t="s">
        <v>42</v>
      </c>
      <c r="H72" s="2">
        <v>80</v>
      </c>
      <c r="I72" s="2">
        <v>1984</v>
      </c>
      <c r="J72" s="63">
        <f>VLOOKUP(H72,'물량 단가 표'!$A$5:$F$22,6,0)</f>
        <v>224440</v>
      </c>
      <c r="K72" s="64">
        <f t="shared" si="1"/>
        <v>3.7593700000000001</v>
      </c>
      <c r="L72" s="2" t="s">
        <v>30</v>
      </c>
      <c r="M72" s="2" t="s">
        <v>11</v>
      </c>
    </row>
    <row r="73" spans="1:13" ht="14.1" customHeight="1">
      <c r="A73" s="2">
        <v>6711</v>
      </c>
      <c r="B73" s="2" t="s">
        <v>43</v>
      </c>
      <c r="C73" s="2" t="s">
        <v>23</v>
      </c>
      <c r="D73" s="2" t="s">
        <v>93</v>
      </c>
      <c r="E73" s="3" t="s">
        <v>94</v>
      </c>
      <c r="F73" s="2">
        <v>63.95</v>
      </c>
      <c r="G73" s="2" t="s">
        <v>42</v>
      </c>
      <c r="H73" s="2">
        <v>200</v>
      </c>
      <c r="I73" s="2">
        <v>1984</v>
      </c>
      <c r="J73" s="63">
        <f>VLOOKUP(H73,'물량 단가 표'!$A$5:$F$22,6,0)</f>
        <v>283893</v>
      </c>
      <c r="K73" s="64">
        <f t="shared" si="1"/>
        <v>18.15495735</v>
      </c>
      <c r="L73" s="2" t="s">
        <v>30</v>
      </c>
      <c r="M73" s="2" t="s">
        <v>11</v>
      </c>
    </row>
    <row r="74" spans="1:13" ht="14.1" customHeight="1">
      <c r="A74" s="2">
        <v>6743</v>
      </c>
      <c r="B74" s="2" t="s">
        <v>43</v>
      </c>
      <c r="C74" s="2" t="s">
        <v>23</v>
      </c>
      <c r="D74" s="2" t="s">
        <v>115</v>
      </c>
      <c r="E74" s="3" t="s">
        <v>116</v>
      </c>
      <c r="F74" s="2">
        <v>72.05</v>
      </c>
      <c r="G74" s="2" t="s">
        <v>42</v>
      </c>
      <c r="H74" s="2">
        <v>200</v>
      </c>
      <c r="I74" s="2">
        <v>1984</v>
      </c>
      <c r="J74" s="63">
        <f>VLOOKUP(H74,'물량 단가 표'!$A$5:$F$22,6,0)</f>
        <v>283893</v>
      </c>
      <c r="K74" s="64">
        <f t="shared" si="1"/>
        <v>20.454490649999997</v>
      </c>
      <c r="L74" s="2" t="s">
        <v>30</v>
      </c>
      <c r="M74" s="2" t="s">
        <v>11</v>
      </c>
    </row>
    <row r="75" spans="1:13" ht="14.1" customHeight="1">
      <c r="A75" s="2">
        <v>6792</v>
      </c>
      <c r="B75" s="2" t="s">
        <v>43</v>
      </c>
      <c r="C75" s="2" t="s">
        <v>23</v>
      </c>
      <c r="D75" s="2" t="s">
        <v>113</v>
      </c>
      <c r="E75" s="3" t="s">
        <v>114</v>
      </c>
      <c r="F75" s="2">
        <v>254.92</v>
      </c>
      <c r="G75" s="2" t="s">
        <v>42</v>
      </c>
      <c r="H75" s="2">
        <v>900</v>
      </c>
      <c r="I75" s="2">
        <v>1979</v>
      </c>
      <c r="J75" s="63">
        <f>VLOOKUP(H75,'물량 단가 표'!$B$26:$D$37,3,0)</f>
        <v>878993</v>
      </c>
      <c r="K75" s="64">
        <f t="shared" si="1"/>
        <v>224.07289556000001</v>
      </c>
      <c r="L75" s="2" t="s">
        <v>30</v>
      </c>
      <c r="M75" s="2" t="s">
        <v>11</v>
      </c>
    </row>
    <row r="76" spans="1:13" ht="14.1" customHeight="1">
      <c r="A76" s="2">
        <v>6796</v>
      </c>
      <c r="B76" s="2" t="s">
        <v>43</v>
      </c>
      <c r="C76" s="2" t="s">
        <v>23</v>
      </c>
      <c r="D76" s="2" t="s">
        <v>113</v>
      </c>
      <c r="E76" s="3" t="s">
        <v>114</v>
      </c>
      <c r="F76" s="2">
        <v>277.39</v>
      </c>
      <c r="G76" s="2" t="s">
        <v>42</v>
      </c>
      <c r="H76" s="2">
        <v>150</v>
      </c>
      <c r="I76" s="2">
        <v>1984</v>
      </c>
      <c r="J76" s="63">
        <f>VLOOKUP(H76,'물량 단가 표'!$A$5:$F$22,6,0)</f>
        <v>262992</v>
      </c>
      <c r="K76" s="64">
        <f t="shared" si="1"/>
        <v>72.951350879999993</v>
      </c>
      <c r="L76" s="2" t="s">
        <v>30</v>
      </c>
      <c r="M76" s="2" t="s">
        <v>11</v>
      </c>
    </row>
    <row r="77" spans="1:13" ht="14.1" customHeight="1">
      <c r="A77" s="2">
        <v>6797</v>
      </c>
      <c r="B77" s="2" t="s">
        <v>43</v>
      </c>
      <c r="C77" s="2" t="s">
        <v>23</v>
      </c>
      <c r="D77" s="2" t="s">
        <v>122</v>
      </c>
      <c r="E77" s="3" t="s">
        <v>123</v>
      </c>
      <c r="F77" s="2">
        <v>138.27000000000001</v>
      </c>
      <c r="G77" s="2" t="s">
        <v>42</v>
      </c>
      <c r="H77" s="2">
        <v>80</v>
      </c>
      <c r="I77" s="2">
        <v>1980</v>
      </c>
      <c r="J77" s="63">
        <f>VLOOKUP(H77,'물량 단가 표'!$A$5:$F$22,6,0)</f>
        <v>224440</v>
      </c>
      <c r="K77" s="64">
        <f t="shared" si="1"/>
        <v>31.0333188</v>
      </c>
      <c r="L77" s="2" t="s">
        <v>30</v>
      </c>
      <c r="M77" s="2" t="s">
        <v>11</v>
      </c>
    </row>
    <row r="78" spans="1:13" ht="14.1" customHeight="1">
      <c r="A78" s="2">
        <v>6854</v>
      </c>
      <c r="B78" s="2" t="s">
        <v>43</v>
      </c>
      <c r="C78" s="2" t="s">
        <v>23</v>
      </c>
      <c r="D78" s="2" t="s">
        <v>113</v>
      </c>
      <c r="E78" s="3" t="s">
        <v>114</v>
      </c>
      <c r="F78" s="2">
        <v>12.39</v>
      </c>
      <c r="G78" s="2" t="s">
        <v>42</v>
      </c>
      <c r="H78" s="2">
        <v>150</v>
      </c>
      <c r="I78" s="2">
        <v>1984</v>
      </c>
      <c r="J78" s="63">
        <f>VLOOKUP(H78,'물량 단가 표'!$A$5:$F$22,6,0)</f>
        <v>262992</v>
      </c>
      <c r="K78" s="64">
        <f t="shared" si="1"/>
        <v>3.2584708800000004</v>
      </c>
      <c r="L78" s="2" t="s">
        <v>30</v>
      </c>
      <c r="M78" s="2" t="s">
        <v>11</v>
      </c>
    </row>
    <row r="79" spans="1:13" ht="14.1" customHeight="1">
      <c r="A79" s="2">
        <v>6855</v>
      </c>
      <c r="B79" s="2" t="s">
        <v>43</v>
      </c>
      <c r="C79" s="2" t="s">
        <v>23</v>
      </c>
      <c r="D79" s="2" t="s">
        <v>122</v>
      </c>
      <c r="E79" s="3" t="s">
        <v>123</v>
      </c>
      <c r="F79" s="2">
        <v>13.33</v>
      </c>
      <c r="G79" s="2" t="s">
        <v>42</v>
      </c>
      <c r="H79" s="2">
        <v>100</v>
      </c>
      <c r="I79" s="2">
        <v>1980</v>
      </c>
      <c r="J79" s="63">
        <f>VLOOKUP(H79,'물량 단가 표'!$A$5:$F$22,6,0)</f>
        <v>224440</v>
      </c>
      <c r="K79" s="64">
        <f t="shared" si="1"/>
        <v>2.9917852000000003</v>
      </c>
      <c r="L79" s="2" t="s">
        <v>30</v>
      </c>
      <c r="M79" s="2" t="s">
        <v>11</v>
      </c>
    </row>
    <row r="80" spans="1:13" ht="14.1" customHeight="1">
      <c r="A80" s="2">
        <v>6889</v>
      </c>
      <c r="B80" s="2" t="s">
        <v>43</v>
      </c>
      <c r="C80" s="2" t="s">
        <v>23</v>
      </c>
      <c r="D80" s="2" t="s">
        <v>69</v>
      </c>
      <c r="E80" s="3" t="s">
        <v>70</v>
      </c>
      <c r="F80" s="2">
        <v>154.51</v>
      </c>
      <c r="G80" s="2" t="s">
        <v>42</v>
      </c>
      <c r="H80" s="2">
        <v>100</v>
      </c>
      <c r="I80" s="2">
        <v>1984</v>
      </c>
      <c r="J80" s="63">
        <f>VLOOKUP(H80,'물량 단가 표'!$A$5:$F$22,6,0)</f>
        <v>224440</v>
      </c>
      <c r="K80" s="64">
        <f t="shared" si="1"/>
        <v>34.678224399999998</v>
      </c>
      <c r="L80" s="2" t="s">
        <v>30</v>
      </c>
      <c r="M80" s="2" t="s">
        <v>11</v>
      </c>
    </row>
    <row r="81" spans="1:13" ht="14.1" customHeight="1">
      <c r="A81" s="2">
        <v>7238</v>
      </c>
      <c r="B81" s="2" t="s">
        <v>43</v>
      </c>
      <c r="C81" s="2" t="s">
        <v>23</v>
      </c>
      <c r="D81" s="2" t="s">
        <v>113</v>
      </c>
      <c r="E81" s="3" t="s">
        <v>114</v>
      </c>
      <c r="F81" s="2">
        <v>13.61</v>
      </c>
      <c r="G81" s="2" t="s">
        <v>42</v>
      </c>
      <c r="H81" s="2">
        <v>150</v>
      </c>
      <c r="I81" s="2">
        <v>1984</v>
      </c>
      <c r="J81" s="63">
        <f>VLOOKUP(H81,'물량 단가 표'!$A$5:$F$22,6,0)</f>
        <v>262992</v>
      </c>
      <c r="K81" s="64">
        <f t="shared" si="1"/>
        <v>3.5793211199999995</v>
      </c>
      <c r="L81" s="2" t="s">
        <v>30</v>
      </c>
      <c r="M81" s="2" t="s">
        <v>11</v>
      </c>
    </row>
    <row r="82" spans="1:13" ht="14.1" customHeight="1">
      <c r="A82" s="2">
        <v>7239</v>
      </c>
      <c r="B82" s="2" t="s">
        <v>43</v>
      </c>
      <c r="C82" s="2" t="s">
        <v>23</v>
      </c>
      <c r="D82" s="2" t="s">
        <v>113</v>
      </c>
      <c r="E82" s="3" t="s">
        <v>114</v>
      </c>
      <c r="F82" s="2">
        <v>277.43</v>
      </c>
      <c r="G82" s="2" t="s">
        <v>42</v>
      </c>
      <c r="H82" s="2">
        <v>150</v>
      </c>
      <c r="I82" s="2">
        <v>1984</v>
      </c>
      <c r="J82" s="63">
        <f>VLOOKUP(H82,'물량 단가 표'!$A$5:$F$22,6,0)</f>
        <v>262992</v>
      </c>
      <c r="K82" s="64">
        <f t="shared" si="1"/>
        <v>72.961870560000008</v>
      </c>
      <c r="L82" s="2" t="s">
        <v>30</v>
      </c>
      <c r="M82" s="2" t="s">
        <v>11</v>
      </c>
    </row>
    <row r="83" spans="1:13" ht="14.1" customHeight="1">
      <c r="A83" s="2">
        <v>7291</v>
      </c>
      <c r="B83" s="2" t="s">
        <v>43</v>
      </c>
      <c r="C83" s="2" t="s">
        <v>23</v>
      </c>
      <c r="D83" s="2" t="s">
        <v>122</v>
      </c>
      <c r="E83" s="3" t="s">
        <v>123</v>
      </c>
      <c r="F83" s="2">
        <v>8.74</v>
      </c>
      <c r="G83" s="2" t="s">
        <v>42</v>
      </c>
      <c r="H83" s="2">
        <v>200</v>
      </c>
      <c r="I83" s="2">
        <v>1984</v>
      </c>
      <c r="J83" s="63">
        <f>VLOOKUP(H83,'물량 단가 표'!$A$5:$F$22,6,0)</f>
        <v>283893</v>
      </c>
      <c r="K83" s="64">
        <f t="shared" si="1"/>
        <v>2.48122482</v>
      </c>
      <c r="L83" s="2" t="s">
        <v>30</v>
      </c>
      <c r="M83" s="2" t="s">
        <v>11</v>
      </c>
    </row>
    <row r="84" spans="1:13" ht="14.1" customHeight="1">
      <c r="A84" s="2">
        <v>7345</v>
      </c>
      <c r="B84" s="2" t="s">
        <v>43</v>
      </c>
      <c r="C84" s="2" t="s">
        <v>23</v>
      </c>
      <c r="D84" s="2" t="s">
        <v>69</v>
      </c>
      <c r="E84" s="3" t="s">
        <v>70</v>
      </c>
      <c r="F84" s="2">
        <v>28.73</v>
      </c>
      <c r="G84" s="2" t="s">
        <v>42</v>
      </c>
      <c r="H84" s="2">
        <v>600</v>
      </c>
      <c r="I84" s="2">
        <v>1984</v>
      </c>
      <c r="J84" s="63">
        <f>VLOOKUP(H84,'물량 단가 표'!$B$26:$D$37,3,0)</f>
        <v>533696</v>
      </c>
      <c r="K84" s="64">
        <f t="shared" si="1"/>
        <v>15.333086079999999</v>
      </c>
      <c r="L84" s="2" t="s">
        <v>30</v>
      </c>
      <c r="M84" s="2" t="s">
        <v>11</v>
      </c>
    </row>
    <row r="85" spans="1:13" ht="14.1" customHeight="1">
      <c r="A85" s="2">
        <v>7346</v>
      </c>
      <c r="B85" s="2" t="s">
        <v>43</v>
      </c>
      <c r="C85" s="2" t="s">
        <v>23</v>
      </c>
      <c r="D85" s="2" t="s">
        <v>93</v>
      </c>
      <c r="E85" s="3" t="s">
        <v>94</v>
      </c>
      <c r="F85" s="2">
        <v>39.5</v>
      </c>
      <c r="G85" s="2" t="s">
        <v>42</v>
      </c>
      <c r="H85" s="2">
        <v>200</v>
      </c>
      <c r="I85" s="2">
        <v>1985</v>
      </c>
      <c r="J85" s="63">
        <f>VLOOKUP(H85,'물량 단가 표'!$A$5:$F$22,6,0)</f>
        <v>283893</v>
      </c>
      <c r="K85" s="64">
        <f t="shared" si="1"/>
        <v>11.2137735</v>
      </c>
      <c r="L85" s="2" t="s">
        <v>30</v>
      </c>
      <c r="M85" s="2" t="s">
        <v>11</v>
      </c>
    </row>
    <row r="86" spans="1:13" ht="14.1" customHeight="1">
      <c r="A86" s="2">
        <v>7585</v>
      </c>
      <c r="B86" s="2" t="s">
        <v>43</v>
      </c>
      <c r="C86" s="2" t="s">
        <v>23</v>
      </c>
      <c r="D86" s="2" t="s">
        <v>93</v>
      </c>
      <c r="E86" s="3" t="s">
        <v>94</v>
      </c>
      <c r="F86" s="2">
        <v>75.489999999999995</v>
      </c>
      <c r="G86" s="2" t="s">
        <v>42</v>
      </c>
      <c r="H86" s="2">
        <v>150</v>
      </c>
      <c r="I86" s="2">
        <v>1984</v>
      </c>
      <c r="J86" s="63">
        <f>VLOOKUP(H86,'물량 단가 표'!$A$5:$F$22,6,0)</f>
        <v>262992</v>
      </c>
      <c r="K86" s="64">
        <f t="shared" si="1"/>
        <v>19.853266079999997</v>
      </c>
      <c r="L86" s="2" t="s">
        <v>30</v>
      </c>
      <c r="M86" s="2" t="s">
        <v>11</v>
      </c>
    </row>
    <row r="87" spans="1:13" ht="14.1" customHeight="1">
      <c r="A87" s="2">
        <v>7702</v>
      </c>
      <c r="B87" s="2" t="s">
        <v>43</v>
      </c>
      <c r="C87" s="2" t="s">
        <v>23</v>
      </c>
      <c r="D87" s="2" t="s">
        <v>113</v>
      </c>
      <c r="E87" s="3" t="s">
        <v>114</v>
      </c>
      <c r="F87" s="2">
        <v>26.32</v>
      </c>
      <c r="G87" s="2" t="s">
        <v>42</v>
      </c>
      <c r="H87" s="2">
        <v>150</v>
      </c>
      <c r="I87" s="2">
        <v>1984</v>
      </c>
      <c r="J87" s="63">
        <f>VLOOKUP(H87,'물량 단가 표'!$A$5:$F$22,6,0)</f>
        <v>262992</v>
      </c>
      <c r="K87" s="64">
        <f t="shared" si="1"/>
        <v>6.9219494400000006</v>
      </c>
      <c r="L87" s="2" t="s">
        <v>30</v>
      </c>
      <c r="M87" s="2" t="s">
        <v>11</v>
      </c>
    </row>
    <row r="88" spans="1:13" ht="14.1" customHeight="1">
      <c r="A88" s="2">
        <v>7755</v>
      </c>
      <c r="B88" s="2" t="s">
        <v>43</v>
      </c>
      <c r="C88" s="2" t="s">
        <v>23</v>
      </c>
      <c r="D88" s="2" t="s">
        <v>113</v>
      </c>
      <c r="E88" s="3" t="s">
        <v>114</v>
      </c>
      <c r="F88" s="2">
        <v>26.32</v>
      </c>
      <c r="G88" s="2" t="s">
        <v>42</v>
      </c>
      <c r="H88" s="2">
        <v>150</v>
      </c>
      <c r="I88" s="2">
        <v>1984</v>
      </c>
      <c r="J88" s="63">
        <f>VLOOKUP(H88,'물량 단가 표'!$A$5:$F$22,6,0)</f>
        <v>262992</v>
      </c>
      <c r="K88" s="64">
        <f t="shared" si="1"/>
        <v>6.9219494400000006</v>
      </c>
      <c r="L88" s="2" t="s">
        <v>30</v>
      </c>
      <c r="M88" s="2" t="s">
        <v>11</v>
      </c>
    </row>
    <row r="89" spans="1:13" ht="14.1" customHeight="1">
      <c r="A89" s="2">
        <v>7821</v>
      </c>
      <c r="B89" s="2" t="s">
        <v>43</v>
      </c>
      <c r="C89" s="2" t="s">
        <v>23</v>
      </c>
      <c r="D89" s="2" t="s">
        <v>113</v>
      </c>
      <c r="E89" s="3" t="s">
        <v>114</v>
      </c>
      <c r="F89" s="2">
        <v>65.97</v>
      </c>
      <c r="G89" s="2" t="s">
        <v>42</v>
      </c>
      <c r="H89" s="2">
        <v>600</v>
      </c>
      <c r="I89" s="2">
        <v>1984</v>
      </c>
      <c r="J89" s="63">
        <f>VLOOKUP(H89,'물량 단가 표'!$B$26:$D$37,3,0)</f>
        <v>533696</v>
      </c>
      <c r="K89" s="64">
        <f t="shared" si="1"/>
        <v>35.207925119999999</v>
      </c>
      <c r="L89" s="2" t="s">
        <v>30</v>
      </c>
      <c r="M89" s="2" t="s">
        <v>11</v>
      </c>
    </row>
    <row r="90" spans="1:13" ht="14.1" customHeight="1">
      <c r="A90" s="2">
        <v>7984</v>
      </c>
      <c r="B90" s="2" t="s">
        <v>43</v>
      </c>
      <c r="C90" s="2" t="s">
        <v>23</v>
      </c>
      <c r="D90" s="2" t="s">
        <v>93</v>
      </c>
      <c r="E90" s="3" t="s">
        <v>94</v>
      </c>
      <c r="F90" s="2">
        <v>16.46</v>
      </c>
      <c r="G90" s="2" t="s">
        <v>42</v>
      </c>
      <c r="H90" s="2">
        <v>150</v>
      </c>
      <c r="I90" s="2">
        <v>1985</v>
      </c>
      <c r="J90" s="63">
        <f>VLOOKUP(H90,'물량 단가 표'!$A$5:$F$22,6,0)</f>
        <v>262992</v>
      </c>
      <c r="K90" s="64">
        <f t="shared" si="1"/>
        <v>4.3288483200000005</v>
      </c>
      <c r="L90" s="2" t="s">
        <v>30</v>
      </c>
      <c r="M90" s="2" t="s">
        <v>11</v>
      </c>
    </row>
    <row r="91" spans="1:13" ht="14.1" customHeight="1">
      <c r="A91" s="2">
        <v>7988</v>
      </c>
      <c r="B91" s="2" t="s">
        <v>43</v>
      </c>
      <c r="C91" s="2" t="s">
        <v>23</v>
      </c>
      <c r="D91" s="2" t="s">
        <v>113</v>
      </c>
      <c r="E91" s="3" t="s">
        <v>114</v>
      </c>
      <c r="F91" s="2">
        <v>68.25</v>
      </c>
      <c r="G91" s="2" t="s">
        <v>42</v>
      </c>
      <c r="H91" s="2">
        <v>600</v>
      </c>
      <c r="I91" s="2">
        <v>1984</v>
      </c>
      <c r="J91" s="63">
        <f>VLOOKUP(H91,'물량 단가 표'!$B$26:$D$37,3,0)</f>
        <v>533696</v>
      </c>
      <c r="K91" s="64">
        <f t="shared" si="1"/>
        <v>36.424751999999998</v>
      </c>
      <c r="L91" s="2" t="s">
        <v>30</v>
      </c>
      <c r="M91" s="2" t="s">
        <v>11</v>
      </c>
    </row>
    <row r="92" spans="1:13" ht="14.1" customHeight="1">
      <c r="A92" s="2">
        <v>7992</v>
      </c>
      <c r="B92" s="2" t="s">
        <v>43</v>
      </c>
      <c r="C92" s="2" t="s">
        <v>23</v>
      </c>
      <c r="D92" s="2" t="s">
        <v>69</v>
      </c>
      <c r="E92" s="3" t="s">
        <v>70</v>
      </c>
      <c r="F92" s="2">
        <v>309.73</v>
      </c>
      <c r="G92" s="2" t="s">
        <v>42</v>
      </c>
      <c r="H92" s="2">
        <v>200</v>
      </c>
      <c r="I92" s="2">
        <v>1984</v>
      </c>
      <c r="J92" s="63">
        <f>VLOOKUP(H92,'물량 단가 표'!$A$5:$F$22,6,0)</f>
        <v>283893</v>
      </c>
      <c r="K92" s="64">
        <f t="shared" si="1"/>
        <v>87.930178890000008</v>
      </c>
      <c r="L92" s="2" t="s">
        <v>30</v>
      </c>
      <c r="M92" s="2" t="s">
        <v>11</v>
      </c>
    </row>
    <row r="93" spans="1:13" ht="14.1" customHeight="1">
      <c r="A93" s="2">
        <v>8048</v>
      </c>
      <c r="B93" s="2" t="s">
        <v>43</v>
      </c>
      <c r="C93" s="2" t="s">
        <v>23</v>
      </c>
      <c r="D93" s="2" t="s">
        <v>113</v>
      </c>
      <c r="E93" s="3" t="s">
        <v>114</v>
      </c>
      <c r="F93" s="2">
        <v>75.42</v>
      </c>
      <c r="G93" s="2" t="s">
        <v>42</v>
      </c>
      <c r="H93" s="2">
        <v>100</v>
      </c>
      <c r="I93" s="2" t="s">
        <v>16</v>
      </c>
      <c r="J93" s="63">
        <f>VLOOKUP(H93,'물량 단가 표'!$A$5:$F$22,6,0)</f>
        <v>224440</v>
      </c>
      <c r="K93" s="64">
        <f t="shared" si="1"/>
        <v>16.9272648</v>
      </c>
      <c r="L93" s="2" t="s">
        <v>30</v>
      </c>
      <c r="M93" s="2" t="s">
        <v>11</v>
      </c>
    </row>
    <row r="94" spans="1:13" ht="14.1" customHeight="1">
      <c r="A94" s="2">
        <v>8369</v>
      </c>
      <c r="B94" s="2" t="s">
        <v>43</v>
      </c>
      <c r="C94" s="2" t="s">
        <v>23</v>
      </c>
      <c r="D94" s="2" t="s">
        <v>69</v>
      </c>
      <c r="E94" s="3" t="s">
        <v>70</v>
      </c>
      <c r="F94" s="2">
        <v>39.51</v>
      </c>
      <c r="G94" s="2" t="s">
        <v>42</v>
      </c>
      <c r="H94" s="2">
        <v>100</v>
      </c>
      <c r="I94" s="2">
        <v>1985</v>
      </c>
      <c r="J94" s="63">
        <f>VLOOKUP(H94,'물량 단가 표'!$A$5:$F$22,6,0)</f>
        <v>224440</v>
      </c>
      <c r="K94" s="64">
        <f t="shared" si="1"/>
        <v>8.8676244000000004</v>
      </c>
      <c r="L94" s="2" t="s">
        <v>30</v>
      </c>
      <c r="M94" s="2" t="s">
        <v>11</v>
      </c>
    </row>
    <row r="95" spans="1:13" ht="14.1" customHeight="1">
      <c r="A95" s="2">
        <v>8372</v>
      </c>
      <c r="B95" s="2" t="s">
        <v>43</v>
      </c>
      <c r="C95" s="2" t="s">
        <v>23</v>
      </c>
      <c r="D95" s="2" t="s">
        <v>93</v>
      </c>
      <c r="E95" s="3" t="s">
        <v>94</v>
      </c>
      <c r="F95" s="2">
        <v>46.66</v>
      </c>
      <c r="G95" s="2" t="s">
        <v>42</v>
      </c>
      <c r="H95" s="2">
        <v>100</v>
      </c>
      <c r="I95" s="2">
        <v>1985</v>
      </c>
      <c r="J95" s="63">
        <f>VLOOKUP(H95,'물량 단가 표'!$A$5:$F$22,6,0)</f>
        <v>224440</v>
      </c>
      <c r="K95" s="64">
        <f t="shared" si="1"/>
        <v>10.472370399999999</v>
      </c>
      <c r="L95" s="2" t="s">
        <v>30</v>
      </c>
      <c r="M95" s="2" t="s">
        <v>11</v>
      </c>
    </row>
    <row r="96" spans="1:13" ht="14.1" customHeight="1">
      <c r="A96" s="2">
        <v>8420</v>
      </c>
      <c r="B96" s="2" t="s">
        <v>43</v>
      </c>
      <c r="C96" s="2" t="s">
        <v>23</v>
      </c>
      <c r="D96" s="2" t="s">
        <v>93</v>
      </c>
      <c r="E96" s="3" t="s">
        <v>94</v>
      </c>
      <c r="F96" s="2">
        <v>59.42</v>
      </c>
      <c r="G96" s="2" t="s">
        <v>42</v>
      </c>
      <c r="H96" s="2">
        <v>80</v>
      </c>
      <c r="I96" s="2">
        <v>1985</v>
      </c>
      <c r="J96" s="63">
        <f>VLOOKUP(H96,'물량 단가 표'!$A$5:$F$22,6,0)</f>
        <v>224440</v>
      </c>
      <c r="K96" s="64">
        <f t="shared" si="1"/>
        <v>13.3362248</v>
      </c>
      <c r="L96" s="2" t="s">
        <v>30</v>
      </c>
      <c r="M96" s="2" t="s">
        <v>11</v>
      </c>
    </row>
    <row r="97" spans="1:13" ht="14.1" customHeight="1">
      <c r="A97" s="2">
        <v>8438</v>
      </c>
      <c r="B97" s="2" t="s">
        <v>43</v>
      </c>
      <c r="C97" s="2" t="s">
        <v>23</v>
      </c>
      <c r="D97" s="2" t="s">
        <v>113</v>
      </c>
      <c r="E97" s="3" t="s">
        <v>114</v>
      </c>
      <c r="F97" s="2">
        <v>283.45</v>
      </c>
      <c r="G97" s="2" t="s">
        <v>42</v>
      </c>
      <c r="H97" s="2">
        <v>200</v>
      </c>
      <c r="I97" s="2">
        <v>1984</v>
      </c>
      <c r="J97" s="63">
        <f>VLOOKUP(H97,'물량 단가 표'!$A$5:$F$22,6,0)</f>
        <v>283893</v>
      </c>
      <c r="K97" s="64">
        <f t="shared" si="1"/>
        <v>80.469470849999993</v>
      </c>
      <c r="L97" s="2" t="s">
        <v>30</v>
      </c>
      <c r="M97" s="2" t="s">
        <v>11</v>
      </c>
    </row>
    <row r="98" spans="1:13" ht="14.1" customHeight="1">
      <c r="A98" s="2">
        <v>8444</v>
      </c>
      <c r="B98" s="2" t="s">
        <v>43</v>
      </c>
      <c r="C98" s="2" t="s">
        <v>23</v>
      </c>
      <c r="D98" s="2" t="s">
        <v>122</v>
      </c>
      <c r="E98" s="3" t="s">
        <v>123</v>
      </c>
      <c r="F98" s="2">
        <v>86.04</v>
      </c>
      <c r="G98" s="2" t="s">
        <v>42</v>
      </c>
      <c r="H98" s="2">
        <v>80</v>
      </c>
      <c r="I98" s="2">
        <v>1980</v>
      </c>
      <c r="J98" s="63">
        <f>VLOOKUP(H98,'물량 단가 표'!$A$5:$F$22,6,0)</f>
        <v>224440</v>
      </c>
      <c r="K98" s="64">
        <f t="shared" si="1"/>
        <v>19.3108176</v>
      </c>
      <c r="L98" s="2" t="s">
        <v>30</v>
      </c>
      <c r="M98" s="2" t="s">
        <v>11</v>
      </c>
    </row>
    <row r="99" spans="1:13" ht="14.1" customHeight="1">
      <c r="A99" s="2">
        <v>8899</v>
      </c>
      <c r="B99" s="2" t="s">
        <v>43</v>
      </c>
      <c r="C99" s="2" t="s">
        <v>23</v>
      </c>
      <c r="D99" s="2" t="s">
        <v>91</v>
      </c>
      <c r="E99" s="3" t="s">
        <v>92</v>
      </c>
      <c r="F99" s="2">
        <v>7.45</v>
      </c>
      <c r="G99" s="2" t="s">
        <v>42</v>
      </c>
      <c r="H99" s="2">
        <v>100</v>
      </c>
      <c r="I99" s="2">
        <v>1985</v>
      </c>
      <c r="J99" s="63">
        <f>VLOOKUP(H99,'물량 단가 표'!$A$5:$F$22,6,0)</f>
        <v>224440</v>
      </c>
      <c r="K99" s="64">
        <f t="shared" si="1"/>
        <v>1.672078</v>
      </c>
      <c r="L99" s="2" t="s">
        <v>30</v>
      </c>
      <c r="M99" s="2" t="s">
        <v>11</v>
      </c>
    </row>
    <row r="100" spans="1:13" ht="14.1" customHeight="1">
      <c r="A100" s="2">
        <v>8904</v>
      </c>
      <c r="B100" s="2" t="s">
        <v>43</v>
      </c>
      <c r="C100" s="2" t="s">
        <v>23</v>
      </c>
      <c r="D100" s="2" t="s">
        <v>122</v>
      </c>
      <c r="E100" s="3" t="s">
        <v>123</v>
      </c>
      <c r="F100" s="2">
        <v>20.5</v>
      </c>
      <c r="G100" s="2" t="s">
        <v>42</v>
      </c>
      <c r="H100" s="2">
        <v>80</v>
      </c>
      <c r="I100" s="2">
        <v>1980</v>
      </c>
      <c r="J100" s="63">
        <f>VLOOKUP(H100,'물량 단가 표'!$A$5:$F$22,6,0)</f>
        <v>224440</v>
      </c>
      <c r="K100" s="64">
        <f t="shared" si="1"/>
        <v>4.6010200000000001</v>
      </c>
      <c r="L100" s="2" t="s">
        <v>30</v>
      </c>
      <c r="M100" s="2" t="s">
        <v>11</v>
      </c>
    </row>
    <row r="101" spans="1:13" ht="14.1" customHeight="1">
      <c r="A101" s="2">
        <v>8966</v>
      </c>
      <c r="B101" s="2" t="s">
        <v>43</v>
      </c>
      <c r="C101" s="2" t="s">
        <v>23</v>
      </c>
      <c r="D101" s="2" t="s">
        <v>69</v>
      </c>
      <c r="E101" s="3" t="s">
        <v>70</v>
      </c>
      <c r="F101" s="2">
        <v>17</v>
      </c>
      <c r="G101" s="2" t="s">
        <v>42</v>
      </c>
      <c r="H101" s="2">
        <v>200</v>
      </c>
      <c r="I101" s="2">
        <v>1984</v>
      </c>
      <c r="J101" s="63">
        <f>VLOOKUP(H101,'물량 단가 표'!$A$5:$F$22,6,0)</f>
        <v>283893</v>
      </c>
      <c r="K101" s="64">
        <f t="shared" si="1"/>
        <v>4.8261810000000001</v>
      </c>
      <c r="L101" s="2" t="s">
        <v>30</v>
      </c>
      <c r="M101" s="2" t="s">
        <v>11</v>
      </c>
    </row>
    <row r="102" spans="1:13" ht="14.1" customHeight="1">
      <c r="A102" s="2">
        <v>9140</v>
      </c>
      <c r="B102" s="2" t="s">
        <v>43</v>
      </c>
      <c r="C102" s="2" t="s">
        <v>23</v>
      </c>
      <c r="D102" s="2" t="s">
        <v>93</v>
      </c>
      <c r="E102" s="3" t="s">
        <v>94</v>
      </c>
      <c r="F102" s="2">
        <v>15.16</v>
      </c>
      <c r="G102" s="2" t="s">
        <v>42</v>
      </c>
      <c r="H102" s="2">
        <v>80</v>
      </c>
      <c r="I102" s="2">
        <v>1985</v>
      </c>
      <c r="J102" s="63">
        <f>VLOOKUP(H102,'물량 단가 표'!$A$5:$F$22,6,0)</f>
        <v>224440</v>
      </c>
      <c r="K102" s="64">
        <f t="shared" si="1"/>
        <v>3.4025103999999997</v>
      </c>
      <c r="L102" s="2" t="s">
        <v>30</v>
      </c>
      <c r="M102" s="2" t="s">
        <v>11</v>
      </c>
    </row>
    <row r="103" spans="1:13" ht="14.1" customHeight="1">
      <c r="A103" s="2">
        <v>9145</v>
      </c>
      <c r="B103" s="2" t="s">
        <v>43</v>
      </c>
      <c r="C103" s="2" t="s">
        <v>23</v>
      </c>
      <c r="D103" s="2" t="s">
        <v>113</v>
      </c>
      <c r="E103" s="3" t="s">
        <v>114</v>
      </c>
      <c r="F103" s="2">
        <v>594.6</v>
      </c>
      <c r="G103" s="2" t="s">
        <v>42</v>
      </c>
      <c r="H103" s="2">
        <v>100</v>
      </c>
      <c r="I103" s="2">
        <v>1984</v>
      </c>
      <c r="J103" s="63">
        <f>VLOOKUP(H103,'물량 단가 표'!$A$5:$F$22,6,0)</f>
        <v>224440</v>
      </c>
      <c r="K103" s="64">
        <f t="shared" si="1"/>
        <v>133.45202399999999</v>
      </c>
      <c r="L103" s="2" t="s">
        <v>30</v>
      </c>
      <c r="M103" s="2" t="s">
        <v>11</v>
      </c>
    </row>
    <row r="104" spans="1:13" ht="14.1" customHeight="1">
      <c r="A104" s="2">
        <v>9206</v>
      </c>
      <c r="B104" s="2" t="s">
        <v>43</v>
      </c>
      <c r="C104" s="2" t="s">
        <v>23</v>
      </c>
      <c r="D104" s="2" t="s">
        <v>93</v>
      </c>
      <c r="E104" s="3" t="s">
        <v>94</v>
      </c>
      <c r="F104" s="2">
        <v>20.76</v>
      </c>
      <c r="G104" s="2" t="s">
        <v>42</v>
      </c>
      <c r="H104" s="2">
        <v>80</v>
      </c>
      <c r="I104" s="2">
        <v>1985</v>
      </c>
      <c r="J104" s="63">
        <f>VLOOKUP(H104,'물량 단가 표'!$A$5:$F$22,6,0)</f>
        <v>224440</v>
      </c>
      <c r="K104" s="64">
        <f t="shared" si="1"/>
        <v>4.6593744000000008</v>
      </c>
      <c r="L104" s="2" t="s">
        <v>30</v>
      </c>
      <c r="M104" s="2" t="s">
        <v>11</v>
      </c>
    </row>
    <row r="105" spans="1:13" ht="14.1" customHeight="1">
      <c r="A105" s="2">
        <v>9210</v>
      </c>
      <c r="B105" s="2" t="s">
        <v>43</v>
      </c>
      <c r="C105" s="2" t="s">
        <v>23</v>
      </c>
      <c r="D105" s="2" t="s">
        <v>113</v>
      </c>
      <c r="E105" s="3" t="s">
        <v>114</v>
      </c>
      <c r="F105" s="2">
        <v>158.51</v>
      </c>
      <c r="G105" s="2" t="s">
        <v>42</v>
      </c>
      <c r="H105" s="2">
        <v>150</v>
      </c>
      <c r="I105" s="2">
        <v>1984</v>
      </c>
      <c r="J105" s="63">
        <f>VLOOKUP(H105,'물량 단가 표'!$A$5:$F$22,6,0)</f>
        <v>262992</v>
      </c>
      <c r="K105" s="64">
        <f t="shared" si="1"/>
        <v>41.686861919999991</v>
      </c>
      <c r="L105" s="2" t="s">
        <v>30</v>
      </c>
      <c r="M105" s="2" t="s">
        <v>11</v>
      </c>
    </row>
    <row r="106" spans="1:13" ht="14.1" customHeight="1">
      <c r="A106" s="2">
        <v>9259</v>
      </c>
      <c r="B106" s="2" t="s">
        <v>43</v>
      </c>
      <c r="C106" s="2" t="s">
        <v>23</v>
      </c>
      <c r="D106" s="2" t="s">
        <v>91</v>
      </c>
      <c r="E106" s="3" t="s">
        <v>92</v>
      </c>
      <c r="F106" s="2">
        <v>10.27</v>
      </c>
      <c r="G106" s="2" t="s">
        <v>42</v>
      </c>
      <c r="H106" s="2">
        <v>100</v>
      </c>
      <c r="I106" s="2">
        <v>1985</v>
      </c>
      <c r="J106" s="63">
        <f>VLOOKUP(H106,'물량 단가 표'!$A$5:$F$22,6,0)</f>
        <v>224440</v>
      </c>
      <c r="K106" s="64">
        <f t="shared" si="1"/>
        <v>2.3049987999999999</v>
      </c>
      <c r="L106" s="2" t="s">
        <v>30</v>
      </c>
      <c r="M106" s="2" t="s">
        <v>11</v>
      </c>
    </row>
    <row r="107" spans="1:13" ht="14.1" customHeight="1">
      <c r="A107" s="2">
        <v>9330</v>
      </c>
      <c r="B107" s="2" t="s">
        <v>43</v>
      </c>
      <c r="C107" s="2" t="s">
        <v>23</v>
      </c>
      <c r="D107" s="2" t="s">
        <v>115</v>
      </c>
      <c r="E107" s="3" t="s">
        <v>116</v>
      </c>
      <c r="F107" s="2">
        <v>41.52</v>
      </c>
      <c r="G107" s="2" t="s">
        <v>42</v>
      </c>
      <c r="H107" s="2">
        <v>80</v>
      </c>
      <c r="I107" s="2">
        <v>1984</v>
      </c>
      <c r="J107" s="63">
        <f>VLOOKUP(H107,'물량 단가 표'!$A$5:$F$22,6,0)</f>
        <v>224440</v>
      </c>
      <c r="K107" s="64">
        <f t="shared" si="1"/>
        <v>9.3187488000000016</v>
      </c>
      <c r="L107" s="2" t="s">
        <v>30</v>
      </c>
      <c r="M107" s="2" t="s">
        <v>11</v>
      </c>
    </row>
    <row r="108" spans="1:13" ht="14.1" customHeight="1">
      <c r="A108" s="2">
        <v>9490</v>
      </c>
      <c r="B108" s="2" t="s">
        <v>43</v>
      </c>
      <c r="C108" s="2" t="s">
        <v>23</v>
      </c>
      <c r="D108" s="2" t="s">
        <v>91</v>
      </c>
      <c r="E108" s="3" t="s">
        <v>92</v>
      </c>
      <c r="F108" s="2">
        <v>69.510000000000005</v>
      </c>
      <c r="G108" s="2" t="s">
        <v>42</v>
      </c>
      <c r="H108" s="2">
        <v>100</v>
      </c>
      <c r="I108" s="2">
        <v>1984</v>
      </c>
      <c r="J108" s="63">
        <f>VLOOKUP(H108,'물량 단가 표'!$A$5:$F$22,6,0)</f>
        <v>224440</v>
      </c>
      <c r="K108" s="64">
        <f t="shared" si="1"/>
        <v>15.6008244</v>
      </c>
      <c r="L108" s="2" t="s">
        <v>30</v>
      </c>
      <c r="M108" s="2" t="s">
        <v>11</v>
      </c>
    </row>
    <row r="109" spans="1:13" ht="14.1" customHeight="1">
      <c r="A109" s="2">
        <v>9492</v>
      </c>
      <c r="B109" s="2" t="s">
        <v>43</v>
      </c>
      <c r="C109" s="2" t="s">
        <v>23</v>
      </c>
      <c r="D109" s="2" t="s">
        <v>93</v>
      </c>
      <c r="E109" s="3" t="s">
        <v>94</v>
      </c>
      <c r="F109" s="2">
        <v>11.07</v>
      </c>
      <c r="G109" s="2" t="s">
        <v>42</v>
      </c>
      <c r="H109" s="2">
        <v>150</v>
      </c>
      <c r="I109" s="2">
        <v>1985</v>
      </c>
      <c r="J109" s="63">
        <f>VLOOKUP(H109,'물량 단가 표'!$A$5:$F$22,6,0)</f>
        <v>262992</v>
      </c>
      <c r="K109" s="64">
        <f t="shared" si="1"/>
        <v>2.91132144</v>
      </c>
      <c r="L109" s="2" t="s">
        <v>30</v>
      </c>
      <c r="M109" s="2" t="s">
        <v>11</v>
      </c>
    </row>
    <row r="110" spans="1:13" ht="14.1" customHeight="1">
      <c r="A110" s="2">
        <v>9549</v>
      </c>
      <c r="B110" s="2" t="s">
        <v>43</v>
      </c>
      <c r="C110" s="2" t="s">
        <v>23</v>
      </c>
      <c r="D110" s="2" t="s">
        <v>113</v>
      </c>
      <c r="E110" s="3" t="s">
        <v>114</v>
      </c>
      <c r="F110" s="2">
        <v>211.59</v>
      </c>
      <c r="G110" s="2" t="s">
        <v>42</v>
      </c>
      <c r="H110" s="2">
        <v>200</v>
      </c>
      <c r="I110" s="2">
        <v>1984</v>
      </c>
      <c r="J110" s="63">
        <f>VLOOKUP(H110,'물량 단가 표'!$A$5:$F$22,6,0)</f>
        <v>283893</v>
      </c>
      <c r="K110" s="64">
        <f t="shared" si="1"/>
        <v>60.068919869999995</v>
      </c>
      <c r="L110" s="2" t="s">
        <v>30</v>
      </c>
      <c r="M110" s="2" t="s">
        <v>11</v>
      </c>
    </row>
    <row r="111" spans="1:13" ht="14.1" customHeight="1">
      <c r="A111" s="2">
        <v>9557</v>
      </c>
      <c r="B111" s="2" t="s">
        <v>43</v>
      </c>
      <c r="C111" s="2" t="s">
        <v>23</v>
      </c>
      <c r="D111" s="2" t="s">
        <v>122</v>
      </c>
      <c r="E111" s="3" t="s">
        <v>123</v>
      </c>
      <c r="F111" s="2">
        <v>91.81</v>
      </c>
      <c r="G111" s="2" t="s">
        <v>42</v>
      </c>
      <c r="H111" s="2">
        <v>80</v>
      </c>
      <c r="I111" s="2">
        <v>1980</v>
      </c>
      <c r="J111" s="63">
        <f>VLOOKUP(H111,'물량 단가 표'!$A$5:$F$22,6,0)</f>
        <v>224440</v>
      </c>
      <c r="K111" s="64">
        <f t="shared" si="1"/>
        <v>20.605836400000001</v>
      </c>
      <c r="L111" s="2" t="s">
        <v>30</v>
      </c>
      <c r="M111" s="2" t="s">
        <v>11</v>
      </c>
    </row>
    <row r="112" spans="1:13" ht="14.1" customHeight="1">
      <c r="A112" s="2">
        <v>9823</v>
      </c>
      <c r="B112" s="2" t="s">
        <v>43</v>
      </c>
      <c r="C112" s="2" t="s">
        <v>23</v>
      </c>
      <c r="D112" s="2" t="s">
        <v>93</v>
      </c>
      <c r="E112" s="3" t="s">
        <v>94</v>
      </c>
      <c r="F112" s="2">
        <v>16.059999999999999</v>
      </c>
      <c r="G112" s="2" t="s">
        <v>42</v>
      </c>
      <c r="H112" s="2">
        <v>150</v>
      </c>
      <c r="I112" s="2">
        <v>1984</v>
      </c>
      <c r="J112" s="63">
        <f>VLOOKUP(H112,'물량 단가 표'!$A$5:$F$22,6,0)</f>
        <v>262992</v>
      </c>
      <c r="K112" s="64">
        <f t="shared" si="1"/>
        <v>4.2236515199999998</v>
      </c>
      <c r="L112" s="2" t="s">
        <v>30</v>
      </c>
      <c r="M112" s="2" t="s">
        <v>11</v>
      </c>
    </row>
    <row r="113" spans="1:13" ht="14.1" customHeight="1">
      <c r="A113" s="2">
        <v>9826</v>
      </c>
      <c r="B113" s="2" t="s">
        <v>43</v>
      </c>
      <c r="C113" s="2" t="s">
        <v>23</v>
      </c>
      <c r="D113" s="2" t="s">
        <v>93</v>
      </c>
      <c r="E113" s="3" t="s">
        <v>94</v>
      </c>
      <c r="F113" s="2">
        <v>14.99</v>
      </c>
      <c r="G113" s="2" t="s">
        <v>42</v>
      </c>
      <c r="H113" s="2">
        <v>150</v>
      </c>
      <c r="I113" s="2">
        <v>1985</v>
      </c>
      <c r="J113" s="63">
        <f>VLOOKUP(H113,'물량 단가 표'!$A$5:$F$22,6,0)</f>
        <v>262992</v>
      </c>
      <c r="K113" s="64">
        <f t="shared" si="1"/>
        <v>3.94225008</v>
      </c>
      <c r="L113" s="2" t="s">
        <v>30</v>
      </c>
      <c r="M113" s="2" t="s">
        <v>11</v>
      </c>
    </row>
    <row r="114" spans="1:13" ht="14.1" customHeight="1">
      <c r="A114" s="2">
        <v>10047</v>
      </c>
      <c r="B114" s="2" t="s">
        <v>43</v>
      </c>
      <c r="C114" s="2" t="s">
        <v>23</v>
      </c>
      <c r="D114" s="2" t="s">
        <v>69</v>
      </c>
      <c r="E114" s="3" t="s">
        <v>70</v>
      </c>
      <c r="F114" s="2">
        <v>20.82</v>
      </c>
      <c r="G114" s="2" t="s">
        <v>42</v>
      </c>
      <c r="H114" s="2">
        <v>100</v>
      </c>
      <c r="I114" s="2">
        <v>1984</v>
      </c>
      <c r="J114" s="63">
        <f>VLOOKUP(H114,'물량 단가 표'!$A$5:$F$22,6,0)</f>
        <v>224440</v>
      </c>
      <c r="K114" s="64">
        <f t="shared" si="1"/>
        <v>4.6728407999999995</v>
      </c>
      <c r="L114" s="2" t="s">
        <v>30</v>
      </c>
      <c r="M114" s="2" t="s">
        <v>11</v>
      </c>
    </row>
    <row r="115" spans="1:13" ht="14.1" customHeight="1">
      <c r="A115" s="2">
        <v>10057</v>
      </c>
      <c r="B115" s="2" t="s">
        <v>43</v>
      </c>
      <c r="C115" s="2" t="s">
        <v>23</v>
      </c>
      <c r="D115" s="2" t="s">
        <v>122</v>
      </c>
      <c r="E115" s="3" t="s">
        <v>123</v>
      </c>
      <c r="F115" s="2">
        <v>241.16</v>
      </c>
      <c r="G115" s="2" t="s">
        <v>42</v>
      </c>
      <c r="H115" s="2">
        <v>100</v>
      </c>
      <c r="I115" s="2">
        <v>1980</v>
      </c>
      <c r="J115" s="63">
        <f>VLOOKUP(H115,'물량 단가 표'!$A$5:$F$22,6,0)</f>
        <v>224440</v>
      </c>
      <c r="K115" s="64">
        <f t="shared" si="1"/>
        <v>54.125950400000001</v>
      </c>
      <c r="L115" s="2" t="s">
        <v>30</v>
      </c>
      <c r="M115" s="2" t="s">
        <v>11</v>
      </c>
    </row>
    <row r="116" spans="1:13" ht="14.1" customHeight="1">
      <c r="A116" s="2">
        <v>10172</v>
      </c>
      <c r="B116" s="2" t="s">
        <v>43</v>
      </c>
      <c r="C116" s="2" t="s">
        <v>23</v>
      </c>
      <c r="D116" s="2" t="s">
        <v>113</v>
      </c>
      <c r="E116" s="3" t="s">
        <v>114</v>
      </c>
      <c r="F116" s="2">
        <v>36.880000000000003</v>
      </c>
      <c r="G116" s="2" t="s">
        <v>42</v>
      </c>
      <c r="H116" s="2">
        <v>150</v>
      </c>
      <c r="I116" s="2">
        <v>1984</v>
      </c>
      <c r="J116" s="63">
        <f>VLOOKUP(H116,'물량 단가 표'!$A$5:$F$22,6,0)</f>
        <v>262992</v>
      </c>
      <c r="K116" s="64">
        <f t="shared" si="1"/>
        <v>9.6991449600000017</v>
      </c>
      <c r="L116" s="2" t="s">
        <v>30</v>
      </c>
      <c r="M116" s="2" t="s">
        <v>11</v>
      </c>
    </row>
    <row r="117" spans="1:13" ht="14.1" customHeight="1">
      <c r="A117" s="2">
        <v>10215</v>
      </c>
      <c r="B117" s="2" t="s">
        <v>43</v>
      </c>
      <c r="C117" s="2" t="s">
        <v>23</v>
      </c>
      <c r="D117" s="2" t="s">
        <v>113</v>
      </c>
      <c r="E117" s="3" t="s">
        <v>114</v>
      </c>
      <c r="F117" s="2">
        <v>199.71</v>
      </c>
      <c r="G117" s="2" t="s">
        <v>42</v>
      </c>
      <c r="H117" s="2">
        <v>200</v>
      </c>
      <c r="I117" s="2">
        <v>1984</v>
      </c>
      <c r="J117" s="63">
        <f>VLOOKUP(H117,'물량 단가 표'!$A$5:$F$22,6,0)</f>
        <v>283893</v>
      </c>
      <c r="K117" s="64">
        <f t="shared" si="1"/>
        <v>56.696271029999998</v>
      </c>
      <c r="L117" s="2" t="s">
        <v>30</v>
      </c>
      <c r="M117" s="2" t="s">
        <v>11</v>
      </c>
    </row>
    <row r="118" spans="1:13" ht="14.1" customHeight="1">
      <c r="A118" s="2">
        <v>10268</v>
      </c>
      <c r="B118" s="2" t="s">
        <v>43</v>
      </c>
      <c r="C118" s="2" t="s">
        <v>23</v>
      </c>
      <c r="D118" s="2" t="s">
        <v>113</v>
      </c>
      <c r="E118" s="3" t="s">
        <v>114</v>
      </c>
      <c r="F118" s="2">
        <v>16.96</v>
      </c>
      <c r="G118" s="2" t="s">
        <v>42</v>
      </c>
      <c r="H118" s="2">
        <v>150</v>
      </c>
      <c r="I118" s="2">
        <v>1984</v>
      </c>
      <c r="J118" s="63">
        <f>VLOOKUP(H118,'물량 단가 표'!$A$5:$F$22,6,0)</f>
        <v>262992</v>
      </c>
      <c r="K118" s="64">
        <f t="shared" si="1"/>
        <v>4.4603443199999999</v>
      </c>
      <c r="L118" s="2" t="s">
        <v>30</v>
      </c>
      <c r="M118" s="2" t="s">
        <v>11</v>
      </c>
    </row>
    <row r="119" spans="1:13" ht="14.1" customHeight="1">
      <c r="A119" s="2">
        <v>10384</v>
      </c>
      <c r="B119" s="2" t="s">
        <v>43</v>
      </c>
      <c r="C119" s="2" t="s">
        <v>23</v>
      </c>
      <c r="D119" s="2" t="s">
        <v>93</v>
      </c>
      <c r="E119" s="3" t="s">
        <v>94</v>
      </c>
      <c r="F119" s="2">
        <v>15.75</v>
      </c>
      <c r="G119" s="2" t="s">
        <v>42</v>
      </c>
      <c r="H119" s="2">
        <v>100</v>
      </c>
      <c r="I119" s="2">
        <v>1984</v>
      </c>
      <c r="J119" s="63">
        <f>VLOOKUP(H119,'물량 단가 표'!$A$5:$F$22,6,0)</f>
        <v>224440</v>
      </c>
      <c r="K119" s="64">
        <f t="shared" si="1"/>
        <v>3.5349300000000001</v>
      </c>
      <c r="L119" s="2" t="s">
        <v>30</v>
      </c>
      <c r="M119" s="2" t="s">
        <v>11</v>
      </c>
    </row>
    <row r="120" spans="1:13" ht="14.1" customHeight="1">
      <c r="A120" s="2">
        <v>10389</v>
      </c>
      <c r="B120" s="2" t="s">
        <v>43</v>
      </c>
      <c r="C120" s="2" t="s">
        <v>23</v>
      </c>
      <c r="D120" s="2" t="s">
        <v>113</v>
      </c>
      <c r="E120" s="3" t="s">
        <v>114</v>
      </c>
      <c r="F120" s="2">
        <v>114.72</v>
      </c>
      <c r="G120" s="2" t="s">
        <v>42</v>
      </c>
      <c r="H120" s="2">
        <v>900</v>
      </c>
      <c r="I120" s="2">
        <v>1979</v>
      </c>
      <c r="J120" s="63">
        <f>VLOOKUP(H120,'물량 단가 표'!$B$26:$D$37,3,0)</f>
        <v>878993</v>
      </c>
      <c r="K120" s="64">
        <f t="shared" si="1"/>
        <v>100.83807696</v>
      </c>
      <c r="L120" s="2" t="s">
        <v>30</v>
      </c>
      <c r="M120" s="2" t="s">
        <v>11</v>
      </c>
    </row>
    <row r="121" spans="1:13" ht="14.1" customHeight="1">
      <c r="A121" s="2">
        <v>10391</v>
      </c>
      <c r="B121" s="2" t="s">
        <v>43</v>
      </c>
      <c r="C121" s="2" t="s">
        <v>23</v>
      </c>
      <c r="D121" s="2" t="s">
        <v>122</v>
      </c>
      <c r="E121" s="3" t="s">
        <v>123</v>
      </c>
      <c r="F121" s="2">
        <v>28.61</v>
      </c>
      <c r="G121" s="2" t="s">
        <v>42</v>
      </c>
      <c r="H121" s="2">
        <v>200</v>
      </c>
      <c r="I121" s="2">
        <v>1984</v>
      </c>
      <c r="J121" s="63">
        <f>VLOOKUP(H121,'물량 단가 표'!$A$5:$F$22,6,0)</f>
        <v>283893</v>
      </c>
      <c r="K121" s="64">
        <f t="shared" si="1"/>
        <v>8.1221787299999999</v>
      </c>
      <c r="L121" s="2" t="s">
        <v>30</v>
      </c>
      <c r="M121" s="2" t="s">
        <v>11</v>
      </c>
    </row>
    <row r="122" spans="1:13" ht="14.1" customHeight="1">
      <c r="A122" s="2">
        <v>10507</v>
      </c>
      <c r="B122" s="2" t="s">
        <v>43</v>
      </c>
      <c r="C122" s="2" t="s">
        <v>23</v>
      </c>
      <c r="D122" s="2" t="s">
        <v>113</v>
      </c>
      <c r="E122" s="3" t="s">
        <v>114</v>
      </c>
      <c r="F122" s="2">
        <v>226.91</v>
      </c>
      <c r="G122" s="2" t="s">
        <v>42</v>
      </c>
      <c r="H122" s="2">
        <v>150</v>
      </c>
      <c r="I122" s="2">
        <v>1984</v>
      </c>
      <c r="J122" s="63">
        <f>VLOOKUP(H122,'물량 단가 표'!$A$5:$F$22,6,0)</f>
        <v>262992</v>
      </c>
      <c r="K122" s="64">
        <f t="shared" si="1"/>
        <v>59.675514719999995</v>
      </c>
      <c r="L122" s="2" t="s">
        <v>30</v>
      </c>
      <c r="M122" s="2" t="s">
        <v>11</v>
      </c>
    </row>
    <row r="123" spans="1:13" ht="14.1" customHeight="1">
      <c r="A123" s="2">
        <v>10546</v>
      </c>
      <c r="B123" s="2" t="s">
        <v>43</v>
      </c>
      <c r="C123" s="2" t="s">
        <v>23</v>
      </c>
      <c r="D123" s="2" t="s">
        <v>113</v>
      </c>
      <c r="E123" s="3" t="s">
        <v>114</v>
      </c>
      <c r="F123" s="2">
        <v>9.41</v>
      </c>
      <c r="G123" s="2" t="s">
        <v>42</v>
      </c>
      <c r="H123" s="2">
        <v>200</v>
      </c>
      <c r="I123" s="2">
        <v>1984</v>
      </c>
      <c r="J123" s="63">
        <f>VLOOKUP(H123,'물량 단가 표'!$A$5:$F$22,6,0)</f>
        <v>283893</v>
      </c>
      <c r="K123" s="64">
        <f t="shared" si="1"/>
        <v>2.67143313</v>
      </c>
      <c r="L123" s="2" t="s">
        <v>30</v>
      </c>
      <c r="M123" s="2" t="s">
        <v>11</v>
      </c>
    </row>
    <row r="124" spans="1:13" ht="14.1" customHeight="1">
      <c r="A124" s="2">
        <v>10609</v>
      </c>
      <c r="B124" s="2" t="s">
        <v>43</v>
      </c>
      <c r="C124" s="2" t="s">
        <v>23</v>
      </c>
      <c r="D124" s="2" t="s">
        <v>93</v>
      </c>
      <c r="E124" s="3" t="s">
        <v>94</v>
      </c>
      <c r="F124" s="2">
        <v>35.65</v>
      </c>
      <c r="G124" s="2" t="s">
        <v>42</v>
      </c>
      <c r="H124" s="2">
        <v>100</v>
      </c>
      <c r="I124" s="2">
        <v>1985</v>
      </c>
      <c r="J124" s="63">
        <f>VLOOKUP(H124,'물량 단가 표'!$A$5:$F$22,6,0)</f>
        <v>224440</v>
      </c>
      <c r="K124" s="64">
        <f t="shared" si="1"/>
        <v>8.0012860000000003</v>
      </c>
      <c r="L124" s="2" t="s">
        <v>30</v>
      </c>
      <c r="M124" s="2" t="s">
        <v>11</v>
      </c>
    </row>
    <row r="125" spans="1:13" ht="14.1" customHeight="1">
      <c r="A125" s="2">
        <v>10626</v>
      </c>
      <c r="B125" s="2" t="s">
        <v>43</v>
      </c>
      <c r="C125" s="2" t="s">
        <v>23</v>
      </c>
      <c r="D125" s="2" t="s">
        <v>69</v>
      </c>
      <c r="E125" s="3" t="s">
        <v>70</v>
      </c>
      <c r="F125" s="2">
        <v>18.61</v>
      </c>
      <c r="G125" s="2" t="s">
        <v>42</v>
      </c>
      <c r="H125" s="2">
        <v>150</v>
      </c>
      <c r="I125" s="2">
        <v>1984</v>
      </c>
      <c r="J125" s="63">
        <f>VLOOKUP(H125,'물량 단가 표'!$A$5:$F$22,6,0)</f>
        <v>262992</v>
      </c>
      <c r="K125" s="64">
        <f t="shared" si="1"/>
        <v>4.8942811200000005</v>
      </c>
      <c r="L125" s="2" t="s">
        <v>30</v>
      </c>
      <c r="M125" s="2" t="s">
        <v>11</v>
      </c>
    </row>
    <row r="126" spans="1:13" ht="14.1" customHeight="1">
      <c r="A126" s="2">
        <v>10651</v>
      </c>
      <c r="B126" s="2" t="s">
        <v>43</v>
      </c>
      <c r="C126" s="2" t="s">
        <v>23</v>
      </c>
      <c r="D126" s="2" t="s">
        <v>69</v>
      </c>
      <c r="E126" s="3" t="s">
        <v>70</v>
      </c>
      <c r="F126" s="2">
        <v>10.43</v>
      </c>
      <c r="G126" s="2" t="s">
        <v>42</v>
      </c>
      <c r="H126" s="2">
        <v>100</v>
      </c>
      <c r="I126" s="2">
        <v>1985</v>
      </c>
      <c r="J126" s="63">
        <f>VLOOKUP(H126,'물량 단가 표'!$A$5:$F$22,6,0)</f>
        <v>224440</v>
      </c>
      <c r="K126" s="64">
        <f t="shared" si="1"/>
        <v>2.3409091999999996</v>
      </c>
      <c r="L126" s="2" t="s">
        <v>30</v>
      </c>
      <c r="M126" s="2" t="s">
        <v>11</v>
      </c>
    </row>
    <row r="127" spans="1:13" ht="14.1" customHeight="1">
      <c r="A127" s="2">
        <v>10734</v>
      </c>
      <c r="B127" s="2" t="s">
        <v>43</v>
      </c>
      <c r="C127" s="2" t="s">
        <v>23</v>
      </c>
      <c r="D127" s="2" t="s">
        <v>115</v>
      </c>
      <c r="E127" s="3" t="s">
        <v>116</v>
      </c>
      <c r="F127" s="2">
        <v>8.36</v>
      </c>
      <c r="G127" s="2" t="s">
        <v>42</v>
      </c>
      <c r="H127" s="2">
        <v>200</v>
      </c>
      <c r="I127" s="2">
        <v>1984</v>
      </c>
      <c r="J127" s="63">
        <f>VLOOKUP(H127,'물량 단가 표'!$A$5:$F$22,6,0)</f>
        <v>283893</v>
      </c>
      <c r="K127" s="64">
        <f t="shared" si="1"/>
        <v>2.3733454799999998</v>
      </c>
      <c r="L127" s="2" t="s">
        <v>30</v>
      </c>
      <c r="M127" s="2" t="s">
        <v>11</v>
      </c>
    </row>
    <row r="128" spans="1:13" ht="14.1" customHeight="1">
      <c r="A128" s="2">
        <v>10740</v>
      </c>
      <c r="B128" s="2" t="s">
        <v>43</v>
      </c>
      <c r="C128" s="2" t="s">
        <v>23</v>
      </c>
      <c r="D128" s="2" t="s">
        <v>93</v>
      </c>
      <c r="E128" s="3" t="s">
        <v>94</v>
      </c>
      <c r="F128" s="2">
        <v>11.68</v>
      </c>
      <c r="G128" s="2" t="s">
        <v>42</v>
      </c>
      <c r="H128" s="2">
        <v>100</v>
      </c>
      <c r="I128" s="2">
        <v>1984</v>
      </c>
      <c r="J128" s="63">
        <f>VLOOKUP(H128,'물량 단가 표'!$A$5:$F$22,6,0)</f>
        <v>224440</v>
      </c>
      <c r="K128" s="64">
        <f t="shared" si="1"/>
        <v>2.6214591999999999</v>
      </c>
      <c r="L128" s="2" t="s">
        <v>30</v>
      </c>
      <c r="M128" s="2" t="s">
        <v>11</v>
      </c>
    </row>
    <row r="129" spans="1:13" ht="14.1" customHeight="1">
      <c r="A129" s="2">
        <v>10892</v>
      </c>
      <c r="B129" s="2" t="s">
        <v>43</v>
      </c>
      <c r="C129" s="2" t="s">
        <v>23</v>
      </c>
      <c r="D129" s="2" t="s">
        <v>69</v>
      </c>
      <c r="E129" s="3" t="s">
        <v>70</v>
      </c>
      <c r="F129" s="2">
        <v>79.62</v>
      </c>
      <c r="G129" s="2" t="s">
        <v>42</v>
      </c>
      <c r="H129" s="2">
        <v>100</v>
      </c>
      <c r="I129" s="2">
        <v>1984</v>
      </c>
      <c r="J129" s="63">
        <f>VLOOKUP(H129,'물량 단가 표'!$A$5:$F$22,6,0)</f>
        <v>224440</v>
      </c>
      <c r="K129" s="64">
        <f t="shared" si="1"/>
        <v>17.869912800000002</v>
      </c>
      <c r="L129" s="2" t="s">
        <v>30</v>
      </c>
      <c r="M129" s="2" t="s">
        <v>11</v>
      </c>
    </row>
    <row r="130" spans="1:13" ht="14.1" customHeight="1">
      <c r="A130" s="2">
        <v>10903</v>
      </c>
      <c r="B130" s="2" t="s">
        <v>43</v>
      </c>
      <c r="C130" s="2" t="s">
        <v>23</v>
      </c>
      <c r="D130" s="2" t="s">
        <v>115</v>
      </c>
      <c r="E130" s="3" t="s">
        <v>116</v>
      </c>
      <c r="F130" s="2">
        <v>10.119999999999999</v>
      </c>
      <c r="G130" s="2" t="s">
        <v>42</v>
      </c>
      <c r="H130" s="2">
        <v>80</v>
      </c>
      <c r="I130" s="2">
        <v>1984</v>
      </c>
      <c r="J130" s="63">
        <f>VLOOKUP(H130,'물량 단가 표'!$A$5:$F$22,6,0)</f>
        <v>224440</v>
      </c>
      <c r="K130" s="64">
        <f t="shared" si="1"/>
        <v>2.2713327999999997</v>
      </c>
      <c r="L130" s="2" t="s">
        <v>30</v>
      </c>
      <c r="M130" s="2" t="s">
        <v>11</v>
      </c>
    </row>
    <row r="131" spans="1:13" ht="14.1" customHeight="1">
      <c r="A131" s="2">
        <v>10957</v>
      </c>
      <c r="B131" s="2" t="s">
        <v>43</v>
      </c>
      <c r="C131" s="2" t="s">
        <v>23</v>
      </c>
      <c r="D131" s="2" t="s">
        <v>69</v>
      </c>
      <c r="E131" s="3" t="s">
        <v>70</v>
      </c>
      <c r="F131" s="2">
        <v>18.420000000000002</v>
      </c>
      <c r="G131" s="2" t="s">
        <v>42</v>
      </c>
      <c r="H131" s="2">
        <v>150</v>
      </c>
      <c r="I131" s="2">
        <v>1984</v>
      </c>
      <c r="J131" s="63">
        <f>VLOOKUP(H131,'물량 단가 표'!$A$5:$F$22,6,0)</f>
        <v>262992</v>
      </c>
      <c r="K131" s="64">
        <f t="shared" ref="K131:K194" si="2">J131*F131/1000000</f>
        <v>4.8443126400000009</v>
      </c>
      <c r="L131" s="2" t="s">
        <v>30</v>
      </c>
      <c r="M131" s="2" t="s">
        <v>11</v>
      </c>
    </row>
    <row r="132" spans="1:13" ht="14.1" customHeight="1">
      <c r="A132" s="2">
        <v>11305</v>
      </c>
      <c r="B132" s="2" t="s">
        <v>43</v>
      </c>
      <c r="C132" s="2" t="s">
        <v>23</v>
      </c>
      <c r="D132" s="2" t="s">
        <v>113</v>
      </c>
      <c r="E132" s="3" t="s">
        <v>114</v>
      </c>
      <c r="F132" s="2">
        <v>100.75</v>
      </c>
      <c r="G132" s="2" t="s">
        <v>42</v>
      </c>
      <c r="H132" s="2">
        <v>150</v>
      </c>
      <c r="I132" s="2">
        <v>1984</v>
      </c>
      <c r="J132" s="63">
        <f>VLOOKUP(H132,'물량 단가 표'!$A$5:$F$22,6,0)</f>
        <v>262992</v>
      </c>
      <c r="K132" s="64">
        <f t="shared" si="2"/>
        <v>26.496444</v>
      </c>
      <c r="L132" s="2" t="s">
        <v>30</v>
      </c>
      <c r="M132" s="2" t="s">
        <v>11</v>
      </c>
    </row>
    <row r="133" spans="1:13" ht="14.1" customHeight="1">
      <c r="A133" s="2">
        <v>11358</v>
      </c>
      <c r="B133" s="2" t="s">
        <v>43</v>
      </c>
      <c r="C133" s="2" t="s">
        <v>23</v>
      </c>
      <c r="D133" s="2" t="s">
        <v>122</v>
      </c>
      <c r="E133" s="3" t="s">
        <v>123</v>
      </c>
      <c r="F133" s="2">
        <v>70.56</v>
      </c>
      <c r="G133" s="2" t="s">
        <v>42</v>
      </c>
      <c r="H133" s="2">
        <v>150</v>
      </c>
      <c r="I133" s="2">
        <v>1980</v>
      </c>
      <c r="J133" s="63">
        <f>VLOOKUP(H133,'물량 단가 표'!$A$5:$F$22,6,0)</f>
        <v>262992</v>
      </c>
      <c r="K133" s="64">
        <f t="shared" si="2"/>
        <v>18.556715520000001</v>
      </c>
      <c r="L133" s="2" t="s">
        <v>30</v>
      </c>
      <c r="M133" s="2" t="s">
        <v>11</v>
      </c>
    </row>
    <row r="134" spans="1:13" ht="14.1" customHeight="1">
      <c r="A134" s="2">
        <v>11415</v>
      </c>
      <c r="B134" s="2" t="s">
        <v>43</v>
      </c>
      <c r="C134" s="2" t="s">
        <v>23</v>
      </c>
      <c r="D134" s="2" t="s">
        <v>113</v>
      </c>
      <c r="E134" s="3" t="s">
        <v>114</v>
      </c>
      <c r="F134" s="2">
        <v>493.25</v>
      </c>
      <c r="G134" s="2" t="s">
        <v>42</v>
      </c>
      <c r="H134" s="2">
        <v>200</v>
      </c>
      <c r="I134" s="2">
        <v>1984</v>
      </c>
      <c r="J134" s="63">
        <f>VLOOKUP(H134,'물량 단가 표'!$A$5:$F$22,6,0)</f>
        <v>283893</v>
      </c>
      <c r="K134" s="64">
        <f t="shared" si="2"/>
        <v>140.03022225000001</v>
      </c>
      <c r="L134" s="2" t="s">
        <v>30</v>
      </c>
      <c r="M134" s="2" t="s">
        <v>11</v>
      </c>
    </row>
    <row r="135" spans="1:13" ht="14.1" customHeight="1">
      <c r="A135" s="2">
        <v>11468</v>
      </c>
      <c r="B135" s="2" t="s">
        <v>43</v>
      </c>
      <c r="C135" s="2" t="s">
        <v>23</v>
      </c>
      <c r="D135" s="2" t="s">
        <v>113</v>
      </c>
      <c r="E135" s="3" t="s">
        <v>114</v>
      </c>
      <c r="F135" s="2">
        <v>27.74</v>
      </c>
      <c r="G135" s="2" t="s">
        <v>42</v>
      </c>
      <c r="H135" s="2">
        <v>900</v>
      </c>
      <c r="I135" s="2">
        <v>1979</v>
      </c>
      <c r="J135" s="63">
        <f>VLOOKUP(H135,'물량 단가 표'!$B$26:$D$37,3,0)</f>
        <v>878993</v>
      </c>
      <c r="K135" s="64">
        <f t="shared" si="2"/>
        <v>24.383265820000002</v>
      </c>
      <c r="L135" s="2" t="s">
        <v>30</v>
      </c>
      <c r="M135" s="2" t="s">
        <v>11</v>
      </c>
    </row>
    <row r="136" spans="1:13" ht="14.1" customHeight="1">
      <c r="A136" s="2">
        <v>11586</v>
      </c>
      <c r="B136" s="2" t="s">
        <v>43</v>
      </c>
      <c r="C136" s="2" t="s">
        <v>23</v>
      </c>
      <c r="D136" s="2" t="s">
        <v>69</v>
      </c>
      <c r="E136" s="3" t="s">
        <v>70</v>
      </c>
      <c r="F136" s="2">
        <v>9.6</v>
      </c>
      <c r="G136" s="2" t="s">
        <v>42</v>
      </c>
      <c r="H136" s="2">
        <v>100</v>
      </c>
      <c r="I136" s="2">
        <v>1984</v>
      </c>
      <c r="J136" s="63">
        <f>VLOOKUP(H136,'물량 단가 표'!$A$5:$F$22,6,0)</f>
        <v>224440</v>
      </c>
      <c r="K136" s="64">
        <f t="shared" si="2"/>
        <v>2.1546240000000001</v>
      </c>
      <c r="L136" s="2" t="s">
        <v>30</v>
      </c>
      <c r="M136" s="2" t="s">
        <v>11</v>
      </c>
    </row>
    <row r="137" spans="1:13" ht="14.1" customHeight="1">
      <c r="A137" s="2">
        <v>11587</v>
      </c>
      <c r="B137" s="2" t="s">
        <v>43</v>
      </c>
      <c r="C137" s="2" t="s">
        <v>23</v>
      </c>
      <c r="D137" s="2" t="s">
        <v>91</v>
      </c>
      <c r="E137" s="3" t="s">
        <v>92</v>
      </c>
      <c r="F137" s="2">
        <v>7.31</v>
      </c>
      <c r="G137" s="2" t="s">
        <v>42</v>
      </c>
      <c r="H137" s="2">
        <v>100</v>
      </c>
      <c r="I137" s="2">
        <v>1985</v>
      </c>
      <c r="J137" s="63">
        <f>VLOOKUP(H137,'물량 단가 표'!$A$5:$F$22,6,0)</f>
        <v>224440</v>
      </c>
      <c r="K137" s="64">
        <f t="shared" si="2"/>
        <v>1.6406563999999999</v>
      </c>
      <c r="L137" s="2" t="s">
        <v>30</v>
      </c>
      <c r="M137" s="2" t="s">
        <v>11</v>
      </c>
    </row>
    <row r="138" spans="1:13" ht="14.1" customHeight="1">
      <c r="A138" s="2">
        <v>11597</v>
      </c>
      <c r="B138" s="2" t="s">
        <v>43</v>
      </c>
      <c r="C138" s="2" t="s">
        <v>23</v>
      </c>
      <c r="D138" s="2" t="s">
        <v>113</v>
      </c>
      <c r="E138" s="3" t="s">
        <v>114</v>
      </c>
      <c r="F138" s="2">
        <v>17.07</v>
      </c>
      <c r="G138" s="2" t="s">
        <v>42</v>
      </c>
      <c r="H138" s="2">
        <v>100</v>
      </c>
      <c r="I138" s="2">
        <v>1984</v>
      </c>
      <c r="J138" s="63">
        <f>VLOOKUP(H138,'물량 단가 표'!$A$5:$F$22,6,0)</f>
        <v>224440</v>
      </c>
      <c r="K138" s="64">
        <f t="shared" si="2"/>
        <v>3.8311908000000003</v>
      </c>
      <c r="L138" s="2" t="s">
        <v>30</v>
      </c>
      <c r="M138" s="2" t="s">
        <v>11</v>
      </c>
    </row>
    <row r="139" spans="1:13" ht="14.1" customHeight="1">
      <c r="A139" s="2">
        <v>11662</v>
      </c>
      <c r="B139" s="2" t="s">
        <v>43</v>
      </c>
      <c r="C139" s="2" t="s">
        <v>23</v>
      </c>
      <c r="D139" s="2" t="s">
        <v>113</v>
      </c>
      <c r="E139" s="3" t="s">
        <v>114</v>
      </c>
      <c r="F139" s="2">
        <v>48.75</v>
      </c>
      <c r="G139" s="2" t="s">
        <v>42</v>
      </c>
      <c r="H139" s="2">
        <v>150</v>
      </c>
      <c r="I139" s="2">
        <v>1984</v>
      </c>
      <c r="J139" s="63">
        <f>VLOOKUP(H139,'물량 단가 표'!$A$5:$F$22,6,0)</f>
        <v>262992</v>
      </c>
      <c r="K139" s="64">
        <f t="shared" si="2"/>
        <v>12.82086</v>
      </c>
      <c r="L139" s="2" t="s">
        <v>30</v>
      </c>
      <c r="M139" s="2" t="s">
        <v>11</v>
      </c>
    </row>
    <row r="140" spans="1:13" ht="14.1" customHeight="1">
      <c r="A140" s="2">
        <v>11663</v>
      </c>
      <c r="B140" s="2" t="s">
        <v>43</v>
      </c>
      <c r="C140" s="2" t="s">
        <v>23</v>
      </c>
      <c r="D140" s="2" t="s">
        <v>113</v>
      </c>
      <c r="E140" s="3" t="s">
        <v>114</v>
      </c>
      <c r="F140" s="2">
        <v>47.14</v>
      </c>
      <c r="G140" s="2" t="s">
        <v>42</v>
      </c>
      <c r="H140" s="2">
        <v>600</v>
      </c>
      <c r="I140" s="2">
        <v>1984</v>
      </c>
      <c r="J140" s="63">
        <f>VLOOKUP(H140,'물량 단가 표'!$B$26:$D$37,3,0)</f>
        <v>533696</v>
      </c>
      <c r="K140" s="64">
        <f t="shared" si="2"/>
        <v>25.158429440000003</v>
      </c>
      <c r="L140" s="2" t="s">
        <v>30</v>
      </c>
      <c r="M140" s="2" t="s">
        <v>11</v>
      </c>
    </row>
    <row r="141" spans="1:13" ht="14.1" customHeight="1">
      <c r="A141" s="2">
        <v>11708</v>
      </c>
      <c r="B141" s="2" t="s">
        <v>43</v>
      </c>
      <c r="C141" s="2" t="s">
        <v>23</v>
      </c>
      <c r="D141" s="2" t="s">
        <v>122</v>
      </c>
      <c r="E141" s="3" t="s">
        <v>123</v>
      </c>
      <c r="F141" s="2">
        <v>179.53</v>
      </c>
      <c r="G141" s="2" t="s">
        <v>42</v>
      </c>
      <c r="H141" s="2">
        <v>100</v>
      </c>
      <c r="I141" s="2">
        <v>1980</v>
      </c>
      <c r="J141" s="63">
        <f>VLOOKUP(H141,'물량 단가 표'!$A$5:$F$22,6,0)</f>
        <v>224440</v>
      </c>
      <c r="K141" s="64">
        <f t="shared" si="2"/>
        <v>40.293713200000006</v>
      </c>
      <c r="L141" s="2" t="s">
        <v>30</v>
      </c>
      <c r="M141" s="2" t="s">
        <v>11</v>
      </c>
    </row>
    <row r="142" spans="1:13" ht="14.1" customHeight="1">
      <c r="A142" s="2">
        <v>11766</v>
      </c>
      <c r="B142" s="2" t="s">
        <v>43</v>
      </c>
      <c r="C142" s="2" t="s">
        <v>23</v>
      </c>
      <c r="D142" s="2" t="s">
        <v>93</v>
      </c>
      <c r="E142" s="3" t="s">
        <v>94</v>
      </c>
      <c r="F142" s="2">
        <v>33.340000000000003</v>
      </c>
      <c r="G142" s="2" t="s">
        <v>42</v>
      </c>
      <c r="H142" s="2">
        <v>150</v>
      </c>
      <c r="I142" s="2">
        <v>1985</v>
      </c>
      <c r="J142" s="63">
        <f>VLOOKUP(H142,'물량 단가 표'!$A$5:$F$22,6,0)</f>
        <v>262992</v>
      </c>
      <c r="K142" s="64">
        <f t="shared" si="2"/>
        <v>8.7681532800000017</v>
      </c>
      <c r="L142" s="2" t="s">
        <v>30</v>
      </c>
      <c r="M142" s="2" t="s">
        <v>11</v>
      </c>
    </row>
    <row r="143" spans="1:13" ht="14.1" customHeight="1">
      <c r="A143" s="2">
        <v>11838</v>
      </c>
      <c r="B143" s="2" t="s">
        <v>43</v>
      </c>
      <c r="C143" s="2" t="s">
        <v>23</v>
      </c>
      <c r="D143" s="2" t="s">
        <v>122</v>
      </c>
      <c r="E143" s="3" t="s">
        <v>123</v>
      </c>
      <c r="F143" s="2">
        <v>10.34</v>
      </c>
      <c r="G143" s="2" t="s">
        <v>42</v>
      </c>
      <c r="H143" s="2">
        <v>80</v>
      </c>
      <c r="I143" s="2">
        <v>1980</v>
      </c>
      <c r="J143" s="63">
        <f>VLOOKUP(H143,'물량 단가 표'!$A$5:$F$22,6,0)</f>
        <v>224440</v>
      </c>
      <c r="K143" s="64">
        <f t="shared" si="2"/>
        <v>2.3207096000000003</v>
      </c>
      <c r="L143" s="2" t="s">
        <v>30</v>
      </c>
      <c r="M143" s="2" t="s">
        <v>11</v>
      </c>
    </row>
    <row r="144" spans="1:13" ht="14.1" customHeight="1">
      <c r="A144" s="2">
        <v>11841</v>
      </c>
      <c r="B144" s="2" t="s">
        <v>43</v>
      </c>
      <c r="C144" s="2" t="s">
        <v>23</v>
      </c>
      <c r="D144" s="2" t="s">
        <v>115</v>
      </c>
      <c r="E144" s="3" t="s">
        <v>116</v>
      </c>
      <c r="F144" s="2">
        <v>16</v>
      </c>
      <c r="G144" s="2" t="s">
        <v>42</v>
      </c>
      <c r="H144" s="2">
        <v>150</v>
      </c>
      <c r="I144" s="2">
        <v>1984</v>
      </c>
      <c r="J144" s="63">
        <f>VLOOKUP(H144,'물량 단가 표'!$A$5:$F$22,6,0)</f>
        <v>262992</v>
      </c>
      <c r="K144" s="64">
        <f t="shared" si="2"/>
        <v>4.2078720000000001</v>
      </c>
      <c r="L144" s="2" t="s">
        <v>30</v>
      </c>
      <c r="M144" s="2" t="s">
        <v>11</v>
      </c>
    </row>
    <row r="145" spans="1:13" ht="14.1" customHeight="1">
      <c r="A145" s="2">
        <v>11893</v>
      </c>
      <c r="B145" s="2" t="s">
        <v>43</v>
      </c>
      <c r="C145" s="2" t="s">
        <v>23</v>
      </c>
      <c r="D145" s="2" t="s">
        <v>69</v>
      </c>
      <c r="E145" s="3" t="s">
        <v>70</v>
      </c>
      <c r="F145" s="2">
        <v>103.88</v>
      </c>
      <c r="G145" s="2" t="s">
        <v>42</v>
      </c>
      <c r="H145" s="2">
        <v>100</v>
      </c>
      <c r="I145" s="2" t="s">
        <v>16</v>
      </c>
      <c r="J145" s="63">
        <f>VLOOKUP(H145,'물량 단가 표'!$A$5:$F$22,6,0)</f>
        <v>224440</v>
      </c>
      <c r="K145" s="64">
        <f t="shared" si="2"/>
        <v>23.3148272</v>
      </c>
      <c r="L145" s="2" t="s">
        <v>30</v>
      </c>
      <c r="M145" s="2" t="s">
        <v>11</v>
      </c>
    </row>
    <row r="146" spans="1:13" ht="14.1" customHeight="1">
      <c r="A146" s="2">
        <v>11894</v>
      </c>
      <c r="B146" s="2" t="s">
        <v>43</v>
      </c>
      <c r="C146" s="2" t="s">
        <v>23</v>
      </c>
      <c r="D146" s="2" t="s">
        <v>93</v>
      </c>
      <c r="E146" s="3" t="s">
        <v>94</v>
      </c>
      <c r="F146" s="2">
        <v>17.41</v>
      </c>
      <c r="G146" s="2" t="s">
        <v>42</v>
      </c>
      <c r="H146" s="2">
        <v>80</v>
      </c>
      <c r="I146" s="2">
        <v>1985</v>
      </c>
      <c r="J146" s="63">
        <f>VLOOKUP(H146,'물량 단가 표'!$A$5:$F$22,6,0)</f>
        <v>224440</v>
      </c>
      <c r="K146" s="64">
        <f t="shared" si="2"/>
        <v>3.9075004</v>
      </c>
      <c r="L146" s="2" t="s">
        <v>30</v>
      </c>
      <c r="M146" s="2" t="s">
        <v>11</v>
      </c>
    </row>
    <row r="147" spans="1:13" ht="14.1" customHeight="1">
      <c r="A147" s="2">
        <v>12051</v>
      </c>
      <c r="B147" s="2" t="s">
        <v>43</v>
      </c>
      <c r="C147" s="2" t="s">
        <v>23</v>
      </c>
      <c r="D147" s="2" t="s">
        <v>115</v>
      </c>
      <c r="E147" s="3" t="s">
        <v>116</v>
      </c>
      <c r="F147" s="2">
        <v>16.47</v>
      </c>
      <c r="G147" s="2" t="s">
        <v>42</v>
      </c>
      <c r="H147" s="2">
        <v>200</v>
      </c>
      <c r="I147" s="2">
        <v>1984</v>
      </c>
      <c r="J147" s="63">
        <f>VLOOKUP(H147,'물량 단가 표'!$A$5:$F$22,6,0)</f>
        <v>283893</v>
      </c>
      <c r="K147" s="64">
        <f t="shared" si="2"/>
        <v>4.6757177099999998</v>
      </c>
      <c r="L147" s="2" t="s">
        <v>30</v>
      </c>
      <c r="M147" s="2" t="s">
        <v>11</v>
      </c>
    </row>
    <row r="148" spans="1:13" ht="14.1" customHeight="1">
      <c r="A148" s="2">
        <v>12084</v>
      </c>
      <c r="B148" s="2" t="s">
        <v>43</v>
      </c>
      <c r="C148" s="2" t="s">
        <v>23</v>
      </c>
      <c r="D148" s="2" t="s">
        <v>115</v>
      </c>
      <c r="E148" s="3" t="s">
        <v>116</v>
      </c>
      <c r="F148" s="2">
        <v>57.69</v>
      </c>
      <c r="G148" s="2" t="s">
        <v>42</v>
      </c>
      <c r="H148" s="2">
        <v>150</v>
      </c>
      <c r="I148" s="2">
        <v>1984</v>
      </c>
      <c r="J148" s="63">
        <f>VLOOKUP(H148,'물량 단가 표'!$A$5:$F$22,6,0)</f>
        <v>262992</v>
      </c>
      <c r="K148" s="64">
        <f t="shared" si="2"/>
        <v>15.172008479999999</v>
      </c>
      <c r="L148" s="2" t="s">
        <v>30</v>
      </c>
      <c r="M148" s="2" t="s">
        <v>11</v>
      </c>
    </row>
    <row r="149" spans="1:13" ht="14.1" customHeight="1">
      <c r="A149" s="2">
        <v>12214</v>
      </c>
      <c r="B149" s="2" t="s">
        <v>43</v>
      </c>
      <c r="C149" s="2" t="s">
        <v>23</v>
      </c>
      <c r="D149" s="2" t="s">
        <v>113</v>
      </c>
      <c r="E149" s="3" t="s">
        <v>114</v>
      </c>
      <c r="F149" s="2">
        <v>167.72</v>
      </c>
      <c r="G149" s="2" t="s">
        <v>42</v>
      </c>
      <c r="H149" s="2">
        <v>600</v>
      </c>
      <c r="I149" s="2">
        <v>1984</v>
      </c>
      <c r="J149" s="63">
        <f>VLOOKUP(H149,'물량 단가 표'!$B$26:$D$37,3,0)</f>
        <v>533696</v>
      </c>
      <c r="K149" s="64">
        <f t="shared" si="2"/>
        <v>89.511493120000011</v>
      </c>
      <c r="L149" s="2" t="s">
        <v>30</v>
      </c>
      <c r="M149" s="2" t="s">
        <v>11</v>
      </c>
    </row>
    <row r="150" spans="1:13" ht="14.1" customHeight="1">
      <c r="A150" s="2">
        <v>12215</v>
      </c>
      <c r="B150" s="2" t="s">
        <v>43</v>
      </c>
      <c r="C150" s="2" t="s">
        <v>23</v>
      </c>
      <c r="D150" s="2" t="s">
        <v>113</v>
      </c>
      <c r="E150" s="3" t="s">
        <v>114</v>
      </c>
      <c r="F150" s="2">
        <v>13.18</v>
      </c>
      <c r="G150" s="2" t="s">
        <v>42</v>
      </c>
      <c r="H150" s="2">
        <v>150</v>
      </c>
      <c r="I150" s="2">
        <v>1984</v>
      </c>
      <c r="J150" s="63">
        <f>VLOOKUP(H150,'물량 단가 표'!$A$5:$F$22,6,0)</f>
        <v>262992</v>
      </c>
      <c r="K150" s="64">
        <f t="shared" si="2"/>
        <v>3.4662345600000002</v>
      </c>
      <c r="L150" s="2" t="s">
        <v>30</v>
      </c>
      <c r="M150" s="2" t="s">
        <v>11</v>
      </c>
    </row>
    <row r="151" spans="1:13" ht="14.1" customHeight="1">
      <c r="A151" s="2">
        <v>12261</v>
      </c>
      <c r="B151" s="2" t="s">
        <v>43</v>
      </c>
      <c r="C151" s="2" t="s">
        <v>23</v>
      </c>
      <c r="D151" s="2" t="s">
        <v>69</v>
      </c>
      <c r="E151" s="3" t="s">
        <v>70</v>
      </c>
      <c r="F151" s="2">
        <v>65.23</v>
      </c>
      <c r="G151" s="2" t="s">
        <v>42</v>
      </c>
      <c r="H151" s="2">
        <v>150</v>
      </c>
      <c r="I151" s="2" t="s">
        <v>16</v>
      </c>
      <c r="J151" s="63">
        <f>VLOOKUP(H151,'물량 단가 표'!$A$5:$F$22,6,0)</f>
        <v>262992</v>
      </c>
      <c r="K151" s="64">
        <f t="shared" si="2"/>
        <v>17.154968159999999</v>
      </c>
      <c r="L151" s="2" t="s">
        <v>30</v>
      </c>
      <c r="M151" s="2" t="s">
        <v>11</v>
      </c>
    </row>
    <row r="152" spans="1:13" ht="14.1" customHeight="1">
      <c r="A152" s="2">
        <v>12268</v>
      </c>
      <c r="B152" s="2" t="s">
        <v>43</v>
      </c>
      <c r="C152" s="2" t="s">
        <v>23</v>
      </c>
      <c r="D152" s="2" t="s">
        <v>122</v>
      </c>
      <c r="E152" s="3" t="s">
        <v>123</v>
      </c>
      <c r="F152" s="2">
        <v>72.62</v>
      </c>
      <c r="G152" s="2" t="s">
        <v>42</v>
      </c>
      <c r="H152" s="2">
        <v>80</v>
      </c>
      <c r="I152" s="2">
        <v>1980</v>
      </c>
      <c r="J152" s="63">
        <f>VLOOKUP(H152,'물량 단가 표'!$A$5:$F$22,6,0)</f>
        <v>224440</v>
      </c>
      <c r="K152" s="64">
        <f t="shared" si="2"/>
        <v>16.2988328</v>
      </c>
      <c r="L152" s="2" t="s">
        <v>30</v>
      </c>
      <c r="M152" s="2" t="s">
        <v>11</v>
      </c>
    </row>
    <row r="153" spans="1:13" ht="14.1" customHeight="1">
      <c r="A153" s="2">
        <v>12505</v>
      </c>
      <c r="B153" s="2" t="s">
        <v>43</v>
      </c>
      <c r="C153" s="2" t="s">
        <v>23</v>
      </c>
      <c r="D153" s="2" t="s">
        <v>69</v>
      </c>
      <c r="E153" s="3" t="s">
        <v>70</v>
      </c>
      <c r="F153" s="2">
        <v>32.950000000000003</v>
      </c>
      <c r="G153" s="2" t="s">
        <v>42</v>
      </c>
      <c r="H153" s="2">
        <v>200</v>
      </c>
      <c r="I153" s="2">
        <v>1984</v>
      </c>
      <c r="J153" s="63">
        <f>VLOOKUP(H153,'물량 단가 표'!$A$5:$F$22,6,0)</f>
        <v>283893</v>
      </c>
      <c r="K153" s="64">
        <f t="shared" si="2"/>
        <v>9.3542743500000007</v>
      </c>
      <c r="L153" s="2" t="s">
        <v>30</v>
      </c>
      <c r="M153" s="2" t="s">
        <v>11</v>
      </c>
    </row>
    <row r="154" spans="1:13" ht="14.1" customHeight="1">
      <c r="A154" s="2">
        <v>12551</v>
      </c>
      <c r="B154" s="2" t="s">
        <v>43</v>
      </c>
      <c r="C154" s="2" t="s">
        <v>23</v>
      </c>
      <c r="D154" s="2" t="s">
        <v>93</v>
      </c>
      <c r="E154" s="3" t="s">
        <v>94</v>
      </c>
      <c r="F154" s="2">
        <v>19.350000000000001</v>
      </c>
      <c r="G154" s="2" t="s">
        <v>42</v>
      </c>
      <c r="H154" s="2">
        <v>100</v>
      </c>
      <c r="I154" s="2">
        <v>1985</v>
      </c>
      <c r="J154" s="63">
        <f>VLOOKUP(H154,'물량 단가 표'!$A$5:$F$22,6,0)</f>
        <v>224440</v>
      </c>
      <c r="K154" s="64">
        <f t="shared" si="2"/>
        <v>4.3429140000000004</v>
      </c>
      <c r="L154" s="2" t="s">
        <v>30</v>
      </c>
      <c r="M154" s="2" t="s">
        <v>11</v>
      </c>
    </row>
    <row r="155" spans="1:13" ht="14.1" customHeight="1">
      <c r="A155" s="2">
        <v>12677</v>
      </c>
      <c r="B155" s="2" t="s">
        <v>43</v>
      </c>
      <c r="C155" s="2" t="s">
        <v>23</v>
      </c>
      <c r="D155" s="2" t="s">
        <v>91</v>
      </c>
      <c r="E155" s="3" t="s">
        <v>92</v>
      </c>
      <c r="F155" s="2">
        <v>121.69</v>
      </c>
      <c r="G155" s="2" t="s">
        <v>42</v>
      </c>
      <c r="H155" s="2">
        <v>100</v>
      </c>
      <c r="I155" s="2">
        <v>1985</v>
      </c>
      <c r="J155" s="63">
        <f>VLOOKUP(H155,'물량 단가 표'!$A$5:$F$22,6,0)</f>
        <v>224440</v>
      </c>
      <c r="K155" s="64">
        <f t="shared" si="2"/>
        <v>27.312103599999997</v>
      </c>
      <c r="L155" s="2" t="s">
        <v>30</v>
      </c>
      <c r="M155" s="2" t="s">
        <v>11</v>
      </c>
    </row>
    <row r="156" spans="1:13" ht="14.1" customHeight="1">
      <c r="A156" s="2">
        <v>12678</v>
      </c>
      <c r="B156" s="2" t="s">
        <v>43</v>
      </c>
      <c r="C156" s="2" t="s">
        <v>23</v>
      </c>
      <c r="D156" s="2" t="s">
        <v>91</v>
      </c>
      <c r="E156" s="3" t="s">
        <v>92</v>
      </c>
      <c r="F156" s="2">
        <v>16.47</v>
      </c>
      <c r="G156" s="2" t="s">
        <v>42</v>
      </c>
      <c r="H156" s="2">
        <v>100</v>
      </c>
      <c r="I156" s="2">
        <v>1985</v>
      </c>
      <c r="J156" s="63">
        <f>VLOOKUP(H156,'물량 단가 표'!$A$5:$F$22,6,0)</f>
        <v>224440</v>
      </c>
      <c r="K156" s="64">
        <f t="shared" si="2"/>
        <v>3.6965268</v>
      </c>
      <c r="L156" s="2" t="s">
        <v>30</v>
      </c>
      <c r="M156" s="2" t="s">
        <v>11</v>
      </c>
    </row>
    <row r="157" spans="1:13" ht="14.1" customHeight="1">
      <c r="A157" s="2">
        <v>12695</v>
      </c>
      <c r="B157" s="2" t="s">
        <v>43</v>
      </c>
      <c r="C157" s="2" t="s">
        <v>23</v>
      </c>
      <c r="D157" s="2" t="s">
        <v>115</v>
      </c>
      <c r="E157" s="3" t="s">
        <v>116</v>
      </c>
      <c r="F157" s="2">
        <v>57.53</v>
      </c>
      <c r="G157" s="2" t="s">
        <v>42</v>
      </c>
      <c r="H157" s="2">
        <v>80</v>
      </c>
      <c r="I157" s="2">
        <v>1984</v>
      </c>
      <c r="J157" s="63">
        <f>VLOOKUP(H157,'물량 단가 표'!$A$5:$F$22,6,0)</f>
        <v>224440</v>
      </c>
      <c r="K157" s="64">
        <f t="shared" si="2"/>
        <v>12.912033200000002</v>
      </c>
      <c r="L157" s="2" t="s">
        <v>30</v>
      </c>
      <c r="M157" s="2" t="s">
        <v>11</v>
      </c>
    </row>
    <row r="158" spans="1:13" ht="14.1" customHeight="1">
      <c r="A158" s="2">
        <v>12781</v>
      </c>
      <c r="B158" s="2" t="s">
        <v>43</v>
      </c>
      <c r="C158" s="2" t="s">
        <v>23</v>
      </c>
      <c r="D158" s="2" t="s">
        <v>91</v>
      </c>
      <c r="E158" s="3" t="s">
        <v>92</v>
      </c>
      <c r="F158" s="2">
        <v>36.659999999999997</v>
      </c>
      <c r="G158" s="2" t="s">
        <v>42</v>
      </c>
      <c r="H158" s="2">
        <v>100</v>
      </c>
      <c r="I158" s="2">
        <v>1985</v>
      </c>
      <c r="J158" s="63">
        <f>VLOOKUP(H158,'물량 단가 표'!$A$5:$F$22,6,0)</f>
        <v>224440</v>
      </c>
      <c r="K158" s="64">
        <f t="shared" si="2"/>
        <v>8.2279704000000002</v>
      </c>
      <c r="L158" s="2" t="s">
        <v>30</v>
      </c>
      <c r="M158" s="2" t="s">
        <v>11</v>
      </c>
    </row>
    <row r="159" spans="1:13" ht="14.1" customHeight="1">
      <c r="A159" s="2">
        <v>12782</v>
      </c>
      <c r="B159" s="2" t="s">
        <v>43</v>
      </c>
      <c r="C159" s="2" t="s">
        <v>23</v>
      </c>
      <c r="D159" s="2" t="s">
        <v>93</v>
      </c>
      <c r="E159" s="3" t="s">
        <v>94</v>
      </c>
      <c r="F159" s="2">
        <v>10.87</v>
      </c>
      <c r="G159" s="2" t="s">
        <v>42</v>
      </c>
      <c r="H159" s="2">
        <v>80</v>
      </c>
      <c r="I159" s="2">
        <v>1985</v>
      </c>
      <c r="J159" s="63">
        <f>VLOOKUP(H159,'물량 단가 표'!$A$5:$F$22,6,0)</f>
        <v>224440</v>
      </c>
      <c r="K159" s="64">
        <f t="shared" si="2"/>
        <v>2.4396627999999998</v>
      </c>
      <c r="L159" s="2" t="s">
        <v>30</v>
      </c>
      <c r="M159" s="2" t="s">
        <v>11</v>
      </c>
    </row>
    <row r="160" spans="1:13" ht="14.1" customHeight="1">
      <c r="A160" s="2">
        <v>12789</v>
      </c>
      <c r="B160" s="2" t="s">
        <v>43</v>
      </c>
      <c r="C160" s="2" t="s">
        <v>23</v>
      </c>
      <c r="D160" s="2" t="s">
        <v>122</v>
      </c>
      <c r="E160" s="3" t="s">
        <v>123</v>
      </c>
      <c r="F160" s="2">
        <v>11.02</v>
      </c>
      <c r="G160" s="2" t="s">
        <v>42</v>
      </c>
      <c r="H160" s="2">
        <v>80</v>
      </c>
      <c r="I160" s="2">
        <v>1980</v>
      </c>
      <c r="J160" s="63">
        <f>VLOOKUP(H160,'물량 단가 표'!$A$5:$F$22,6,0)</f>
        <v>224440</v>
      </c>
      <c r="K160" s="64">
        <f t="shared" si="2"/>
        <v>2.4733288</v>
      </c>
      <c r="L160" s="2" t="s">
        <v>30</v>
      </c>
      <c r="M160" s="2" t="s">
        <v>11</v>
      </c>
    </row>
    <row r="161" spans="1:13" ht="14.1" customHeight="1">
      <c r="A161" s="2">
        <v>12918</v>
      </c>
      <c r="B161" s="2" t="s">
        <v>43</v>
      </c>
      <c r="C161" s="2" t="s">
        <v>23</v>
      </c>
      <c r="D161" s="2" t="s">
        <v>93</v>
      </c>
      <c r="E161" s="3" t="s">
        <v>94</v>
      </c>
      <c r="F161" s="2">
        <v>10.18</v>
      </c>
      <c r="G161" s="2" t="s">
        <v>42</v>
      </c>
      <c r="H161" s="2">
        <v>100</v>
      </c>
      <c r="I161" s="2">
        <v>1985</v>
      </c>
      <c r="J161" s="63">
        <f>VLOOKUP(H161,'물량 단가 표'!$A$5:$F$22,6,0)</f>
        <v>224440</v>
      </c>
      <c r="K161" s="64">
        <f t="shared" si="2"/>
        <v>2.2847991999999997</v>
      </c>
      <c r="L161" s="2" t="s">
        <v>30</v>
      </c>
      <c r="M161" s="2" t="s">
        <v>11</v>
      </c>
    </row>
    <row r="162" spans="1:13" ht="14.1" customHeight="1">
      <c r="A162" s="2">
        <v>12944</v>
      </c>
      <c r="B162" s="2" t="s">
        <v>43</v>
      </c>
      <c r="C162" s="2" t="s">
        <v>23</v>
      </c>
      <c r="D162" s="2" t="s">
        <v>91</v>
      </c>
      <c r="E162" s="3" t="s">
        <v>92</v>
      </c>
      <c r="F162" s="2">
        <v>47</v>
      </c>
      <c r="G162" s="2" t="s">
        <v>42</v>
      </c>
      <c r="H162" s="2">
        <v>80</v>
      </c>
      <c r="I162" s="2">
        <v>1985</v>
      </c>
      <c r="J162" s="63">
        <f>VLOOKUP(H162,'물량 단가 표'!$A$5:$F$22,6,0)</f>
        <v>224440</v>
      </c>
      <c r="K162" s="64">
        <f t="shared" si="2"/>
        <v>10.548679999999999</v>
      </c>
      <c r="L162" s="2" t="s">
        <v>30</v>
      </c>
      <c r="M162" s="2" t="s">
        <v>11</v>
      </c>
    </row>
    <row r="163" spans="1:13" ht="14.1" customHeight="1">
      <c r="A163" s="2">
        <v>13015</v>
      </c>
      <c r="B163" s="2" t="s">
        <v>43</v>
      </c>
      <c r="C163" s="2" t="s">
        <v>23</v>
      </c>
      <c r="D163" s="2" t="s">
        <v>69</v>
      </c>
      <c r="E163" s="3" t="s">
        <v>70</v>
      </c>
      <c r="F163" s="2">
        <v>159.09</v>
      </c>
      <c r="G163" s="2" t="s">
        <v>42</v>
      </c>
      <c r="H163" s="2">
        <v>100</v>
      </c>
      <c r="I163" s="2">
        <v>1984</v>
      </c>
      <c r="J163" s="63">
        <f>VLOOKUP(H163,'물량 단가 표'!$A$5:$F$22,6,0)</f>
        <v>224440</v>
      </c>
      <c r="K163" s="64">
        <f t="shared" si="2"/>
        <v>35.706159599999999</v>
      </c>
      <c r="L163" s="2" t="s">
        <v>30</v>
      </c>
      <c r="M163" s="2" t="s">
        <v>11</v>
      </c>
    </row>
    <row r="164" spans="1:13" ht="14.1" customHeight="1">
      <c r="A164" s="2">
        <v>13016</v>
      </c>
      <c r="B164" s="2" t="s">
        <v>43</v>
      </c>
      <c r="C164" s="2" t="s">
        <v>23</v>
      </c>
      <c r="D164" s="2" t="s">
        <v>93</v>
      </c>
      <c r="E164" s="3" t="s">
        <v>94</v>
      </c>
      <c r="F164" s="2">
        <v>11.4</v>
      </c>
      <c r="G164" s="2" t="s">
        <v>42</v>
      </c>
      <c r="H164" s="2">
        <v>100</v>
      </c>
      <c r="I164" s="2">
        <v>1985</v>
      </c>
      <c r="J164" s="63">
        <f>VLOOKUP(H164,'물량 단가 표'!$A$5:$F$22,6,0)</f>
        <v>224440</v>
      </c>
      <c r="K164" s="64">
        <f t="shared" si="2"/>
        <v>2.5586159999999998</v>
      </c>
      <c r="L164" s="2" t="s">
        <v>30</v>
      </c>
      <c r="M164" s="2" t="s">
        <v>11</v>
      </c>
    </row>
    <row r="165" spans="1:13" ht="14.1" customHeight="1">
      <c r="A165" s="2">
        <v>13100</v>
      </c>
      <c r="B165" s="2" t="s">
        <v>43</v>
      </c>
      <c r="C165" s="2" t="s">
        <v>23</v>
      </c>
      <c r="D165" s="2" t="s">
        <v>93</v>
      </c>
      <c r="E165" s="3" t="s">
        <v>94</v>
      </c>
      <c r="F165" s="2">
        <v>64.77</v>
      </c>
      <c r="G165" s="2" t="s">
        <v>42</v>
      </c>
      <c r="H165" s="2">
        <v>80</v>
      </c>
      <c r="I165" s="2">
        <v>1984</v>
      </c>
      <c r="J165" s="63">
        <f>VLOOKUP(H165,'물량 단가 표'!$A$5:$F$22,6,0)</f>
        <v>224440</v>
      </c>
      <c r="K165" s="64">
        <f t="shared" si="2"/>
        <v>14.536978799999998</v>
      </c>
      <c r="L165" s="2" t="s">
        <v>30</v>
      </c>
      <c r="M165" s="2" t="s">
        <v>11</v>
      </c>
    </row>
    <row r="166" spans="1:13" ht="14.1" customHeight="1">
      <c r="A166" s="2">
        <v>13108</v>
      </c>
      <c r="B166" s="2" t="s">
        <v>43</v>
      </c>
      <c r="C166" s="2" t="s">
        <v>23</v>
      </c>
      <c r="D166" s="2" t="s">
        <v>113</v>
      </c>
      <c r="E166" s="3" t="s">
        <v>114</v>
      </c>
      <c r="F166" s="2">
        <v>255.16</v>
      </c>
      <c r="G166" s="2" t="s">
        <v>42</v>
      </c>
      <c r="H166" s="2">
        <v>200</v>
      </c>
      <c r="I166" s="2">
        <v>1984</v>
      </c>
      <c r="J166" s="63">
        <f>VLOOKUP(H166,'물량 단가 표'!$A$5:$F$22,6,0)</f>
        <v>283893</v>
      </c>
      <c r="K166" s="64">
        <f t="shared" si="2"/>
        <v>72.438137879999999</v>
      </c>
      <c r="L166" s="2" t="s">
        <v>30</v>
      </c>
      <c r="M166" s="2" t="s">
        <v>11</v>
      </c>
    </row>
    <row r="167" spans="1:13" ht="14.1" customHeight="1">
      <c r="A167" s="2">
        <v>13151</v>
      </c>
      <c r="B167" s="2" t="s">
        <v>43</v>
      </c>
      <c r="C167" s="2" t="s">
        <v>23</v>
      </c>
      <c r="D167" s="2" t="s">
        <v>113</v>
      </c>
      <c r="E167" s="3" t="s">
        <v>114</v>
      </c>
      <c r="F167" s="2">
        <v>22.77</v>
      </c>
      <c r="G167" s="2" t="s">
        <v>42</v>
      </c>
      <c r="H167" s="2">
        <v>150</v>
      </c>
      <c r="I167" s="2">
        <v>1984</v>
      </c>
      <c r="J167" s="63">
        <f>VLOOKUP(H167,'물량 단가 표'!$A$5:$F$22,6,0)</f>
        <v>262992</v>
      </c>
      <c r="K167" s="64">
        <f t="shared" si="2"/>
        <v>5.9883278400000002</v>
      </c>
      <c r="L167" s="2" t="s">
        <v>30</v>
      </c>
      <c r="M167" s="2" t="s">
        <v>11</v>
      </c>
    </row>
    <row r="168" spans="1:13" ht="14.1" customHeight="1">
      <c r="A168" s="2">
        <v>13152</v>
      </c>
      <c r="B168" s="2" t="s">
        <v>43</v>
      </c>
      <c r="C168" s="2" t="s">
        <v>23</v>
      </c>
      <c r="D168" s="2" t="s">
        <v>113</v>
      </c>
      <c r="E168" s="3" t="s">
        <v>114</v>
      </c>
      <c r="F168" s="2">
        <v>76.25</v>
      </c>
      <c r="G168" s="2" t="s">
        <v>42</v>
      </c>
      <c r="H168" s="2">
        <v>150</v>
      </c>
      <c r="I168" s="2">
        <v>1984</v>
      </c>
      <c r="J168" s="63">
        <f>VLOOKUP(H168,'물량 단가 표'!$A$5:$F$22,6,0)</f>
        <v>262992</v>
      </c>
      <c r="K168" s="64">
        <f t="shared" si="2"/>
        <v>20.053139999999999</v>
      </c>
      <c r="L168" s="2" t="s">
        <v>30</v>
      </c>
      <c r="M168" s="2" t="s">
        <v>11</v>
      </c>
    </row>
    <row r="169" spans="1:13" ht="14.1" customHeight="1">
      <c r="A169" s="2">
        <v>13378</v>
      </c>
      <c r="B169" s="2" t="s">
        <v>43</v>
      </c>
      <c r="C169" s="2" t="s">
        <v>23</v>
      </c>
      <c r="D169" s="2" t="s">
        <v>115</v>
      </c>
      <c r="E169" s="3" t="s">
        <v>116</v>
      </c>
      <c r="F169" s="2">
        <v>44.92</v>
      </c>
      <c r="G169" s="2" t="s">
        <v>42</v>
      </c>
      <c r="H169" s="2">
        <v>80</v>
      </c>
      <c r="I169" s="2">
        <v>1984</v>
      </c>
      <c r="J169" s="63">
        <f>VLOOKUP(H169,'물량 단가 표'!$A$5:$F$22,6,0)</f>
        <v>224440</v>
      </c>
      <c r="K169" s="64">
        <f t="shared" si="2"/>
        <v>10.081844800000001</v>
      </c>
      <c r="L169" s="2" t="s">
        <v>30</v>
      </c>
      <c r="M169" s="2" t="s">
        <v>11</v>
      </c>
    </row>
    <row r="170" spans="1:13" ht="14.1" customHeight="1">
      <c r="A170" s="2">
        <v>13427</v>
      </c>
      <c r="B170" s="2" t="s">
        <v>43</v>
      </c>
      <c r="C170" s="2" t="s">
        <v>23</v>
      </c>
      <c r="D170" s="2" t="s">
        <v>93</v>
      </c>
      <c r="E170" s="3" t="s">
        <v>94</v>
      </c>
      <c r="F170" s="2">
        <v>29.38</v>
      </c>
      <c r="G170" s="2" t="s">
        <v>42</v>
      </c>
      <c r="H170" s="2">
        <v>100</v>
      </c>
      <c r="I170" s="2">
        <v>1985</v>
      </c>
      <c r="J170" s="63">
        <f>VLOOKUP(H170,'물량 단가 표'!$A$5:$F$22,6,0)</f>
        <v>224440</v>
      </c>
      <c r="K170" s="64">
        <f t="shared" si="2"/>
        <v>6.5940472000000003</v>
      </c>
      <c r="L170" s="2" t="s">
        <v>30</v>
      </c>
      <c r="M170" s="2" t="s">
        <v>11</v>
      </c>
    </row>
    <row r="171" spans="1:13" ht="14.1" customHeight="1">
      <c r="A171" s="2">
        <v>13562</v>
      </c>
      <c r="B171" s="2" t="s">
        <v>43</v>
      </c>
      <c r="C171" s="2" t="s">
        <v>23</v>
      </c>
      <c r="D171" s="2" t="s">
        <v>93</v>
      </c>
      <c r="E171" s="3" t="s">
        <v>94</v>
      </c>
      <c r="F171" s="2">
        <v>11.01</v>
      </c>
      <c r="G171" s="2" t="s">
        <v>42</v>
      </c>
      <c r="H171" s="2">
        <v>80</v>
      </c>
      <c r="I171" s="2">
        <v>1985</v>
      </c>
      <c r="J171" s="63">
        <f>VLOOKUP(H171,'물량 단가 표'!$A$5:$F$22,6,0)</f>
        <v>224440</v>
      </c>
      <c r="K171" s="64">
        <f t="shared" si="2"/>
        <v>2.4710844000000001</v>
      </c>
      <c r="L171" s="2" t="s">
        <v>30</v>
      </c>
      <c r="M171" s="2" t="s">
        <v>11</v>
      </c>
    </row>
    <row r="172" spans="1:13" ht="14.1" customHeight="1">
      <c r="A172" s="2">
        <v>13569</v>
      </c>
      <c r="B172" s="2" t="s">
        <v>43</v>
      </c>
      <c r="C172" s="2" t="s">
        <v>23</v>
      </c>
      <c r="D172" s="2" t="s">
        <v>122</v>
      </c>
      <c r="E172" s="3" t="s">
        <v>123</v>
      </c>
      <c r="F172" s="2">
        <v>21.38</v>
      </c>
      <c r="G172" s="2" t="s">
        <v>42</v>
      </c>
      <c r="H172" s="2">
        <v>80</v>
      </c>
      <c r="I172" s="2">
        <v>1980</v>
      </c>
      <c r="J172" s="63">
        <f>VLOOKUP(H172,'물량 단가 표'!$A$5:$F$22,6,0)</f>
        <v>224440</v>
      </c>
      <c r="K172" s="64">
        <f t="shared" si="2"/>
        <v>4.7985272000000005</v>
      </c>
      <c r="L172" s="2" t="s">
        <v>30</v>
      </c>
      <c r="M172" s="2" t="s">
        <v>11</v>
      </c>
    </row>
    <row r="173" spans="1:13" ht="14.1" customHeight="1">
      <c r="A173" s="2">
        <v>13619</v>
      </c>
      <c r="B173" s="2" t="s">
        <v>43</v>
      </c>
      <c r="C173" s="2" t="s">
        <v>23</v>
      </c>
      <c r="D173" s="2" t="s">
        <v>113</v>
      </c>
      <c r="E173" s="3" t="s">
        <v>114</v>
      </c>
      <c r="F173" s="2">
        <v>48.78</v>
      </c>
      <c r="G173" s="2" t="s">
        <v>42</v>
      </c>
      <c r="H173" s="2">
        <v>200</v>
      </c>
      <c r="I173" s="2">
        <v>1984</v>
      </c>
      <c r="J173" s="63">
        <f>VLOOKUP(H173,'물량 단가 표'!$A$5:$F$22,6,0)</f>
        <v>283893</v>
      </c>
      <c r="K173" s="64">
        <f t="shared" si="2"/>
        <v>13.84830054</v>
      </c>
      <c r="L173" s="2" t="s">
        <v>30</v>
      </c>
      <c r="M173" s="2" t="s">
        <v>11</v>
      </c>
    </row>
    <row r="174" spans="1:13" ht="14.1" customHeight="1">
      <c r="A174" s="2">
        <v>13620</v>
      </c>
      <c r="B174" s="2" t="s">
        <v>43</v>
      </c>
      <c r="C174" s="2" t="s">
        <v>23</v>
      </c>
      <c r="D174" s="2" t="s">
        <v>113</v>
      </c>
      <c r="E174" s="3" t="s">
        <v>114</v>
      </c>
      <c r="F174" s="2">
        <v>54.07</v>
      </c>
      <c r="G174" s="2" t="s">
        <v>42</v>
      </c>
      <c r="H174" s="2">
        <v>600</v>
      </c>
      <c r="I174" s="2">
        <v>1984</v>
      </c>
      <c r="J174" s="63">
        <f>VLOOKUP(H174,'물량 단가 표'!$B$26:$D$37,3,0)</f>
        <v>533696</v>
      </c>
      <c r="K174" s="64">
        <f t="shared" si="2"/>
        <v>28.856942719999999</v>
      </c>
      <c r="L174" s="2" t="s">
        <v>30</v>
      </c>
      <c r="M174" s="2" t="s">
        <v>11</v>
      </c>
    </row>
    <row r="175" spans="1:13" ht="14.1" customHeight="1">
      <c r="A175" s="2">
        <v>13621</v>
      </c>
      <c r="B175" s="2" t="s">
        <v>43</v>
      </c>
      <c r="C175" s="2" t="s">
        <v>23</v>
      </c>
      <c r="D175" s="2" t="s">
        <v>122</v>
      </c>
      <c r="E175" s="3" t="s">
        <v>123</v>
      </c>
      <c r="F175" s="2">
        <v>154.97</v>
      </c>
      <c r="G175" s="2" t="s">
        <v>42</v>
      </c>
      <c r="H175" s="2">
        <v>150</v>
      </c>
      <c r="I175" s="2">
        <v>1980</v>
      </c>
      <c r="J175" s="63">
        <f>VLOOKUP(H175,'물량 단가 표'!$A$5:$F$22,6,0)</f>
        <v>262992</v>
      </c>
      <c r="K175" s="64">
        <f t="shared" si="2"/>
        <v>40.75587024</v>
      </c>
      <c r="L175" s="2" t="s">
        <v>30</v>
      </c>
      <c r="M175" s="2" t="s">
        <v>11</v>
      </c>
    </row>
    <row r="176" spans="1:13" ht="14.1" customHeight="1">
      <c r="A176" s="2">
        <v>13822</v>
      </c>
      <c r="B176" s="2" t="s">
        <v>43</v>
      </c>
      <c r="C176" s="2" t="s">
        <v>23</v>
      </c>
      <c r="D176" s="2" t="s">
        <v>93</v>
      </c>
      <c r="E176" s="3" t="s">
        <v>94</v>
      </c>
      <c r="F176" s="2">
        <v>70.319999999999993</v>
      </c>
      <c r="G176" s="2" t="s">
        <v>42</v>
      </c>
      <c r="H176" s="2">
        <v>100</v>
      </c>
      <c r="I176" s="2">
        <v>1985</v>
      </c>
      <c r="J176" s="63">
        <f>VLOOKUP(H176,'물량 단가 표'!$A$5:$F$22,6,0)</f>
        <v>224440</v>
      </c>
      <c r="K176" s="64">
        <f t="shared" si="2"/>
        <v>15.782620799999998</v>
      </c>
      <c r="L176" s="2" t="s">
        <v>30</v>
      </c>
      <c r="M176" s="2" t="s">
        <v>11</v>
      </c>
    </row>
    <row r="177" spans="1:13" ht="14.1" customHeight="1">
      <c r="A177" s="2">
        <v>13907</v>
      </c>
      <c r="B177" s="2" t="s">
        <v>43</v>
      </c>
      <c r="C177" s="2" t="s">
        <v>23</v>
      </c>
      <c r="D177" s="2" t="s">
        <v>115</v>
      </c>
      <c r="E177" s="3" t="s">
        <v>116</v>
      </c>
      <c r="F177" s="2">
        <v>127.33</v>
      </c>
      <c r="G177" s="2" t="s">
        <v>42</v>
      </c>
      <c r="H177" s="2">
        <v>80</v>
      </c>
      <c r="I177" s="2">
        <v>1985</v>
      </c>
      <c r="J177" s="63">
        <f>VLOOKUP(H177,'물량 단가 표'!$A$5:$F$22,6,0)</f>
        <v>224440</v>
      </c>
      <c r="K177" s="64">
        <f t="shared" si="2"/>
        <v>28.577945199999998</v>
      </c>
      <c r="L177" s="2" t="s">
        <v>30</v>
      </c>
      <c r="M177" s="2" t="s">
        <v>11</v>
      </c>
    </row>
    <row r="178" spans="1:13" ht="14.1" customHeight="1">
      <c r="A178" s="2">
        <v>13972</v>
      </c>
      <c r="B178" s="2" t="s">
        <v>43</v>
      </c>
      <c r="C178" s="2" t="s">
        <v>23</v>
      </c>
      <c r="D178" s="2" t="s">
        <v>93</v>
      </c>
      <c r="E178" s="3" t="s">
        <v>94</v>
      </c>
      <c r="F178" s="2">
        <v>29.43</v>
      </c>
      <c r="G178" s="2" t="s">
        <v>42</v>
      </c>
      <c r="H178" s="2">
        <v>80</v>
      </c>
      <c r="I178" s="2">
        <v>1984</v>
      </c>
      <c r="J178" s="63">
        <f>VLOOKUP(H178,'물량 단가 표'!$A$5:$F$22,6,0)</f>
        <v>224440</v>
      </c>
      <c r="K178" s="64">
        <f t="shared" si="2"/>
        <v>6.6052692000000004</v>
      </c>
      <c r="L178" s="2" t="s">
        <v>30</v>
      </c>
      <c r="M178" s="2" t="s">
        <v>11</v>
      </c>
    </row>
    <row r="179" spans="1:13" ht="14.1" customHeight="1">
      <c r="A179" s="2">
        <v>13977</v>
      </c>
      <c r="B179" s="2" t="s">
        <v>43</v>
      </c>
      <c r="C179" s="2" t="s">
        <v>23</v>
      </c>
      <c r="D179" s="2" t="s">
        <v>122</v>
      </c>
      <c r="E179" s="3" t="s">
        <v>123</v>
      </c>
      <c r="F179" s="2">
        <v>11.21</v>
      </c>
      <c r="G179" s="2" t="s">
        <v>42</v>
      </c>
      <c r="H179" s="2">
        <v>80</v>
      </c>
      <c r="I179" s="2">
        <v>1980</v>
      </c>
      <c r="J179" s="63">
        <f>VLOOKUP(H179,'물량 단가 표'!$A$5:$F$22,6,0)</f>
        <v>224440</v>
      </c>
      <c r="K179" s="64">
        <f t="shared" si="2"/>
        <v>2.5159724000000003</v>
      </c>
      <c r="L179" s="2" t="s">
        <v>30</v>
      </c>
      <c r="M179" s="2" t="s">
        <v>11</v>
      </c>
    </row>
    <row r="180" spans="1:13" ht="14.1" customHeight="1">
      <c r="A180" s="2">
        <v>13980</v>
      </c>
      <c r="B180" s="2" t="s">
        <v>43</v>
      </c>
      <c r="C180" s="2" t="s">
        <v>23</v>
      </c>
      <c r="D180" s="2" t="s">
        <v>69</v>
      </c>
      <c r="E180" s="3" t="s">
        <v>70</v>
      </c>
      <c r="F180" s="2">
        <v>30.19</v>
      </c>
      <c r="G180" s="2" t="s">
        <v>42</v>
      </c>
      <c r="H180" s="2">
        <v>100</v>
      </c>
      <c r="I180" s="2">
        <v>1984</v>
      </c>
      <c r="J180" s="63">
        <f>VLOOKUP(H180,'물량 단가 표'!$A$5:$F$22,6,0)</f>
        <v>224440</v>
      </c>
      <c r="K180" s="64">
        <f t="shared" si="2"/>
        <v>6.7758436000000009</v>
      </c>
      <c r="L180" s="2" t="s">
        <v>30</v>
      </c>
      <c r="M180" s="2" t="s">
        <v>11</v>
      </c>
    </row>
    <row r="181" spans="1:13" ht="14.1" customHeight="1">
      <c r="A181" s="2">
        <v>14296</v>
      </c>
      <c r="B181" s="2" t="s">
        <v>43</v>
      </c>
      <c r="C181" s="2" t="s">
        <v>23</v>
      </c>
      <c r="D181" s="2" t="s">
        <v>113</v>
      </c>
      <c r="E181" s="3" t="s">
        <v>114</v>
      </c>
      <c r="F181" s="2">
        <v>41.45</v>
      </c>
      <c r="G181" s="2" t="s">
        <v>42</v>
      </c>
      <c r="H181" s="2">
        <v>200</v>
      </c>
      <c r="I181" s="2">
        <v>1984</v>
      </c>
      <c r="J181" s="63">
        <f>VLOOKUP(H181,'물량 단가 표'!$A$5:$F$22,6,0)</f>
        <v>283893</v>
      </c>
      <c r="K181" s="64">
        <f t="shared" si="2"/>
        <v>11.767364850000002</v>
      </c>
      <c r="L181" s="2" t="s">
        <v>30</v>
      </c>
      <c r="M181" s="2" t="s">
        <v>11</v>
      </c>
    </row>
    <row r="182" spans="1:13" ht="14.1" customHeight="1">
      <c r="A182" s="2">
        <v>14299</v>
      </c>
      <c r="B182" s="2" t="s">
        <v>43</v>
      </c>
      <c r="C182" s="2" t="s">
        <v>23</v>
      </c>
      <c r="D182" s="2" t="s">
        <v>69</v>
      </c>
      <c r="E182" s="3" t="s">
        <v>70</v>
      </c>
      <c r="F182" s="2">
        <v>30.91</v>
      </c>
      <c r="G182" s="2" t="s">
        <v>42</v>
      </c>
      <c r="H182" s="2">
        <v>150</v>
      </c>
      <c r="I182" s="2">
        <v>1984</v>
      </c>
      <c r="J182" s="63">
        <f>VLOOKUP(H182,'물량 단가 표'!$A$5:$F$22,6,0)</f>
        <v>262992</v>
      </c>
      <c r="K182" s="64">
        <f t="shared" si="2"/>
        <v>8.1290827199999995</v>
      </c>
      <c r="L182" s="2" t="s">
        <v>30</v>
      </c>
      <c r="M182" s="2" t="s">
        <v>11</v>
      </c>
    </row>
    <row r="183" spans="1:13" ht="14.1" customHeight="1">
      <c r="A183" s="2">
        <v>14300</v>
      </c>
      <c r="B183" s="2" t="s">
        <v>43</v>
      </c>
      <c r="C183" s="2" t="s">
        <v>23</v>
      </c>
      <c r="D183" s="2" t="s">
        <v>93</v>
      </c>
      <c r="E183" s="3" t="s">
        <v>94</v>
      </c>
      <c r="F183" s="2">
        <v>113.29</v>
      </c>
      <c r="G183" s="2" t="s">
        <v>42</v>
      </c>
      <c r="H183" s="2">
        <v>80</v>
      </c>
      <c r="I183" s="2">
        <v>1985</v>
      </c>
      <c r="J183" s="63">
        <f>VLOOKUP(H183,'물량 단가 표'!$A$5:$F$22,6,0)</f>
        <v>224440</v>
      </c>
      <c r="K183" s="64">
        <f t="shared" si="2"/>
        <v>25.4268076</v>
      </c>
      <c r="L183" s="2" t="s">
        <v>30</v>
      </c>
      <c r="M183" s="2" t="s">
        <v>11</v>
      </c>
    </row>
    <row r="184" spans="1:13" ht="14.1" customHeight="1">
      <c r="A184" s="2">
        <v>14340</v>
      </c>
      <c r="B184" s="2" t="s">
        <v>43</v>
      </c>
      <c r="C184" s="2" t="s">
        <v>23</v>
      </c>
      <c r="D184" s="2" t="s">
        <v>69</v>
      </c>
      <c r="E184" s="3" t="s">
        <v>70</v>
      </c>
      <c r="F184" s="2">
        <v>287.47000000000003</v>
      </c>
      <c r="G184" s="2" t="s">
        <v>42</v>
      </c>
      <c r="H184" s="2">
        <v>100</v>
      </c>
      <c r="I184" s="2">
        <v>1985</v>
      </c>
      <c r="J184" s="63">
        <f>VLOOKUP(H184,'물량 단가 표'!$A$5:$F$22,6,0)</f>
        <v>224440</v>
      </c>
      <c r="K184" s="64">
        <f t="shared" si="2"/>
        <v>64.519766799999999</v>
      </c>
      <c r="L184" s="2" t="s">
        <v>30</v>
      </c>
      <c r="M184" s="2" t="s">
        <v>11</v>
      </c>
    </row>
    <row r="185" spans="1:13" ht="14.1" customHeight="1">
      <c r="A185" s="2">
        <v>14468</v>
      </c>
      <c r="B185" s="2" t="s">
        <v>43</v>
      </c>
      <c r="C185" s="2" t="s">
        <v>23</v>
      </c>
      <c r="D185" s="2" t="s">
        <v>113</v>
      </c>
      <c r="E185" s="3" t="s">
        <v>114</v>
      </c>
      <c r="F185" s="2">
        <v>497.47</v>
      </c>
      <c r="G185" s="2" t="s">
        <v>42</v>
      </c>
      <c r="H185" s="2">
        <v>100</v>
      </c>
      <c r="I185" s="2">
        <v>1984</v>
      </c>
      <c r="J185" s="63">
        <f>VLOOKUP(H185,'물량 단가 표'!$A$5:$F$22,6,0)</f>
        <v>224440</v>
      </c>
      <c r="K185" s="64">
        <f t="shared" si="2"/>
        <v>111.65216680000002</v>
      </c>
      <c r="L185" s="2" t="s">
        <v>30</v>
      </c>
      <c r="M185" s="2" t="s">
        <v>11</v>
      </c>
    </row>
    <row r="186" spans="1:13" ht="14.1" customHeight="1">
      <c r="A186" s="2">
        <v>14511</v>
      </c>
      <c r="B186" s="2" t="s">
        <v>43</v>
      </c>
      <c r="C186" s="2" t="s">
        <v>23</v>
      </c>
      <c r="D186" s="2" t="s">
        <v>122</v>
      </c>
      <c r="E186" s="3" t="s">
        <v>123</v>
      </c>
      <c r="F186" s="2">
        <v>86.95</v>
      </c>
      <c r="G186" s="2" t="s">
        <v>42</v>
      </c>
      <c r="H186" s="2">
        <v>150</v>
      </c>
      <c r="I186" s="2">
        <v>1984</v>
      </c>
      <c r="J186" s="63">
        <f>VLOOKUP(H186,'물량 단가 표'!$A$5:$F$22,6,0)</f>
        <v>262992</v>
      </c>
      <c r="K186" s="64">
        <f t="shared" si="2"/>
        <v>22.867154400000004</v>
      </c>
      <c r="L186" s="2" t="s">
        <v>30</v>
      </c>
      <c r="M186" s="2" t="s">
        <v>11</v>
      </c>
    </row>
    <row r="187" spans="1:13" ht="14.1" customHeight="1">
      <c r="A187" s="2">
        <v>14553</v>
      </c>
      <c r="B187" s="2" t="s">
        <v>43</v>
      </c>
      <c r="C187" s="2" t="s">
        <v>23</v>
      </c>
      <c r="D187" s="2" t="s">
        <v>115</v>
      </c>
      <c r="E187" s="3" t="s">
        <v>116</v>
      </c>
      <c r="F187" s="2">
        <v>141.56</v>
      </c>
      <c r="G187" s="2" t="s">
        <v>42</v>
      </c>
      <c r="H187" s="2">
        <v>200</v>
      </c>
      <c r="I187" s="2">
        <v>1984</v>
      </c>
      <c r="J187" s="63">
        <f>VLOOKUP(H187,'물량 단가 표'!$A$5:$F$22,6,0)</f>
        <v>283893</v>
      </c>
      <c r="K187" s="64">
        <f t="shared" si="2"/>
        <v>40.187893079999995</v>
      </c>
      <c r="L187" s="2" t="s">
        <v>30</v>
      </c>
      <c r="M187" s="2" t="s">
        <v>11</v>
      </c>
    </row>
    <row r="188" spans="1:13" ht="14.1" customHeight="1">
      <c r="A188" s="2">
        <v>14740</v>
      </c>
      <c r="B188" s="2" t="s">
        <v>43</v>
      </c>
      <c r="C188" s="2" t="s">
        <v>23</v>
      </c>
      <c r="D188" s="2" t="s">
        <v>122</v>
      </c>
      <c r="E188" s="3" t="s">
        <v>123</v>
      </c>
      <c r="F188" s="2">
        <v>277.8</v>
      </c>
      <c r="G188" s="2" t="s">
        <v>42</v>
      </c>
      <c r="H188" s="2">
        <v>100</v>
      </c>
      <c r="I188" s="2">
        <v>1984</v>
      </c>
      <c r="J188" s="63">
        <f>VLOOKUP(H188,'물량 단가 표'!$A$5:$F$22,6,0)</f>
        <v>224440</v>
      </c>
      <c r="K188" s="64">
        <f t="shared" si="2"/>
        <v>62.349432</v>
      </c>
      <c r="L188" s="2" t="s">
        <v>30</v>
      </c>
      <c r="M188" s="2" t="s">
        <v>11</v>
      </c>
    </row>
    <row r="189" spans="1:13" ht="14.1" customHeight="1">
      <c r="A189" s="2">
        <v>14838</v>
      </c>
      <c r="B189" s="2" t="s">
        <v>43</v>
      </c>
      <c r="C189" s="2" t="s">
        <v>23</v>
      </c>
      <c r="D189" s="2" t="s">
        <v>115</v>
      </c>
      <c r="E189" s="3" t="s">
        <v>116</v>
      </c>
      <c r="F189" s="2">
        <v>112.33</v>
      </c>
      <c r="G189" s="2" t="s">
        <v>42</v>
      </c>
      <c r="H189" s="2">
        <v>80</v>
      </c>
      <c r="I189" s="2">
        <v>1985</v>
      </c>
      <c r="J189" s="63">
        <f>VLOOKUP(H189,'물량 단가 표'!$A$5:$F$22,6,0)</f>
        <v>224440</v>
      </c>
      <c r="K189" s="64">
        <f t="shared" si="2"/>
        <v>25.2113452</v>
      </c>
      <c r="L189" s="2" t="s">
        <v>30</v>
      </c>
      <c r="M189" s="2" t="s">
        <v>11</v>
      </c>
    </row>
    <row r="190" spans="1:13" ht="14.1" customHeight="1">
      <c r="A190" s="2">
        <v>14918</v>
      </c>
      <c r="B190" s="2" t="s">
        <v>43</v>
      </c>
      <c r="C190" s="2" t="s">
        <v>23</v>
      </c>
      <c r="D190" s="2" t="s">
        <v>93</v>
      </c>
      <c r="E190" s="3" t="s">
        <v>94</v>
      </c>
      <c r="F190" s="2">
        <v>15.12</v>
      </c>
      <c r="G190" s="2" t="s">
        <v>42</v>
      </c>
      <c r="H190" s="2">
        <v>200</v>
      </c>
      <c r="I190" s="2">
        <v>1984</v>
      </c>
      <c r="J190" s="63">
        <f>VLOOKUP(H190,'물량 단가 표'!$A$5:$F$22,6,0)</f>
        <v>283893</v>
      </c>
      <c r="K190" s="64">
        <f t="shared" si="2"/>
        <v>4.2924621600000004</v>
      </c>
      <c r="L190" s="2" t="s">
        <v>30</v>
      </c>
      <c r="M190" s="2" t="s">
        <v>11</v>
      </c>
    </row>
    <row r="191" spans="1:13" ht="14.1" customHeight="1">
      <c r="A191" s="2">
        <v>15018</v>
      </c>
      <c r="B191" s="2" t="s">
        <v>43</v>
      </c>
      <c r="C191" s="2" t="s">
        <v>23</v>
      </c>
      <c r="D191" s="2" t="s">
        <v>69</v>
      </c>
      <c r="E191" s="3" t="s">
        <v>70</v>
      </c>
      <c r="F191" s="2">
        <v>524.69000000000005</v>
      </c>
      <c r="G191" s="2" t="s">
        <v>42</v>
      </c>
      <c r="H191" s="2">
        <v>100</v>
      </c>
      <c r="I191" s="2">
        <v>1984</v>
      </c>
      <c r="J191" s="63">
        <f>VLOOKUP(H191,'물량 단가 표'!$A$5:$F$22,6,0)</f>
        <v>224440</v>
      </c>
      <c r="K191" s="64">
        <f t="shared" si="2"/>
        <v>117.76142360000001</v>
      </c>
      <c r="L191" s="2" t="s">
        <v>30</v>
      </c>
      <c r="M191" s="2" t="s">
        <v>11</v>
      </c>
    </row>
    <row r="192" spans="1:13" ht="14.1" customHeight="1">
      <c r="A192" s="2">
        <v>15019</v>
      </c>
      <c r="B192" s="2" t="s">
        <v>43</v>
      </c>
      <c r="C192" s="2" t="s">
        <v>23</v>
      </c>
      <c r="D192" s="2" t="s">
        <v>113</v>
      </c>
      <c r="E192" s="3" t="s">
        <v>114</v>
      </c>
      <c r="F192" s="2">
        <v>18.77</v>
      </c>
      <c r="G192" s="2" t="s">
        <v>42</v>
      </c>
      <c r="H192" s="2">
        <v>200</v>
      </c>
      <c r="I192" s="2">
        <v>1984</v>
      </c>
      <c r="J192" s="63">
        <f>VLOOKUP(H192,'물량 단가 표'!$A$5:$F$22,6,0)</f>
        <v>283893</v>
      </c>
      <c r="K192" s="64">
        <f t="shared" si="2"/>
        <v>5.3286716100000007</v>
      </c>
      <c r="L192" s="2" t="s">
        <v>30</v>
      </c>
      <c r="M192" s="2" t="s">
        <v>11</v>
      </c>
    </row>
    <row r="193" spans="1:13" ht="14.1" customHeight="1">
      <c r="A193" s="2">
        <v>15049</v>
      </c>
      <c r="B193" s="2" t="s">
        <v>43</v>
      </c>
      <c r="C193" s="2" t="s">
        <v>23</v>
      </c>
      <c r="D193" s="2" t="s">
        <v>93</v>
      </c>
      <c r="E193" s="3" t="s">
        <v>94</v>
      </c>
      <c r="F193" s="2">
        <v>15.06</v>
      </c>
      <c r="G193" s="2" t="s">
        <v>42</v>
      </c>
      <c r="H193" s="2">
        <v>100</v>
      </c>
      <c r="I193" s="2">
        <v>1985</v>
      </c>
      <c r="J193" s="63">
        <f>VLOOKUP(H193,'물량 단가 표'!$A$5:$F$22,6,0)</f>
        <v>224440</v>
      </c>
      <c r="K193" s="64">
        <f t="shared" si="2"/>
        <v>3.3800664</v>
      </c>
      <c r="L193" s="2" t="s">
        <v>30</v>
      </c>
      <c r="M193" s="2" t="s">
        <v>11</v>
      </c>
    </row>
    <row r="194" spans="1:13" ht="14.1" customHeight="1">
      <c r="A194" s="2">
        <v>15136</v>
      </c>
      <c r="B194" s="2" t="s">
        <v>43</v>
      </c>
      <c r="C194" s="2" t="s">
        <v>23</v>
      </c>
      <c r="D194" s="2" t="s">
        <v>93</v>
      </c>
      <c r="E194" s="3" t="s">
        <v>94</v>
      </c>
      <c r="F194" s="2">
        <v>58.26</v>
      </c>
      <c r="G194" s="2" t="s">
        <v>42</v>
      </c>
      <c r="H194" s="2">
        <v>200</v>
      </c>
      <c r="I194" s="2">
        <v>1985</v>
      </c>
      <c r="J194" s="63">
        <f>VLOOKUP(H194,'물량 단가 표'!$A$5:$F$22,6,0)</f>
        <v>283893</v>
      </c>
      <c r="K194" s="64">
        <f t="shared" si="2"/>
        <v>16.53960618</v>
      </c>
      <c r="L194" s="2" t="s">
        <v>30</v>
      </c>
      <c r="M194" s="2" t="s">
        <v>11</v>
      </c>
    </row>
    <row r="195" spans="1:13" ht="14.1" customHeight="1">
      <c r="A195" s="2">
        <v>15145</v>
      </c>
      <c r="B195" s="2" t="s">
        <v>43</v>
      </c>
      <c r="C195" s="2" t="s">
        <v>23</v>
      </c>
      <c r="D195" s="2" t="s">
        <v>115</v>
      </c>
      <c r="E195" s="3" t="s">
        <v>116</v>
      </c>
      <c r="F195" s="2">
        <v>65.84</v>
      </c>
      <c r="G195" s="2" t="s">
        <v>42</v>
      </c>
      <c r="H195" s="2">
        <v>200</v>
      </c>
      <c r="I195" s="2">
        <v>1984</v>
      </c>
      <c r="J195" s="63">
        <f>VLOOKUP(H195,'물량 단가 표'!$A$5:$F$22,6,0)</f>
        <v>283893</v>
      </c>
      <c r="K195" s="64">
        <f t="shared" ref="K195:K258" si="3">J195*F195/1000000</f>
        <v>18.691515120000002</v>
      </c>
      <c r="L195" s="2" t="s">
        <v>30</v>
      </c>
      <c r="M195" s="2" t="s">
        <v>11</v>
      </c>
    </row>
    <row r="196" spans="1:13" ht="14.1" customHeight="1">
      <c r="A196" s="2">
        <v>15209</v>
      </c>
      <c r="B196" s="2" t="s">
        <v>43</v>
      </c>
      <c r="C196" s="2" t="s">
        <v>23</v>
      </c>
      <c r="D196" s="2" t="s">
        <v>91</v>
      </c>
      <c r="E196" s="3" t="s">
        <v>92</v>
      </c>
      <c r="F196" s="2">
        <v>26.13</v>
      </c>
      <c r="G196" s="2" t="s">
        <v>42</v>
      </c>
      <c r="H196" s="2">
        <v>80</v>
      </c>
      <c r="I196" s="2">
        <v>1985</v>
      </c>
      <c r="J196" s="63">
        <f>VLOOKUP(H196,'물량 단가 표'!$A$5:$F$22,6,0)</f>
        <v>224440</v>
      </c>
      <c r="K196" s="64">
        <f t="shared" si="3"/>
        <v>5.8646172000000005</v>
      </c>
      <c r="L196" s="2" t="s">
        <v>30</v>
      </c>
      <c r="M196" s="2" t="s">
        <v>11</v>
      </c>
    </row>
    <row r="197" spans="1:13" ht="14.1" customHeight="1">
      <c r="A197" s="2">
        <v>15271</v>
      </c>
      <c r="B197" s="2" t="s">
        <v>43</v>
      </c>
      <c r="C197" s="2" t="s">
        <v>23</v>
      </c>
      <c r="D197" s="2" t="s">
        <v>122</v>
      </c>
      <c r="E197" s="3" t="s">
        <v>123</v>
      </c>
      <c r="F197" s="2">
        <v>33.619999999999997</v>
      </c>
      <c r="G197" s="2" t="s">
        <v>42</v>
      </c>
      <c r="H197" s="2">
        <v>80</v>
      </c>
      <c r="I197" s="2">
        <v>1980</v>
      </c>
      <c r="J197" s="63">
        <f>VLOOKUP(H197,'물량 단가 표'!$A$5:$F$22,6,0)</f>
        <v>224440</v>
      </c>
      <c r="K197" s="64">
        <f t="shared" si="3"/>
        <v>7.5456728000000002</v>
      </c>
      <c r="L197" s="2" t="s">
        <v>30</v>
      </c>
      <c r="M197" s="2" t="s">
        <v>11</v>
      </c>
    </row>
    <row r="198" spans="1:13" ht="14.1" customHeight="1">
      <c r="A198" s="2">
        <v>15387</v>
      </c>
      <c r="B198" s="2" t="s">
        <v>43</v>
      </c>
      <c r="C198" s="2" t="s">
        <v>23</v>
      </c>
      <c r="D198" s="2" t="s">
        <v>91</v>
      </c>
      <c r="E198" s="3" t="s">
        <v>92</v>
      </c>
      <c r="F198" s="2">
        <v>111.35</v>
      </c>
      <c r="G198" s="2" t="s">
        <v>42</v>
      </c>
      <c r="H198" s="2">
        <v>100</v>
      </c>
      <c r="I198" s="2">
        <v>1985</v>
      </c>
      <c r="J198" s="63">
        <f>VLOOKUP(H198,'물량 단가 표'!$A$5:$F$22,6,0)</f>
        <v>224440</v>
      </c>
      <c r="K198" s="64">
        <f t="shared" si="3"/>
        <v>24.991394</v>
      </c>
      <c r="L198" s="2" t="s">
        <v>30</v>
      </c>
      <c r="M198" s="2" t="s">
        <v>11</v>
      </c>
    </row>
    <row r="199" spans="1:13" ht="14.1" customHeight="1">
      <c r="A199" s="2">
        <v>15440</v>
      </c>
      <c r="B199" s="2" t="s">
        <v>43</v>
      </c>
      <c r="C199" s="2" t="s">
        <v>23</v>
      </c>
      <c r="D199" s="2" t="s">
        <v>91</v>
      </c>
      <c r="E199" s="3" t="s">
        <v>92</v>
      </c>
      <c r="F199" s="2">
        <v>71.010000000000005</v>
      </c>
      <c r="G199" s="2" t="s">
        <v>42</v>
      </c>
      <c r="H199" s="2">
        <v>100</v>
      </c>
      <c r="I199" s="2">
        <v>1985</v>
      </c>
      <c r="J199" s="63">
        <f>VLOOKUP(H199,'물량 단가 표'!$A$5:$F$22,6,0)</f>
        <v>224440</v>
      </c>
      <c r="K199" s="64">
        <f t="shared" si="3"/>
        <v>15.937484400000001</v>
      </c>
      <c r="L199" s="2" t="s">
        <v>30</v>
      </c>
      <c r="M199" s="2" t="s">
        <v>11</v>
      </c>
    </row>
    <row r="200" spans="1:13" ht="14.1" customHeight="1">
      <c r="A200" s="2">
        <v>15448</v>
      </c>
      <c r="B200" s="2" t="s">
        <v>43</v>
      </c>
      <c r="C200" s="2" t="s">
        <v>23</v>
      </c>
      <c r="D200" s="2" t="s">
        <v>113</v>
      </c>
      <c r="E200" s="3" t="s">
        <v>114</v>
      </c>
      <c r="F200" s="2">
        <v>14.73</v>
      </c>
      <c r="G200" s="2" t="s">
        <v>42</v>
      </c>
      <c r="H200" s="2">
        <v>250</v>
      </c>
      <c r="I200" s="2">
        <v>1984</v>
      </c>
      <c r="J200" s="63">
        <f>VLOOKUP(H200,'물량 단가 표'!$A$5:$F$22,6,0)</f>
        <v>323529</v>
      </c>
      <c r="K200" s="64">
        <f t="shared" si="3"/>
        <v>4.7655821700000001</v>
      </c>
      <c r="L200" s="2" t="s">
        <v>30</v>
      </c>
      <c r="M200" s="2" t="s">
        <v>11</v>
      </c>
    </row>
    <row r="201" spans="1:13" ht="14.1" customHeight="1">
      <c r="A201" s="2">
        <v>15454</v>
      </c>
      <c r="B201" s="2" t="s">
        <v>43</v>
      </c>
      <c r="C201" s="2" t="s">
        <v>23</v>
      </c>
      <c r="D201" s="2" t="s">
        <v>93</v>
      </c>
      <c r="E201" s="3" t="s">
        <v>94</v>
      </c>
      <c r="F201" s="2">
        <v>159.66</v>
      </c>
      <c r="G201" s="2" t="s">
        <v>42</v>
      </c>
      <c r="H201" s="2">
        <v>150</v>
      </c>
      <c r="I201" s="2">
        <v>1985</v>
      </c>
      <c r="J201" s="63">
        <f>VLOOKUP(H201,'물량 단가 표'!$A$5:$F$22,6,0)</f>
        <v>262992</v>
      </c>
      <c r="K201" s="64">
        <f t="shared" si="3"/>
        <v>41.989302719999998</v>
      </c>
      <c r="L201" s="2" t="s">
        <v>30</v>
      </c>
      <c r="M201" s="2" t="s">
        <v>11</v>
      </c>
    </row>
    <row r="202" spans="1:13" ht="14.1" customHeight="1">
      <c r="A202" s="2">
        <v>15459</v>
      </c>
      <c r="B202" s="2" t="s">
        <v>43</v>
      </c>
      <c r="C202" s="2" t="s">
        <v>23</v>
      </c>
      <c r="D202" s="2" t="s">
        <v>122</v>
      </c>
      <c r="E202" s="3" t="s">
        <v>123</v>
      </c>
      <c r="F202" s="2">
        <v>44.59</v>
      </c>
      <c r="G202" s="2" t="s">
        <v>42</v>
      </c>
      <c r="H202" s="2">
        <v>80</v>
      </c>
      <c r="I202" s="2">
        <v>1980</v>
      </c>
      <c r="J202" s="63">
        <f>VLOOKUP(H202,'물량 단가 표'!$A$5:$F$22,6,0)</f>
        <v>224440</v>
      </c>
      <c r="K202" s="64">
        <f t="shared" si="3"/>
        <v>10.007779600000001</v>
      </c>
      <c r="L202" s="2" t="s">
        <v>30</v>
      </c>
      <c r="M202" s="2" t="s">
        <v>11</v>
      </c>
    </row>
    <row r="203" spans="1:13" ht="14.1" customHeight="1">
      <c r="A203" s="2">
        <v>15463</v>
      </c>
      <c r="B203" s="2" t="s">
        <v>43</v>
      </c>
      <c r="C203" s="2" t="s">
        <v>23</v>
      </c>
      <c r="D203" s="2" t="s">
        <v>69</v>
      </c>
      <c r="E203" s="3" t="s">
        <v>70</v>
      </c>
      <c r="F203" s="2">
        <v>102.17</v>
      </c>
      <c r="G203" s="2" t="s">
        <v>42</v>
      </c>
      <c r="H203" s="2">
        <v>150</v>
      </c>
      <c r="I203" s="2">
        <v>1984</v>
      </c>
      <c r="J203" s="63">
        <f>VLOOKUP(H203,'물량 단가 표'!$A$5:$F$22,6,0)</f>
        <v>262992</v>
      </c>
      <c r="K203" s="64">
        <f t="shared" si="3"/>
        <v>26.86989264</v>
      </c>
      <c r="L203" s="2" t="s">
        <v>30</v>
      </c>
      <c r="M203" s="2" t="s">
        <v>11</v>
      </c>
    </row>
    <row r="204" spans="1:13" ht="14.1" customHeight="1">
      <c r="A204" s="2">
        <v>15466</v>
      </c>
      <c r="B204" s="2" t="s">
        <v>43</v>
      </c>
      <c r="C204" s="2" t="s">
        <v>23</v>
      </c>
      <c r="D204" s="2" t="s">
        <v>115</v>
      </c>
      <c r="E204" s="3" t="s">
        <v>116</v>
      </c>
      <c r="F204" s="2">
        <v>90.02</v>
      </c>
      <c r="G204" s="2" t="s">
        <v>42</v>
      </c>
      <c r="H204" s="2">
        <v>80</v>
      </c>
      <c r="I204" s="2">
        <v>1984</v>
      </c>
      <c r="J204" s="63">
        <f>VLOOKUP(H204,'물량 단가 표'!$A$5:$F$22,6,0)</f>
        <v>224440</v>
      </c>
      <c r="K204" s="64">
        <f t="shared" si="3"/>
        <v>20.204088800000001</v>
      </c>
      <c r="L204" s="2" t="s">
        <v>30</v>
      </c>
      <c r="M204" s="2" t="s">
        <v>11</v>
      </c>
    </row>
    <row r="205" spans="1:13" ht="14.1" customHeight="1">
      <c r="A205" s="2">
        <v>15560</v>
      </c>
      <c r="B205" s="2" t="s">
        <v>43</v>
      </c>
      <c r="C205" s="2" t="s">
        <v>23</v>
      </c>
      <c r="D205" s="2" t="s">
        <v>93</v>
      </c>
      <c r="E205" s="3" t="s">
        <v>94</v>
      </c>
      <c r="F205" s="2">
        <v>156.52000000000001</v>
      </c>
      <c r="G205" s="2" t="s">
        <v>42</v>
      </c>
      <c r="H205" s="2">
        <v>150</v>
      </c>
      <c r="I205" s="2">
        <v>1985</v>
      </c>
      <c r="J205" s="63">
        <f>VLOOKUP(H205,'물량 단가 표'!$A$5:$F$22,6,0)</f>
        <v>262992</v>
      </c>
      <c r="K205" s="64">
        <f t="shared" si="3"/>
        <v>41.163507840000001</v>
      </c>
      <c r="L205" s="2" t="s">
        <v>30</v>
      </c>
      <c r="M205" s="2" t="s">
        <v>11</v>
      </c>
    </row>
    <row r="206" spans="1:13" ht="14.1" customHeight="1">
      <c r="A206" s="2">
        <v>15570</v>
      </c>
      <c r="B206" s="2" t="s">
        <v>43</v>
      </c>
      <c r="C206" s="2" t="s">
        <v>23</v>
      </c>
      <c r="D206" s="2" t="s">
        <v>115</v>
      </c>
      <c r="E206" s="3" t="s">
        <v>116</v>
      </c>
      <c r="F206" s="2">
        <v>165.57</v>
      </c>
      <c r="G206" s="2" t="s">
        <v>42</v>
      </c>
      <c r="H206" s="2">
        <v>80</v>
      </c>
      <c r="I206" s="2">
        <v>1984</v>
      </c>
      <c r="J206" s="63">
        <f>VLOOKUP(H206,'물량 단가 표'!$A$5:$F$22,6,0)</f>
        <v>224440</v>
      </c>
      <c r="K206" s="64">
        <f t="shared" si="3"/>
        <v>37.160530799999997</v>
      </c>
      <c r="L206" s="2" t="s">
        <v>30</v>
      </c>
      <c r="M206" s="2" t="s">
        <v>11</v>
      </c>
    </row>
    <row r="207" spans="1:13" ht="14.1" customHeight="1">
      <c r="A207" s="2">
        <v>15571</v>
      </c>
      <c r="B207" s="2" t="s">
        <v>43</v>
      </c>
      <c r="C207" s="2" t="s">
        <v>23</v>
      </c>
      <c r="D207" s="2" t="s">
        <v>115</v>
      </c>
      <c r="E207" s="3" t="s">
        <v>116</v>
      </c>
      <c r="F207" s="2">
        <v>62.35</v>
      </c>
      <c r="G207" s="2" t="s">
        <v>42</v>
      </c>
      <c r="H207" s="2">
        <v>200</v>
      </c>
      <c r="I207" s="2">
        <v>1984</v>
      </c>
      <c r="J207" s="63">
        <f>VLOOKUP(H207,'물량 단가 표'!$A$5:$F$22,6,0)</f>
        <v>283893</v>
      </c>
      <c r="K207" s="64">
        <f t="shared" si="3"/>
        <v>17.700728550000001</v>
      </c>
      <c r="L207" s="2" t="s">
        <v>30</v>
      </c>
      <c r="M207" s="2" t="s">
        <v>11</v>
      </c>
    </row>
    <row r="208" spans="1:13" ht="14.1" customHeight="1">
      <c r="A208" s="2">
        <v>15931</v>
      </c>
      <c r="B208" s="2" t="s">
        <v>43</v>
      </c>
      <c r="C208" s="2" t="s">
        <v>23</v>
      </c>
      <c r="D208" s="2" t="s">
        <v>93</v>
      </c>
      <c r="E208" s="3" t="s">
        <v>94</v>
      </c>
      <c r="F208" s="2">
        <v>56.24</v>
      </c>
      <c r="G208" s="2" t="s">
        <v>42</v>
      </c>
      <c r="H208" s="2">
        <v>100</v>
      </c>
      <c r="I208" s="2">
        <v>1985</v>
      </c>
      <c r="J208" s="63">
        <f>VLOOKUP(H208,'물량 단가 표'!$A$5:$F$22,6,0)</f>
        <v>224440</v>
      </c>
      <c r="K208" s="64">
        <f t="shared" si="3"/>
        <v>12.6225056</v>
      </c>
      <c r="L208" s="2" t="s">
        <v>30</v>
      </c>
      <c r="M208" s="2" t="s">
        <v>11</v>
      </c>
    </row>
    <row r="209" spans="1:13" ht="14.1" customHeight="1">
      <c r="A209" s="2">
        <v>16093</v>
      </c>
      <c r="B209" s="2" t="s">
        <v>43</v>
      </c>
      <c r="C209" s="2" t="s">
        <v>23</v>
      </c>
      <c r="D209" s="2" t="s">
        <v>93</v>
      </c>
      <c r="E209" s="3" t="s">
        <v>94</v>
      </c>
      <c r="F209" s="2">
        <v>63.36</v>
      </c>
      <c r="G209" s="2" t="s">
        <v>42</v>
      </c>
      <c r="H209" s="2">
        <v>80</v>
      </c>
      <c r="I209" s="2">
        <v>1985</v>
      </c>
      <c r="J209" s="63">
        <f>VLOOKUP(H209,'물량 단가 표'!$A$5:$F$22,6,0)</f>
        <v>224440</v>
      </c>
      <c r="K209" s="64">
        <f t="shared" si="3"/>
        <v>14.2205184</v>
      </c>
      <c r="L209" s="2" t="s">
        <v>30</v>
      </c>
      <c r="M209" s="2" t="s">
        <v>11</v>
      </c>
    </row>
    <row r="210" spans="1:13" ht="14.1" customHeight="1">
      <c r="A210" s="2">
        <v>16094</v>
      </c>
      <c r="B210" s="2" t="s">
        <v>43</v>
      </c>
      <c r="C210" s="2" t="s">
        <v>23</v>
      </c>
      <c r="D210" s="2" t="s">
        <v>113</v>
      </c>
      <c r="E210" s="3" t="s">
        <v>114</v>
      </c>
      <c r="F210" s="2">
        <v>12.99</v>
      </c>
      <c r="G210" s="2" t="s">
        <v>42</v>
      </c>
      <c r="H210" s="2">
        <v>150</v>
      </c>
      <c r="I210" s="2">
        <v>1984</v>
      </c>
      <c r="J210" s="63">
        <f>VLOOKUP(H210,'물량 단가 표'!$A$5:$F$22,6,0)</f>
        <v>262992</v>
      </c>
      <c r="K210" s="64">
        <f t="shared" si="3"/>
        <v>3.4162660800000002</v>
      </c>
      <c r="L210" s="2" t="s">
        <v>30</v>
      </c>
      <c r="M210" s="2" t="s">
        <v>11</v>
      </c>
    </row>
    <row r="211" spans="1:13" ht="14.1" customHeight="1">
      <c r="A211" s="2">
        <v>16096</v>
      </c>
      <c r="B211" s="2" t="s">
        <v>43</v>
      </c>
      <c r="C211" s="2" t="s">
        <v>23</v>
      </c>
      <c r="D211" s="2" t="s">
        <v>69</v>
      </c>
      <c r="E211" s="3" t="s">
        <v>70</v>
      </c>
      <c r="F211" s="2">
        <v>601.37</v>
      </c>
      <c r="G211" s="2" t="s">
        <v>42</v>
      </c>
      <c r="H211" s="2">
        <v>80</v>
      </c>
      <c r="I211" s="2">
        <v>1984</v>
      </c>
      <c r="J211" s="63">
        <f>VLOOKUP(H211,'물량 단가 표'!$A$5:$F$22,6,0)</f>
        <v>224440</v>
      </c>
      <c r="K211" s="64">
        <f t="shared" si="3"/>
        <v>134.97148280000002</v>
      </c>
      <c r="L211" s="2" t="s">
        <v>30</v>
      </c>
      <c r="M211" s="2" t="s">
        <v>11</v>
      </c>
    </row>
    <row r="212" spans="1:13" ht="14.1" customHeight="1">
      <c r="A212" s="2">
        <v>16139</v>
      </c>
      <c r="B212" s="2" t="s">
        <v>43</v>
      </c>
      <c r="C212" s="2" t="s">
        <v>23</v>
      </c>
      <c r="D212" s="2" t="s">
        <v>113</v>
      </c>
      <c r="E212" s="3" t="s">
        <v>114</v>
      </c>
      <c r="F212" s="2">
        <v>278.18</v>
      </c>
      <c r="G212" s="2" t="s">
        <v>42</v>
      </c>
      <c r="H212" s="2">
        <v>600</v>
      </c>
      <c r="I212" s="2">
        <v>1984</v>
      </c>
      <c r="J212" s="63">
        <f>VLOOKUP(H212,'물량 단가 표'!$B$26:$D$37,3,0)</f>
        <v>533696</v>
      </c>
      <c r="K212" s="64">
        <f t="shared" si="3"/>
        <v>148.46355328000001</v>
      </c>
      <c r="L212" s="2" t="s">
        <v>30</v>
      </c>
      <c r="M212" s="2" t="s">
        <v>11</v>
      </c>
    </row>
    <row r="213" spans="1:13" ht="14.1" customHeight="1">
      <c r="A213" s="2">
        <v>16185</v>
      </c>
      <c r="B213" s="2" t="s">
        <v>43</v>
      </c>
      <c r="C213" s="2" t="s">
        <v>23</v>
      </c>
      <c r="D213" s="2" t="s">
        <v>93</v>
      </c>
      <c r="E213" s="3" t="s">
        <v>94</v>
      </c>
      <c r="F213" s="2">
        <v>62.96</v>
      </c>
      <c r="G213" s="2" t="s">
        <v>42</v>
      </c>
      <c r="H213" s="2">
        <v>100</v>
      </c>
      <c r="I213" s="2">
        <v>1985</v>
      </c>
      <c r="J213" s="63">
        <f>VLOOKUP(H213,'물량 단가 표'!$A$5:$F$22,6,0)</f>
        <v>224440</v>
      </c>
      <c r="K213" s="64">
        <f t="shared" si="3"/>
        <v>14.130742400000001</v>
      </c>
      <c r="L213" s="2" t="s">
        <v>30</v>
      </c>
      <c r="M213" s="2" t="s">
        <v>11</v>
      </c>
    </row>
    <row r="214" spans="1:13" ht="14.1" customHeight="1">
      <c r="A214" s="2">
        <v>16259</v>
      </c>
      <c r="B214" s="2" t="s">
        <v>43</v>
      </c>
      <c r="C214" s="2" t="s">
        <v>23</v>
      </c>
      <c r="D214" s="2" t="s">
        <v>113</v>
      </c>
      <c r="E214" s="3" t="s">
        <v>114</v>
      </c>
      <c r="F214" s="2">
        <v>29.66</v>
      </c>
      <c r="G214" s="2" t="s">
        <v>42</v>
      </c>
      <c r="H214" s="2">
        <v>100</v>
      </c>
      <c r="I214" s="2">
        <v>1984</v>
      </c>
      <c r="J214" s="63">
        <f>VLOOKUP(H214,'물량 단가 표'!$A$5:$F$22,6,0)</f>
        <v>224440</v>
      </c>
      <c r="K214" s="64">
        <f t="shared" si="3"/>
        <v>6.6568904</v>
      </c>
      <c r="L214" s="2" t="s">
        <v>30</v>
      </c>
      <c r="M214" s="2" t="s">
        <v>11</v>
      </c>
    </row>
    <row r="215" spans="1:13" ht="14.1" customHeight="1">
      <c r="A215" s="2">
        <v>16287</v>
      </c>
      <c r="B215" s="2" t="s">
        <v>43</v>
      </c>
      <c r="C215" s="2" t="s">
        <v>23</v>
      </c>
      <c r="D215" s="2" t="s">
        <v>69</v>
      </c>
      <c r="E215" s="3" t="s">
        <v>70</v>
      </c>
      <c r="F215" s="2">
        <v>31.25</v>
      </c>
      <c r="G215" s="2" t="s">
        <v>42</v>
      </c>
      <c r="H215" s="2">
        <v>100</v>
      </c>
      <c r="I215" s="2">
        <v>1984</v>
      </c>
      <c r="J215" s="63">
        <f>VLOOKUP(H215,'물량 단가 표'!$A$5:$F$22,6,0)</f>
        <v>224440</v>
      </c>
      <c r="K215" s="64">
        <f t="shared" si="3"/>
        <v>7.0137499999999999</v>
      </c>
      <c r="L215" s="2" t="s">
        <v>30</v>
      </c>
      <c r="M215" s="2" t="s">
        <v>11</v>
      </c>
    </row>
    <row r="216" spans="1:13" ht="14.1" customHeight="1">
      <c r="A216" s="2">
        <v>16289</v>
      </c>
      <c r="B216" s="2" t="s">
        <v>43</v>
      </c>
      <c r="C216" s="2" t="s">
        <v>23</v>
      </c>
      <c r="D216" s="2" t="s">
        <v>93</v>
      </c>
      <c r="E216" s="3" t="s">
        <v>94</v>
      </c>
      <c r="F216" s="2">
        <v>106.58</v>
      </c>
      <c r="G216" s="2" t="s">
        <v>42</v>
      </c>
      <c r="H216" s="2">
        <v>100</v>
      </c>
      <c r="I216" s="2">
        <v>1985</v>
      </c>
      <c r="J216" s="63">
        <f>VLOOKUP(H216,'물량 단가 표'!$A$5:$F$22,6,0)</f>
        <v>224440</v>
      </c>
      <c r="K216" s="64">
        <f t="shared" si="3"/>
        <v>23.9208152</v>
      </c>
      <c r="L216" s="2" t="s">
        <v>30</v>
      </c>
      <c r="M216" s="2" t="s">
        <v>11</v>
      </c>
    </row>
    <row r="217" spans="1:13" ht="14.1" customHeight="1">
      <c r="A217" s="2">
        <v>16290</v>
      </c>
      <c r="B217" s="2" t="s">
        <v>43</v>
      </c>
      <c r="C217" s="2" t="s">
        <v>23</v>
      </c>
      <c r="D217" s="2" t="s">
        <v>93</v>
      </c>
      <c r="E217" s="3" t="s">
        <v>94</v>
      </c>
      <c r="F217" s="2">
        <v>46.86</v>
      </c>
      <c r="G217" s="2" t="s">
        <v>42</v>
      </c>
      <c r="H217" s="2">
        <v>80</v>
      </c>
      <c r="I217" s="2">
        <v>1985</v>
      </c>
      <c r="J217" s="63">
        <f>VLOOKUP(H217,'물량 단가 표'!$A$5:$F$22,6,0)</f>
        <v>224440</v>
      </c>
      <c r="K217" s="64">
        <f t="shared" si="3"/>
        <v>10.517258400000001</v>
      </c>
      <c r="L217" s="2" t="s">
        <v>30</v>
      </c>
      <c r="M217" s="2" t="s">
        <v>11</v>
      </c>
    </row>
    <row r="218" spans="1:13" ht="14.1" customHeight="1">
      <c r="A218" s="2">
        <v>16299</v>
      </c>
      <c r="B218" s="2" t="s">
        <v>43</v>
      </c>
      <c r="C218" s="2" t="s">
        <v>23</v>
      </c>
      <c r="D218" s="2" t="s">
        <v>113</v>
      </c>
      <c r="E218" s="3" t="s">
        <v>114</v>
      </c>
      <c r="F218" s="2">
        <v>73.63</v>
      </c>
      <c r="G218" s="2" t="s">
        <v>42</v>
      </c>
      <c r="H218" s="2">
        <v>600</v>
      </c>
      <c r="I218" s="2">
        <v>1984</v>
      </c>
      <c r="J218" s="63">
        <f>VLOOKUP(H218,'물량 단가 표'!$B$26:$D$37,3,0)</f>
        <v>533696</v>
      </c>
      <c r="K218" s="64">
        <f t="shared" si="3"/>
        <v>39.296036479999998</v>
      </c>
      <c r="L218" s="2" t="s">
        <v>30</v>
      </c>
      <c r="M218" s="2" t="s">
        <v>11</v>
      </c>
    </row>
    <row r="219" spans="1:13" ht="14.1" customHeight="1">
      <c r="A219" s="2">
        <v>16330</v>
      </c>
      <c r="B219" s="2" t="s">
        <v>43</v>
      </c>
      <c r="C219" s="2" t="s">
        <v>23</v>
      </c>
      <c r="D219" s="2" t="s">
        <v>93</v>
      </c>
      <c r="E219" s="3" t="s">
        <v>94</v>
      </c>
      <c r="F219" s="2">
        <v>64.59</v>
      </c>
      <c r="G219" s="2" t="s">
        <v>42</v>
      </c>
      <c r="H219" s="2">
        <v>200</v>
      </c>
      <c r="I219" s="2">
        <v>1985</v>
      </c>
      <c r="J219" s="63">
        <f>VLOOKUP(H219,'물량 단가 표'!$A$5:$F$22,6,0)</f>
        <v>283893</v>
      </c>
      <c r="K219" s="64">
        <f t="shared" si="3"/>
        <v>18.336648870000001</v>
      </c>
      <c r="L219" s="2" t="s">
        <v>30</v>
      </c>
      <c r="M219" s="2" t="s">
        <v>11</v>
      </c>
    </row>
    <row r="220" spans="1:13" ht="14.1" customHeight="1">
      <c r="A220" s="2">
        <v>16464</v>
      </c>
      <c r="B220" s="2" t="s">
        <v>43</v>
      </c>
      <c r="C220" s="2" t="s">
        <v>23</v>
      </c>
      <c r="D220" s="2" t="s">
        <v>115</v>
      </c>
      <c r="E220" s="3" t="s">
        <v>116</v>
      </c>
      <c r="F220" s="2">
        <v>34.76</v>
      </c>
      <c r="G220" s="2" t="s">
        <v>42</v>
      </c>
      <c r="H220" s="2">
        <v>150</v>
      </c>
      <c r="I220" s="2">
        <v>1984</v>
      </c>
      <c r="J220" s="63">
        <f>VLOOKUP(H220,'물량 단가 표'!$A$5:$F$22,6,0)</f>
        <v>262992</v>
      </c>
      <c r="K220" s="64">
        <f t="shared" si="3"/>
        <v>9.1416019199999994</v>
      </c>
      <c r="L220" s="2" t="s">
        <v>30</v>
      </c>
      <c r="M220" s="2" t="s">
        <v>11</v>
      </c>
    </row>
    <row r="221" spans="1:13" ht="14.1" customHeight="1">
      <c r="A221" s="2">
        <v>16500</v>
      </c>
      <c r="B221" s="2" t="s">
        <v>43</v>
      </c>
      <c r="C221" s="2" t="s">
        <v>23</v>
      </c>
      <c r="D221" s="2" t="s">
        <v>122</v>
      </c>
      <c r="E221" s="3" t="s">
        <v>123</v>
      </c>
      <c r="F221" s="2">
        <v>34.51</v>
      </c>
      <c r="G221" s="2" t="s">
        <v>42</v>
      </c>
      <c r="H221" s="2">
        <v>200</v>
      </c>
      <c r="I221" s="2">
        <v>1984</v>
      </c>
      <c r="J221" s="63">
        <f>VLOOKUP(H221,'물량 단가 표'!$A$5:$F$22,6,0)</f>
        <v>283893</v>
      </c>
      <c r="K221" s="64">
        <f t="shared" si="3"/>
        <v>9.797147429999999</v>
      </c>
      <c r="L221" s="2" t="s">
        <v>30</v>
      </c>
      <c r="M221" s="2" t="s">
        <v>11</v>
      </c>
    </row>
    <row r="222" spans="1:13" ht="14.1" customHeight="1">
      <c r="A222" s="2">
        <v>16506</v>
      </c>
      <c r="B222" s="2" t="s">
        <v>43</v>
      </c>
      <c r="C222" s="2" t="s">
        <v>23</v>
      </c>
      <c r="D222" s="2" t="s">
        <v>115</v>
      </c>
      <c r="E222" s="3" t="s">
        <v>116</v>
      </c>
      <c r="F222" s="2">
        <v>16.940000000000001</v>
      </c>
      <c r="G222" s="2" t="s">
        <v>42</v>
      </c>
      <c r="H222" s="2">
        <v>100</v>
      </c>
      <c r="I222" s="2">
        <v>1984</v>
      </c>
      <c r="J222" s="63">
        <f>VLOOKUP(H222,'물량 단가 표'!$A$5:$F$22,6,0)</f>
        <v>224440</v>
      </c>
      <c r="K222" s="64">
        <f t="shared" si="3"/>
        <v>3.8020136</v>
      </c>
      <c r="L222" s="2" t="s">
        <v>30</v>
      </c>
      <c r="M222" s="2" t="s">
        <v>11</v>
      </c>
    </row>
    <row r="223" spans="1:13" ht="14.1" customHeight="1">
      <c r="A223" s="2">
        <v>16585</v>
      </c>
      <c r="B223" s="2" t="s">
        <v>43</v>
      </c>
      <c r="C223" s="2" t="s">
        <v>23</v>
      </c>
      <c r="D223" s="2" t="s">
        <v>91</v>
      </c>
      <c r="E223" s="3" t="s">
        <v>92</v>
      </c>
      <c r="F223" s="2">
        <v>42.51</v>
      </c>
      <c r="G223" s="2" t="s">
        <v>42</v>
      </c>
      <c r="H223" s="2">
        <v>100</v>
      </c>
      <c r="I223" s="2">
        <v>1985</v>
      </c>
      <c r="J223" s="63">
        <f>VLOOKUP(H223,'물량 단가 표'!$A$5:$F$22,6,0)</f>
        <v>224440</v>
      </c>
      <c r="K223" s="64">
        <f t="shared" si="3"/>
        <v>9.5409444000000008</v>
      </c>
      <c r="L223" s="2" t="s">
        <v>30</v>
      </c>
      <c r="M223" s="2" t="s">
        <v>11</v>
      </c>
    </row>
    <row r="224" spans="1:13" ht="14.1" customHeight="1">
      <c r="A224" s="2">
        <v>16689</v>
      </c>
      <c r="B224" s="2" t="s">
        <v>43</v>
      </c>
      <c r="C224" s="2" t="s">
        <v>23</v>
      </c>
      <c r="D224" s="2" t="s">
        <v>93</v>
      </c>
      <c r="E224" s="3" t="s">
        <v>94</v>
      </c>
      <c r="F224" s="2">
        <v>19.510000000000002</v>
      </c>
      <c r="G224" s="2" t="s">
        <v>42</v>
      </c>
      <c r="H224" s="2">
        <v>200</v>
      </c>
      <c r="I224" s="2">
        <v>1984</v>
      </c>
      <c r="J224" s="63">
        <f>VLOOKUP(H224,'물량 단가 표'!$A$5:$F$22,6,0)</f>
        <v>283893</v>
      </c>
      <c r="K224" s="64">
        <f t="shared" si="3"/>
        <v>5.5387524300000006</v>
      </c>
      <c r="L224" s="2" t="s">
        <v>30</v>
      </c>
      <c r="M224" s="2" t="s">
        <v>11</v>
      </c>
    </row>
    <row r="225" spans="1:13" ht="14.1" customHeight="1">
      <c r="A225" s="2">
        <v>16839</v>
      </c>
      <c r="B225" s="2" t="s">
        <v>43</v>
      </c>
      <c r="C225" s="2" t="s">
        <v>23</v>
      </c>
      <c r="D225" s="2" t="s">
        <v>115</v>
      </c>
      <c r="E225" s="3" t="s">
        <v>116</v>
      </c>
      <c r="F225" s="2">
        <v>8.81</v>
      </c>
      <c r="G225" s="2" t="s">
        <v>42</v>
      </c>
      <c r="H225" s="2">
        <v>200</v>
      </c>
      <c r="I225" s="2">
        <v>1984</v>
      </c>
      <c r="J225" s="63">
        <f>VLOOKUP(H225,'물량 단가 표'!$A$5:$F$22,6,0)</f>
        <v>283893</v>
      </c>
      <c r="K225" s="64">
        <f t="shared" si="3"/>
        <v>2.5010973299999999</v>
      </c>
      <c r="L225" s="2" t="s">
        <v>30</v>
      </c>
      <c r="M225" s="2" t="s">
        <v>11</v>
      </c>
    </row>
    <row r="226" spans="1:13" ht="14.1" customHeight="1">
      <c r="A226" s="2">
        <v>16881</v>
      </c>
      <c r="B226" s="2" t="s">
        <v>43</v>
      </c>
      <c r="C226" s="2" t="s">
        <v>23</v>
      </c>
      <c r="D226" s="2" t="s">
        <v>93</v>
      </c>
      <c r="E226" s="3" t="s">
        <v>94</v>
      </c>
      <c r="F226" s="2">
        <v>113.01</v>
      </c>
      <c r="G226" s="2" t="s">
        <v>42</v>
      </c>
      <c r="H226" s="2">
        <v>80</v>
      </c>
      <c r="I226" s="2">
        <v>1984</v>
      </c>
      <c r="J226" s="63">
        <f>VLOOKUP(H226,'물량 단가 표'!$A$5:$F$22,6,0)</f>
        <v>224440</v>
      </c>
      <c r="K226" s="64">
        <f t="shared" si="3"/>
        <v>25.363964400000004</v>
      </c>
      <c r="L226" s="2" t="s">
        <v>30</v>
      </c>
      <c r="M226" s="2" t="s">
        <v>11</v>
      </c>
    </row>
    <row r="227" spans="1:13" ht="14.1" customHeight="1">
      <c r="A227" s="2">
        <v>16923</v>
      </c>
      <c r="B227" s="2" t="s">
        <v>43</v>
      </c>
      <c r="C227" s="2" t="s">
        <v>23</v>
      </c>
      <c r="D227" s="2" t="s">
        <v>91</v>
      </c>
      <c r="E227" s="3" t="s">
        <v>92</v>
      </c>
      <c r="F227" s="2">
        <v>33.24</v>
      </c>
      <c r="G227" s="2" t="s">
        <v>42</v>
      </c>
      <c r="H227" s="2">
        <v>100</v>
      </c>
      <c r="I227" s="2">
        <v>1985</v>
      </c>
      <c r="J227" s="63">
        <f>VLOOKUP(H227,'물량 단가 표'!$A$5:$F$22,6,0)</f>
        <v>224440</v>
      </c>
      <c r="K227" s="64">
        <f t="shared" si="3"/>
        <v>7.4603856000000004</v>
      </c>
      <c r="L227" s="2" t="s">
        <v>30</v>
      </c>
      <c r="M227" s="2" t="s">
        <v>11</v>
      </c>
    </row>
    <row r="228" spans="1:13" ht="14.1" customHeight="1">
      <c r="A228" s="2">
        <v>17010</v>
      </c>
      <c r="B228" s="2" t="s">
        <v>43</v>
      </c>
      <c r="C228" s="2" t="s">
        <v>23</v>
      </c>
      <c r="D228" s="2" t="s">
        <v>113</v>
      </c>
      <c r="E228" s="3" t="s">
        <v>114</v>
      </c>
      <c r="F228" s="2">
        <v>20</v>
      </c>
      <c r="G228" s="2" t="s">
        <v>42</v>
      </c>
      <c r="H228" s="2">
        <v>80</v>
      </c>
      <c r="I228" s="2">
        <v>1989</v>
      </c>
      <c r="J228" s="63">
        <f>VLOOKUP(H228,'물량 단가 표'!$A$5:$F$22,6,0)</f>
        <v>224440</v>
      </c>
      <c r="K228" s="64">
        <f t="shared" si="3"/>
        <v>4.4888000000000003</v>
      </c>
      <c r="L228" s="2" t="s">
        <v>30</v>
      </c>
      <c r="M228" s="2" t="s">
        <v>11</v>
      </c>
    </row>
    <row r="229" spans="1:13" ht="14.1" customHeight="1">
      <c r="A229" s="2">
        <v>17094</v>
      </c>
      <c r="B229" s="2" t="s">
        <v>43</v>
      </c>
      <c r="C229" s="2" t="s">
        <v>23</v>
      </c>
      <c r="D229" s="2" t="s">
        <v>115</v>
      </c>
      <c r="E229" s="3" t="s">
        <v>116</v>
      </c>
      <c r="F229" s="2">
        <v>129.51</v>
      </c>
      <c r="G229" s="2" t="s">
        <v>42</v>
      </c>
      <c r="H229" s="2">
        <v>150</v>
      </c>
      <c r="I229" s="2">
        <v>1984</v>
      </c>
      <c r="J229" s="63">
        <f>VLOOKUP(H229,'물량 단가 표'!$A$5:$F$22,6,0)</f>
        <v>262992</v>
      </c>
      <c r="K229" s="64">
        <f t="shared" si="3"/>
        <v>34.060093919999993</v>
      </c>
      <c r="L229" s="2" t="s">
        <v>30</v>
      </c>
      <c r="M229" s="2" t="s">
        <v>11</v>
      </c>
    </row>
    <row r="230" spans="1:13" ht="14.1" customHeight="1">
      <c r="A230" s="2">
        <v>17438</v>
      </c>
      <c r="B230" s="2" t="s">
        <v>43</v>
      </c>
      <c r="C230" s="2" t="s">
        <v>23</v>
      </c>
      <c r="D230" s="2" t="s">
        <v>113</v>
      </c>
      <c r="E230" s="3" t="s">
        <v>114</v>
      </c>
      <c r="F230" s="2">
        <v>65.25</v>
      </c>
      <c r="G230" s="2" t="s">
        <v>42</v>
      </c>
      <c r="H230" s="2">
        <v>150</v>
      </c>
      <c r="I230" s="2">
        <v>1984</v>
      </c>
      <c r="J230" s="63">
        <f>VLOOKUP(H230,'물량 단가 표'!$A$5:$F$22,6,0)</f>
        <v>262992</v>
      </c>
      <c r="K230" s="64">
        <f t="shared" si="3"/>
        <v>17.160228</v>
      </c>
      <c r="L230" s="2" t="s">
        <v>30</v>
      </c>
      <c r="M230" s="2" t="s">
        <v>11</v>
      </c>
    </row>
    <row r="231" spans="1:13" ht="14.1" customHeight="1">
      <c r="A231" s="2">
        <v>17439</v>
      </c>
      <c r="B231" s="2" t="s">
        <v>43</v>
      </c>
      <c r="C231" s="2" t="s">
        <v>23</v>
      </c>
      <c r="D231" s="2" t="s">
        <v>122</v>
      </c>
      <c r="E231" s="3" t="s">
        <v>123</v>
      </c>
      <c r="F231" s="2">
        <v>90.4</v>
      </c>
      <c r="G231" s="2" t="s">
        <v>42</v>
      </c>
      <c r="H231" s="2">
        <v>80</v>
      </c>
      <c r="I231" s="2">
        <v>1980</v>
      </c>
      <c r="J231" s="63">
        <f>VLOOKUP(H231,'물량 단가 표'!$A$5:$F$22,6,0)</f>
        <v>224440</v>
      </c>
      <c r="K231" s="64">
        <f t="shared" si="3"/>
        <v>20.289376000000001</v>
      </c>
      <c r="L231" s="2" t="s">
        <v>30</v>
      </c>
      <c r="M231" s="2" t="s">
        <v>11</v>
      </c>
    </row>
    <row r="232" spans="1:13" ht="14.1" customHeight="1">
      <c r="A232" s="2">
        <v>17440</v>
      </c>
      <c r="B232" s="2" t="s">
        <v>43</v>
      </c>
      <c r="C232" s="2" t="s">
        <v>23</v>
      </c>
      <c r="D232" s="2" t="s">
        <v>122</v>
      </c>
      <c r="E232" s="3" t="s">
        <v>123</v>
      </c>
      <c r="F232" s="2">
        <v>26.66</v>
      </c>
      <c r="G232" s="2" t="s">
        <v>42</v>
      </c>
      <c r="H232" s="2">
        <v>80</v>
      </c>
      <c r="I232" s="2">
        <v>1980</v>
      </c>
      <c r="J232" s="63">
        <f>VLOOKUP(H232,'물량 단가 표'!$A$5:$F$22,6,0)</f>
        <v>224440</v>
      </c>
      <c r="K232" s="64">
        <f t="shared" si="3"/>
        <v>5.9835704000000005</v>
      </c>
      <c r="L232" s="2" t="s">
        <v>30</v>
      </c>
      <c r="M232" s="2" t="s">
        <v>11</v>
      </c>
    </row>
    <row r="233" spans="1:13" ht="14.1" customHeight="1">
      <c r="A233" s="2">
        <v>17466</v>
      </c>
      <c r="B233" s="2" t="s">
        <v>43</v>
      </c>
      <c r="C233" s="2" t="s">
        <v>23</v>
      </c>
      <c r="D233" s="2" t="s">
        <v>113</v>
      </c>
      <c r="E233" s="3" t="s">
        <v>114</v>
      </c>
      <c r="F233" s="2">
        <v>20</v>
      </c>
      <c r="G233" s="2" t="s">
        <v>42</v>
      </c>
      <c r="H233" s="2">
        <v>80</v>
      </c>
      <c r="I233" s="2">
        <v>1984</v>
      </c>
      <c r="J233" s="63">
        <f>VLOOKUP(H233,'물량 단가 표'!$A$5:$F$22,6,0)</f>
        <v>224440</v>
      </c>
      <c r="K233" s="64">
        <f t="shared" si="3"/>
        <v>4.4888000000000003</v>
      </c>
      <c r="L233" s="2" t="s">
        <v>30</v>
      </c>
      <c r="M233" s="2" t="s">
        <v>11</v>
      </c>
    </row>
    <row r="234" spans="1:13" ht="14.1" customHeight="1">
      <c r="A234" s="2">
        <v>17470</v>
      </c>
      <c r="B234" s="2" t="s">
        <v>43</v>
      </c>
      <c r="C234" s="2" t="s">
        <v>23</v>
      </c>
      <c r="D234" s="2" t="s">
        <v>93</v>
      </c>
      <c r="E234" s="3" t="s">
        <v>94</v>
      </c>
      <c r="F234" s="2">
        <v>146.79</v>
      </c>
      <c r="G234" s="2" t="s">
        <v>42</v>
      </c>
      <c r="H234" s="2">
        <v>100</v>
      </c>
      <c r="I234" s="2">
        <v>1985</v>
      </c>
      <c r="J234" s="63">
        <f>VLOOKUP(H234,'물량 단가 표'!$A$5:$F$22,6,0)</f>
        <v>224440</v>
      </c>
      <c r="K234" s="64">
        <f t="shared" si="3"/>
        <v>32.945547599999998</v>
      </c>
      <c r="L234" s="2" t="s">
        <v>30</v>
      </c>
      <c r="M234" s="2" t="s">
        <v>11</v>
      </c>
    </row>
    <row r="235" spans="1:13" ht="14.1" customHeight="1">
      <c r="A235" s="2">
        <v>17476</v>
      </c>
      <c r="B235" s="2" t="s">
        <v>43</v>
      </c>
      <c r="C235" s="2" t="s">
        <v>23</v>
      </c>
      <c r="D235" s="2" t="s">
        <v>122</v>
      </c>
      <c r="E235" s="3" t="s">
        <v>123</v>
      </c>
      <c r="F235" s="2">
        <v>42.6</v>
      </c>
      <c r="G235" s="2" t="s">
        <v>42</v>
      </c>
      <c r="H235" s="2">
        <v>80</v>
      </c>
      <c r="I235" s="2">
        <v>1980</v>
      </c>
      <c r="J235" s="63">
        <f>VLOOKUP(H235,'물량 단가 표'!$A$5:$F$22,6,0)</f>
        <v>224440</v>
      </c>
      <c r="K235" s="64">
        <f t="shared" si="3"/>
        <v>9.5611440000000005</v>
      </c>
      <c r="L235" s="2" t="s">
        <v>30</v>
      </c>
      <c r="M235" s="2" t="s">
        <v>11</v>
      </c>
    </row>
    <row r="236" spans="1:13" ht="14.1" customHeight="1">
      <c r="A236" s="2">
        <v>17488</v>
      </c>
      <c r="B236" s="2" t="s">
        <v>43</v>
      </c>
      <c r="C236" s="2" t="s">
        <v>23</v>
      </c>
      <c r="D236" s="2" t="s">
        <v>115</v>
      </c>
      <c r="E236" s="3" t="s">
        <v>116</v>
      </c>
      <c r="F236" s="2">
        <v>62.87</v>
      </c>
      <c r="G236" s="2" t="s">
        <v>42</v>
      </c>
      <c r="H236" s="2">
        <v>200</v>
      </c>
      <c r="I236" s="2">
        <v>1984</v>
      </c>
      <c r="J236" s="63">
        <f>VLOOKUP(H236,'물량 단가 표'!$A$5:$F$22,6,0)</f>
        <v>283893</v>
      </c>
      <c r="K236" s="64">
        <f t="shared" si="3"/>
        <v>17.848352909999999</v>
      </c>
      <c r="L236" s="2" t="s">
        <v>30</v>
      </c>
      <c r="M236" s="2" t="s">
        <v>11</v>
      </c>
    </row>
    <row r="237" spans="1:13" ht="14.1" customHeight="1">
      <c r="A237" s="2">
        <v>17653</v>
      </c>
      <c r="B237" s="2" t="s">
        <v>43</v>
      </c>
      <c r="C237" s="2" t="s">
        <v>23</v>
      </c>
      <c r="D237" s="2" t="s">
        <v>113</v>
      </c>
      <c r="E237" s="3" t="s">
        <v>114</v>
      </c>
      <c r="F237" s="2">
        <v>7.63</v>
      </c>
      <c r="G237" s="2" t="s">
        <v>42</v>
      </c>
      <c r="H237" s="2">
        <v>600</v>
      </c>
      <c r="I237" s="2">
        <v>1984</v>
      </c>
      <c r="J237" s="63">
        <f>VLOOKUP(H237,'물량 단가 표'!$B$26:$D$37,3,0)</f>
        <v>533696</v>
      </c>
      <c r="K237" s="64">
        <f t="shared" si="3"/>
        <v>4.0721004799999996</v>
      </c>
      <c r="L237" s="2" t="s">
        <v>30</v>
      </c>
      <c r="M237" s="2" t="s">
        <v>11</v>
      </c>
    </row>
    <row r="238" spans="1:13" ht="14.1" customHeight="1">
      <c r="A238" s="2">
        <v>17763</v>
      </c>
      <c r="B238" s="2" t="s">
        <v>43</v>
      </c>
      <c r="C238" s="2" t="s">
        <v>23</v>
      </c>
      <c r="D238" s="2" t="s">
        <v>113</v>
      </c>
      <c r="E238" s="3" t="s">
        <v>114</v>
      </c>
      <c r="F238" s="2">
        <v>16.13</v>
      </c>
      <c r="G238" s="2" t="s">
        <v>42</v>
      </c>
      <c r="H238" s="2">
        <v>200</v>
      </c>
      <c r="I238" s="2">
        <v>1984</v>
      </c>
      <c r="J238" s="63">
        <f>VLOOKUP(H238,'물량 단가 표'!$A$5:$F$22,6,0)</f>
        <v>283893</v>
      </c>
      <c r="K238" s="64">
        <f t="shared" si="3"/>
        <v>4.5791940899999997</v>
      </c>
      <c r="L238" s="2" t="s">
        <v>30</v>
      </c>
      <c r="M238" s="2" t="s">
        <v>11</v>
      </c>
    </row>
    <row r="239" spans="1:13" ht="14.1" customHeight="1">
      <c r="A239" s="2">
        <v>17822</v>
      </c>
      <c r="B239" s="2" t="s">
        <v>43</v>
      </c>
      <c r="C239" s="2" t="s">
        <v>23</v>
      </c>
      <c r="D239" s="2" t="s">
        <v>91</v>
      </c>
      <c r="E239" s="3" t="s">
        <v>92</v>
      </c>
      <c r="F239" s="2">
        <v>21.94</v>
      </c>
      <c r="G239" s="2" t="s">
        <v>42</v>
      </c>
      <c r="H239" s="2">
        <v>100</v>
      </c>
      <c r="I239" s="2">
        <v>1985</v>
      </c>
      <c r="J239" s="63">
        <f>VLOOKUP(H239,'물량 단가 표'!$A$5:$F$22,6,0)</f>
        <v>224440</v>
      </c>
      <c r="K239" s="64">
        <f t="shared" si="3"/>
        <v>4.9242136000000007</v>
      </c>
      <c r="L239" s="2" t="s">
        <v>30</v>
      </c>
      <c r="M239" s="2" t="s">
        <v>11</v>
      </c>
    </row>
    <row r="240" spans="1:13" ht="14.1" customHeight="1">
      <c r="A240" s="2">
        <v>17899</v>
      </c>
      <c r="B240" s="2" t="s">
        <v>43</v>
      </c>
      <c r="C240" s="2" t="s">
        <v>23</v>
      </c>
      <c r="D240" s="2" t="s">
        <v>69</v>
      </c>
      <c r="E240" s="3" t="s">
        <v>70</v>
      </c>
      <c r="F240" s="2">
        <v>39.19</v>
      </c>
      <c r="G240" s="2" t="s">
        <v>42</v>
      </c>
      <c r="H240" s="2">
        <v>200</v>
      </c>
      <c r="I240" s="2">
        <v>1984</v>
      </c>
      <c r="J240" s="63">
        <f>VLOOKUP(H240,'물량 단가 표'!$A$5:$F$22,6,0)</f>
        <v>283893</v>
      </c>
      <c r="K240" s="64">
        <f t="shared" si="3"/>
        <v>11.125766669999999</v>
      </c>
      <c r="L240" s="2" t="s">
        <v>30</v>
      </c>
      <c r="M240" s="2" t="s">
        <v>11</v>
      </c>
    </row>
    <row r="241" spans="1:13" ht="14.1" customHeight="1">
      <c r="A241" s="2">
        <v>17902</v>
      </c>
      <c r="B241" s="2" t="s">
        <v>43</v>
      </c>
      <c r="C241" s="2" t="s">
        <v>23</v>
      </c>
      <c r="D241" s="2" t="s">
        <v>91</v>
      </c>
      <c r="E241" s="3" t="s">
        <v>92</v>
      </c>
      <c r="F241" s="2">
        <v>9.2100000000000009</v>
      </c>
      <c r="G241" s="2" t="s">
        <v>42</v>
      </c>
      <c r="H241" s="2">
        <v>100</v>
      </c>
      <c r="I241" s="2">
        <v>1985</v>
      </c>
      <c r="J241" s="63">
        <f>VLOOKUP(H241,'물량 단가 표'!$A$5:$F$22,6,0)</f>
        <v>224440</v>
      </c>
      <c r="K241" s="64">
        <f t="shared" si="3"/>
        <v>2.0670923999999999</v>
      </c>
      <c r="L241" s="2" t="s">
        <v>30</v>
      </c>
      <c r="M241" s="2" t="s">
        <v>11</v>
      </c>
    </row>
    <row r="242" spans="1:13" ht="14.1" customHeight="1">
      <c r="A242" s="2">
        <v>17903</v>
      </c>
      <c r="B242" s="2" t="s">
        <v>43</v>
      </c>
      <c r="C242" s="2" t="s">
        <v>23</v>
      </c>
      <c r="D242" s="2" t="s">
        <v>91</v>
      </c>
      <c r="E242" s="3" t="s">
        <v>92</v>
      </c>
      <c r="F242" s="2">
        <v>98.04</v>
      </c>
      <c r="G242" s="2" t="s">
        <v>42</v>
      </c>
      <c r="H242" s="2">
        <v>100</v>
      </c>
      <c r="I242" s="2">
        <v>1985</v>
      </c>
      <c r="J242" s="63">
        <f>VLOOKUP(H242,'물량 단가 표'!$A$5:$F$22,6,0)</f>
        <v>224440</v>
      </c>
      <c r="K242" s="64">
        <f t="shared" si="3"/>
        <v>22.004097600000001</v>
      </c>
      <c r="L242" s="2" t="s">
        <v>30</v>
      </c>
      <c r="M242" s="2" t="s">
        <v>11</v>
      </c>
    </row>
    <row r="243" spans="1:13" ht="14.1" customHeight="1">
      <c r="A243" s="2">
        <v>18023</v>
      </c>
      <c r="B243" s="2" t="s">
        <v>43</v>
      </c>
      <c r="C243" s="2" t="s">
        <v>23</v>
      </c>
      <c r="D243" s="2" t="s">
        <v>69</v>
      </c>
      <c r="E243" s="3" t="s">
        <v>70</v>
      </c>
      <c r="F243" s="2">
        <v>557.61</v>
      </c>
      <c r="G243" s="2" t="s">
        <v>42</v>
      </c>
      <c r="H243" s="2">
        <v>100</v>
      </c>
      <c r="I243" s="2">
        <v>1984</v>
      </c>
      <c r="J243" s="63">
        <f>VLOOKUP(H243,'물량 단가 표'!$A$5:$F$22,6,0)</f>
        <v>224440</v>
      </c>
      <c r="K243" s="64">
        <f t="shared" si="3"/>
        <v>125.14998840000001</v>
      </c>
      <c r="L243" s="2" t="s">
        <v>30</v>
      </c>
      <c r="M243" s="2" t="s">
        <v>11</v>
      </c>
    </row>
    <row r="244" spans="1:13" ht="14.1" customHeight="1">
      <c r="A244" s="2">
        <v>18064</v>
      </c>
      <c r="B244" s="2" t="s">
        <v>43</v>
      </c>
      <c r="C244" s="2" t="s">
        <v>23</v>
      </c>
      <c r="D244" s="2" t="s">
        <v>115</v>
      </c>
      <c r="E244" s="3" t="s">
        <v>116</v>
      </c>
      <c r="F244" s="2">
        <v>53.24</v>
      </c>
      <c r="G244" s="2" t="s">
        <v>42</v>
      </c>
      <c r="H244" s="2">
        <v>200</v>
      </c>
      <c r="I244" s="2">
        <v>1985</v>
      </c>
      <c r="J244" s="63">
        <f>VLOOKUP(H244,'물량 단가 표'!$A$5:$F$22,6,0)</f>
        <v>283893</v>
      </c>
      <c r="K244" s="64">
        <f t="shared" si="3"/>
        <v>15.11446332</v>
      </c>
      <c r="L244" s="2" t="s">
        <v>30</v>
      </c>
      <c r="M244" s="2" t="s">
        <v>11</v>
      </c>
    </row>
    <row r="245" spans="1:13" ht="14.1" customHeight="1">
      <c r="A245" s="2">
        <v>18079</v>
      </c>
      <c r="B245" s="2" t="s">
        <v>43</v>
      </c>
      <c r="C245" s="2" t="s">
        <v>23</v>
      </c>
      <c r="D245" s="2" t="s">
        <v>69</v>
      </c>
      <c r="E245" s="3" t="s">
        <v>70</v>
      </c>
      <c r="F245" s="2">
        <v>37.24</v>
      </c>
      <c r="G245" s="2" t="s">
        <v>42</v>
      </c>
      <c r="H245" s="2">
        <v>80</v>
      </c>
      <c r="I245" s="2">
        <v>1984</v>
      </c>
      <c r="J245" s="63">
        <f>VLOOKUP(H245,'물량 단가 표'!$A$5:$F$22,6,0)</f>
        <v>224440</v>
      </c>
      <c r="K245" s="64">
        <f t="shared" si="3"/>
        <v>8.3581456000000003</v>
      </c>
      <c r="L245" s="2" t="s">
        <v>30</v>
      </c>
      <c r="M245" s="2" t="s">
        <v>11</v>
      </c>
    </row>
    <row r="246" spans="1:13" ht="14.1" customHeight="1">
      <c r="A246" s="2">
        <v>18138</v>
      </c>
      <c r="B246" s="2" t="s">
        <v>43</v>
      </c>
      <c r="C246" s="2" t="s">
        <v>23</v>
      </c>
      <c r="D246" s="2" t="s">
        <v>93</v>
      </c>
      <c r="E246" s="3" t="s">
        <v>94</v>
      </c>
      <c r="F246" s="2">
        <v>13.98</v>
      </c>
      <c r="G246" s="2" t="s">
        <v>42</v>
      </c>
      <c r="H246" s="2">
        <v>150</v>
      </c>
      <c r="I246" s="2">
        <v>1985</v>
      </c>
      <c r="J246" s="63">
        <f>VLOOKUP(H246,'물량 단가 표'!$A$5:$F$22,6,0)</f>
        <v>262992</v>
      </c>
      <c r="K246" s="64">
        <f t="shared" si="3"/>
        <v>3.6766281600000004</v>
      </c>
      <c r="L246" s="2" t="s">
        <v>30</v>
      </c>
      <c r="M246" s="2" t="s">
        <v>11</v>
      </c>
    </row>
    <row r="247" spans="1:13" ht="14.1" customHeight="1">
      <c r="A247" s="2">
        <v>18229</v>
      </c>
      <c r="B247" s="2" t="s">
        <v>12</v>
      </c>
      <c r="C247" s="2" t="s">
        <v>13</v>
      </c>
      <c r="D247" s="2" t="s">
        <v>124</v>
      </c>
      <c r="E247" s="3" t="s">
        <v>125</v>
      </c>
      <c r="F247" s="2">
        <v>638.6</v>
      </c>
      <c r="G247" s="2" t="s">
        <v>64</v>
      </c>
      <c r="H247" s="2">
        <v>1000</v>
      </c>
      <c r="I247" s="2">
        <v>1979</v>
      </c>
      <c r="J247" s="63">
        <f>VLOOKUP(H247,'물량 단가 표'!$B$26:$D$37,3,0)</f>
        <v>1046723</v>
      </c>
      <c r="K247" s="64">
        <f t="shared" si="3"/>
        <v>668.4373078000001</v>
      </c>
      <c r="L247" s="2" t="s">
        <v>30</v>
      </c>
      <c r="M247" s="2" t="s">
        <v>11</v>
      </c>
    </row>
    <row r="248" spans="1:13" ht="14.1" customHeight="1">
      <c r="A248" s="2">
        <v>18312</v>
      </c>
      <c r="B248" s="2" t="s">
        <v>43</v>
      </c>
      <c r="C248" s="2" t="s">
        <v>23</v>
      </c>
      <c r="D248" s="2" t="s">
        <v>113</v>
      </c>
      <c r="E248" s="3" t="s">
        <v>114</v>
      </c>
      <c r="F248" s="2">
        <v>330.48</v>
      </c>
      <c r="G248" s="2" t="s">
        <v>42</v>
      </c>
      <c r="H248" s="2">
        <v>250</v>
      </c>
      <c r="I248" s="2">
        <v>1984</v>
      </c>
      <c r="J248" s="63">
        <f>VLOOKUP(H248,'물량 단가 표'!$A$5:$F$22,6,0)</f>
        <v>323529</v>
      </c>
      <c r="K248" s="64">
        <f t="shared" si="3"/>
        <v>106.91986392</v>
      </c>
      <c r="L248" s="2" t="s">
        <v>30</v>
      </c>
      <c r="M248" s="2" t="s">
        <v>11</v>
      </c>
    </row>
    <row r="249" spans="1:13" ht="14.1" customHeight="1">
      <c r="A249" s="2">
        <v>18368</v>
      </c>
      <c r="B249" s="2" t="s">
        <v>43</v>
      </c>
      <c r="C249" s="2" t="s">
        <v>23</v>
      </c>
      <c r="D249" s="2" t="s">
        <v>93</v>
      </c>
      <c r="E249" s="3" t="s">
        <v>94</v>
      </c>
      <c r="F249" s="2">
        <v>14.3</v>
      </c>
      <c r="G249" s="2" t="s">
        <v>42</v>
      </c>
      <c r="H249" s="2">
        <v>150</v>
      </c>
      <c r="I249" s="2">
        <v>1985</v>
      </c>
      <c r="J249" s="63">
        <f>VLOOKUP(H249,'물량 단가 표'!$A$5:$F$22,6,0)</f>
        <v>262992</v>
      </c>
      <c r="K249" s="64">
        <f t="shared" si="3"/>
        <v>3.7607856000000002</v>
      </c>
      <c r="L249" s="2" t="s">
        <v>30</v>
      </c>
      <c r="M249" s="2" t="s">
        <v>11</v>
      </c>
    </row>
    <row r="250" spans="1:13" ht="14.1" customHeight="1">
      <c r="A250" s="2">
        <v>18401</v>
      </c>
      <c r="B250" s="2" t="s">
        <v>43</v>
      </c>
      <c r="C250" s="2" t="s">
        <v>23</v>
      </c>
      <c r="D250" s="2" t="s">
        <v>122</v>
      </c>
      <c r="E250" s="3" t="s">
        <v>123</v>
      </c>
      <c r="F250" s="2">
        <v>209.64</v>
      </c>
      <c r="G250" s="2" t="s">
        <v>42</v>
      </c>
      <c r="H250" s="2">
        <v>200</v>
      </c>
      <c r="I250" s="2">
        <v>1980</v>
      </c>
      <c r="J250" s="63">
        <f>VLOOKUP(H250,'물량 단가 표'!$A$5:$F$22,6,0)</f>
        <v>283893</v>
      </c>
      <c r="K250" s="64">
        <f t="shared" si="3"/>
        <v>59.515328519999997</v>
      </c>
      <c r="L250" s="2" t="s">
        <v>30</v>
      </c>
      <c r="M250" s="2" t="s">
        <v>11</v>
      </c>
    </row>
    <row r="251" spans="1:13" ht="14.1" customHeight="1">
      <c r="A251" s="2">
        <v>18587</v>
      </c>
      <c r="B251" s="2" t="s">
        <v>43</v>
      </c>
      <c r="C251" s="2" t="s">
        <v>23</v>
      </c>
      <c r="D251" s="2" t="s">
        <v>122</v>
      </c>
      <c r="E251" s="3" t="s">
        <v>123</v>
      </c>
      <c r="F251" s="2">
        <v>129.68</v>
      </c>
      <c r="G251" s="2" t="s">
        <v>42</v>
      </c>
      <c r="H251" s="2">
        <v>80</v>
      </c>
      <c r="I251" s="2">
        <v>1980</v>
      </c>
      <c r="J251" s="63">
        <f>VLOOKUP(H251,'물량 단가 표'!$A$5:$F$22,6,0)</f>
        <v>224440</v>
      </c>
      <c r="K251" s="64">
        <f t="shared" si="3"/>
        <v>29.105379200000002</v>
      </c>
      <c r="L251" s="2" t="s">
        <v>30</v>
      </c>
      <c r="M251" s="2" t="s">
        <v>11</v>
      </c>
    </row>
    <row r="252" spans="1:13" ht="14.1" customHeight="1">
      <c r="A252" s="2">
        <v>18593</v>
      </c>
      <c r="B252" s="2" t="s">
        <v>43</v>
      </c>
      <c r="C252" s="2" t="s">
        <v>23</v>
      </c>
      <c r="D252" s="2" t="s">
        <v>69</v>
      </c>
      <c r="E252" s="3" t="s">
        <v>70</v>
      </c>
      <c r="F252" s="2">
        <v>161.16</v>
      </c>
      <c r="G252" s="2" t="s">
        <v>42</v>
      </c>
      <c r="H252" s="2">
        <v>150</v>
      </c>
      <c r="I252" s="2">
        <v>1984</v>
      </c>
      <c r="J252" s="63">
        <f>VLOOKUP(H252,'물량 단가 표'!$A$5:$F$22,6,0)</f>
        <v>262992</v>
      </c>
      <c r="K252" s="64">
        <f t="shared" si="3"/>
        <v>42.38379072</v>
      </c>
      <c r="L252" s="2" t="s">
        <v>30</v>
      </c>
      <c r="M252" s="2" t="s">
        <v>11</v>
      </c>
    </row>
    <row r="253" spans="1:13" ht="14.1" customHeight="1">
      <c r="A253" s="2">
        <v>18708</v>
      </c>
      <c r="B253" s="2" t="s">
        <v>43</v>
      </c>
      <c r="C253" s="2" t="s">
        <v>23</v>
      </c>
      <c r="D253" s="2" t="s">
        <v>113</v>
      </c>
      <c r="E253" s="3" t="s">
        <v>114</v>
      </c>
      <c r="F253" s="2">
        <v>220.91</v>
      </c>
      <c r="G253" s="2" t="s">
        <v>42</v>
      </c>
      <c r="H253" s="2">
        <v>200</v>
      </c>
      <c r="I253" s="2">
        <v>1984</v>
      </c>
      <c r="J253" s="63">
        <f>VLOOKUP(H253,'물량 단가 표'!$A$5:$F$22,6,0)</f>
        <v>283893</v>
      </c>
      <c r="K253" s="64">
        <f t="shared" si="3"/>
        <v>62.714802630000001</v>
      </c>
      <c r="L253" s="2" t="s">
        <v>30</v>
      </c>
      <c r="M253" s="2" t="s">
        <v>11</v>
      </c>
    </row>
    <row r="254" spans="1:13" ht="14.1" customHeight="1">
      <c r="A254" s="2">
        <v>18765</v>
      </c>
      <c r="B254" s="2" t="s">
        <v>43</v>
      </c>
      <c r="C254" s="2" t="s">
        <v>23</v>
      </c>
      <c r="D254" s="2" t="s">
        <v>69</v>
      </c>
      <c r="E254" s="3" t="s">
        <v>70</v>
      </c>
      <c r="F254" s="2">
        <v>31.51</v>
      </c>
      <c r="G254" s="2" t="s">
        <v>42</v>
      </c>
      <c r="H254" s="2">
        <v>100</v>
      </c>
      <c r="I254" s="2">
        <v>1984</v>
      </c>
      <c r="J254" s="63">
        <f>VLOOKUP(H254,'물량 단가 표'!$A$5:$F$22,6,0)</f>
        <v>224440</v>
      </c>
      <c r="K254" s="64">
        <f t="shared" si="3"/>
        <v>7.0721044000000006</v>
      </c>
      <c r="L254" s="2" t="s">
        <v>30</v>
      </c>
      <c r="M254" s="2" t="s">
        <v>11</v>
      </c>
    </row>
    <row r="255" spans="1:13" ht="14.1" customHeight="1">
      <c r="A255" s="2">
        <v>18847</v>
      </c>
      <c r="B255" s="2" t="s">
        <v>43</v>
      </c>
      <c r="C255" s="2" t="s">
        <v>23</v>
      </c>
      <c r="D255" s="2" t="s">
        <v>113</v>
      </c>
      <c r="E255" s="3" t="s">
        <v>114</v>
      </c>
      <c r="F255" s="2">
        <v>15.3</v>
      </c>
      <c r="G255" s="2" t="s">
        <v>42</v>
      </c>
      <c r="H255" s="2">
        <v>200</v>
      </c>
      <c r="I255" s="2">
        <v>1984</v>
      </c>
      <c r="J255" s="63">
        <f>VLOOKUP(H255,'물량 단가 표'!$A$5:$F$22,6,0)</f>
        <v>283893</v>
      </c>
      <c r="K255" s="64">
        <f t="shared" si="3"/>
        <v>4.3435629000000002</v>
      </c>
      <c r="L255" s="2" t="s">
        <v>30</v>
      </c>
      <c r="M255" s="2" t="s">
        <v>11</v>
      </c>
    </row>
    <row r="256" spans="1:13" ht="14.1" customHeight="1">
      <c r="A256" s="2">
        <v>18906</v>
      </c>
      <c r="B256" s="2" t="s">
        <v>43</v>
      </c>
      <c r="C256" s="2" t="s">
        <v>23</v>
      </c>
      <c r="D256" s="2" t="s">
        <v>91</v>
      </c>
      <c r="E256" s="3" t="s">
        <v>92</v>
      </c>
      <c r="F256" s="2">
        <v>6.7</v>
      </c>
      <c r="G256" s="2" t="s">
        <v>42</v>
      </c>
      <c r="H256" s="2">
        <v>100</v>
      </c>
      <c r="I256" s="2">
        <v>1985</v>
      </c>
      <c r="J256" s="63">
        <f>VLOOKUP(H256,'물량 단가 표'!$A$5:$F$22,6,0)</f>
        <v>224440</v>
      </c>
      <c r="K256" s="64">
        <f t="shared" si="3"/>
        <v>1.5037480000000001</v>
      </c>
      <c r="L256" s="2" t="s">
        <v>30</v>
      </c>
      <c r="M256" s="2" t="s">
        <v>11</v>
      </c>
    </row>
    <row r="257" spans="1:13" ht="14.1" customHeight="1">
      <c r="A257" s="2">
        <v>18958</v>
      </c>
      <c r="B257" s="2" t="s">
        <v>43</v>
      </c>
      <c r="C257" s="2" t="s">
        <v>23</v>
      </c>
      <c r="D257" s="2" t="s">
        <v>93</v>
      </c>
      <c r="E257" s="3" t="s">
        <v>94</v>
      </c>
      <c r="F257" s="2">
        <v>31.75</v>
      </c>
      <c r="G257" s="2" t="s">
        <v>42</v>
      </c>
      <c r="H257" s="2">
        <v>150</v>
      </c>
      <c r="I257" s="2">
        <v>1985</v>
      </c>
      <c r="J257" s="63">
        <f>VLOOKUP(H257,'물량 단가 표'!$A$5:$F$22,6,0)</f>
        <v>262992</v>
      </c>
      <c r="K257" s="64">
        <f t="shared" si="3"/>
        <v>8.3499960000000009</v>
      </c>
      <c r="L257" s="2" t="s">
        <v>30</v>
      </c>
      <c r="M257" s="2" t="s">
        <v>11</v>
      </c>
    </row>
    <row r="258" spans="1:13" ht="14.1" customHeight="1">
      <c r="A258" s="2">
        <v>18968</v>
      </c>
      <c r="B258" s="2" t="s">
        <v>43</v>
      </c>
      <c r="C258" s="2" t="s">
        <v>23</v>
      </c>
      <c r="D258" s="2" t="s">
        <v>122</v>
      </c>
      <c r="E258" s="3" t="s">
        <v>123</v>
      </c>
      <c r="F258" s="2">
        <v>252.07</v>
      </c>
      <c r="G258" s="2" t="s">
        <v>42</v>
      </c>
      <c r="H258" s="2">
        <v>150</v>
      </c>
      <c r="I258" s="2">
        <v>1980</v>
      </c>
      <c r="J258" s="63">
        <f>VLOOKUP(H258,'물량 단가 표'!$A$5:$F$22,6,0)</f>
        <v>262992</v>
      </c>
      <c r="K258" s="64">
        <f t="shared" si="3"/>
        <v>66.292393439999998</v>
      </c>
      <c r="L258" s="2" t="s">
        <v>30</v>
      </c>
      <c r="M258" s="2" t="s">
        <v>11</v>
      </c>
    </row>
    <row r="259" spans="1:13" ht="14.1" customHeight="1">
      <c r="A259" s="2">
        <v>18971</v>
      </c>
      <c r="B259" s="2" t="s">
        <v>43</v>
      </c>
      <c r="C259" s="2" t="s">
        <v>23</v>
      </c>
      <c r="D259" s="2" t="s">
        <v>113</v>
      </c>
      <c r="E259" s="3" t="s">
        <v>114</v>
      </c>
      <c r="F259" s="2">
        <v>113.38</v>
      </c>
      <c r="G259" s="2" t="s">
        <v>42</v>
      </c>
      <c r="H259" s="2">
        <v>150</v>
      </c>
      <c r="I259" s="2">
        <v>1984</v>
      </c>
      <c r="J259" s="63">
        <f>VLOOKUP(H259,'물량 단가 표'!$A$5:$F$22,6,0)</f>
        <v>262992</v>
      </c>
      <c r="K259" s="64">
        <f t="shared" ref="K259:K278" si="4">J259*F259/1000000</f>
        <v>29.818032959999996</v>
      </c>
      <c r="L259" s="2" t="s">
        <v>30</v>
      </c>
      <c r="M259" s="2" t="s">
        <v>11</v>
      </c>
    </row>
    <row r="260" spans="1:13" ht="14.1" customHeight="1">
      <c r="A260" s="2">
        <v>19151</v>
      </c>
      <c r="B260" s="2" t="s">
        <v>43</v>
      </c>
      <c r="C260" s="2" t="s">
        <v>23</v>
      </c>
      <c r="D260" s="2" t="s">
        <v>91</v>
      </c>
      <c r="E260" s="3" t="s">
        <v>92</v>
      </c>
      <c r="F260" s="2">
        <v>68.72</v>
      </c>
      <c r="G260" s="2" t="s">
        <v>42</v>
      </c>
      <c r="H260" s="2">
        <v>100</v>
      </c>
      <c r="I260" s="2">
        <v>1985</v>
      </c>
      <c r="J260" s="63">
        <f>VLOOKUP(H260,'물량 단가 표'!$A$5:$F$22,6,0)</f>
        <v>224440</v>
      </c>
      <c r="K260" s="64">
        <f t="shared" si="4"/>
        <v>15.423516799999998</v>
      </c>
      <c r="L260" s="2" t="s">
        <v>30</v>
      </c>
      <c r="M260" s="2" t="s">
        <v>11</v>
      </c>
    </row>
    <row r="261" spans="1:13" ht="14.1" customHeight="1">
      <c r="A261" s="2">
        <v>19152</v>
      </c>
      <c r="B261" s="2" t="s">
        <v>43</v>
      </c>
      <c r="C261" s="2" t="s">
        <v>23</v>
      </c>
      <c r="D261" s="2" t="s">
        <v>93</v>
      </c>
      <c r="E261" s="3" t="s">
        <v>94</v>
      </c>
      <c r="F261" s="2">
        <v>13.8</v>
      </c>
      <c r="G261" s="2" t="s">
        <v>42</v>
      </c>
      <c r="H261" s="2">
        <v>150</v>
      </c>
      <c r="I261" s="2">
        <v>1985</v>
      </c>
      <c r="J261" s="63">
        <f>VLOOKUP(H261,'물량 단가 표'!$A$5:$F$22,6,0)</f>
        <v>262992</v>
      </c>
      <c r="K261" s="64">
        <f t="shared" si="4"/>
        <v>3.6292895999999999</v>
      </c>
      <c r="L261" s="2" t="s">
        <v>30</v>
      </c>
      <c r="M261" s="2" t="s">
        <v>11</v>
      </c>
    </row>
    <row r="262" spans="1:13" ht="14.1" customHeight="1">
      <c r="A262" s="2">
        <v>19159</v>
      </c>
      <c r="B262" s="2" t="s">
        <v>43</v>
      </c>
      <c r="C262" s="2" t="s">
        <v>23</v>
      </c>
      <c r="D262" s="2" t="s">
        <v>115</v>
      </c>
      <c r="E262" s="3" t="s">
        <v>116</v>
      </c>
      <c r="F262" s="2">
        <v>9.65</v>
      </c>
      <c r="G262" s="2" t="s">
        <v>42</v>
      </c>
      <c r="H262" s="2">
        <v>200</v>
      </c>
      <c r="I262" s="2">
        <v>1984</v>
      </c>
      <c r="J262" s="63">
        <f>VLOOKUP(H262,'물량 단가 표'!$A$5:$F$22,6,0)</f>
        <v>283893</v>
      </c>
      <c r="K262" s="64">
        <f t="shared" si="4"/>
        <v>2.73956745</v>
      </c>
      <c r="L262" s="2" t="s">
        <v>30</v>
      </c>
      <c r="M262" s="2" t="s">
        <v>11</v>
      </c>
    </row>
    <row r="263" spans="1:13" ht="14.1" customHeight="1">
      <c r="A263" s="2">
        <v>19210</v>
      </c>
      <c r="B263" s="2" t="s">
        <v>43</v>
      </c>
      <c r="C263" s="2" t="s">
        <v>23</v>
      </c>
      <c r="D263" s="2" t="s">
        <v>91</v>
      </c>
      <c r="E263" s="3" t="s">
        <v>92</v>
      </c>
      <c r="F263" s="2">
        <v>43.36</v>
      </c>
      <c r="G263" s="2" t="s">
        <v>42</v>
      </c>
      <c r="H263" s="2">
        <v>100</v>
      </c>
      <c r="I263" s="2">
        <v>1985</v>
      </c>
      <c r="J263" s="63">
        <f>VLOOKUP(H263,'물량 단가 표'!$A$5:$F$22,6,0)</f>
        <v>224440</v>
      </c>
      <c r="K263" s="64">
        <f t="shared" si="4"/>
        <v>9.7317184000000001</v>
      </c>
      <c r="L263" s="2" t="s">
        <v>30</v>
      </c>
      <c r="M263" s="2" t="s">
        <v>11</v>
      </c>
    </row>
    <row r="264" spans="1:13" ht="14.1" customHeight="1">
      <c r="A264" s="2">
        <v>19326</v>
      </c>
      <c r="B264" s="2" t="s">
        <v>43</v>
      </c>
      <c r="C264" s="2" t="s">
        <v>23</v>
      </c>
      <c r="D264" s="2" t="s">
        <v>69</v>
      </c>
      <c r="E264" s="3" t="s">
        <v>70</v>
      </c>
      <c r="F264" s="2">
        <v>28.29</v>
      </c>
      <c r="G264" s="2" t="s">
        <v>42</v>
      </c>
      <c r="H264" s="2">
        <v>100</v>
      </c>
      <c r="I264" s="2">
        <v>1984</v>
      </c>
      <c r="J264" s="63">
        <f>VLOOKUP(H264,'물량 단가 표'!$A$5:$F$22,6,0)</f>
        <v>224440</v>
      </c>
      <c r="K264" s="64">
        <f t="shared" si="4"/>
        <v>6.3494075999999993</v>
      </c>
      <c r="L264" s="2" t="s">
        <v>30</v>
      </c>
      <c r="M264" s="2" t="s">
        <v>11</v>
      </c>
    </row>
    <row r="265" spans="1:13" ht="14.1" customHeight="1">
      <c r="A265" s="2">
        <v>19332</v>
      </c>
      <c r="B265" s="2" t="s">
        <v>43</v>
      </c>
      <c r="C265" s="2" t="s">
        <v>23</v>
      </c>
      <c r="D265" s="2" t="s">
        <v>113</v>
      </c>
      <c r="E265" s="3" t="s">
        <v>114</v>
      </c>
      <c r="F265" s="2">
        <v>67.239999999999995</v>
      </c>
      <c r="G265" s="2" t="s">
        <v>42</v>
      </c>
      <c r="H265" s="2">
        <v>200</v>
      </c>
      <c r="I265" s="2">
        <v>1984</v>
      </c>
      <c r="J265" s="63">
        <f>VLOOKUP(H265,'물량 단가 표'!$A$5:$F$22,6,0)</f>
        <v>283893</v>
      </c>
      <c r="K265" s="64">
        <f t="shared" si="4"/>
        <v>19.08896532</v>
      </c>
      <c r="L265" s="2" t="s">
        <v>30</v>
      </c>
      <c r="M265" s="2" t="s">
        <v>11</v>
      </c>
    </row>
    <row r="266" spans="1:13" ht="14.1" customHeight="1">
      <c r="A266" s="2">
        <v>19384</v>
      </c>
      <c r="B266" s="2" t="s">
        <v>43</v>
      </c>
      <c r="C266" s="2" t="s">
        <v>23</v>
      </c>
      <c r="D266" s="2" t="s">
        <v>93</v>
      </c>
      <c r="E266" s="3" t="s">
        <v>94</v>
      </c>
      <c r="F266" s="2">
        <v>127.15</v>
      </c>
      <c r="G266" s="2" t="s">
        <v>42</v>
      </c>
      <c r="H266" s="2">
        <v>80</v>
      </c>
      <c r="I266" s="2">
        <v>1985</v>
      </c>
      <c r="J266" s="63">
        <f>VLOOKUP(H266,'물량 단가 표'!$A$5:$F$22,6,0)</f>
        <v>224440</v>
      </c>
      <c r="K266" s="64">
        <f t="shared" si="4"/>
        <v>28.537545999999999</v>
      </c>
      <c r="L266" s="2" t="s">
        <v>30</v>
      </c>
      <c r="M266" s="2" t="s">
        <v>11</v>
      </c>
    </row>
    <row r="267" spans="1:13" ht="14.1" customHeight="1">
      <c r="A267" s="2">
        <v>19486</v>
      </c>
      <c r="B267" s="2" t="s">
        <v>43</v>
      </c>
      <c r="C267" s="2" t="s">
        <v>23</v>
      </c>
      <c r="D267" s="2" t="s">
        <v>122</v>
      </c>
      <c r="E267" s="3" t="s">
        <v>123</v>
      </c>
      <c r="F267" s="2">
        <v>445.9</v>
      </c>
      <c r="G267" s="2" t="s">
        <v>42</v>
      </c>
      <c r="H267" s="2">
        <v>80</v>
      </c>
      <c r="I267" s="2">
        <v>1980</v>
      </c>
      <c r="J267" s="63">
        <f>VLOOKUP(H267,'물량 단가 표'!$A$5:$F$22,6,0)</f>
        <v>224440</v>
      </c>
      <c r="K267" s="64">
        <f t="shared" si="4"/>
        <v>100.07779600000001</v>
      </c>
      <c r="L267" s="2" t="s">
        <v>30</v>
      </c>
      <c r="M267" s="2" t="s">
        <v>11</v>
      </c>
    </row>
    <row r="268" spans="1:13" ht="14.1" customHeight="1">
      <c r="A268" s="2">
        <v>19539</v>
      </c>
      <c r="B268" s="2" t="s">
        <v>43</v>
      </c>
      <c r="C268" s="2" t="s">
        <v>23</v>
      </c>
      <c r="D268" s="2" t="s">
        <v>113</v>
      </c>
      <c r="E268" s="3" t="s">
        <v>114</v>
      </c>
      <c r="F268" s="2">
        <v>13.9</v>
      </c>
      <c r="G268" s="2" t="s">
        <v>42</v>
      </c>
      <c r="H268" s="2">
        <v>200</v>
      </c>
      <c r="I268" s="2">
        <v>1984</v>
      </c>
      <c r="J268" s="63">
        <f>VLOOKUP(H268,'물량 단가 표'!$A$5:$F$22,6,0)</f>
        <v>283893</v>
      </c>
      <c r="K268" s="64">
        <f t="shared" si="4"/>
        <v>3.9461127</v>
      </c>
      <c r="L268" s="2" t="s">
        <v>30</v>
      </c>
      <c r="M268" s="2" t="s">
        <v>11</v>
      </c>
    </row>
    <row r="269" spans="1:13" ht="14.1" customHeight="1">
      <c r="A269" s="2">
        <v>19575</v>
      </c>
      <c r="B269" s="2" t="s">
        <v>43</v>
      </c>
      <c r="C269" s="2" t="s">
        <v>23</v>
      </c>
      <c r="D269" s="2" t="s">
        <v>122</v>
      </c>
      <c r="E269" s="3" t="s">
        <v>123</v>
      </c>
      <c r="F269" s="2">
        <v>103.55</v>
      </c>
      <c r="G269" s="2" t="s">
        <v>42</v>
      </c>
      <c r="H269" s="2">
        <v>150</v>
      </c>
      <c r="I269" s="2">
        <v>1980</v>
      </c>
      <c r="J269" s="63">
        <f>VLOOKUP(H269,'물량 단가 표'!$A$5:$F$22,6,0)</f>
        <v>262992</v>
      </c>
      <c r="K269" s="64">
        <f t="shared" si="4"/>
        <v>27.232821599999998</v>
      </c>
      <c r="L269" s="2" t="s">
        <v>30</v>
      </c>
      <c r="M269" s="2" t="s">
        <v>11</v>
      </c>
    </row>
    <row r="270" spans="1:13" ht="14.1" customHeight="1">
      <c r="A270" s="2">
        <v>19580</v>
      </c>
      <c r="B270" s="2" t="s">
        <v>43</v>
      </c>
      <c r="C270" s="2" t="s">
        <v>23</v>
      </c>
      <c r="D270" s="2" t="s">
        <v>113</v>
      </c>
      <c r="E270" s="3" t="s">
        <v>114</v>
      </c>
      <c r="F270" s="2">
        <v>21.25</v>
      </c>
      <c r="G270" s="2" t="s">
        <v>42</v>
      </c>
      <c r="H270" s="2">
        <v>150</v>
      </c>
      <c r="I270" s="2">
        <v>1984</v>
      </c>
      <c r="J270" s="63">
        <f>VLOOKUP(H270,'물량 단가 표'!$A$5:$F$22,6,0)</f>
        <v>262992</v>
      </c>
      <c r="K270" s="64">
        <f t="shared" si="4"/>
        <v>5.5885800000000003</v>
      </c>
      <c r="L270" s="2" t="s">
        <v>30</v>
      </c>
      <c r="M270" s="2" t="s">
        <v>11</v>
      </c>
    </row>
    <row r="271" spans="1:13" ht="14.1" customHeight="1">
      <c r="A271" s="2">
        <v>19581</v>
      </c>
      <c r="B271" s="2" t="s">
        <v>43</v>
      </c>
      <c r="C271" s="2" t="s">
        <v>23</v>
      </c>
      <c r="D271" s="2" t="s">
        <v>113</v>
      </c>
      <c r="E271" s="3" t="s">
        <v>114</v>
      </c>
      <c r="F271" s="2">
        <v>16.420000000000002</v>
      </c>
      <c r="G271" s="2" t="s">
        <v>42</v>
      </c>
      <c r="H271" s="2">
        <v>150</v>
      </c>
      <c r="I271" s="2">
        <v>1984</v>
      </c>
      <c r="J271" s="63">
        <f>VLOOKUP(H271,'물량 단가 표'!$A$5:$F$22,6,0)</f>
        <v>262992</v>
      </c>
      <c r="K271" s="64">
        <f t="shared" si="4"/>
        <v>4.3183286400000007</v>
      </c>
      <c r="L271" s="2" t="s">
        <v>30</v>
      </c>
      <c r="M271" s="2" t="s">
        <v>11</v>
      </c>
    </row>
    <row r="272" spans="1:13" ht="14.1" customHeight="1">
      <c r="A272" s="2">
        <v>19693</v>
      </c>
      <c r="B272" s="2" t="s">
        <v>43</v>
      </c>
      <c r="C272" s="2" t="s">
        <v>23</v>
      </c>
      <c r="D272" s="2" t="s">
        <v>93</v>
      </c>
      <c r="E272" s="3" t="s">
        <v>94</v>
      </c>
      <c r="F272" s="2">
        <v>19.78</v>
      </c>
      <c r="G272" s="2" t="s">
        <v>42</v>
      </c>
      <c r="H272" s="2">
        <v>100</v>
      </c>
      <c r="I272" s="2">
        <v>1985</v>
      </c>
      <c r="J272" s="63">
        <f>VLOOKUP(H272,'물량 단가 표'!$A$5:$F$22,6,0)</f>
        <v>224440</v>
      </c>
      <c r="K272" s="64">
        <f t="shared" si="4"/>
        <v>4.4394232000000002</v>
      </c>
      <c r="L272" s="2" t="s">
        <v>30</v>
      </c>
      <c r="M272" s="2" t="s">
        <v>11</v>
      </c>
    </row>
    <row r="273" spans="1:13" ht="14.1" customHeight="1">
      <c r="A273" s="2">
        <v>19739</v>
      </c>
      <c r="B273" s="2" t="s">
        <v>43</v>
      </c>
      <c r="C273" s="2" t="s">
        <v>23</v>
      </c>
      <c r="D273" s="2" t="s">
        <v>91</v>
      </c>
      <c r="E273" s="3" t="s">
        <v>92</v>
      </c>
      <c r="F273" s="2">
        <v>14.65</v>
      </c>
      <c r="G273" s="2" t="s">
        <v>42</v>
      </c>
      <c r="H273" s="2">
        <v>100</v>
      </c>
      <c r="I273" s="2">
        <v>1985</v>
      </c>
      <c r="J273" s="63">
        <f>VLOOKUP(H273,'물량 단가 표'!$A$5:$F$22,6,0)</f>
        <v>224440</v>
      </c>
      <c r="K273" s="64">
        <f t="shared" si="4"/>
        <v>3.288046</v>
      </c>
      <c r="L273" s="2" t="s">
        <v>30</v>
      </c>
      <c r="M273" s="2" t="s">
        <v>11</v>
      </c>
    </row>
    <row r="274" spans="1:13" ht="14.1" customHeight="1">
      <c r="A274" s="2">
        <v>19844</v>
      </c>
      <c r="B274" s="2" t="s">
        <v>43</v>
      </c>
      <c r="C274" s="2" t="s">
        <v>23</v>
      </c>
      <c r="D274" s="2" t="s">
        <v>122</v>
      </c>
      <c r="E274" s="3" t="s">
        <v>123</v>
      </c>
      <c r="F274" s="2">
        <v>278.66000000000003</v>
      </c>
      <c r="G274" s="2" t="s">
        <v>42</v>
      </c>
      <c r="H274" s="2">
        <v>200</v>
      </c>
      <c r="I274" s="2">
        <v>1984</v>
      </c>
      <c r="J274" s="63">
        <f>VLOOKUP(H274,'물량 단가 표'!$A$5:$F$22,6,0)</f>
        <v>283893</v>
      </c>
      <c r="K274" s="64">
        <f t="shared" si="4"/>
        <v>79.109623380000016</v>
      </c>
      <c r="L274" s="2" t="s">
        <v>30</v>
      </c>
      <c r="M274" s="2" t="s">
        <v>11</v>
      </c>
    </row>
    <row r="275" spans="1:13" ht="14.1" customHeight="1">
      <c r="A275" s="2">
        <v>19892</v>
      </c>
      <c r="B275" s="2" t="s">
        <v>43</v>
      </c>
      <c r="C275" s="2" t="s">
        <v>23</v>
      </c>
      <c r="D275" s="2" t="s">
        <v>69</v>
      </c>
      <c r="E275" s="3" t="s">
        <v>70</v>
      </c>
      <c r="F275" s="2">
        <v>108.08</v>
      </c>
      <c r="G275" s="2" t="s">
        <v>42</v>
      </c>
      <c r="H275" s="2">
        <v>100</v>
      </c>
      <c r="I275" s="2">
        <v>1984</v>
      </c>
      <c r="J275" s="63">
        <f>VLOOKUP(H275,'물량 단가 표'!$A$5:$F$22,6,0)</f>
        <v>224440</v>
      </c>
      <c r="K275" s="64">
        <f t="shared" si="4"/>
        <v>24.257475199999998</v>
      </c>
      <c r="L275" s="2" t="s">
        <v>30</v>
      </c>
      <c r="M275" s="2" t="s">
        <v>11</v>
      </c>
    </row>
    <row r="276" spans="1:13" ht="14.1" customHeight="1">
      <c r="A276" s="2">
        <v>20055</v>
      </c>
      <c r="B276" s="2" t="s">
        <v>43</v>
      </c>
      <c r="C276" s="2" t="s">
        <v>23</v>
      </c>
      <c r="D276" s="2" t="s">
        <v>113</v>
      </c>
      <c r="E276" s="3" t="s">
        <v>114</v>
      </c>
      <c r="F276" s="2">
        <v>10.54</v>
      </c>
      <c r="G276" s="2" t="s">
        <v>42</v>
      </c>
      <c r="H276" s="2">
        <v>200</v>
      </c>
      <c r="I276" s="2">
        <v>1984</v>
      </c>
      <c r="J276" s="63">
        <f>VLOOKUP(H276,'물량 단가 표'!$A$5:$F$22,6,0)</f>
        <v>283893</v>
      </c>
      <c r="K276" s="64">
        <f t="shared" si="4"/>
        <v>2.9922322199999996</v>
      </c>
      <c r="L276" s="2" t="s">
        <v>30</v>
      </c>
      <c r="M276" s="2" t="s">
        <v>11</v>
      </c>
    </row>
    <row r="277" spans="1:13" ht="14.1" customHeight="1">
      <c r="A277" s="2">
        <v>20161</v>
      </c>
      <c r="B277" s="2" t="s">
        <v>43</v>
      </c>
      <c r="C277" s="2" t="s">
        <v>23</v>
      </c>
      <c r="D277" s="2" t="s">
        <v>115</v>
      </c>
      <c r="E277" s="3" t="s">
        <v>116</v>
      </c>
      <c r="F277" s="2">
        <v>9.3699999999999992</v>
      </c>
      <c r="G277" s="2" t="s">
        <v>42</v>
      </c>
      <c r="H277" s="2">
        <v>200</v>
      </c>
      <c r="I277" s="2">
        <v>1984</v>
      </c>
      <c r="J277" s="63">
        <f>VLOOKUP(H277,'물량 단가 표'!$A$5:$F$22,6,0)</f>
        <v>283893</v>
      </c>
      <c r="K277" s="64">
        <f t="shared" si="4"/>
        <v>2.6600774099999995</v>
      </c>
      <c r="L277" s="2" t="s">
        <v>30</v>
      </c>
      <c r="M277" s="2" t="s">
        <v>11</v>
      </c>
    </row>
    <row r="278" spans="1:13" ht="14.1" customHeight="1">
      <c r="A278" s="2">
        <v>20247</v>
      </c>
      <c r="B278" s="2" t="s">
        <v>43</v>
      </c>
      <c r="C278" s="2" t="s">
        <v>23</v>
      </c>
      <c r="D278" s="2" t="s">
        <v>69</v>
      </c>
      <c r="E278" s="3" t="s">
        <v>70</v>
      </c>
      <c r="F278" s="2">
        <v>17.77</v>
      </c>
      <c r="G278" s="2" t="s">
        <v>42</v>
      </c>
      <c r="H278" s="2">
        <v>100</v>
      </c>
      <c r="I278" s="2">
        <v>1984</v>
      </c>
      <c r="J278" s="63">
        <f>VLOOKUP(H278,'물량 단가 표'!$A$5:$F$22,6,0)</f>
        <v>224440</v>
      </c>
      <c r="K278" s="64">
        <f t="shared" si="4"/>
        <v>3.9882987999999999</v>
      </c>
      <c r="L278" s="2" t="s">
        <v>30</v>
      </c>
      <c r="M278" s="2" t="s">
        <v>11</v>
      </c>
    </row>
  </sheetData>
  <autoFilter ref="A1:M278"/>
  <phoneticPr fontId="5" type="noConversion"/>
  <pageMargins left="0.70866141732283472" right="0.70866141732283472" top="0.86614173228346458" bottom="0.74803149606299213" header="0.47244094488188981" footer="0.31496062992125984"/>
  <pageSetup paperSize="9" scale="58" orientation="portrait" horizontalDpi="300" verticalDpi="300" r:id="rId1"/>
  <headerFooter>
    <oddHeader>&amp;C&amp;"HY울릉도B,보통"&amp;20안산시 노후관로 물량산출
&amp;14-생활용수 2단계-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37"/>
  <sheetViews>
    <sheetView workbookViewId="0"/>
  </sheetViews>
  <sheetFormatPr defaultRowHeight="16.5"/>
  <cols>
    <col min="1" max="1" width="7.75" bestFit="1" customWidth="1"/>
    <col min="2" max="2" width="7.125" bestFit="1" customWidth="1"/>
    <col min="3" max="3" width="13" bestFit="1" customWidth="1"/>
    <col min="4" max="4" width="10.125" customWidth="1"/>
    <col min="5" max="5" width="13.75" bestFit="1" customWidth="1"/>
    <col min="6" max="6" width="12.125" bestFit="1" customWidth="1"/>
    <col min="7" max="8" width="7.625" customWidth="1"/>
    <col min="10" max="10" width="11.375" customWidth="1"/>
    <col min="11" max="11" width="16.5" bestFit="1" customWidth="1"/>
    <col min="13" max="13" width="11.75" customWidth="1"/>
  </cols>
  <sheetData>
    <row r="1" spans="1:13" s="1" customFormat="1">
      <c r="A1" s="58" t="s">
        <v>3</v>
      </c>
      <c r="B1" s="58" t="s">
        <v>0</v>
      </c>
      <c r="C1" s="58" t="s">
        <v>1</v>
      </c>
      <c r="D1" s="58" t="s">
        <v>2</v>
      </c>
      <c r="E1" s="58" t="s">
        <v>4</v>
      </c>
      <c r="F1" s="58" t="s">
        <v>226</v>
      </c>
      <c r="G1" s="58" t="s">
        <v>5</v>
      </c>
      <c r="H1" s="58" t="s">
        <v>6</v>
      </c>
      <c r="I1" s="58" t="s">
        <v>7</v>
      </c>
      <c r="J1" s="58" t="s">
        <v>227</v>
      </c>
      <c r="K1" s="58" t="s">
        <v>228</v>
      </c>
      <c r="L1" s="58" t="s">
        <v>8</v>
      </c>
      <c r="M1" s="58" t="s">
        <v>9</v>
      </c>
    </row>
    <row r="2" spans="1:13" ht="14.1" customHeight="1">
      <c r="A2" s="2">
        <v>2799</v>
      </c>
      <c r="B2" s="2" t="s">
        <v>43</v>
      </c>
      <c r="C2" s="2" t="s">
        <v>23</v>
      </c>
      <c r="D2" s="2" t="s">
        <v>73</v>
      </c>
      <c r="E2" s="3" t="s">
        <v>74</v>
      </c>
      <c r="F2" s="2">
        <v>42.65</v>
      </c>
      <c r="G2" s="2" t="s">
        <v>21</v>
      </c>
      <c r="H2" s="2">
        <v>150</v>
      </c>
      <c r="I2" s="2">
        <v>1980</v>
      </c>
      <c r="J2" s="63">
        <f>VLOOKUP(H2,'물량 단가 표'!$A$5:$F$22,6,0)</f>
        <v>262992</v>
      </c>
      <c r="K2" s="64">
        <f>J2*F2/1000000</f>
        <v>11.216608799999999</v>
      </c>
      <c r="L2" s="2" t="s">
        <v>59</v>
      </c>
      <c r="M2" s="2" t="s">
        <v>11</v>
      </c>
    </row>
    <row r="3" spans="1:13" ht="14.1" customHeight="1">
      <c r="A3" s="2">
        <v>2910</v>
      </c>
      <c r="B3" s="2" t="s">
        <v>10</v>
      </c>
      <c r="C3" s="2" t="s">
        <v>54</v>
      </c>
      <c r="D3" s="2" t="s">
        <v>99</v>
      </c>
      <c r="E3" s="3" t="s">
        <v>100</v>
      </c>
      <c r="F3" s="2">
        <v>41.77</v>
      </c>
      <c r="G3" s="2" t="s">
        <v>42</v>
      </c>
      <c r="H3" s="2">
        <v>100</v>
      </c>
      <c r="I3" s="2">
        <v>1981</v>
      </c>
      <c r="J3" s="63">
        <f>VLOOKUP(H3,'물량 단가 표'!$A$5:$F$22,6,0)</f>
        <v>224440</v>
      </c>
      <c r="K3" s="64">
        <f t="shared" ref="K3:K66" si="0">J3*F3/1000000</f>
        <v>9.3748588000000002</v>
      </c>
      <c r="L3" s="2" t="s">
        <v>59</v>
      </c>
      <c r="M3" s="2" t="s">
        <v>11</v>
      </c>
    </row>
    <row r="4" spans="1:13" ht="14.1" customHeight="1">
      <c r="A4" s="2">
        <v>3106</v>
      </c>
      <c r="B4" s="2" t="s">
        <v>10</v>
      </c>
      <c r="C4" s="2" t="s">
        <v>54</v>
      </c>
      <c r="D4" s="2" t="s">
        <v>134</v>
      </c>
      <c r="E4" s="3" t="s">
        <v>135</v>
      </c>
      <c r="F4" s="2">
        <v>135.88999999999999</v>
      </c>
      <c r="G4" s="2" t="s">
        <v>42</v>
      </c>
      <c r="H4" s="2">
        <v>80</v>
      </c>
      <c r="I4" s="2">
        <v>1981</v>
      </c>
      <c r="J4" s="63">
        <f>VLOOKUP(H4,'물량 단가 표'!$A$5:$F$22,6,0)</f>
        <v>224440</v>
      </c>
      <c r="K4" s="64">
        <f t="shared" si="0"/>
        <v>30.499151599999998</v>
      </c>
      <c r="L4" s="2" t="s">
        <v>59</v>
      </c>
      <c r="M4" s="2" t="s">
        <v>11</v>
      </c>
    </row>
    <row r="5" spans="1:13" ht="14.1" customHeight="1">
      <c r="A5" s="2">
        <v>3137</v>
      </c>
      <c r="B5" s="2" t="s">
        <v>43</v>
      </c>
      <c r="C5" s="2" t="s">
        <v>23</v>
      </c>
      <c r="D5" s="2" t="s">
        <v>73</v>
      </c>
      <c r="E5" s="3" t="s">
        <v>74</v>
      </c>
      <c r="F5" s="2">
        <v>22.71</v>
      </c>
      <c r="G5" s="2" t="s">
        <v>21</v>
      </c>
      <c r="H5" s="2">
        <v>150</v>
      </c>
      <c r="I5" s="2">
        <v>1979</v>
      </c>
      <c r="J5" s="63">
        <f>VLOOKUP(H5,'물량 단가 표'!$A$5:$F$22,6,0)</f>
        <v>262992</v>
      </c>
      <c r="K5" s="64">
        <f t="shared" si="0"/>
        <v>5.9725483200000005</v>
      </c>
      <c r="L5" s="2" t="s">
        <v>59</v>
      </c>
      <c r="M5" s="2" t="s">
        <v>11</v>
      </c>
    </row>
    <row r="6" spans="1:13" ht="14.1" customHeight="1">
      <c r="A6" s="2">
        <v>3202</v>
      </c>
      <c r="B6" s="2" t="s">
        <v>43</v>
      </c>
      <c r="C6" s="2" t="s">
        <v>23</v>
      </c>
      <c r="D6" s="2" t="s">
        <v>97</v>
      </c>
      <c r="E6" s="3" t="s">
        <v>98</v>
      </c>
      <c r="F6" s="2">
        <v>67.63</v>
      </c>
      <c r="G6" s="2" t="s">
        <v>42</v>
      </c>
      <c r="H6" s="2">
        <v>150</v>
      </c>
      <c r="I6" s="2">
        <v>1980</v>
      </c>
      <c r="J6" s="63">
        <f>VLOOKUP(H6,'물량 단가 표'!$A$5:$F$22,6,0)</f>
        <v>262992</v>
      </c>
      <c r="K6" s="64">
        <f t="shared" si="0"/>
        <v>17.786148959999998</v>
      </c>
      <c r="L6" s="2" t="s">
        <v>59</v>
      </c>
      <c r="M6" s="2" t="s">
        <v>11</v>
      </c>
    </row>
    <row r="7" spans="1:13" ht="14.1" customHeight="1">
      <c r="A7" s="2">
        <v>3211</v>
      </c>
      <c r="B7" s="2" t="s">
        <v>43</v>
      </c>
      <c r="C7" s="2" t="s">
        <v>23</v>
      </c>
      <c r="D7" s="2" t="s">
        <v>73</v>
      </c>
      <c r="E7" s="3" t="s">
        <v>74</v>
      </c>
      <c r="F7" s="2">
        <v>33.159999999999997</v>
      </c>
      <c r="G7" s="2" t="s">
        <v>21</v>
      </c>
      <c r="H7" s="2">
        <v>150</v>
      </c>
      <c r="I7" s="2">
        <v>1980</v>
      </c>
      <c r="J7" s="63">
        <f>VLOOKUP(H7,'물량 단가 표'!$A$5:$F$22,6,0)</f>
        <v>262992</v>
      </c>
      <c r="K7" s="64">
        <f t="shared" si="0"/>
        <v>8.7208147199999981</v>
      </c>
      <c r="L7" s="2" t="s">
        <v>59</v>
      </c>
      <c r="M7" s="2" t="s">
        <v>11</v>
      </c>
    </row>
    <row r="8" spans="1:13" ht="14.1" customHeight="1">
      <c r="A8" s="2">
        <v>3241</v>
      </c>
      <c r="B8" s="2" t="s">
        <v>10</v>
      </c>
      <c r="C8" s="2" t="s">
        <v>54</v>
      </c>
      <c r="D8" s="2" t="s">
        <v>229</v>
      </c>
      <c r="E8" s="3" t="s">
        <v>66</v>
      </c>
      <c r="F8" s="2">
        <v>742.39</v>
      </c>
      <c r="G8" s="2" t="s">
        <v>64</v>
      </c>
      <c r="H8" s="2">
        <v>900</v>
      </c>
      <c r="I8" s="2">
        <v>1979</v>
      </c>
      <c r="J8" s="63">
        <f>VLOOKUP(H8,'물량 단가 표'!$B$30:$D$37,3,0)</f>
        <v>878993</v>
      </c>
      <c r="K8" s="64">
        <f t="shared" si="0"/>
        <v>652.55561326999998</v>
      </c>
      <c r="L8" s="2" t="s">
        <v>59</v>
      </c>
      <c r="M8" s="2" t="s">
        <v>11</v>
      </c>
    </row>
    <row r="9" spans="1:13" ht="14.1" customHeight="1">
      <c r="A9" s="2">
        <v>3337</v>
      </c>
      <c r="B9" s="2" t="s">
        <v>10</v>
      </c>
      <c r="C9" s="2" t="s">
        <v>54</v>
      </c>
      <c r="D9" s="2" t="s">
        <v>99</v>
      </c>
      <c r="E9" s="3" t="s">
        <v>100</v>
      </c>
      <c r="F9" s="2">
        <v>43.38</v>
      </c>
      <c r="G9" s="2" t="s">
        <v>42</v>
      </c>
      <c r="H9" s="2">
        <v>100</v>
      </c>
      <c r="I9" s="2">
        <v>1981</v>
      </c>
      <c r="J9" s="63">
        <f>VLOOKUP(H9,'물량 단가 표'!$A$5:$F$22,6,0)</f>
        <v>224440</v>
      </c>
      <c r="K9" s="64">
        <f t="shared" si="0"/>
        <v>9.7362072000000008</v>
      </c>
      <c r="L9" s="2" t="s">
        <v>59</v>
      </c>
      <c r="M9" s="2" t="s">
        <v>11</v>
      </c>
    </row>
    <row r="10" spans="1:13" ht="14.1" customHeight="1">
      <c r="A10" s="2">
        <v>3458</v>
      </c>
      <c r="B10" s="2" t="s">
        <v>10</v>
      </c>
      <c r="C10" s="2" t="s">
        <v>54</v>
      </c>
      <c r="D10" s="2" t="s">
        <v>99</v>
      </c>
      <c r="E10" s="3" t="s">
        <v>100</v>
      </c>
      <c r="F10" s="2">
        <v>68.91</v>
      </c>
      <c r="G10" s="2" t="s">
        <v>42</v>
      </c>
      <c r="H10" s="2">
        <v>100</v>
      </c>
      <c r="I10" s="2">
        <v>1981</v>
      </c>
      <c r="J10" s="63">
        <f>VLOOKUP(H10,'물량 단가 표'!$A$5:$F$22,6,0)</f>
        <v>224440</v>
      </c>
      <c r="K10" s="64">
        <f t="shared" si="0"/>
        <v>15.466160399999998</v>
      </c>
      <c r="L10" s="2" t="s">
        <v>59</v>
      </c>
      <c r="M10" s="2" t="s">
        <v>11</v>
      </c>
    </row>
    <row r="11" spans="1:13" ht="14.1" customHeight="1">
      <c r="A11" s="2">
        <v>3460</v>
      </c>
      <c r="B11" s="2" t="s">
        <v>10</v>
      </c>
      <c r="C11" s="2" t="s">
        <v>54</v>
      </c>
      <c r="D11" s="2" t="s">
        <v>107</v>
      </c>
      <c r="E11" s="3" t="s">
        <v>108</v>
      </c>
      <c r="F11" s="2">
        <v>47.33</v>
      </c>
      <c r="G11" s="2" t="s">
        <v>42</v>
      </c>
      <c r="H11" s="2">
        <v>150</v>
      </c>
      <c r="I11" s="2">
        <v>1981</v>
      </c>
      <c r="J11" s="63">
        <f>VLOOKUP(H11,'물량 단가 표'!$A$5:$F$22,6,0)</f>
        <v>262992</v>
      </c>
      <c r="K11" s="64">
        <f t="shared" si="0"/>
        <v>12.44741136</v>
      </c>
      <c r="L11" s="2" t="s">
        <v>59</v>
      </c>
      <c r="M11" s="2" t="s">
        <v>11</v>
      </c>
    </row>
    <row r="12" spans="1:13" ht="14.1" customHeight="1">
      <c r="A12" s="2">
        <v>3467</v>
      </c>
      <c r="B12" s="2" t="s">
        <v>43</v>
      </c>
      <c r="C12" s="2" t="s">
        <v>23</v>
      </c>
      <c r="D12" s="2" t="s">
        <v>128</v>
      </c>
      <c r="E12" s="3" t="s">
        <v>129</v>
      </c>
      <c r="F12" s="2">
        <v>24.31</v>
      </c>
      <c r="G12" s="2" t="s">
        <v>42</v>
      </c>
      <c r="H12" s="2">
        <v>100</v>
      </c>
      <c r="I12" s="2">
        <v>1984</v>
      </c>
      <c r="J12" s="63">
        <f>VLOOKUP(H12,'물량 단가 표'!$A$5:$F$22,6,0)</f>
        <v>224440</v>
      </c>
      <c r="K12" s="64">
        <f t="shared" si="0"/>
        <v>5.4561363999999992</v>
      </c>
      <c r="L12" s="2" t="s">
        <v>59</v>
      </c>
      <c r="M12" s="2" t="s">
        <v>11</v>
      </c>
    </row>
    <row r="13" spans="1:13" ht="14.1" customHeight="1">
      <c r="A13" s="2">
        <v>3482</v>
      </c>
      <c r="B13" s="2" t="s">
        <v>10</v>
      </c>
      <c r="C13" s="2" t="s">
        <v>54</v>
      </c>
      <c r="D13" s="2" t="s">
        <v>67</v>
      </c>
      <c r="E13" s="3" t="s">
        <v>68</v>
      </c>
      <c r="F13" s="2">
        <v>44.5</v>
      </c>
      <c r="G13" s="2" t="s">
        <v>42</v>
      </c>
      <c r="H13" s="2">
        <v>150</v>
      </c>
      <c r="I13" s="2" t="s">
        <v>16</v>
      </c>
      <c r="J13" s="63">
        <f>VLOOKUP(H13,'물량 단가 표'!$A$5:$F$22,6,0)</f>
        <v>262992</v>
      </c>
      <c r="K13" s="64">
        <f t="shared" si="0"/>
        <v>11.703144</v>
      </c>
      <c r="L13" s="2" t="s">
        <v>59</v>
      </c>
      <c r="M13" s="2" t="s">
        <v>11</v>
      </c>
    </row>
    <row r="14" spans="1:13" ht="14.1" customHeight="1">
      <c r="A14" s="2">
        <v>3483</v>
      </c>
      <c r="B14" s="2" t="s">
        <v>10</v>
      </c>
      <c r="C14" s="2" t="s">
        <v>54</v>
      </c>
      <c r="D14" s="2" t="s">
        <v>67</v>
      </c>
      <c r="E14" s="3" t="s">
        <v>68</v>
      </c>
      <c r="F14" s="2">
        <v>27.7</v>
      </c>
      <c r="G14" s="2" t="s">
        <v>42</v>
      </c>
      <c r="H14" s="2">
        <v>150</v>
      </c>
      <c r="I14" s="2" t="s">
        <v>16</v>
      </c>
      <c r="J14" s="63">
        <f>VLOOKUP(H14,'물량 단가 표'!$A$5:$F$22,6,0)</f>
        <v>262992</v>
      </c>
      <c r="K14" s="64">
        <f t="shared" si="0"/>
        <v>7.2848783999999993</v>
      </c>
      <c r="L14" s="2" t="s">
        <v>59</v>
      </c>
      <c r="M14" s="2" t="s">
        <v>11</v>
      </c>
    </row>
    <row r="15" spans="1:13" ht="14.1" customHeight="1">
      <c r="A15" s="2">
        <v>3513</v>
      </c>
      <c r="B15" s="2" t="s">
        <v>10</v>
      </c>
      <c r="C15" s="2" t="s">
        <v>54</v>
      </c>
      <c r="D15" s="2" t="s">
        <v>107</v>
      </c>
      <c r="E15" s="3" t="s">
        <v>108</v>
      </c>
      <c r="F15" s="2">
        <v>70.58</v>
      </c>
      <c r="G15" s="2" t="s">
        <v>42</v>
      </c>
      <c r="H15" s="2">
        <v>80</v>
      </c>
      <c r="I15" s="2">
        <v>1981</v>
      </c>
      <c r="J15" s="63">
        <f>VLOOKUP(H15,'물량 단가 표'!$A$5:$F$22,6,0)</f>
        <v>224440</v>
      </c>
      <c r="K15" s="64">
        <f t="shared" si="0"/>
        <v>15.840975199999999</v>
      </c>
      <c r="L15" s="2" t="s">
        <v>59</v>
      </c>
      <c r="M15" s="2" t="s">
        <v>11</v>
      </c>
    </row>
    <row r="16" spans="1:13" ht="14.1" customHeight="1">
      <c r="A16" s="2">
        <v>3634</v>
      </c>
      <c r="B16" s="2" t="s">
        <v>43</v>
      </c>
      <c r="C16" s="2" t="s">
        <v>23</v>
      </c>
      <c r="D16" s="2" t="s">
        <v>97</v>
      </c>
      <c r="E16" s="3" t="s">
        <v>98</v>
      </c>
      <c r="F16" s="2">
        <v>265.70999999999998</v>
      </c>
      <c r="G16" s="2" t="s">
        <v>42</v>
      </c>
      <c r="H16" s="2">
        <v>80</v>
      </c>
      <c r="I16" s="2">
        <v>1980</v>
      </c>
      <c r="J16" s="63">
        <f>VLOOKUP(H16,'물량 단가 표'!$A$5:$F$22,6,0)</f>
        <v>224440</v>
      </c>
      <c r="K16" s="64">
        <f t="shared" si="0"/>
        <v>59.635952400000001</v>
      </c>
      <c r="L16" s="2" t="s">
        <v>59</v>
      </c>
      <c r="M16" s="2" t="s">
        <v>11</v>
      </c>
    </row>
    <row r="17" spans="1:13" ht="14.1" customHeight="1">
      <c r="A17" s="2">
        <v>3931</v>
      </c>
      <c r="B17" s="2" t="s">
        <v>43</v>
      </c>
      <c r="C17" s="2" t="s">
        <v>23</v>
      </c>
      <c r="D17" s="2" t="s">
        <v>128</v>
      </c>
      <c r="E17" s="3" t="s">
        <v>129</v>
      </c>
      <c r="F17" s="2">
        <v>104.83</v>
      </c>
      <c r="G17" s="2" t="s">
        <v>42</v>
      </c>
      <c r="H17" s="2">
        <v>500</v>
      </c>
      <c r="I17" s="2">
        <v>1979</v>
      </c>
      <c r="J17" s="63">
        <f>VLOOKUP(H17,'물량 단가 표'!$B$30:$D$37,3,0)</f>
        <v>436185</v>
      </c>
      <c r="K17" s="64">
        <f t="shared" si="0"/>
        <v>45.725273549999997</v>
      </c>
      <c r="L17" s="2" t="s">
        <v>59</v>
      </c>
      <c r="M17" s="2" t="s">
        <v>11</v>
      </c>
    </row>
    <row r="18" spans="1:13" ht="14.1" customHeight="1">
      <c r="A18" s="2">
        <v>3990</v>
      </c>
      <c r="B18" s="2" t="s">
        <v>43</v>
      </c>
      <c r="C18" s="2" t="s">
        <v>23</v>
      </c>
      <c r="D18" s="2" t="s">
        <v>97</v>
      </c>
      <c r="E18" s="3" t="s">
        <v>98</v>
      </c>
      <c r="F18" s="2">
        <v>124.16</v>
      </c>
      <c r="G18" s="2" t="s">
        <v>42</v>
      </c>
      <c r="H18" s="2">
        <v>150</v>
      </c>
      <c r="I18" s="2">
        <v>1980</v>
      </c>
      <c r="J18" s="63">
        <f>VLOOKUP(H18,'물량 단가 표'!$A$5:$F$22,6,0)</f>
        <v>262992</v>
      </c>
      <c r="K18" s="64">
        <f t="shared" si="0"/>
        <v>32.653086719999997</v>
      </c>
      <c r="L18" s="2" t="s">
        <v>59</v>
      </c>
      <c r="M18" s="2" t="s">
        <v>11</v>
      </c>
    </row>
    <row r="19" spans="1:13" ht="14.1" customHeight="1">
      <c r="A19" s="2">
        <v>3994</v>
      </c>
      <c r="B19" s="2" t="s">
        <v>10</v>
      </c>
      <c r="C19" s="2" t="s">
        <v>54</v>
      </c>
      <c r="D19" s="2" t="s">
        <v>99</v>
      </c>
      <c r="E19" s="3" t="s">
        <v>100</v>
      </c>
      <c r="F19" s="2">
        <v>47.29</v>
      </c>
      <c r="G19" s="2" t="s">
        <v>42</v>
      </c>
      <c r="H19" s="2">
        <v>300</v>
      </c>
      <c r="I19" s="2">
        <v>1981</v>
      </c>
      <c r="J19" s="63">
        <f>VLOOKUP(H19,'물량 단가 표'!$A$5:$F$22,6,0)</f>
        <v>362252</v>
      </c>
      <c r="K19" s="64">
        <f t="shared" si="0"/>
        <v>17.130897079999997</v>
      </c>
      <c r="L19" s="2" t="s">
        <v>59</v>
      </c>
      <c r="M19" s="2" t="s">
        <v>11</v>
      </c>
    </row>
    <row r="20" spans="1:13" ht="14.1" customHeight="1">
      <c r="A20" s="2">
        <v>4069</v>
      </c>
      <c r="B20" s="2" t="s">
        <v>10</v>
      </c>
      <c r="C20" s="2" t="s">
        <v>54</v>
      </c>
      <c r="D20" s="2" t="s">
        <v>67</v>
      </c>
      <c r="E20" s="3" t="s">
        <v>68</v>
      </c>
      <c r="F20" s="2">
        <v>195.27</v>
      </c>
      <c r="G20" s="2" t="s">
        <v>42</v>
      </c>
      <c r="H20" s="2">
        <v>150</v>
      </c>
      <c r="I20" s="2" t="s">
        <v>16</v>
      </c>
      <c r="J20" s="63">
        <f>VLOOKUP(H20,'물량 단가 표'!$A$5:$F$22,6,0)</f>
        <v>262992</v>
      </c>
      <c r="K20" s="64">
        <f t="shared" si="0"/>
        <v>51.354447840000006</v>
      </c>
      <c r="L20" s="2" t="s">
        <v>59</v>
      </c>
      <c r="M20" s="2" t="s">
        <v>11</v>
      </c>
    </row>
    <row r="21" spans="1:13" ht="14.1" customHeight="1">
      <c r="A21" s="2">
        <v>4117</v>
      </c>
      <c r="B21" s="2" t="s">
        <v>10</v>
      </c>
      <c r="C21" s="2" t="s">
        <v>54</v>
      </c>
      <c r="D21" s="2" t="s">
        <v>109</v>
      </c>
      <c r="E21" s="3" t="s">
        <v>110</v>
      </c>
      <c r="F21" s="2">
        <v>97.2</v>
      </c>
      <c r="G21" s="2" t="s">
        <v>42</v>
      </c>
      <c r="H21" s="2">
        <v>900</v>
      </c>
      <c r="I21" s="2">
        <v>1983</v>
      </c>
      <c r="J21" s="63">
        <f>VLOOKUP(H21,'물량 단가 표'!$B$30:$D$37,3,0)</f>
        <v>878993</v>
      </c>
      <c r="K21" s="64">
        <f t="shared" si="0"/>
        <v>85.438119600000007</v>
      </c>
      <c r="L21" s="2" t="s">
        <v>59</v>
      </c>
      <c r="M21" s="2" t="s">
        <v>11</v>
      </c>
    </row>
    <row r="22" spans="1:13" ht="14.1" customHeight="1">
      <c r="A22" s="2">
        <v>4232</v>
      </c>
      <c r="B22" s="2" t="s">
        <v>10</v>
      </c>
      <c r="C22" s="2" t="s">
        <v>54</v>
      </c>
      <c r="D22" s="2" t="s">
        <v>134</v>
      </c>
      <c r="E22" s="3" t="s">
        <v>135</v>
      </c>
      <c r="F22" s="2">
        <v>10.64</v>
      </c>
      <c r="G22" s="2" t="s">
        <v>42</v>
      </c>
      <c r="H22" s="2">
        <v>150</v>
      </c>
      <c r="I22" s="2">
        <v>1981</v>
      </c>
      <c r="J22" s="63">
        <f>VLOOKUP(H22,'물량 단가 표'!$A$5:$F$22,6,0)</f>
        <v>262992</v>
      </c>
      <c r="K22" s="64">
        <f t="shared" si="0"/>
        <v>2.7982348800000003</v>
      </c>
      <c r="L22" s="2" t="s">
        <v>59</v>
      </c>
      <c r="M22" s="2" t="s">
        <v>11</v>
      </c>
    </row>
    <row r="23" spans="1:13" ht="14.1" customHeight="1">
      <c r="A23" s="2">
        <v>4451</v>
      </c>
      <c r="B23" s="2" t="s">
        <v>10</v>
      </c>
      <c r="C23" s="2" t="s">
        <v>54</v>
      </c>
      <c r="D23" s="2" t="s">
        <v>99</v>
      </c>
      <c r="E23" s="3" t="s">
        <v>100</v>
      </c>
      <c r="F23" s="2">
        <v>18.39</v>
      </c>
      <c r="G23" s="2" t="s">
        <v>42</v>
      </c>
      <c r="H23" s="2">
        <v>100</v>
      </c>
      <c r="I23" s="2">
        <v>1981</v>
      </c>
      <c r="J23" s="63">
        <f>VLOOKUP(H23,'물량 단가 표'!$A$5:$F$22,6,0)</f>
        <v>224440</v>
      </c>
      <c r="K23" s="64">
        <f t="shared" si="0"/>
        <v>4.1274515999999997</v>
      </c>
      <c r="L23" s="2" t="s">
        <v>59</v>
      </c>
      <c r="M23" s="2" t="s">
        <v>11</v>
      </c>
    </row>
    <row r="24" spans="1:13" ht="14.1" customHeight="1">
      <c r="A24" s="2">
        <v>4492</v>
      </c>
      <c r="B24" s="2" t="s">
        <v>43</v>
      </c>
      <c r="C24" s="2" t="s">
        <v>23</v>
      </c>
      <c r="D24" s="2" t="s">
        <v>97</v>
      </c>
      <c r="E24" s="3" t="s">
        <v>98</v>
      </c>
      <c r="F24" s="2">
        <v>182.42</v>
      </c>
      <c r="G24" s="2" t="s">
        <v>42</v>
      </c>
      <c r="H24" s="2">
        <v>150</v>
      </c>
      <c r="I24" s="2">
        <v>1980</v>
      </c>
      <c r="J24" s="63">
        <f>VLOOKUP(H24,'물량 단가 표'!$A$5:$F$22,6,0)</f>
        <v>262992</v>
      </c>
      <c r="K24" s="64">
        <f t="shared" si="0"/>
        <v>47.97500063999999</v>
      </c>
      <c r="L24" s="2" t="s">
        <v>59</v>
      </c>
      <c r="M24" s="2" t="s">
        <v>11</v>
      </c>
    </row>
    <row r="25" spans="1:13" ht="14.1" customHeight="1">
      <c r="A25" s="2">
        <v>4573</v>
      </c>
      <c r="B25" s="2" t="s">
        <v>10</v>
      </c>
      <c r="C25" s="2" t="s">
        <v>54</v>
      </c>
      <c r="D25" s="2" t="s">
        <v>134</v>
      </c>
      <c r="E25" s="3" t="s">
        <v>135</v>
      </c>
      <c r="F25" s="2">
        <v>115.47</v>
      </c>
      <c r="G25" s="2" t="s">
        <v>42</v>
      </c>
      <c r="H25" s="2">
        <v>900</v>
      </c>
      <c r="I25" s="2">
        <v>1983</v>
      </c>
      <c r="J25" s="63">
        <f>VLOOKUP(H25,'물량 단가 표'!$B$30:$D$37,3,0)</f>
        <v>878993</v>
      </c>
      <c r="K25" s="64">
        <f t="shared" si="0"/>
        <v>101.49732170999999</v>
      </c>
      <c r="L25" s="2" t="s">
        <v>59</v>
      </c>
      <c r="M25" s="2" t="s">
        <v>11</v>
      </c>
    </row>
    <row r="26" spans="1:13" ht="14.1" customHeight="1">
      <c r="A26" s="2">
        <v>4738</v>
      </c>
      <c r="B26" s="2" t="s">
        <v>10</v>
      </c>
      <c r="C26" s="2" t="s">
        <v>54</v>
      </c>
      <c r="D26" s="2" t="s">
        <v>99</v>
      </c>
      <c r="E26" s="3" t="s">
        <v>100</v>
      </c>
      <c r="F26" s="2">
        <v>46.1</v>
      </c>
      <c r="G26" s="2" t="s">
        <v>42</v>
      </c>
      <c r="H26" s="2">
        <v>100</v>
      </c>
      <c r="I26" s="2">
        <v>1981</v>
      </c>
      <c r="J26" s="63">
        <f>VLOOKUP(H26,'물량 단가 표'!$A$5:$F$22,6,0)</f>
        <v>224440</v>
      </c>
      <c r="K26" s="64">
        <f t="shared" si="0"/>
        <v>10.346684</v>
      </c>
      <c r="L26" s="2" t="s">
        <v>59</v>
      </c>
      <c r="M26" s="2" t="s">
        <v>11</v>
      </c>
    </row>
    <row r="27" spans="1:13" ht="14.1" customHeight="1">
      <c r="A27" s="2">
        <v>4829</v>
      </c>
      <c r="B27" s="2" t="s">
        <v>43</v>
      </c>
      <c r="C27" s="2" t="s">
        <v>23</v>
      </c>
      <c r="D27" s="2" t="s">
        <v>73</v>
      </c>
      <c r="E27" s="3" t="s">
        <v>74</v>
      </c>
      <c r="F27" s="2">
        <v>19.8</v>
      </c>
      <c r="G27" s="2" t="s">
        <v>21</v>
      </c>
      <c r="H27" s="2">
        <v>150</v>
      </c>
      <c r="I27" s="2">
        <v>1980</v>
      </c>
      <c r="J27" s="63">
        <f>VLOOKUP(H27,'물량 단가 표'!$A$5:$F$22,6,0)</f>
        <v>262992</v>
      </c>
      <c r="K27" s="64">
        <f t="shared" si="0"/>
        <v>5.2072416000000006</v>
      </c>
      <c r="L27" s="2" t="s">
        <v>59</v>
      </c>
      <c r="M27" s="2" t="s">
        <v>11</v>
      </c>
    </row>
    <row r="28" spans="1:13" ht="14.1" customHeight="1">
      <c r="A28" s="2">
        <v>4877</v>
      </c>
      <c r="B28" s="2" t="s">
        <v>10</v>
      </c>
      <c r="C28" s="2" t="s">
        <v>54</v>
      </c>
      <c r="D28" s="2" t="s">
        <v>229</v>
      </c>
      <c r="E28" s="3" t="s">
        <v>66</v>
      </c>
      <c r="F28" s="2">
        <v>8.66</v>
      </c>
      <c r="G28" s="2" t="s">
        <v>64</v>
      </c>
      <c r="H28" s="2">
        <v>900</v>
      </c>
      <c r="I28" s="2">
        <v>1979</v>
      </c>
      <c r="J28" s="63">
        <f>VLOOKUP(H28,'물량 단가 표'!$B$30:$D$37,3,0)</f>
        <v>878993</v>
      </c>
      <c r="K28" s="64">
        <f t="shared" si="0"/>
        <v>7.61207938</v>
      </c>
      <c r="L28" s="2" t="s">
        <v>59</v>
      </c>
      <c r="M28" s="2" t="s">
        <v>11</v>
      </c>
    </row>
    <row r="29" spans="1:13" ht="14.1" customHeight="1">
      <c r="A29" s="2">
        <v>4937</v>
      </c>
      <c r="B29" s="2" t="s">
        <v>43</v>
      </c>
      <c r="C29" s="2" t="s">
        <v>23</v>
      </c>
      <c r="D29" s="2" t="s">
        <v>128</v>
      </c>
      <c r="E29" s="3" t="s">
        <v>129</v>
      </c>
      <c r="F29" s="2">
        <v>14.11</v>
      </c>
      <c r="G29" s="2" t="s">
        <v>42</v>
      </c>
      <c r="H29" s="2">
        <v>100</v>
      </c>
      <c r="I29" s="2">
        <v>1984</v>
      </c>
      <c r="J29" s="63">
        <f>VLOOKUP(H29,'물량 단가 표'!$A$5:$F$22,6,0)</f>
        <v>224440</v>
      </c>
      <c r="K29" s="64">
        <f t="shared" si="0"/>
        <v>3.1668484000000001</v>
      </c>
      <c r="L29" s="2" t="s">
        <v>59</v>
      </c>
      <c r="M29" s="2" t="s">
        <v>11</v>
      </c>
    </row>
    <row r="30" spans="1:13" ht="14.1" customHeight="1">
      <c r="A30" s="2">
        <v>4954</v>
      </c>
      <c r="B30" s="2" t="s">
        <v>10</v>
      </c>
      <c r="C30" s="2" t="s">
        <v>54</v>
      </c>
      <c r="D30" s="2" t="s">
        <v>117</v>
      </c>
      <c r="E30" s="3" t="s">
        <v>118</v>
      </c>
      <c r="F30" s="2">
        <v>229.85</v>
      </c>
      <c r="G30" s="2" t="s">
        <v>21</v>
      </c>
      <c r="H30" s="2">
        <v>300</v>
      </c>
      <c r="I30" s="2">
        <v>1981</v>
      </c>
      <c r="J30" s="63">
        <f>VLOOKUP(H30,'물량 단가 표'!$A$5:$F$22,6,0)</f>
        <v>362252</v>
      </c>
      <c r="K30" s="64">
        <f t="shared" si="0"/>
        <v>83.2636222</v>
      </c>
      <c r="L30" s="2" t="s">
        <v>59</v>
      </c>
      <c r="M30" s="2" t="s">
        <v>11</v>
      </c>
    </row>
    <row r="31" spans="1:13" ht="14.1" customHeight="1">
      <c r="A31" s="2">
        <v>4989</v>
      </c>
      <c r="B31" s="2" t="s">
        <v>10</v>
      </c>
      <c r="C31" s="2" t="s">
        <v>54</v>
      </c>
      <c r="D31" s="2" t="s">
        <v>99</v>
      </c>
      <c r="E31" s="3" t="s">
        <v>100</v>
      </c>
      <c r="F31" s="2">
        <v>38.590000000000003</v>
      </c>
      <c r="G31" s="2" t="s">
        <v>42</v>
      </c>
      <c r="H31" s="2">
        <v>100</v>
      </c>
      <c r="I31" s="2">
        <v>1981</v>
      </c>
      <c r="J31" s="63">
        <f>VLOOKUP(H31,'물량 단가 표'!$A$5:$F$22,6,0)</f>
        <v>224440</v>
      </c>
      <c r="K31" s="64">
        <f t="shared" si="0"/>
        <v>8.661139600000002</v>
      </c>
      <c r="L31" s="2" t="s">
        <v>59</v>
      </c>
      <c r="M31" s="2" t="s">
        <v>11</v>
      </c>
    </row>
    <row r="32" spans="1:13" ht="14.1" customHeight="1">
      <c r="A32" s="2">
        <v>5022</v>
      </c>
      <c r="B32" s="2" t="s">
        <v>43</v>
      </c>
      <c r="C32" s="2" t="s">
        <v>23</v>
      </c>
      <c r="D32" s="2" t="s">
        <v>119</v>
      </c>
      <c r="E32" s="3" t="s">
        <v>120</v>
      </c>
      <c r="F32" s="2">
        <v>38.01</v>
      </c>
      <c r="G32" s="2" t="s">
        <v>42</v>
      </c>
      <c r="H32" s="2">
        <v>600</v>
      </c>
      <c r="I32" s="2">
        <v>1979</v>
      </c>
      <c r="J32" s="63">
        <f>VLOOKUP(H32,'물량 단가 표'!$B$30:$D$37,3,0)</f>
        <v>533696</v>
      </c>
      <c r="K32" s="64">
        <f t="shared" si="0"/>
        <v>20.285784959999997</v>
      </c>
      <c r="L32" s="2" t="s">
        <v>59</v>
      </c>
      <c r="M32" s="2" t="s">
        <v>11</v>
      </c>
    </row>
    <row r="33" spans="1:13" ht="14.1" customHeight="1">
      <c r="A33" s="2">
        <v>5053</v>
      </c>
      <c r="B33" s="2" t="s">
        <v>43</v>
      </c>
      <c r="C33" s="2" t="s">
        <v>23</v>
      </c>
      <c r="D33" s="2" t="s">
        <v>128</v>
      </c>
      <c r="E33" s="3" t="s">
        <v>129</v>
      </c>
      <c r="F33" s="2">
        <v>12.85</v>
      </c>
      <c r="G33" s="2" t="s">
        <v>42</v>
      </c>
      <c r="H33" s="2">
        <v>500</v>
      </c>
      <c r="I33" s="2">
        <v>1979</v>
      </c>
      <c r="J33" s="63">
        <f>VLOOKUP(H33,'물량 단가 표'!$B$30:$D$37,3,0)</f>
        <v>436185</v>
      </c>
      <c r="K33" s="64">
        <f t="shared" si="0"/>
        <v>5.6049772500000001</v>
      </c>
      <c r="L33" s="2" t="s">
        <v>59</v>
      </c>
      <c r="M33" s="2" t="s">
        <v>11</v>
      </c>
    </row>
    <row r="34" spans="1:13" ht="14.1" customHeight="1">
      <c r="A34" s="2">
        <v>5054</v>
      </c>
      <c r="B34" s="2" t="s">
        <v>43</v>
      </c>
      <c r="C34" s="2" t="s">
        <v>23</v>
      </c>
      <c r="D34" s="2" t="s">
        <v>73</v>
      </c>
      <c r="E34" s="3" t="s">
        <v>74</v>
      </c>
      <c r="F34" s="2">
        <v>22.47</v>
      </c>
      <c r="G34" s="2" t="s">
        <v>21</v>
      </c>
      <c r="H34" s="2">
        <v>100</v>
      </c>
      <c r="I34" s="2">
        <v>1979</v>
      </c>
      <c r="J34" s="63">
        <f>VLOOKUP(H34,'물량 단가 표'!$A$5:$F$22,6,0)</f>
        <v>224440</v>
      </c>
      <c r="K34" s="64">
        <f t="shared" si="0"/>
        <v>5.0431667999999998</v>
      </c>
      <c r="L34" s="2" t="s">
        <v>59</v>
      </c>
      <c r="M34" s="2" t="s">
        <v>11</v>
      </c>
    </row>
    <row r="35" spans="1:13" ht="14.1" customHeight="1">
      <c r="A35" s="2">
        <v>5101</v>
      </c>
      <c r="B35" s="2" t="s">
        <v>43</v>
      </c>
      <c r="C35" s="2" t="s">
        <v>23</v>
      </c>
      <c r="D35" s="2" t="s">
        <v>122</v>
      </c>
      <c r="E35" s="3" t="s">
        <v>123</v>
      </c>
      <c r="F35" s="2">
        <v>238.06</v>
      </c>
      <c r="G35" s="2" t="s">
        <v>64</v>
      </c>
      <c r="H35" s="2">
        <v>900</v>
      </c>
      <c r="I35" s="2">
        <v>1979</v>
      </c>
      <c r="J35" s="63">
        <f>VLOOKUP(H35,'물량 단가 표'!$B$30:$D$37,3,0)</f>
        <v>878993</v>
      </c>
      <c r="K35" s="64">
        <f t="shared" si="0"/>
        <v>209.25307358000001</v>
      </c>
      <c r="L35" s="2" t="s">
        <v>59</v>
      </c>
      <c r="M35" s="2" t="s">
        <v>11</v>
      </c>
    </row>
    <row r="36" spans="1:13" ht="14.1" customHeight="1">
      <c r="A36" s="2">
        <v>5193</v>
      </c>
      <c r="B36" s="2" t="s">
        <v>43</v>
      </c>
      <c r="C36" s="2" t="s">
        <v>23</v>
      </c>
      <c r="D36" s="2" t="s">
        <v>73</v>
      </c>
      <c r="E36" s="3" t="s">
        <v>74</v>
      </c>
      <c r="F36" s="2">
        <v>50.36</v>
      </c>
      <c r="G36" s="2" t="s">
        <v>42</v>
      </c>
      <c r="H36" s="2">
        <v>350</v>
      </c>
      <c r="I36" s="2">
        <v>1979</v>
      </c>
      <c r="J36" s="63">
        <f>VLOOKUP(H36,'물량 단가 표'!$A$5:$F$22,6,0)</f>
        <v>406725</v>
      </c>
      <c r="K36" s="64">
        <f t="shared" si="0"/>
        <v>20.482671</v>
      </c>
      <c r="L36" s="2" t="s">
        <v>59</v>
      </c>
      <c r="M36" s="2" t="s">
        <v>11</v>
      </c>
    </row>
    <row r="37" spans="1:13" ht="14.1" customHeight="1">
      <c r="A37" s="2">
        <v>5195</v>
      </c>
      <c r="B37" s="2" t="s">
        <v>10</v>
      </c>
      <c r="C37" s="2" t="s">
        <v>54</v>
      </c>
      <c r="D37" s="2" t="s">
        <v>143</v>
      </c>
      <c r="E37" s="3" t="s">
        <v>144</v>
      </c>
      <c r="F37" s="2">
        <v>255.91</v>
      </c>
      <c r="G37" s="2" t="s">
        <v>42</v>
      </c>
      <c r="H37" s="2">
        <v>200</v>
      </c>
      <c r="I37" s="2">
        <v>1985</v>
      </c>
      <c r="J37" s="63">
        <f>VLOOKUP(H37,'물량 단가 표'!$A$5:$F$22,6,0)</f>
        <v>283893</v>
      </c>
      <c r="K37" s="64">
        <f t="shared" si="0"/>
        <v>72.651057629999997</v>
      </c>
      <c r="L37" s="2" t="s">
        <v>59</v>
      </c>
      <c r="M37" s="2" t="s">
        <v>11</v>
      </c>
    </row>
    <row r="38" spans="1:13" ht="14.1" customHeight="1">
      <c r="A38" s="2">
        <v>5303</v>
      </c>
      <c r="B38" s="2" t="s">
        <v>10</v>
      </c>
      <c r="C38" s="2" t="s">
        <v>54</v>
      </c>
      <c r="D38" s="2" t="s">
        <v>136</v>
      </c>
      <c r="E38" s="3" t="s">
        <v>137</v>
      </c>
      <c r="F38" s="2">
        <v>25.12</v>
      </c>
      <c r="G38" s="2" t="s">
        <v>42</v>
      </c>
      <c r="H38" s="2">
        <v>200</v>
      </c>
      <c r="I38" s="2">
        <v>1981</v>
      </c>
      <c r="J38" s="63">
        <f>VLOOKUP(H38,'물량 단가 표'!$A$5:$F$22,6,0)</f>
        <v>283893</v>
      </c>
      <c r="K38" s="64">
        <f t="shared" si="0"/>
        <v>7.1313921599999999</v>
      </c>
      <c r="L38" s="2" t="s">
        <v>59</v>
      </c>
      <c r="M38" s="2" t="s">
        <v>11</v>
      </c>
    </row>
    <row r="39" spans="1:13" ht="14.1" customHeight="1">
      <c r="A39" s="2">
        <v>5438</v>
      </c>
      <c r="B39" s="2" t="s">
        <v>10</v>
      </c>
      <c r="C39" s="2" t="s">
        <v>54</v>
      </c>
      <c r="D39" s="2" t="s">
        <v>107</v>
      </c>
      <c r="E39" s="3" t="s">
        <v>108</v>
      </c>
      <c r="F39" s="2">
        <v>51.87</v>
      </c>
      <c r="G39" s="2" t="s">
        <v>42</v>
      </c>
      <c r="H39" s="2">
        <v>150</v>
      </c>
      <c r="I39" s="2">
        <v>1981</v>
      </c>
      <c r="J39" s="63">
        <f>VLOOKUP(H39,'물량 단가 표'!$A$5:$F$22,6,0)</f>
        <v>262992</v>
      </c>
      <c r="K39" s="64">
        <f t="shared" si="0"/>
        <v>13.641395039999999</v>
      </c>
      <c r="L39" s="2" t="s">
        <v>59</v>
      </c>
      <c r="M39" s="2" t="s">
        <v>11</v>
      </c>
    </row>
    <row r="40" spans="1:13" ht="14.1" customHeight="1">
      <c r="A40" s="2">
        <v>5459</v>
      </c>
      <c r="B40" s="2" t="s">
        <v>10</v>
      </c>
      <c r="C40" s="2" t="s">
        <v>54</v>
      </c>
      <c r="D40" s="2" t="s">
        <v>136</v>
      </c>
      <c r="E40" s="3" t="s">
        <v>137</v>
      </c>
      <c r="F40" s="2">
        <v>16.28</v>
      </c>
      <c r="G40" s="2" t="s">
        <v>42</v>
      </c>
      <c r="H40" s="2">
        <v>200</v>
      </c>
      <c r="I40" s="2">
        <v>1981</v>
      </c>
      <c r="J40" s="63">
        <f>VLOOKUP(H40,'물량 단가 표'!$A$5:$F$22,6,0)</f>
        <v>283893</v>
      </c>
      <c r="K40" s="64">
        <f t="shared" si="0"/>
        <v>4.6217780399999997</v>
      </c>
      <c r="L40" s="2" t="s">
        <v>59</v>
      </c>
      <c r="M40" s="2" t="s">
        <v>11</v>
      </c>
    </row>
    <row r="41" spans="1:13" ht="14.1" customHeight="1">
      <c r="A41" s="2">
        <v>5565</v>
      </c>
      <c r="B41" s="2" t="s">
        <v>43</v>
      </c>
      <c r="C41" s="2" t="s">
        <v>23</v>
      </c>
      <c r="D41" s="2" t="s">
        <v>97</v>
      </c>
      <c r="E41" s="3" t="s">
        <v>98</v>
      </c>
      <c r="F41" s="2">
        <v>446.81</v>
      </c>
      <c r="G41" s="2" t="s">
        <v>64</v>
      </c>
      <c r="H41" s="2">
        <v>900</v>
      </c>
      <c r="I41" s="2">
        <v>1979</v>
      </c>
      <c r="J41" s="63">
        <f>VLOOKUP(H41,'물량 단가 표'!$B$30:$D$37,3,0)</f>
        <v>878993</v>
      </c>
      <c r="K41" s="64">
        <f t="shared" si="0"/>
        <v>392.74286232999998</v>
      </c>
      <c r="L41" s="2" t="s">
        <v>59</v>
      </c>
      <c r="M41" s="2" t="s">
        <v>11</v>
      </c>
    </row>
    <row r="42" spans="1:13" ht="14.1" customHeight="1">
      <c r="A42" s="2">
        <v>5568</v>
      </c>
      <c r="B42" s="2" t="s">
        <v>43</v>
      </c>
      <c r="C42" s="2" t="s">
        <v>23</v>
      </c>
      <c r="D42" s="2" t="s">
        <v>97</v>
      </c>
      <c r="E42" s="3" t="s">
        <v>98</v>
      </c>
      <c r="F42" s="2">
        <v>87.22</v>
      </c>
      <c r="G42" s="2" t="s">
        <v>42</v>
      </c>
      <c r="H42" s="2">
        <v>150</v>
      </c>
      <c r="I42" s="2">
        <v>1980</v>
      </c>
      <c r="J42" s="63">
        <f>VLOOKUP(H42,'물량 단가 표'!$A$5:$F$22,6,0)</f>
        <v>262992</v>
      </c>
      <c r="K42" s="64">
        <f t="shared" si="0"/>
        <v>22.938162239999997</v>
      </c>
      <c r="L42" s="2" t="s">
        <v>59</v>
      </c>
      <c r="M42" s="2" t="s">
        <v>11</v>
      </c>
    </row>
    <row r="43" spans="1:13" ht="14.1" customHeight="1">
      <c r="A43" s="2">
        <v>5570</v>
      </c>
      <c r="B43" s="2" t="s">
        <v>10</v>
      </c>
      <c r="C43" s="2" t="s">
        <v>54</v>
      </c>
      <c r="D43" s="2" t="s">
        <v>99</v>
      </c>
      <c r="E43" s="3" t="s">
        <v>100</v>
      </c>
      <c r="F43" s="2">
        <v>16.89</v>
      </c>
      <c r="G43" s="2" t="s">
        <v>42</v>
      </c>
      <c r="H43" s="2">
        <v>100</v>
      </c>
      <c r="I43" s="2">
        <v>1981</v>
      </c>
      <c r="J43" s="63">
        <f>VLOOKUP(H43,'물량 단가 표'!$A$5:$F$22,6,0)</f>
        <v>224440</v>
      </c>
      <c r="K43" s="64">
        <f t="shared" si="0"/>
        <v>3.7907915999999999</v>
      </c>
      <c r="L43" s="2" t="s">
        <v>59</v>
      </c>
      <c r="M43" s="2" t="s">
        <v>11</v>
      </c>
    </row>
    <row r="44" spans="1:13" ht="14.1" customHeight="1">
      <c r="A44" s="2">
        <v>5624</v>
      </c>
      <c r="B44" s="2" t="s">
        <v>10</v>
      </c>
      <c r="C44" s="2" t="s">
        <v>54</v>
      </c>
      <c r="D44" s="2" t="s">
        <v>107</v>
      </c>
      <c r="E44" s="3" t="s">
        <v>108</v>
      </c>
      <c r="F44" s="2">
        <v>10.199999999999999</v>
      </c>
      <c r="G44" s="2" t="s">
        <v>42</v>
      </c>
      <c r="H44" s="2">
        <v>150</v>
      </c>
      <c r="I44" s="2">
        <v>1981</v>
      </c>
      <c r="J44" s="63">
        <f>VLOOKUP(H44,'물량 단가 표'!$A$5:$F$22,6,0)</f>
        <v>262992</v>
      </c>
      <c r="K44" s="64">
        <f t="shared" si="0"/>
        <v>2.6825183999999997</v>
      </c>
      <c r="L44" s="2" t="s">
        <v>59</v>
      </c>
      <c r="M44" s="2" t="s">
        <v>11</v>
      </c>
    </row>
    <row r="45" spans="1:13" ht="14.1" customHeight="1">
      <c r="A45" s="2">
        <v>5680</v>
      </c>
      <c r="B45" s="2" t="s">
        <v>10</v>
      </c>
      <c r="C45" s="2" t="s">
        <v>31</v>
      </c>
      <c r="D45" s="2" t="s">
        <v>32</v>
      </c>
      <c r="E45" s="3" t="s">
        <v>33</v>
      </c>
      <c r="F45" s="2">
        <v>55.73</v>
      </c>
      <c r="G45" s="2" t="s">
        <v>42</v>
      </c>
      <c r="H45" s="2">
        <v>900</v>
      </c>
      <c r="I45" s="2">
        <v>1983</v>
      </c>
      <c r="J45" s="63">
        <f>VLOOKUP(H45,'물량 단가 표'!$B$30:$D$37,3,0)</f>
        <v>878993</v>
      </c>
      <c r="K45" s="64">
        <f t="shared" si="0"/>
        <v>48.986279889999999</v>
      </c>
      <c r="L45" s="2" t="s">
        <v>59</v>
      </c>
      <c r="M45" s="2" t="s">
        <v>11</v>
      </c>
    </row>
    <row r="46" spans="1:13" ht="14.1" customHeight="1">
      <c r="A46" s="2">
        <v>5681</v>
      </c>
      <c r="B46" s="2" t="s">
        <v>10</v>
      </c>
      <c r="C46" s="2" t="s">
        <v>54</v>
      </c>
      <c r="D46" s="2" t="s">
        <v>67</v>
      </c>
      <c r="E46" s="3" t="s">
        <v>68</v>
      </c>
      <c r="F46" s="2">
        <v>97.35</v>
      </c>
      <c r="G46" s="2" t="s">
        <v>42</v>
      </c>
      <c r="H46" s="2">
        <v>900</v>
      </c>
      <c r="I46" s="2">
        <v>1983</v>
      </c>
      <c r="J46" s="63">
        <f>VLOOKUP(H46,'물량 단가 표'!$B$30:$D$37,3,0)</f>
        <v>878993</v>
      </c>
      <c r="K46" s="64">
        <f t="shared" si="0"/>
        <v>85.569968549999999</v>
      </c>
      <c r="L46" s="2" t="s">
        <v>59</v>
      </c>
      <c r="M46" s="2" t="s">
        <v>11</v>
      </c>
    </row>
    <row r="47" spans="1:13" ht="14.1" customHeight="1">
      <c r="A47" s="2">
        <v>5762</v>
      </c>
      <c r="B47" s="2" t="s">
        <v>43</v>
      </c>
      <c r="C47" s="2" t="s">
        <v>23</v>
      </c>
      <c r="D47" s="2" t="s">
        <v>73</v>
      </c>
      <c r="E47" s="3" t="s">
        <v>74</v>
      </c>
      <c r="F47" s="2">
        <v>144.91999999999999</v>
      </c>
      <c r="G47" s="2" t="s">
        <v>42</v>
      </c>
      <c r="H47" s="2">
        <v>150</v>
      </c>
      <c r="I47" s="2">
        <v>1980</v>
      </c>
      <c r="J47" s="63">
        <f>VLOOKUP(H47,'물량 단가 표'!$A$5:$F$22,6,0)</f>
        <v>262992</v>
      </c>
      <c r="K47" s="64">
        <f t="shared" si="0"/>
        <v>38.112800639999996</v>
      </c>
      <c r="L47" s="2" t="s">
        <v>59</v>
      </c>
      <c r="M47" s="2" t="s">
        <v>11</v>
      </c>
    </row>
    <row r="48" spans="1:13" ht="14.1" customHeight="1">
      <c r="A48" s="2">
        <v>5810</v>
      </c>
      <c r="B48" s="2" t="s">
        <v>43</v>
      </c>
      <c r="C48" s="2" t="s">
        <v>23</v>
      </c>
      <c r="D48" s="2" t="s">
        <v>73</v>
      </c>
      <c r="E48" s="3" t="s">
        <v>74</v>
      </c>
      <c r="F48" s="2">
        <v>46.46</v>
      </c>
      <c r="G48" s="2" t="s">
        <v>21</v>
      </c>
      <c r="H48" s="2">
        <v>150</v>
      </c>
      <c r="I48" s="2">
        <v>1980</v>
      </c>
      <c r="J48" s="63">
        <f>VLOOKUP(H48,'물량 단가 표'!$A$5:$F$22,6,0)</f>
        <v>262992</v>
      </c>
      <c r="K48" s="64">
        <f t="shared" si="0"/>
        <v>12.21860832</v>
      </c>
      <c r="L48" s="2" t="s">
        <v>59</v>
      </c>
      <c r="M48" s="2" t="s">
        <v>11</v>
      </c>
    </row>
    <row r="49" spans="1:13" ht="14.1" customHeight="1">
      <c r="A49" s="2">
        <v>5944</v>
      </c>
      <c r="B49" s="2" t="s">
        <v>10</v>
      </c>
      <c r="C49" s="2" t="s">
        <v>54</v>
      </c>
      <c r="D49" s="2" t="s">
        <v>107</v>
      </c>
      <c r="E49" s="3" t="s">
        <v>108</v>
      </c>
      <c r="F49" s="2">
        <v>52.9</v>
      </c>
      <c r="G49" s="2" t="s">
        <v>21</v>
      </c>
      <c r="H49" s="2">
        <v>150</v>
      </c>
      <c r="I49" s="2">
        <v>1981</v>
      </c>
      <c r="J49" s="63">
        <f>VLOOKUP(H49,'물량 단가 표'!$A$5:$F$22,6,0)</f>
        <v>262992</v>
      </c>
      <c r="K49" s="64">
        <f t="shared" si="0"/>
        <v>13.912276799999999</v>
      </c>
      <c r="L49" s="2" t="s">
        <v>59</v>
      </c>
      <c r="M49" s="2" t="s">
        <v>11</v>
      </c>
    </row>
    <row r="50" spans="1:13" ht="14.1" customHeight="1">
      <c r="A50" s="2">
        <v>5951</v>
      </c>
      <c r="B50" s="2" t="s">
        <v>10</v>
      </c>
      <c r="C50" s="2" t="s">
        <v>54</v>
      </c>
      <c r="D50" s="2" t="s">
        <v>134</v>
      </c>
      <c r="E50" s="3" t="s">
        <v>135</v>
      </c>
      <c r="F50" s="2">
        <v>12.08</v>
      </c>
      <c r="G50" s="2" t="s">
        <v>42</v>
      </c>
      <c r="H50" s="2">
        <v>900</v>
      </c>
      <c r="I50" s="2">
        <v>1983</v>
      </c>
      <c r="J50" s="63">
        <f>VLOOKUP(H50,'물량 단가 표'!$B$30:$D$37,3,0)</f>
        <v>878993</v>
      </c>
      <c r="K50" s="64">
        <f t="shared" si="0"/>
        <v>10.618235439999999</v>
      </c>
      <c r="L50" s="2" t="s">
        <v>59</v>
      </c>
      <c r="M50" s="2" t="s">
        <v>11</v>
      </c>
    </row>
    <row r="51" spans="1:13" ht="14.1" customHeight="1">
      <c r="A51" s="2">
        <v>5995</v>
      </c>
      <c r="B51" s="2" t="s">
        <v>10</v>
      </c>
      <c r="C51" s="2" t="s">
        <v>54</v>
      </c>
      <c r="D51" s="2" t="s">
        <v>229</v>
      </c>
      <c r="E51" s="3" t="s">
        <v>66</v>
      </c>
      <c r="F51" s="2">
        <v>116.75</v>
      </c>
      <c r="G51" s="2" t="s">
        <v>21</v>
      </c>
      <c r="H51" s="2">
        <v>200</v>
      </c>
      <c r="I51" s="2">
        <v>1980</v>
      </c>
      <c r="J51" s="63">
        <f>VLOOKUP(H51,'물량 단가 표'!$A$5:$F$22,6,0)</f>
        <v>283893</v>
      </c>
      <c r="K51" s="64">
        <f t="shared" si="0"/>
        <v>33.144507750000002</v>
      </c>
      <c r="L51" s="2" t="s">
        <v>59</v>
      </c>
      <c r="M51" s="2" t="s">
        <v>11</v>
      </c>
    </row>
    <row r="52" spans="1:13" ht="14.1" customHeight="1">
      <c r="A52" s="2">
        <v>5996</v>
      </c>
      <c r="B52" s="2" t="s">
        <v>10</v>
      </c>
      <c r="C52" s="2" t="s">
        <v>54</v>
      </c>
      <c r="D52" s="2" t="s">
        <v>229</v>
      </c>
      <c r="E52" s="3" t="s">
        <v>66</v>
      </c>
      <c r="F52" s="2">
        <v>781</v>
      </c>
      <c r="G52" s="2" t="s">
        <v>21</v>
      </c>
      <c r="H52" s="2">
        <v>200</v>
      </c>
      <c r="I52" s="2">
        <v>1980</v>
      </c>
      <c r="J52" s="63">
        <f>VLOOKUP(H52,'물량 단가 표'!$A$5:$F$22,6,0)</f>
        <v>283893</v>
      </c>
      <c r="K52" s="64">
        <f t="shared" si="0"/>
        <v>221.72043300000001</v>
      </c>
      <c r="L52" s="2" t="s">
        <v>59</v>
      </c>
      <c r="M52" s="2" t="s">
        <v>11</v>
      </c>
    </row>
    <row r="53" spans="1:13" ht="14.1" customHeight="1">
      <c r="A53" s="2">
        <v>5997</v>
      </c>
      <c r="B53" s="2" t="s">
        <v>10</v>
      </c>
      <c r="C53" s="2" t="s">
        <v>54</v>
      </c>
      <c r="D53" s="2" t="s">
        <v>99</v>
      </c>
      <c r="E53" s="3" t="s">
        <v>100</v>
      </c>
      <c r="F53" s="2">
        <v>6.8</v>
      </c>
      <c r="G53" s="2" t="s">
        <v>42</v>
      </c>
      <c r="H53" s="2">
        <v>100</v>
      </c>
      <c r="I53" s="2">
        <v>1981</v>
      </c>
      <c r="J53" s="63">
        <f>VLOOKUP(H53,'물량 단가 표'!$A$5:$F$22,6,0)</f>
        <v>224440</v>
      </c>
      <c r="K53" s="64">
        <f t="shared" si="0"/>
        <v>1.526192</v>
      </c>
      <c r="L53" s="2" t="s">
        <v>59</v>
      </c>
      <c r="M53" s="2" t="s">
        <v>11</v>
      </c>
    </row>
    <row r="54" spans="1:13" ht="14.1" customHeight="1">
      <c r="A54" s="2">
        <v>6045</v>
      </c>
      <c r="B54" s="2" t="s">
        <v>10</v>
      </c>
      <c r="C54" s="2" t="s">
        <v>54</v>
      </c>
      <c r="D54" s="2" t="s">
        <v>99</v>
      </c>
      <c r="E54" s="3" t="s">
        <v>100</v>
      </c>
      <c r="F54" s="2">
        <v>28.67</v>
      </c>
      <c r="G54" s="2" t="s">
        <v>42</v>
      </c>
      <c r="H54" s="2">
        <v>100</v>
      </c>
      <c r="I54" s="2">
        <v>1981</v>
      </c>
      <c r="J54" s="63">
        <f>VLOOKUP(H54,'물량 단가 표'!$A$5:$F$22,6,0)</f>
        <v>224440</v>
      </c>
      <c r="K54" s="64">
        <f t="shared" si="0"/>
        <v>6.4346948000000008</v>
      </c>
      <c r="L54" s="2" t="s">
        <v>59</v>
      </c>
      <c r="M54" s="2" t="s">
        <v>11</v>
      </c>
    </row>
    <row r="55" spans="1:13" ht="14.1" customHeight="1">
      <c r="A55" s="2">
        <v>6091</v>
      </c>
      <c r="B55" s="2" t="s">
        <v>10</v>
      </c>
      <c r="C55" s="2" t="s">
        <v>54</v>
      </c>
      <c r="D55" s="2" t="s">
        <v>99</v>
      </c>
      <c r="E55" s="3" t="s">
        <v>100</v>
      </c>
      <c r="F55" s="2">
        <v>31.36</v>
      </c>
      <c r="G55" s="2" t="s">
        <v>42</v>
      </c>
      <c r="H55" s="2">
        <v>100</v>
      </c>
      <c r="I55" s="2">
        <v>1981</v>
      </c>
      <c r="J55" s="63">
        <f>VLOOKUP(H55,'물량 단가 표'!$A$5:$F$22,6,0)</f>
        <v>224440</v>
      </c>
      <c r="K55" s="64">
        <f t="shared" si="0"/>
        <v>7.0384383999999995</v>
      </c>
      <c r="L55" s="2" t="s">
        <v>59</v>
      </c>
      <c r="M55" s="2" t="s">
        <v>11</v>
      </c>
    </row>
    <row r="56" spans="1:13" ht="14.1" customHeight="1">
      <c r="A56" s="2">
        <v>6165</v>
      </c>
      <c r="B56" s="2" t="s">
        <v>10</v>
      </c>
      <c r="C56" s="2" t="s">
        <v>54</v>
      </c>
      <c r="D56" s="2" t="s">
        <v>130</v>
      </c>
      <c r="E56" s="3" t="s">
        <v>131</v>
      </c>
      <c r="F56" s="2">
        <v>74.14</v>
      </c>
      <c r="G56" s="2" t="s">
        <v>42</v>
      </c>
      <c r="H56" s="2">
        <v>300</v>
      </c>
      <c r="I56" s="2">
        <v>1985</v>
      </c>
      <c r="J56" s="63">
        <f>VLOOKUP(H56,'물량 단가 표'!$A$5:$F$22,6,0)</f>
        <v>362252</v>
      </c>
      <c r="K56" s="64">
        <f t="shared" si="0"/>
        <v>26.857363280000001</v>
      </c>
      <c r="L56" s="2" t="s">
        <v>59</v>
      </c>
      <c r="M56" s="2" t="s">
        <v>11</v>
      </c>
    </row>
    <row r="57" spans="1:13" ht="14.1" customHeight="1">
      <c r="A57" s="2">
        <v>6399</v>
      </c>
      <c r="B57" s="2" t="s">
        <v>43</v>
      </c>
      <c r="C57" s="2" t="s">
        <v>23</v>
      </c>
      <c r="D57" s="2" t="s">
        <v>73</v>
      </c>
      <c r="E57" s="3" t="s">
        <v>74</v>
      </c>
      <c r="F57" s="2">
        <v>6.04</v>
      </c>
      <c r="G57" s="2" t="s">
        <v>42</v>
      </c>
      <c r="H57" s="2">
        <v>100</v>
      </c>
      <c r="I57" s="2">
        <v>1984</v>
      </c>
      <c r="J57" s="63">
        <f>VLOOKUP(H57,'물량 단가 표'!$A$5:$F$22,6,0)</f>
        <v>224440</v>
      </c>
      <c r="K57" s="64">
        <f t="shared" si="0"/>
        <v>1.3556176000000002</v>
      </c>
      <c r="L57" s="2" t="s">
        <v>59</v>
      </c>
      <c r="M57" s="2" t="s">
        <v>11</v>
      </c>
    </row>
    <row r="58" spans="1:13" ht="14.1" customHeight="1">
      <c r="A58" s="2">
        <v>6433</v>
      </c>
      <c r="B58" s="2" t="s">
        <v>10</v>
      </c>
      <c r="C58" s="2" t="s">
        <v>54</v>
      </c>
      <c r="D58" s="2" t="s">
        <v>136</v>
      </c>
      <c r="E58" s="3" t="s">
        <v>137</v>
      </c>
      <c r="F58" s="2">
        <v>10.61</v>
      </c>
      <c r="G58" s="2" t="s">
        <v>42</v>
      </c>
      <c r="H58" s="2">
        <v>200</v>
      </c>
      <c r="I58" s="2">
        <v>1981</v>
      </c>
      <c r="J58" s="63">
        <f>VLOOKUP(H58,'물량 단가 표'!$A$5:$F$22,6,0)</f>
        <v>283893</v>
      </c>
      <c r="K58" s="64">
        <f t="shared" si="0"/>
        <v>3.0121047299999999</v>
      </c>
      <c r="L58" s="2" t="s">
        <v>59</v>
      </c>
      <c r="M58" s="2" t="s">
        <v>11</v>
      </c>
    </row>
    <row r="59" spans="1:13" ht="14.1" customHeight="1">
      <c r="A59" s="2">
        <v>6450</v>
      </c>
      <c r="B59" s="2" t="s">
        <v>10</v>
      </c>
      <c r="C59" s="2" t="s">
        <v>54</v>
      </c>
      <c r="D59" s="2" t="s">
        <v>101</v>
      </c>
      <c r="E59" s="3" t="s">
        <v>102</v>
      </c>
      <c r="F59" s="2">
        <v>103.48</v>
      </c>
      <c r="G59" s="2" t="s">
        <v>42</v>
      </c>
      <c r="H59" s="2">
        <v>100</v>
      </c>
      <c r="I59" s="2">
        <v>1981</v>
      </c>
      <c r="J59" s="63">
        <f>VLOOKUP(H59,'물량 단가 표'!$A$5:$F$22,6,0)</f>
        <v>224440</v>
      </c>
      <c r="K59" s="64">
        <f t="shared" si="0"/>
        <v>23.225051199999999</v>
      </c>
      <c r="L59" s="2" t="s">
        <v>59</v>
      </c>
      <c r="M59" s="2" t="s">
        <v>11</v>
      </c>
    </row>
    <row r="60" spans="1:13" ht="14.1" customHeight="1">
      <c r="A60" s="2">
        <v>6469</v>
      </c>
      <c r="B60" s="2" t="s">
        <v>10</v>
      </c>
      <c r="C60" s="2" t="s">
        <v>54</v>
      </c>
      <c r="D60" s="2" t="s">
        <v>229</v>
      </c>
      <c r="E60" s="3" t="s">
        <v>66</v>
      </c>
      <c r="F60" s="2">
        <v>71.77</v>
      </c>
      <c r="G60" s="2" t="s">
        <v>64</v>
      </c>
      <c r="H60" s="2">
        <v>900</v>
      </c>
      <c r="I60" s="2">
        <v>1979</v>
      </c>
      <c r="J60" s="63">
        <f>VLOOKUP(H60,'물량 단가 표'!$B$30:$D$37,3,0)</f>
        <v>878993</v>
      </c>
      <c r="K60" s="64">
        <f t="shared" si="0"/>
        <v>63.08532761</v>
      </c>
      <c r="L60" s="2" t="s">
        <v>59</v>
      </c>
      <c r="M60" s="2" t="s">
        <v>11</v>
      </c>
    </row>
    <row r="61" spans="1:13" ht="14.1" customHeight="1">
      <c r="A61" s="2">
        <v>6502</v>
      </c>
      <c r="B61" s="2" t="s">
        <v>10</v>
      </c>
      <c r="C61" s="2" t="s">
        <v>54</v>
      </c>
      <c r="D61" s="2" t="s">
        <v>109</v>
      </c>
      <c r="E61" s="3" t="s">
        <v>110</v>
      </c>
      <c r="F61" s="2">
        <v>82.42</v>
      </c>
      <c r="G61" s="2" t="s">
        <v>21</v>
      </c>
      <c r="H61" s="2">
        <v>100</v>
      </c>
      <c r="I61" s="2">
        <v>1981</v>
      </c>
      <c r="J61" s="63">
        <f>VLOOKUP(H61,'물량 단가 표'!$A$5:$F$22,6,0)</f>
        <v>224440</v>
      </c>
      <c r="K61" s="64">
        <f t="shared" si="0"/>
        <v>18.498344800000002</v>
      </c>
      <c r="L61" s="2" t="s">
        <v>59</v>
      </c>
      <c r="M61" s="2" t="s">
        <v>11</v>
      </c>
    </row>
    <row r="62" spans="1:13" ht="14.1" customHeight="1">
      <c r="A62" s="2">
        <v>6643</v>
      </c>
      <c r="B62" s="2" t="s">
        <v>43</v>
      </c>
      <c r="C62" s="2" t="s">
        <v>23</v>
      </c>
      <c r="D62" s="2" t="s">
        <v>65</v>
      </c>
      <c r="E62" s="3" t="s">
        <v>121</v>
      </c>
      <c r="F62" s="2">
        <v>250.38</v>
      </c>
      <c r="G62" s="2" t="s">
        <v>42</v>
      </c>
      <c r="H62" s="2">
        <v>200</v>
      </c>
      <c r="I62" s="2">
        <v>1980</v>
      </c>
      <c r="J62" s="63">
        <f>VLOOKUP(H62,'물량 단가 표'!$A$5:$F$22,6,0)</f>
        <v>283893</v>
      </c>
      <c r="K62" s="64">
        <f t="shared" si="0"/>
        <v>71.081129340000004</v>
      </c>
      <c r="L62" s="2" t="s">
        <v>59</v>
      </c>
      <c r="M62" s="2" t="s">
        <v>11</v>
      </c>
    </row>
    <row r="63" spans="1:13" ht="14.1" customHeight="1">
      <c r="A63" s="2">
        <v>6645</v>
      </c>
      <c r="B63" s="2" t="s">
        <v>10</v>
      </c>
      <c r="C63" s="2" t="s">
        <v>54</v>
      </c>
      <c r="D63" s="2" t="s">
        <v>99</v>
      </c>
      <c r="E63" s="3" t="s">
        <v>100</v>
      </c>
      <c r="F63" s="2">
        <v>72.34</v>
      </c>
      <c r="G63" s="2" t="s">
        <v>42</v>
      </c>
      <c r="H63" s="2">
        <v>150</v>
      </c>
      <c r="I63" s="2">
        <v>1981</v>
      </c>
      <c r="J63" s="63">
        <f>VLOOKUP(H63,'물량 단가 표'!$A$5:$F$22,6,0)</f>
        <v>262992</v>
      </c>
      <c r="K63" s="64">
        <f t="shared" si="0"/>
        <v>19.02484128</v>
      </c>
      <c r="L63" s="2" t="s">
        <v>59</v>
      </c>
      <c r="M63" s="2" t="s">
        <v>11</v>
      </c>
    </row>
    <row r="64" spans="1:13" ht="14.1" customHeight="1">
      <c r="A64" s="2">
        <v>6707</v>
      </c>
      <c r="B64" s="2" t="s">
        <v>10</v>
      </c>
      <c r="C64" s="2" t="s">
        <v>54</v>
      </c>
      <c r="D64" s="2" t="s">
        <v>101</v>
      </c>
      <c r="E64" s="3" t="s">
        <v>102</v>
      </c>
      <c r="F64" s="2">
        <v>31.99</v>
      </c>
      <c r="G64" s="2" t="s">
        <v>42</v>
      </c>
      <c r="H64" s="2">
        <v>100</v>
      </c>
      <c r="I64" s="2">
        <v>1981</v>
      </c>
      <c r="J64" s="63">
        <f>VLOOKUP(H64,'물량 단가 표'!$A$5:$F$22,6,0)</f>
        <v>224440</v>
      </c>
      <c r="K64" s="64">
        <f t="shared" si="0"/>
        <v>7.1798355999999997</v>
      </c>
      <c r="L64" s="2" t="s">
        <v>59</v>
      </c>
      <c r="M64" s="2" t="s">
        <v>11</v>
      </c>
    </row>
    <row r="65" spans="1:13" ht="14.1" customHeight="1">
      <c r="A65" s="2">
        <v>6798</v>
      </c>
      <c r="B65" s="2" t="s">
        <v>43</v>
      </c>
      <c r="C65" s="2" t="s">
        <v>23</v>
      </c>
      <c r="D65" s="2" t="s">
        <v>97</v>
      </c>
      <c r="E65" s="3" t="s">
        <v>98</v>
      </c>
      <c r="F65" s="2">
        <v>165.51</v>
      </c>
      <c r="G65" s="2" t="s">
        <v>42</v>
      </c>
      <c r="H65" s="2">
        <v>150</v>
      </c>
      <c r="I65" s="2">
        <v>1980</v>
      </c>
      <c r="J65" s="63">
        <f>VLOOKUP(H65,'물량 단가 표'!$A$5:$F$22,6,0)</f>
        <v>262992</v>
      </c>
      <c r="K65" s="64">
        <f t="shared" si="0"/>
        <v>43.527805919999992</v>
      </c>
      <c r="L65" s="2" t="s">
        <v>59</v>
      </c>
      <c r="M65" s="2" t="s">
        <v>11</v>
      </c>
    </row>
    <row r="66" spans="1:13" ht="14.1" customHeight="1">
      <c r="A66" s="2">
        <v>6800</v>
      </c>
      <c r="B66" s="2" t="s">
        <v>10</v>
      </c>
      <c r="C66" s="2" t="s">
        <v>54</v>
      </c>
      <c r="D66" s="2" t="s">
        <v>99</v>
      </c>
      <c r="E66" s="3" t="s">
        <v>100</v>
      </c>
      <c r="F66" s="2">
        <v>21</v>
      </c>
      <c r="G66" s="2" t="s">
        <v>42</v>
      </c>
      <c r="H66" s="2">
        <v>100</v>
      </c>
      <c r="I66" s="2">
        <v>1981</v>
      </c>
      <c r="J66" s="63">
        <f>VLOOKUP(H66,'물량 단가 표'!$A$5:$F$22,6,0)</f>
        <v>224440</v>
      </c>
      <c r="K66" s="64">
        <f t="shared" si="0"/>
        <v>4.7132399999999999</v>
      </c>
      <c r="L66" s="2" t="s">
        <v>59</v>
      </c>
      <c r="M66" s="2" t="s">
        <v>11</v>
      </c>
    </row>
    <row r="67" spans="1:13" ht="14.1" customHeight="1">
      <c r="A67" s="2">
        <v>6955</v>
      </c>
      <c r="B67" s="2" t="s">
        <v>43</v>
      </c>
      <c r="C67" s="2" t="s">
        <v>23</v>
      </c>
      <c r="D67" s="2" t="s">
        <v>73</v>
      </c>
      <c r="E67" s="3" t="s">
        <v>74</v>
      </c>
      <c r="F67" s="2">
        <v>47.02</v>
      </c>
      <c r="G67" s="2" t="s">
        <v>21</v>
      </c>
      <c r="H67" s="2">
        <v>150</v>
      </c>
      <c r="I67" s="2">
        <v>1979</v>
      </c>
      <c r="J67" s="63">
        <f>VLOOKUP(H67,'물량 단가 표'!$A$5:$F$22,6,0)</f>
        <v>262992</v>
      </c>
      <c r="K67" s="64">
        <f t="shared" ref="K67:K130" si="1">J67*F67/1000000</f>
        <v>12.365883840000002</v>
      </c>
      <c r="L67" s="2" t="s">
        <v>59</v>
      </c>
      <c r="M67" s="2" t="s">
        <v>11</v>
      </c>
    </row>
    <row r="68" spans="1:13" ht="14.1" customHeight="1">
      <c r="A68" s="2">
        <v>7053</v>
      </c>
      <c r="B68" s="2" t="s">
        <v>10</v>
      </c>
      <c r="C68" s="2" t="s">
        <v>54</v>
      </c>
      <c r="D68" s="2" t="s">
        <v>99</v>
      </c>
      <c r="E68" s="3" t="s">
        <v>100</v>
      </c>
      <c r="F68" s="2">
        <v>107.02</v>
      </c>
      <c r="G68" s="2" t="s">
        <v>42</v>
      </c>
      <c r="H68" s="2">
        <v>400</v>
      </c>
      <c r="I68" s="2">
        <v>1981</v>
      </c>
      <c r="J68" s="63">
        <f>VLOOKUP(H68,'물량 단가 표'!$A$5:$F$22,6,0)</f>
        <v>459651</v>
      </c>
      <c r="K68" s="64">
        <f t="shared" si="1"/>
        <v>49.191850019999997</v>
      </c>
      <c r="L68" s="2" t="s">
        <v>59</v>
      </c>
      <c r="M68" s="2" t="s">
        <v>11</v>
      </c>
    </row>
    <row r="69" spans="1:13" ht="14.1" customHeight="1">
      <c r="A69" s="2">
        <v>7106</v>
      </c>
      <c r="B69" s="2" t="s">
        <v>10</v>
      </c>
      <c r="C69" s="2" t="s">
        <v>54</v>
      </c>
      <c r="D69" s="2" t="s">
        <v>99</v>
      </c>
      <c r="E69" s="3" t="s">
        <v>100</v>
      </c>
      <c r="F69" s="2">
        <v>10.63</v>
      </c>
      <c r="G69" s="2" t="s">
        <v>42</v>
      </c>
      <c r="H69" s="2">
        <v>100</v>
      </c>
      <c r="I69" s="2">
        <v>1981</v>
      </c>
      <c r="J69" s="63">
        <f>VLOOKUP(H69,'물량 단가 표'!$A$5:$F$22,6,0)</f>
        <v>224440</v>
      </c>
      <c r="K69" s="64">
        <f t="shared" si="1"/>
        <v>2.3857972000000003</v>
      </c>
      <c r="L69" s="2" t="s">
        <v>59</v>
      </c>
      <c r="M69" s="2" t="s">
        <v>11</v>
      </c>
    </row>
    <row r="70" spans="1:13" ht="14.1" customHeight="1">
      <c r="A70" s="2">
        <v>7112</v>
      </c>
      <c r="B70" s="2" t="s">
        <v>43</v>
      </c>
      <c r="C70" s="2" t="s">
        <v>23</v>
      </c>
      <c r="D70" s="2" t="s">
        <v>73</v>
      </c>
      <c r="E70" s="3" t="s">
        <v>74</v>
      </c>
      <c r="F70" s="2">
        <v>39.03</v>
      </c>
      <c r="G70" s="2" t="s">
        <v>21</v>
      </c>
      <c r="H70" s="2">
        <v>150</v>
      </c>
      <c r="I70" s="2">
        <v>1980</v>
      </c>
      <c r="J70" s="63">
        <f>VLOOKUP(H70,'물량 단가 표'!$A$5:$F$22,6,0)</f>
        <v>262992</v>
      </c>
      <c r="K70" s="64">
        <f t="shared" si="1"/>
        <v>10.26457776</v>
      </c>
      <c r="L70" s="2" t="s">
        <v>59</v>
      </c>
      <c r="M70" s="2" t="s">
        <v>11</v>
      </c>
    </row>
    <row r="71" spans="1:13" ht="14.1" customHeight="1">
      <c r="A71" s="2">
        <v>7237</v>
      </c>
      <c r="B71" s="2" t="s">
        <v>43</v>
      </c>
      <c r="C71" s="2" t="s">
        <v>23</v>
      </c>
      <c r="D71" s="2" t="s">
        <v>97</v>
      </c>
      <c r="E71" s="3" t="s">
        <v>98</v>
      </c>
      <c r="F71" s="2">
        <v>169.59</v>
      </c>
      <c r="G71" s="2" t="s">
        <v>64</v>
      </c>
      <c r="H71" s="2">
        <v>900</v>
      </c>
      <c r="I71" s="2">
        <v>1979</v>
      </c>
      <c r="J71" s="63">
        <f>VLOOKUP(H71,'물량 단가 표'!$B$30:$D$37,3,0)</f>
        <v>878993</v>
      </c>
      <c r="K71" s="64">
        <f t="shared" si="1"/>
        <v>149.06842287000001</v>
      </c>
      <c r="L71" s="2" t="s">
        <v>59</v>
      </c>
      <c r="M71" s="2" t="s">
        <v>11</v>
      </c>
    </row>
    <row r="72" spans="1:13" ht="14.1" customHeight="1">
      <c r="A72" s="2">
        <v>7292</v>
      </c>
      <c r="B72" s="2" t="s">
        <v>10</v>
      </c>
      <c r="C72" s="2" t="s">
        <v>54</v>
      </c>
      <c r="D72" s="2" t="s">
        <v>99</v>
      </c>
      <c r="E72" s="3" t="s">
        <v>100</v>
      </c>
      <c r="F72" s="2">
        <v>7.83</v>
      </c>
      <c r="G72" s="2" t="s">
        <v>42</v>
      </c>
      <c r="H72" s="2">
        <v>100</v>
      </c>
      <c r="I72" s="2">
        <v>1981</v>
      </c>
      <c r="J72" s="63">
        <f>VLOOKUP(H72,'물량 단가 표'!$A$5:$F$22,6,0)</f>
        <v>224440</v>
      </c>
      <c r="K72" s="64">
        <f t="shared" si="1"/>
        <v>1.7573652</v>
      </c>
      <c r="L72" s="2" t="s">
        <v>59</v>
      </c>
      <c r="M72" s="2" t="s">
        <v>11</v>
      </c>
    </row>
    <row r="73" spans="1:13" ht="14.1" customHeight="1">
      <c r="A73" s="2">
        <v>7357</v>
      </c>
      <c r="B73" s="2" t="s">
        <v>43</v>
      </c>
      <c r="C73" s="2" t="s">
        <v>23</v>
      </c>
      <c r="D73" s="2" t="s">
        <v>128</v>
      </c>
      <c r="E73" s="3" t="s">
        <v>129</v>
      </c>
      <c r="F73" s="2">
        <v>36.659999999999997</v>
      </c>
      <c r="G73" s="2" t="s">
        <v>42</v>
      </c>
      <c r="H73" s="2">
        <v>500</v>
      </c>
      <c r="I73" s="2">
        <v>1979</v>
      </c>
      <c r="J73" s="63">
        <f>VLOOKUP(H73,'물량 단가 표'!$B$30:$D$37,3,0)</f>
        <v>436185</v>
      </c>
      <c r="K73" s="64">
        <f t="shared" si="1"/>
        <v>15.990542099999997</v>
      </c>
      <c r="L73" s="2" t="s">
        <v>59</v>
      </c>
      <c r="M73" s="2" t="s">
        <v>11</v>
      </c>
    </row>
    <row r="74" spans="1:13" ht="14.1" customHeight="1">
      <c r="A74" s="2">
        <v>7600</v>
      </c>
      <c r="B74" s="2" t="s">
        <v>10</v>
      </c>
      <c r="C74" s="2" t="s">
        <v>54</v>
      </c>
      <c r="D74" s="2" t="s">
        <v>107</v>
      </c>
      <c r="E74" s="3" t="s">
        <v>108</v>
      </c>
      <c r="F74" s="2">
        <v>31.99</v>
      </c>
      <c r="G74" s="2" t="s">
        <v>21</v>
      </c>
      <c r="H74" s="2">
        <v>150</v>
      </c>
      <c r="I74" s="2">
        <v>1981</v>
      </c>
      <c r="J74" s="63">
        <f>VLOOKUP(H74,'물량 단가 표'!$A$5:$F$22,6,0)</f>
        <v>262992</v>
      </c>
      <c r="K74" s="64">
        <f t="shared" si="1"/>
        <v>8.4131140799999997</v>
      </c>
      <c r="L74" s="2" t="s">
        <v>59</v>
      </c>
      <c r="M74" s="2" t="s">
        <v>11</v>
      </c>
    </row>
    <row r="75" spans="1:13" ht="14.1" customHeight="1">
      <c r="A75" s="2">
        <v>7604</v>
      </c>
      <c r="B75" s="2" t="s">
        <v>10</v>
      </c>
      <c r="C75" s="2" t="s">
        <v>54</v>
      </c>
      <c r="D75" s="2" t="s">
        <v>134</v>
      </c>
      <c r="E75" s="3" t="s">
        <v>135</v>
      </c>
      <c r="F75" s="2">
        <v>16.82</v>
      </c>
      <c r="G75" s="2" t="s">
        <v>42</v>
      </c>
      <c r="H75" s="2">
        <v>900</v>
      </c>
      <c r="I75" s="2">
        <v>1983</v>
      </c>
      <c r="J75" s="63">
        <f>VLOOKUP(H75,'물량 단가 표'!$B$30:$D$37,3,0)</f>
        <v>878993</v>
      </c>
      <c r="K75" s="64">
        <f t="shared" si="1"/>
        <v>14.784662259999999</v>
      </c>
      <c r="L75" s="2" t="s">
        <v>59</v>
      </c>
      <c r="M75" s="2" t="s">
        <v>11</v>
      </c>
    </row>
    <row r="76" spans="1:13" ht="14.1" customHeight="1">
      <c r="A76" s="2">
        <v>7605</v>
      </c>
      <c r="B76" s="2" t="s">
        <v>10</v>
      </c>
      <c r="C76" s="2" t="s">
        <v>54</v>
      </c>
      <c r="D76" s="2" t="s">
        <v>67</v>
      </c>
      <c r="E76" s="3" t="s">
        <v>68</v>
      </c>
      <c r="F76" s="2">
        <v>57.54</v>
      </c>
      <c r="G76" s="2" t="s">
        <v>42</v>
      </c>
      <c r="H76" s="2">
        <v>900</v>
      </c>
      <c r="I76" s="2">
        <v>1983</v>
      </c>
      <c r="J76" s="63">
        <f>VLOOKUP(H76,'물량 단가 표'!$B$30:$D$37,3,0)</f>
        <v>878993</v>
      </c>
      <c r="K76" s="64">
        <f t="shared" si="1"/>
        <v>50.57725722</v>
      </c>
      <c r="L76" s="2" t="s">
        <v>59</v>
      </c>
      <c r="M76" s="2" t="s">
        <v>11</v>
      </c>
    </row>
    <row r="77" spans="1:13" ht="14.1" customHeight="1">
      <c r="A77" s="2">
        <v>7606</v>
      </c>
      <c r="B77" s="2" t="s">
        <v>10</v>
      </c>
      <c r="C77" s="2" t="s">
        <v>54</v>
      </c>
      <c r="D77" s="2" t="s">
        <v>67</v>
      </c>
      <c r="E77" s="3" t="s">
        <v>68</v>
      </c>
      <c r="F77" s="2">
        <v>32.049999999999997</v>
      </c>
      <c r="G77" s="2" t="s">
        <v>42</v>
      </c>
      <c r="H77" s="2">
        <v>900</v>
      </c>
      <c r="I77" s="2">
        <v>1983</v>
      </c>
      <c r="J77" s="63">
        <f>VLOOKUP(H77,'물량 단가 표'!$B$30:$D$37,3,0)</f>
        <v>878993</v>
      </c>
      <c r="K77" s="64">
        <f t="shared" si="1"/>
        <v>28.171725649999999</v>
      </c>
      <c r="L77" s="2" t="s">
        <v>59</v>
      </c>
      <c r="M77" s="2" t="s">
        <v>11</v>
      </c>
    </row>
    <row r="78" spans="1:13" ht="14.1" customHeight="1">
      <c r="A78" s="2">
        <v>7608</v>
      </c>
      <c r="B78" s="2" t="s">
        <v>10</v>
      </c>
      <c r="C78" s="2" t="s">
        <v>54</v>
      </c>
      <c r="D78" s="2" t="s">
        <v>67</v>
      </c>
      <c r="E78" s="3" t="s">
        <v>68</v>
      </c>
      <c r="F78" s="2">
        <v>54.77</v>
      </c>
      <c r="G78" s="2" t="s">
        <v>42</v>
      </c>
      <c r="H78" s="2">
        <v>900</v>
      </c>
      <c r="I78" s="2">
        <v>1983</v>
      </c>
      <c r="J78" s="63">
        <f>VLOOKUP(H78,'물량 단가 표'!$B$30:$D$37,3,0)</f>
        <v>878993</v>
      </c>
      <c r="K78" s="64">
        <f t="shared" si="1"/>
        <v>48.14244661</v>
      </c>
      <c r="L78" s="2" t="s">
        <v>59</v>
      </c>
      <c r="M78" s="2" t="s">
        <v>11</v>
      </c>
    </row>
    <row r="79" spans="1:13" ht="14.1" customHeight="1">
      <c r="A79" s="2">
        <v>7664</v>
      </c>
      <c r="B79" s="2" t="s">
        <v>10</v>
      </c>
      <c r="C79" s="2" t="s">
        <v>54</v>
      </c>
      <c r="D79" s="2" t="s">
        <v>107</v>
      </c>
      <c r="E79" s="3" t="s">
        <v>108</v>
      </c>
      <c r="F79" s="2">
        <v>23.82</v>
      </c>
      <c r="G79" s="2" t="s">
        <v>21</v>
      </c>
      <c r="H79" s="2">
        <v>150</v>
      </c>
      <c r="I79" s="2">
        <v>1981</v>
      </c>
      <c r="J79" s="63">
        <f>VLOOKUP(H79,'물량 단가 표'!$A$5:$F$22,6,0)</f>
        <v>262992</v>
      </c>
      <c r="K79" s="64">
        <f t="shared" si="1"/>
        <v>6.2644694400000001</v>
      </c>
      <c r="L79" s="2" t="s">
        <v>59</v>
      </c>
      <c r="M79" s="2" t="s">
        <v>11</v>
      </c>
    </row>
    <row r="80" spans="1:13" ht="14.1" customHeight="1">
      <c r="A80" s="2">
        <v>7703</v>
      </c>
      <c r="B80" s="2" t="s">
        <v>43</v>
      </c>
      <c r="C80" s="2" t="s">
        <v>23</v>
      </c>
      <c r="D80" s="2" t="s">
        <v>97</v>
      </c>
      <c r="E80" s="3" t="s">
        <v>98</v>
      </c>
      <c r="F80" s="2">
        <v>120.91</v>
      </c>
      <c r="G80" s="2" t="s">
        <v>42</v>
      </c>
      <c r="H80" s="2">
        <v>80</v>
      </c>
      <c r="I80" s="2">
        <v>1979</v>
      </c>
      <c r="J80" s="63">
        <f>VLOOKUP(H80,'물량 단가 표'!$A$5:$F$22,6,0)</f>
        <v>224440</v>
      </c>
      <c r="K80" s="64">
        <f t="shared" si="1"/>
        <v>27.1370404</v>
      </c>
      <c r="L80" s="2" t="s">
        <v>59</v>
      </c>
      <c r="M80" s="2" t="s">
        <v>11</v>
      </c>
    </row>
    <row r="81" spans="1:13" ht="14.1" customHeight="1">
      <c r="A81" s="2">
        <v>7709</v>
      </c>
      <c r="B81" s="2" t="s">
        <v>10</v>
      </c>
      <c r="C81" s="2" t="s">
        <v>54</v>
      </c>
      <c r="D81" s="2" t="s">
        <v>143</v>
      </c>
      <c r="E81" s="3" t="s">
        <v>144</v>
      </c>
      <c r="F81" s="2">
        <v>54.9</v>
      </c>
      <c r="G81" s="2" t="s">
        <v>42</v>
      </c>
      <c r="H81" s="2">
        <v>200</v>
      </c>
      <c r="I81" s="2">
        <v>1985</v>
      </c>
      <c r="J81" s="63">
        <f>VLOOKUP(H81,'물량 단가 표'!$A$5:$F$22,6,0)</f>
        <v>283893</v>
      </c>
      <c r="K81" s="64">
        <f t="shared" si="1"/>
        <v>15.585725699999999</v>
      </c>
      <c r="L81" s="2" t="s">
        <v>59</v>
      </c>
      <c r="M81" s="2" t="s">
        <v>11</v>
      </c>
    </row>
    <row r="82" spans="1:13" ht="14.1" customHeight="1">
      <c r="A82" s="2">
        <v>7822</v>
      </c>
      <c r="B82" s="2" t="s">
        <v>10</v>
      </c>
      <c r="C82" s="2" t="s">
        <v>54</v>
      </c>
      <c r="D82" s="2" t="s">
        <v>99</v>
      </c>
      <c r="E82" s="3" t="s">
        <v>100</v>
      </c>
      <c r="F82" s="2">
        <v>8.6199999999999992</v>
      </c>
      <c r="G82" s="2" t="s">
        <v>42</v>
      </c>
      <c r="H82" s="2">
        <v>100</v>
      </c>
      <c r="I82" s="2">
        <v>1981</v>
      </c>
      <c r="J82" s="63">
        <f>VLOOKUP(H82,'물량 단가 표'!$A$5:$F$22,6,0)</f>
        <v>224440</v>
      </c>
      <c r="K82" s="64">
        <f t="shared" si="1"/>
        <v>1.9346727999999997</v>
      </c>
      <c r="L82" s="2" t="s">
        <v>59</v>
      </c>
      <c r="M82" s="2" t="s">
        <v>11</v>
      </c>
    </row>
    <row r="83" spans="1:13" ht="14.1" customHeight="1">
      <c r="A83" s="2">
        <v>7940</v>
      </c>
      <c r="B83" s="2" t="s">
        <v>10</v>
      </c>
      <c r="C83" s="2" t="s">
        <v>54</v>
      </c>
      <c r="D83" s="2" t="s">
        <v>107</v>
      </c>
      <c r="E83" s="3" t="s">
        <v>108</v>
      </c>
      <c r="F83" s="2">
        <v>23.24</v>
      </c>
      <c r="G83" s="2" t="s">
        <v>21</v>
      </c>
      <c r="H83" s="2">
        <v>100</v>
      </c>
      <c r="I83" s="2">
        <v>1981</v>
      </c>
      <c r="J83" s="63">
        <f>VLOOKUP(H83,'물량 단가 표'!$A$5:$F$22,6,0)</f>
        <v>224440</v>
      </c>
      <c r="K83" s="64">
        <f t="shared" si="1"/>
        <v>5.2159855999999998</v>
      </c>
      <c r="L83" s="2" t="s">
        <v>59</v>
      </c>
      <c r="M83" s="2" t="s">
        <v>11</v>
      </c>
    </row>
    <row r="84" spans="1:13" ht="14.1" customHeight="1">
      <c r="A84" s="2">
        <v>8049</v>
      </c>
      <c r="B84" s="2" t="s">
        <v>10</v>
      </c>
      <c r="C84" s="2" t="s">
        <v>54</v>
      </c>
      <c r="D84" s="2" t="s">
        <v>229</v>
      </c>
      <c r="E84" s="3" t="s">
        <v>66</v>
      </c>
      <c r="F84" s="2">
        <v>113.85</v>
      </c>
      <c r="G84" s="2" t="s">
        <v>64</v>
      </c>
      <c r="H84" s="2">
        <v>900</v>
      </c>
      <c r="I84" s="2">
        <v>1979</v>
      </c>
      <c r="J84" s="63">
        <f>VLOOKUP(H84,'물량 단가 표'!$B$30:$D$37,3,0)</f>
        <v>878993</v>
      </c>
      <c r="K84" s="64">
        <f t="shared" si="1"/>
        <v>100.07335304999999</v>
      </c>
      <c r="L84" s="2" t="s">
        <v>59</v>
      </c>
      <c r="M84" s="2" t="s">
        <v>11</v>
      </c>
    </row>
    <row r="85" spans="1:13" ht="14.1" customHeight="1">
      <c r="A85" s="2">
        <v>8050</v>
      </c>
      <c r="B85" s="2" t="s">
        <v>43</v>
      </c>
      <c r="C85" s="2" t="s">
        <v>23</v>
      </c>
      <c r="D85" s="2" t="s">
        <v>128</v>
      </c>
      <c r="E85" s="3" t="s">
        <v>129</v>
      </c>
      <c r="F85" s="2">
        <v>115.88</v>
      </c>
      <c r="G85" s="2" t="s">
        <v>42</v>
      </c>
      <c r="H85" s="2">
        <v>500</v>
      </c>
      <c r="I85" s="2">
        <v>1979</v>
      </c>
      <c r="J85" s="63">
        <f>VLOOKUP(H85,'물량 단가 표'!$B$30:$D$37,3,0)</f>
        <v>436185</v>
      </c>
      <c r="K85" s="64">
        <f t="shared" si="1"/>
        <v>50.5451178</v>
      </c>
      <c r="L85" s="2" t="s">
        <v>59</v>
      </c>
      <c r="M85" s="2" t="s">
        <v>11</v>
      </c>
    </row>
    <row r="86" spans="1:13" ht="14.1" customHeight="1">
      <c r="A86" s="2">
        <v>8162</v>
      </c>
      <c r="B86" s="2" t="s">
        <v>43</v>
      </c>
      <c r="C86" s="2" t="s">
        <v>23</v>
      </c>
      <c r="D86" s="2" t="s">
        <v>73</v>
      </c>
      <c r="E86" s="3" t="s">
        <v>74</v>
      </c>
      <c r="F86" s="2">
        <v>7.88</v>
      </c>
      <c r="G86" s="2" t="s">
        <v>42</v>
      </c>
      <c r="H86" s="2">
        <v>350</v>
      </c>
      <c r="I86" s="2">
        <v>1979</v>
      </c>
      <c r="J86" s="63">
        <f>VLOOKUP(H86,'물량 단가 표'!$A$5:$F$22,6,0)</f>
        <v>406725</v>
      </c>
      <c r="K86" s="64">
        <f t="shared" si="1"/>
        <v>3.204993</v>
      </c>
      <c r="L86" s="2" t="s">
        <v>59</v>
      </c>
      <c r="M86" s="2" t="s">
        <v>11</v>
      </c>
    </row>
    <row r="87" spans="1:13" ht="14.1" customHeight="1">
      <c r="A87" s="2">
        <v>8379</v>
      </c>
      <c r="B87" s="2" t="s">
        <v>43</v>
      </c>
      <c r="C87" s="2" t="s">
        <v>23</v>
      </c>
      <c r="D87" s="2" t="s">
        <v>97</v>
      </c>
      <c r="E87" s="3" t="s">
        <v>98</v>
      </c>
      <c r="F87" s="2">
        <v>162.83000000000001</v>
      </c>
      <c r="G87" s="2" t="s">
        <v>42</v>
      </c>
      <c r="H87" s="2">
        <v>80</v>
      </c>
      <c r="I87" s="2">
        <v>1979</v>
      </c>
      <c r="J87" s="63">
        <f>VLOOKUP(H87,'물량 단가 표'!$A$5:$F$22,6,0)</f>
        <v>224440</v>
      </c>
      <c r="K87" s="64">
        <f t="shared" si="1"/>
        <v>36.545565200000006</v>
      </c>
      <c r="L87" s="2" t="s">
        <v>59</v>
      </c>
      <c r="M87" s="2" t="s">
        <v>11</v>
      </c>
    </row>
    <row r="88" spans="1:13" ht="14.1" customHeight="1">
      <c r="A88" s="2">
        <v>8408</v>
      </c>
      <c r="B88" s="2" t="s">
        <v>10</v>
      </c>
      <c r="C88" s="2" t="s">
        <v>54</v>
      </c>
      <c r="D88" s="2" t="s">
        <v>136</v>
      </c>
      <c r="E88" s="3" t="s">
        <v>137</v>
      </c>
      <c r="F88" s="2">
        <v>40.51</v>
      </c>
      <c r="G88" s="2" t="s">
        <v>42</v>
      </c>
      <c r="H88" s="2">
        <v>200</v>
      </c>
      <c r="I88" s="2">
        <v>1981</v>
      </c>
      <c r="J88" s="63">
        <f>VLOOKUP(H88,'물량 단가 표'!$A$5:$F$22,6,0)</f>
        <v>283893</v>
      </c>
      <c r="K88" s="64">
        <f t="shared" si="1"/>
        <v>11.50050543</v>
      </c>
      <c r="L88" s="2" t="s">
        <v>59</v>
      </c>
      <c r="M88" s="2" t="s">
        <v>11</v>
      </c>
    </row>
    <row r="89" spans="1:13" ht="14.1" customHeight="1">
      <c r="A89" s="2">
        <v>8409</v>
      </c>
      <c r="B89" s="2" t="s">
        <v>10</v>
      </c>
      <c r="C89" s="2" t="s">
        <v>54</v>
      </c>
      <c r="D89" s="2" t="s">
        <v>140</v>
      </c>
      <c r="E89" s="3" t="s">
        <v>141</v>
      </c>
      <c r="F89" s="2">
        <v>100.36</v>
      </c>
      <c r="G89" s="2" t="s">
        <v>21</v>
      </c>
      <c r="H89" s="2">
        <v>80</v>
      </c>
      <c r="I89" s="2">
        <v>1981</v>
      </c>
      <c r="J89" s="63">
        <f>VLOOKUP(H89,'물량 단가 표'!$A$5:$F$22,6,0)</f>
        <v>224440</v>
      </c>
      <c r="K89" s="64">
        <f t="shared" si="1"/>
        <v>22.524798399999998</v>
      </c>
      <c r="L89" s="2" t="s">
        <v>59</v>
      </c>
      <c r="M89" s="2" t="s">
        <v>11</v>
      </c>
    </row>
    <row r="90" spans="1:13" ht="14.1" customHeight="1">
      <c r="A90" s="2">
        <v>8474</v>
      </c>
      <c r="B90" s="2" t="s">
        <v>10</v>
      </c>
      <c r="C90" s="2" t="s">
        <v>54</v>
      </c>
      <c r="D90" s="2" t="s">
        <v>140</v>
      </c>
      <c r="E90" s="3" t="s">
        <v>141</v>
      </c>
      <c r="F90" s="2">
        <v>10.44</v>
      </c>
      <c r="G90" s="2" t="s">
        <v>21</v>
      </c>
      <c r="H90" s="2">
        <v>100</v>
      </c>
      <c r="I90" s="2">
        <v>1981</v>
      </c>
      <c r="J90" s="63">
        <f>VLOOKUP(H90,'물량 단가 표'!$A$5:$F$22,6,0)</f>
        <v>224440</v>
      </c>
      <c r="K90" s="64">
        <f t="shared" si="1"/>
        <v>2.3431535999999999</v>
      </c>
      <c r="L90" s="2" t="s">
        <v>59</v>
      </c>
      <c r="M90" s="2" t="s">
        <v>11</v>
      </c>
    </row>
    <row r="91" spans="1:13" ht="14.1" customHeight="1">
      <c r="A91" s="2">
        <v>8533</v>
      </c>
      <c r="B91" s="2" t="s">
        <v>10</v>
      </c>
      <c r="C91" s="2" t="s">
        <v>54</v>
      </c>
      <c r="D91" s="2" t="s">
        <v>109</v>
      </c>
      <c r="E91" s="3" t="s">
        <v>110</v>
      </c>
      <c r="F91" s="2">
        <v>178.2</v>
      </c>
      <c r="G91" s="2" t="s">
        <v>21</v>
      </c>
      <c r="H91" s="2">
        <v>100</v>
      </c>
      <c r="I91" s="2">
        <v>1981</v>
      </c>
      <c r="J91" s="63">
        <f>VLOOKUP(H91,'물량 단가 표'!$A$5:$F$22,6,0)</f>
        <v>224440</v>
      </c>
      <c r="K91" s="64">
        <f t="shared" si="1"/>
        <v>39.995207999999998</v>
      </c>
      <c r="L91" s="2" t="s">
        <v>59</v>
      </c>
      <c r="M91" s="2" t="s">
        <v>11</v>
      </c>
    </row>
    <row r="92" spans="1:13" ht="14.1" customHeight="1">
      <c r="A92" s="2">
        <v>8646</v>
      </c>
      <c r="B92" s="2" t="s">
        <v>10</v>
      </c>
      <c r="C92" s="2" t="s">
        <v>54</v>
      </c>
      <c r="D92" s="2" t="s">
        <v>109</v>
      </c>
      <c r="E92" s="3" t="s">
        <v>110</v>
      </c>
      <c r="F92" s="2">
        <v>134.5</v>
      </c>
      <c r="G92" s="2" t="s">
        <v>42</v>
      </c>
      <c r="H92" s="2">
        <v>900</v>
      </c>
      <c r="I92" s="2">
        <v>1983</v>
      </c>
      <c r="J92" s="63">
        <f>VLOOKUP(H92,'물량 단가 표'!$B$30:$D$37,3,0)</f>
        <v>878993</v>
      </c>
      <c r="K92" s="64">
        <f t="shared" si="1"/>
        <v>118.2245585</v>
      </c>
      <c r="L92" s="2" t="s">
        <v>59</v>
      </c>
      <c r="M92" s="2" t="s">
        <v>11</v>
      </c>
    </row>
    <row r="93" spans="1:13" ht="14.1" customHeight="1">
      <c r="A93" s="2">
        <v>8668</v>
      </c>
      <c r="B93" s="2" t="s">
        <v>10</v>
      </c>
      <c r="C93" s="2" t="s">
        <v>54</v>
      </c>
      <c r="D93" s="2" t="s">
        <v>229</v>
      </c>
      <c r="E93" s="3" t="s">
        <v>66</v>
      </c>
      <c r="F93" s="2">
        <v>18</v>
      </c>
      <c r="G93" s="2" t="s">
        <v>64</v>
      </c>
      <c r="H93" s="2">
        <v>900</v>
      </c>
      <c r="I93" s="2">
        <v>1979</v>
      </c>
      <c r="J93" s="63">
        <f>VLOOKUP(H93,'물량 단가 표'!$B$30:$D$37,3,0)</f>
        <v>878993</v>
      </c>
      <c r="K93" s="64">
        <f t="shared" si="1"/>
        <v>15.821873999999999</v>
      </c>
      <c r="L93" s="2" t="s">
        <v>59</v>
      </c>
      <c r="M93" s="2" t="s">
        <v>11</v>
      </c>
    </row>
    <row r="94" spans="1:13" ht="14.1" customHeight="1">
      <c r="A94" s="2">
        <v>8672</v>
      </c>
      <c r="B94" s="2" t="s">
        <v>10</v>
      </c>
      <c r="C94" s="2" t="s">
        <v>54</v>
      </c>
      <c r="D94" s="2" t="s">
        <v>136</v>
      </c>
      <c r="E94" s="3" t="s">
        <v>137</v>
      </c>
      <c r="F94" s="2">
        <v>42.38</v>
      </c>
      <c r="G94" s="2" t="s">
        <v>42</v>
      </c>
      <c r="H94" s="2">
        <v>200</v>
      </c>
      <c r="I94" s="2">
        <v>1981</v>
      </c>
      <c r="J94" s="63">
        <f>VLOOKUP(H94,'물량 단가 표'!$A$5:$F$22,6,0)</f>
        <v>283893</v>
      </c>
      <c r="K94" s="64">
        <f t="shared" si="1"/>
        <v>12.03138534</v>
      </c>
      <c r="L94" s="2" t="s">
        <v>59</v>
      </c>
      <c r="M94" s="2" t="s">
        <v>11</v>
      </c>
    </row>
    <row r="95" spans="1:13" ht="14.1" customHeight="1">
      <c r="A95" s="2">
        <v>8715</v>
      </c>
      <c r="B95" s="2" t="s">
        <v>10</v>
      </c>
      <c r="C95" s="2" t="s">
        <v>54</v>
      </c>
      <c r="D95" s="2" t="s">
        <v>136</v>
      </c>
      <c r="E95" s="3" t="s">
        <v>137</v>
      </c>
      <c r="F95" s="2">
        <v>48.24</v>
      </c>
      <c r="G95" s="2" t="s">
        <v>42</v>
      </c>
      <c r="H95" s="2">
        <v>200</v>
      </c>
      <c r="I95" s="2">
        <v>1981</v>
      </c>
      <c r="J95" s="63">
        <f>VLOOKUP(H95,'물량 단가 표'!$A$5:$F$22,6,0)</f>
        <v>283893</v>
      </c>
      <c r="K95" s="64">
        <f t="shared" si="1"/>
        <v>13.69499832</v>
      </c>
      <c r="L95" s="2" t="s">
        <v>59</v>
      </c>
      <c r="M95" s="2" t="s">
        <v>11</v>
      </c>
    </row>
    <row r="96" spans="1:13" ht="14.1" customHeight="1">
      <c r="A96" s="2">
        <v>8757</v>
      </c>
      <c r="B96" s="2" t="s">
        <v>10</v>
      </c>
      <c r="C96" s="2" t="s">
        <v>54</v>
      </c>
      <c r="D96" s="2" t="s">
        <v>107</v>
      </c>
      <c r="E96" s="3" t="s">
        <v>108</v>
      </c>
      <c r="F96" s="2">
        <v>14.97</v>
      </c>
      <c r="G96" s="2" t="s">
        <v>21</v>
      </c>
      <c r="H96" s="2">
        <v>100</v>
      </c>
      <c r="I96" s="2">
        <v>1981</v>
      </c>
      <c r="J96" s="63">
        <f>VLOOKUP(H96,'물량 단가 표'!$A$5:$F$22,6,0)</f>
        <v>224440</v>
      </c>
      <c r="K96" s="64">
        <f t="shared" si="1"/>
        <v>3.3598668000000003</v>
      </c>
      <c r="L96" s="2" t="s">
        <v>59</v>
      </c>
      <c r="M96" s="2" t="s">
        <v>11</v>
      </c>
    </row>
    <row r="97" spans="1:13" ht="14.1" customHeight="1">
      <c r="A97" s="2">
        <v>8797</v>
      </c>
      <c r="B97" s="2" t="s">
        <v>43</v>
      </c>
      <c r="C97" s="2" t="s">
        <v>23</v>
      </c>
      <c r="D97" s="2" t="s">
        <v>128</v>
      </c>
      <c r="E97" s="3" t="s">
        <v>129</v>
      </c>
      <c r="F97" s="2">
        <v>21.25</v>
      </c>
      <c r="G97" s="2" t="s">
        <v>42</v>
      </c>
      <c r="H97" s="2">
        <v>100</v>
      </c>
      <c r="I97" s="2">
        <v>1979</v>
      </c>
      <c r="J97" s="63">
        <f>VLOOKUP(H97,'물량 단가 표'!$A$5:$F$22,6,0)</f>
        <v>224440</v>
      </c>
      <c r="K97" s="64">
        <f t="shared" si="1"/>
        <v>4.7693500000000002</v>
      </c>
      <c r="L97" s="2" t="s">
        <v>59</v>
      </c>
      <c r="M97" s="2" t="s">
        <v>11</v>
      </c>
    </row>
    <row r="98" spans="1:13" ht="14.1" customHeight="1">
      <c r="A98" s="2">
        <v>8918</v>
      </c>
      <c r="B98" s="2" t="s">
        <v>43</v>
      </c>
      <c r="C98" s="2" t="s">
        <v>23</v>
      </c>
      <c r="D98" s="2" t="s">
        <v>73</v>
      </c>
      <c r="E98" s="3" t="s">
        <v>74</v>
      </c>
      <c r="F98" s="2">
        <v>43.32</v>
      </c>
      <c r="G98" s="2" t="s">
        <v>21</v>
      </c>
      <c r="H98" s="2">
        <v>150</v>
      </c>
      <c r="I98" s="2">
        <v>1980</v>
      </c>
      <c r="J98" s="63">
        <f>VLOOKUP(H98,'물량 단가 표'!$A$5:$F$22,6,0)</f>
        <v>262992</v>
      </c>
      <c r="K98" s="64">
        <f t="shared" si="1"/>
        <v>11.392813439999999</v>
      </c>
      <c r="L98" s="2" t="s">
        <v>59</v>
      </c>
      <c r="M98" s="2" t="s">
        <v>11</v>
      </c>
    </row>
    <row r="99" spans="1:13" ht="14.1" customHeight="1">
      <c r="A99" s="2">
        <v>8970</v>
      </c>
      <c r="B99" s="2" t="s">
        <v>10</v>
      </c>
      <c r="C99" s="2" t="s">
        <v>54</v>
      </c>
      <c r="D99" s="2" t="s">
        <v>99</v>
      </c>
      <c r="E99" s="3" t="s">
        <v>100</v>
      </c>
      <c r="F99" s="2">
        <v>63.91</v>
      </c>
      <c r="G99" s="2" t="s">
        <v>42</v>
      </c>
      <c r="H99" s="2">
        <v>100</v>
      </c>
      <c r="I99" s="2">
        <v>1981</v>
      </c>
      <c r="J99" s="63">
        <f>VLOOKUP(H99,'물량 단가 표'!$A$5:$F$22,6,0)</f>
        <v>224440</v>
      </c>
      <c r="K99" s="64">
        <f t="shared" si="1"/>
        <v>14.343960399999999</v>
      </c>
      <c r="L99" s="2" t="s">
        <v>59</v>
      </c>
      <c r="M99" s="2" t="s">
        <v>11</v>
      </c>
    </row>
    <row r="100" spans="1:13" ht="14.1" customHeight="1">
      <c r="A100" s="2">
        <v>9062</v>
      </c>
      <c r="B100" s="2" t="s">
        <v>10</v>
      </c>
      <c r="C100" s="2" t="s">
        <v>54</v>
      </c>
      <c r="D100" s="2" t="s">
        <v>67</v>
      </c>
      <c r="E100" s="3" t="s">
        <v>68</v>
      </c>
      <c r="F100" s="2">
        <v>77.05</v>
      </c>
      <c r="G100" s="2" t="s">
        <v>42</v>
      </c>
      <c r="H100" s="2">
        <v>150</v>
      </c>
      <c r="I100" s="2" t="s">
        <v>16</v>
      </c>
      <c r="J100" s="63">
        <f>VLOOKUP(H100,'물량 단가 표'!$A$5:$F$22,6,0)</f>
        <v>262992</v>
      </c>
      <c r="K100" s="64">
        <f t="shared" si="1"/>
        <v>20.263533599999999</v>
      </c>
      <c r="L100" s="2" t="s">
        <v>59</v>
      </c>
      <c r="M100" s="2" t="s">
        <v>11</v>
      </c>
    </row>
    <row r="101" spans="1:13" ht="14.1" customHeight="1">
      <c r="A101" s="2">
        <v>9108</v>
      </c>
      <c r="B101" s="2" t="s">
        <v>10</v>
      </c>
      <c r="C101" s="2" t="s">
        <v>54</v>
      </c>
      <c r="D101" s="2" t="s">
        <v>107</v>
      </c>
      <c r="E101" s="3" t="s">
        <v>108</v>
      </c>
      <c r="F101" s="2">
        <v>53.9</v>
      </c>
      <c r="G101" s="2" t="s">
        <v>42</v>
      </c>
      <c r="H101" s="2">
        <v>150</v>
      </c>
      <c r="I101" s="2">
        <v>1981</v>
      </c>
      <c r="J101" s="63">
        <f>VLOOKUP(H101,'물량 단가 표'!$A$5:$F$22,6,0)</f>
        <v>262992</v>
      </c>
      <c r="K101" s="64">
        <f t="shared" si="1"/>
        <v>14.1752688</v>
      </c>
      <c r="L101" s="2" t="s">
        <v>59</v>
      </c>
      <c r="M101" s="2" t="s">
        <v>11</v>
      </c>
    </row>
    <row r="102" spans="1:13" ht="14.1" customHeight="1">
      <c r="A102" s="2">
        <v>9112</v>
      </c>
      <c r="B102" s="2" t="s">
        <v>10</v>
      </c>
      <c r="C102" s="2" t="s">
        <v>54</v>
      </c>
      <c r="D102" s="2" t="s">
        <v>134</v>
      </c>
      <c r="E102" s="3" t="s">
        <v>135</v>
      </c>
      <c r="F102" s="2">
        <v>15.47</v>
      </c>
      <c r="G102" s="2" t="s">
        <v>42</v>
      </c>
      <c r="H102" s="2">
        <v>900</v>
      </c>
      <c r="I102" s="2">
        <v>1983</v>
      </c>
      <c r="J102" s="63">
        <f>VLOOKUP(H102,'물량 단가 표'!$B$30:$D$37,3,0)</f>
        <v>878993</v>
      </c>
      <c r="K102" s="64">
        <f t="shared" si="1"/>
        <v>13.598021710000001</v>
      </c>
      <c r="L102" s="2" t="s">
        <v>59</v>
      </c>
      <c r="M102" s="2" t="s">
        <v>11</v>
      </c>
    </row>
    <row r="103" spans="1:13" ht="14.1" customHeight="1">
      <c r="A103" s="2">
        <v>9153</v>
      </c>
      <c r="B103" s="2" t="s">
        <v>43</v>
      </c>
      <c r="C103" s="2" t="s">
        <v>23</v>
      </c>
      <c r="D103" s="2" t="s">
        <v>73</v>
      </c>
      <c r="E103" s="3" t="s">
        <v>74</v>
      </c>
      <c r="F103" s="2">
        <v>8.91</v>
      </c>
      <c r="G103" s="2" t="s">
        <v>21</v>
      </c>
      <c r="H103" s="2">
        <v>150</v>
      </c>
      <c r="I103" s="2">
        <v>1980</v>
      </c>
      <c r="J103" s="63">
        <f>VLOOKUP(H103,'물량 단가 표'!$A$5:$F$22,6,0)</f>
        <v>262992</v>
      </c>
      <c r="K103" s="64">
        <f t="shared" si="1"/>
        <v>2.3432587200000001</v>
      </c>
      <c r="L103" s="2" t="s">
        <v>59</v>
      </c>
      <c r="M103" s="2" t="s">
        <v>11</v>
      </c>
    </row>
    <row r="104" spans="1:13" ht="14.1" customHeight="1">
      <c r="A104" s="2">
        <v>9263</v>
      </c>
      <c r="B104" s="2" t="s">
        <v>43</v>
      </c>
      <c r="C104" s="2" t="s">
        <v>23</v>
      </c>
      <c r="D104" s="2" t="s">
        <v>97</v>
      </c>
      <c r="E104" s="3" t="s">
        <v>98</v>
      </c>
      <c r="F104" s="2">
        <v>8.1</v>
      </c>
      <c r="G104" s="2" t="s">
        <v>42</v>
      </c>
      <c r="H104" s="2">
        <v>200</v>
      </c>
      <c r="I104" s="2">
        <v>1980</v>
      </c>
      <c r="J104" s="63">
        <f>VLOOKUP(H104,'물량 단가 표'!$A$5:$F$22,6,0)</f>
        <v>283893</v>
      </c>
      <c r="K104" s="64">
        <f t="shared" si="1"/>
        <v>2.2995332999999998</v>
      </c>
      <c r="L104" s="2" t="s">
        <v>59</v>
      </c>
      <c r="M104" s="2" t="s">
        <v>11</v>
      </c>
    </row>
    <row r="105" spans="1:13" ht="14.1" customHeight="1">
      <c r="A105" s="2">
        <v>9277</v>
      </c>
      <c r="B105" s="2" t="s">
        <v>10</v>
      </c>
      <c r="C105" s="2" t="s">
        <v>54</v>
      </c>
      <c r="D105" s="2" t="s">
        <v>101</v>
      </c>
      <c r="E105" s="3" t="s">
        <v>102</v>
      </c>
      <c r="F105" s="2">
        <v>158.33000000000001</v>
      </c>
      <c r="G105" s="2" t="s">
        <v>42</v>
      </c>
      <c r="H105" s="2">
        <v>100</v>
      </c>
      <c r="I105" s="2">
        <v>1981</v>
      </c>
      <c r="J105" s="63">
        <f>VLOOKUP(H105,'물량 단가 표'!$A$5:$F$22,6,0)</f>
        <v>224440</v>
      </c>
      <c r="K105" s="64">
        <f t="shared" si="1"/>
        <v>35.5355852</v>
      </c>
      <c r="L105" s="2" t="s">
        <v>59</v>
      </c>
      <c r="M105" s="2" t="s">
        <v>11</v>
      </c>
    </row>
    <row r="106" spans="1:13" ht="14.1" customHeight="1">
      <c r="A106" s="2">
        <v>9452</v>
      </c>
      <c r="B106" s="2" t="s">
        <v>43</v>
      </c>
      <c r="C106" s="2" t="s">
        <v>23</v>
      </c>
      <c r="D106" s="2" t="s">
        <v>73</v>
      </c>
      <c r="E106" s="3" t="s">
        <v>74</v>
      </c>
      <c r="F106" s="2">
        <v>127.17</v>
      </c>
      <c r="G106" s="2" t="s">
        <v>21</v>
      </c>
      <c r="H106" s="2">
        <v>150</v>
      </c>
      <c r="I106" s="2">
        <v>1979</v>
      </c>
      <c r="J106" s="63">
        <f>VLOOKUP(H106,'물량 단가 표'!$A$5:$F$22,6,0)</f>
        <v>262992</v>
      </c>
      <c r="K106" s="64">
        <f t="shared" si="1"/>
        <v>33.44469264</v>
      </c>
      <c r="L106" s="2" t="s">
        <v>59</v>
      </c>
      <c r="M106" s="2" t="s">
        <v>11</v>
      </c>
    </row>
    <row r="107" spans="1:13" ht="14.1" customHeight="1">
      <c r="A107" s="2">
        <v>9837</v>
      </c>
      <c r="B107" s="2" t="s">
        <v>43</v>
      </c>
      <c r="C107" s="2" t="s">
        <v>23</v>
      </c>
      <c r="D107" s="2" t="s">
        <v>128</v>
      </c>
      <c r="E107" s="3" t="s">
        <v>129</v>
      </c>
      <c r="F107" s="2">
        <v>132.28</v>
      </c>
      <c r="G107" s="2" t="s">
        <v>42</v>
      </c>
      <c r="H107" s="2">
        <v>300</v>
      </c>
      <c r="I107" s="2">
        <v>1979</v>
      </c>
      <c r="J107" s="63">
        <f>VLOOKUP(H107,'물량 단가 표'!$A$5:$F$22,6,0)</f>
        <v>362252</v>
      </c>
      <c r="K107" s="64">
        <f t="shared" si="1"/>
        <v>47.918694560000006</v>
      </c>
      <c r="L107" s="2" t="s">
        <v>59</v>
      </c>
      <c r="M107" s="2" t="s">
        <v>11</v>
      </c>
    </row>
    <row r="108" spans="1:13" ht="14.1" customHeight="1">
      <c r="A108" s="2">
        <v>9953</v>
      </c>
      <c r="B108" s="2" t="s">
        <v>43</v>
      </c>
      <c r="C108" s="2" t="s">
        <v>23</v>
      </c>
      <c r="D108" s="2" t="s">
        <v>73</v>
      </c>
      <c r="E108" s="3" t="s">
        <v>74</v>
      </c>
      <c r="F108" s="2">
        <v>9.17</v>
      </c>
      <c r="G108" s="2" t="s">
        <v>21</v>
      </c>
      <c r="H108" s="2">
        <v>150</v>
      </c>
      <c r="I108" s="2">
        <v>1980</v>
      </c>
      <c r="J108" s="63">
        <f>VLOOKUP(H108,'물량 단가 표'!$A$5:$F$22,6,0)</f>
        <v>262992</v>
      </c>
      <c r="K108" s="64">
        <f t="shared" si="1"/>
        <v>2.4116366400000002</v>
      </c>
      <c r="L108" s="2" t="s">
        <v>59</v>
      </c>
      <c r="M108" s="2" t="s">
        <v>11</v>
      </c>
    </row>
    <row r="109" spans="1:13" ht="14.1" customHeight="1">
      <c r="A109" s="2">
        <v>10002</v>
      </c>
      <c r="B109" s="2" t="s">
        <v>10</v>
      </c>
      <c r="C109" s="2" t="s">
        <v>54</v>
      </c>
      <c r="D109" s="2" t="s">
        <v>99</v>
      </c>
      <c r="E109" s="3" t="s">
        <v>100</v>
      </c>
      <c r="F109" s="2">
        <v>45.58</v>
      </c>
      <c r="G109" s="2" t="s">
        <v>42</v>
      </c>
      <c r="H109" s="2">
        <v>100</v>
      </c>
      <c r="I109" s="2">
        <v>1981</v>
      </c>
      <c r="J109" s="63">
        <f>VLOOKUP(H109,'물량 단가 표'!$A$5:$F$22,6,0)</f>
        <v>224440</v>
      </c>
      <c r="K109" s="64">
        <f t="shared" si="1"/>
        <v>10.229975199999998</v>
      </c>
      <c r="L109" s="2" t="s">
        <v>59</v>
      </c>
      <c r="M109" s="2" t="s">
        <v>11</v>
      </c>
    </row>
    <row r="110" spans="1:13" ht="14.1" customHeight="1">
      <c r="A110" s="2">
        <v>10010</v>
      </c>
      <c r="B110" s="2" t="s">
        <v>10</v>
      </c>
      <c r="C110" s="2" t="s">
        <v>54</v>
      </c>
      <c r="D110" s="2" t="s">
        <v>143</v>
      </c>
      <c r="E110" s="3" t="s">
        <v>144</v>
      </c>
      <c r="F110" s="2">
        <v>218.19</v>
      </c>
      <c r="G110" s="2" t="s">
        <v>42</v>
      </c>
      <c r="H110" s="2">
        <v>200</v>
      </c>
      <c r="I110" s="2">
        <v>1985</v>
      </c>
      <c r="J110" s="63">
        <f>VLOOKUP(H110,'물량 단가 표'!$A$5:$F$22,6,0)</f>
        <v>283893</v>
      </c>
      <c r="K110" s="64">
        <f t="shared" si="1"/>
        <v>61.94261367</v>
      </c>
      <c r="L110" s="2" t="s">
        <v>59</v>
      </c>
      <c r="M110" s="2" t="s">
        <v>11</v>
      </c>
    </row>
    <row r="111" spans="1:13" ht="14.1" customHeight="1">
      <c r="A111" s="2">
        <v>10113</v>
      </c>
      <c r="B111" s="2" t="s">
        <v>10</v>
      </c>
      <c r="C111" s="2" t="s">
        <v>54</v>
      </c>
      <c r="D111" s="2" t="s">
        <v>99</v>
      </c>
      <c r="E111" s="3" t="s">
        <v>100</v>
      </c>
      <c r="F111" s="2">
        <v>18.07</v>
      </c>
      <c r="G111" s="2" t="s">
        <v>42</v>
      </c>
      <c r="H111" s="2">
        <v>100</v>
      </c>
      <c r="I111" s="2">
        <v>1981</v>
      </c>
      <c r="J111" s="63">
        <f>VLOOKUP(H111,'물량 단가 표'!$A$5:$F$22,6,0)</f>
        <v>224440</v>
      </c>
      <c r="K111" s="64">
        <f t="shared" si="1"/>
        <v>4.0556308000000003</v>
      </c>
      <c r="L111" s="2" t="s">
        <v>59</v>
      </c>
      <c r="M111" s="2" t="s">
        <v>11</v>
      </c>
    </row>
    <row r="112" spans="1:13" ht="14.1" customHeight="1">
      <c r="A112" s="2">
        <v>10272</v>
      </c>
      <c r="B112" s="2" t="s">
        <v>10</v>
      </c>
      <c r="C112" s="2" t="s">
        <v>54</v>
      </c>
      <c r="D112" s="2" t="s">
        <v>99</v>
      </c>
      <c r="E112" s="3" t="s">
        <v>100</v>
      </c>
      <c r="F112" s="2">
        <v>38.47</v>
      </c>
      <c r="G112" s="2" t="s">
        <v>42</v>
      </c>
      <c r="H112" s="2">
        <v>100</v>
      </c>
      <c r="I112" s="2">
        <v>1981</v>
      </c>
      <c r="J112" s="63">
        <f>VLOOKUP(H112,'물량 단가 표'!$A$5:$F$22,6,0)</f>
        <v>224440</v>
      </c>
      <c r="K112" s="64">
        <f t="shared" si="1"/>
        <v>8.6342067999999994</v>
      </c>
      <c r="L112" s="2" t="s">
        <v>59</v>
      </c>
      <c r="M112" s="2" t="s">
        <v>11</v>
      </c>
    </row>
    <row r="113" spans="1:13" ht="14.1" customHeight="1">
      <c r="A113" s="2">
        <v>10326</v>
      </c>
      <c r="B113" s="2" t="s">
        <v>43</v>
      </c>
      <c r="C113" s="2" t="s">
        <v>23</v>
      </c>
      <c r="D113" s="2" t="s">
        <v>97</v>
      </c>
      <c r="E113" s="3" t="s">
        <v>98</v>
      </c>
      <c r="F113" s="2">
        <v>234.29</v>
      </c>
      <c r="G113" s="2" t="s">
        <v>64</v>
      </c>
      <c r="H113" s="2">
        <v>900</v>
      </c>
      <c r="I113" s="2">
        <v>1979</v>
      </c>
      <c r="J113" s="63">
        <f>VLOOKUP(H113,'물량 단가 표'!$B$30:$D$37,3,0)</f>
        <v>878993</v>
      </c>
      <c r="K113" s="64">
        <f t="shared" si="1"/>
        <v>205.93926997</v>
      </c>
      <c r="L113" s="2" t="s">
        <v>59</v>
      </c>
      <c r="M113" s="2" t="s">
        <v>11</v>
      </c>
    </row>
    <row r="114" spans="1:13" ht="14.1" customHeight="1">
      <c r="A114" s="2">
        <v>10399</v>
      </c>
      <c r="B114" s="2" t="s">
        <v>43</v>
      </c>
      <c r="C114" s="2" t="s">
        <v>23</v>
      </c>
      <c r="D114" s="2" t="s">
        <v>73</v>
      </c>
      <c r="E114" s="3" t="s">
        <v>74</v>
      </c>
      <c r="F114" s="2">
        <v>9.91</v>
      </c>
      <c r="G114" s="2" t="s">
        <v>21</v>
      </c>
      <c r="H114" s="2">
        <v>150</v>
      </c>
      <c r="I114" s="2">
        <v>1979</v>
      </c>
      <c r="J114" s="63">
        <f>VLOOKUP(H114,'물량 단가 표'!$A$5:$F$22,6,0)</f>
        <v>262992</v>
      </c>
      <c r="K114" s="64">
        <f t="shared" si="1"/>
        <v>2.6062507200000002</v>
      </c>
      <c r="L114" s="2" t="s">
        <v>59</v>
      </c>
      <c r="M114" s="2" t="s">
        <v>11</v>
      </c>
    </row>
    <row r="115" spans="1:13" ht="14.1" customHeight="1">
      <c r="A115" s="2">
        <v>10509</v>
      </c>
      <c r="B115" s="2" t="s">
        <v>43</v>
      </c>
      <c r="C115" s="2" t="s">
        <v>23</v>
      </c>
      <c r="D115" s="2" t="s">
        <v>97</v>
      </c>
      <c r="E115" s="3" t="s">
        <v>98</v>
      </c>
      <c r="F115" s="2">
        <v>8.6199999999999992</v>
      </c>
      <c r="G115" s="2" t="s">
        <v>42</v>
      </c>
      <c r="H115" s="2">
        <v>80</v>
      </c>
      <c r="I115" s="2">
        <v>1979</v>
      </c>
      <c r="J115" s="63">
        <f>VLOOKUP(H115,'물량 단가 표'!$A$5:$F$22,6,0)</f>
        <v>224440</v>
      </c>
      <c r="K115" s="64">
        <f t="shared" si="1"/>
        <v>1.9346727999999997</v>
      </c>
      <c r="L115" s="2" t="s">
        <v>59</v>
      </c>
      <c r="M115" s="2" t="s">
        <v>11</v>
      </c>
    </row>
    <row r="116" spans="1:13" ht="14.1" customHeight="1">
      <c r="A116" s="2">
        <v>10799</v>
      </c>
      <c r="B116" s="2" t="s">
        <v>43</v>
      </c>
      <c r="C116" s="2" t="s">
        <v>23</v>
      </c>
      <c r="D116" s="2" t="s">
        <v>73</v>
      </c>
      <c r="E116" s="3" t="s">
        <v>74</v>
      </c>
      <c r="F116" s="2">
        <v>18.47</v>
      </c>
      <c r="G116" s="2" t="s">
        <v>21</v>
      </c>
      <c r="H116" s="2">
        <v>100</v>
      </c>
      <c r="I116" s="2">
        <v>1979</v>
      </c>
      <c r="J116" s="63">
        <f>VLOOKUP(H116,'물량 단가 표'!$A$5:$F$22,6,0)</f>
        <v>224440</v>
      </c>
      <c r="K116" s="64">
        <f t="shared" si="1"/>
        <v>4.1454067999999999</v>
      </c>
      <c r="L116" s="2" t="s">
        <v>59</v>
      </c>
      <c r="M116" s="2" t="s">
        <v>11</v>
      </c>
    </row>
    <row r="117" spans="1:13" ht="14.1" customHeight="1">
      <c r="A117" s="2">
        <v>10900</v>
      </c>
      <c r="B117" s="2" t="s">
        <v>10</v>
      </c>
      <c r="C117" s="2" t="s">
        <v>54</v>
      </c>
      <c r="D117" s="2" t="s">
        <v>99</v>
      </c>
      <c r="E117" s="3" t="s">
        <v>100</v>
      </c>
      <c r="F117" s="2">
        <v>26.44</v>
      </c>
      <c r="G117" s="2" t="s">
        <v>42</v>
      </c>
      <c r="H117" s="2">
        <v>100</v>
      </c>
      <c r="I117" s="2">
        <v>1981</v>
      </c>
      <c r="J117" s="63">
        <f>VLOOKUP(H117,'물량 단가 표'!$A$5:$F$22,6,0)</f>
        <v>224440</v>
      </c>
      <c r="K117" s="64">
        <f t="shared" si="1"/>
        <v>5.9341936000000004</v>
      </c>
      <c r="L117" s="2" t="s">
        <v>59</v>
      </c>
      <c r="M117" s="2" t="s">
        <v>11</v>
      </c>
    </row>
    <row r="118" spans="1:13" ht="14.1" customHeight="1">
      <c r="A118" s="2">
        <v>10961</v>
      </c>
      <c r="B118" s="2" t="s">
        <v>43</v>
      </c>
      <c r="C118" s="2" t="s">
        <v>23</v>
      </c>
      <c r="D118" s="2" t="s">
        <v>73</v>
      </c>
      <c r="E118" s="3" t="s">
        <v>74</v>
      </c>
      <c r="F118" s="2">
        <v>83.87</v>
      </c>
      <c r="G118" s="2" t="s">
        <v>21</v>
      </c>
      <c r="H118" s="2">
        <v>150</v>
      </c>
      <c r="I118" s="2">
        <v>1979</v>
      </c>
      <c r="J118" s="63">
        <f>VLOOKUP(H118,'물량 단가 표'!$A$5:$F$22,6,0)</f>
        <v>262992</v>
      </c>
      <c r="K118" s="64">
        <f t="shared" si="1"/>
        <v>22.057139040000003</v>
      </c>
      <c r="L118" s="2" t="s">
        <v>59</v>
      </c>
      <c r="M118" s="2" t="s">
        <v>11</v>
      </c>
    </row>
    <row r="119" spans="1:13" ht="14.1" customHeight="1">
      <c r="A119" s="2">
        <v>11365</v>
      </c>
      <c r="B119" s="2" t="s">
        <v>10</v>
      </c>
      <c r="C119" s="2" t="s">
        <v>54</v>
      </c>
      <c r="D119" s="2" t="s">
        <v>99</v>
      </c>
      <c r="E119" s="3" t="s">
        <v>100</v>
      </c>
      <c r="F119" s="2">
        <v>31.7</v>
      </c>
      <c r="G119" s="2" t="s">
        <v>42</v>
      </c>
      <c r="H119" s="2">
        <v>300</v>
      </c>
      <c r="I119" s="2">
        <v>1981</v>
      </c>
      <c r="J119" s="63">
        <f>VLOOKUP(H119,'물량 단가 표'!$A$5:$F$22,6,0)</f>
        <v>362252</v>
      </c>
      <c r="K119" s="64">
        <f t="shared" si="1"/>
        <v>11.483388400000001</v>
      </c>
      <c r="L119" s="2" t="s">
        <v>59</v>
      </c>
      <c r="M119" s="2" t="s">
        <v>11</v>
      </c>
    </row>
    <row r="120" spans="1:13" ht="14.1" customHeight="1">
      <c r="A120" s="2">
        <v>11391</v>
      </c>
      <c r="B120" s="2" t="s">
        <v>43</v>
      </c>
      <c r="C120" s="2" t="s">
        <v>23</v>
      </c>
      <c r="D120" s="2" t="s">
        <v>65</v>
      </c>
      <c r="E120" s="3" t="s">
        <v>121</v>
      </c>
      <c r="F120" s="2">
        <v>93.49</v>
      </c>
      <c r="G120" s="2" t="s">
        <v>64</v>
      </c>
      <c r="H120" s="2">
        <v>900</v>
      </c>
      <c r="I120" s="2">
        <v>1979</v>
      </c>
      <c r="J120" s="63">
        <f>VLOOKUP(H120,'물량 단가 표'!$B$30:$D$37,3,0)</f>
        <v>878993</v>
      </c>
      <c r="K120" s="64">
        <f t="shared" si="1"/>
        <v>82.177055569999993</v>
      </c>
      <c r="L120" s="2" t="s">
        <v>59</v>
      </c>
      <c r="M120" s="2" t="s">
        <v>11</v>
      </c>
    </row>
    <row r="121" spans="1:13" ht="14.1" customHeight="1">
      <c r="A121" s="2">
        <v>11440</v>
      </c>
      <c r="B121" s="2" t="s">
        <v>10</v>
      </c>
      <c r="C121" s="2" t="s">
        <v>54</v>
      </c>
      <c r="D121" s="2" t="s">
        <v>134</v>
      </c>
      <c r="E121" s="3" t="s">
        <v>135</v>
      </c>
      <c r="F121" s="2">
        <v>35.99</v>
      </c>
      <c r="G121" s="2" t="s">
        <v>42</v>
      </c>
      <c r="H121" s="2">
        <v>900</v>
      </c>
      <c r="I121" s="2">
        <v>1983</v>
      </c>
      <c r="J121" s="63">
        <f>VLOOKUP(H121,'물량 단가 표'!$B$30:$D$37,3,0)</f>
        <v>878993</v>
      </c>
      <c r="K121" s="64">
        <f t="shared" si="1"/>
        <v>31.63495807</v>
      </c>
      <c r="L121" s="2" t="s">
        <v>59</v>
      </c>
      <c r="M121" s="2" t="s">
        <v>11</v>
      </c>
    </row>
    <row r="122" spans="1:13" ht="14.1" customHeight="1">
      <c r="A122" s="2">
        <v>11540</v>
      </c>
      <c r="B122" s="2" t="s">
        <v>43</v>
      </c>
      <c r="C122" s="2" t="s">
        <v>23</v>
      </c>
      <c r="D122" s="2" t="s">
        <v>73</v>
      </c>
      <c r="E122" s="3" t="s">
        <v>74</v>
      </c>
      <c r="F122" s="2">
        <v>25.03</v>
      </c>
      <c r="G122" s="2" t="s">
        <v>21</v>
      </c>
      <c r="H122" s="2">
        <v>150</v>
      </c>
      <c r="I122" s="2">
        <v>1980</v>
      </c>
      <c r="J122" s="63">
        <f>VLOOKUP(H122,'물량 단가 표'!$A$5:$F$22,6,0)</f>
        <v>262992</v>
      </c>
      <c r="K122" s="64">
        <f t="shared" si="1"/>
        <v>6.5826897600000009</v>
      </c>
      <c r="L122" s="2" t="s">
        <v>59</v>
      </c>
      <c r="M122" s="2" t="s">
        <v>11</v>
      </c>
    </row>
    <row r="123" spans="1:13" ht="14.1" customHeight="1">
      <c r="A123" s="2">
        <v>11601</v>
      </c>
      <c r="B123" s="2" t="s">
        <v>10</v>
      </c>
      <c r="C123" s="2" t="s">
        <v>54</v>
      </c>
      <c r="D123" s="2" t="s">
        <v>143</v>
      </c>
      <c r="E123" s="3" t="s">
        <v>144</v>
      </c>
      <c r="F123" s="2">
        <v>74.849999999999994</v>
      </c>
      <c r="G123" s="2" t="s">
        <v>42</v>
      </c>
      <c r="H123" s="2">
        <v>200</v>
      </c>
      <c r="I123" s="2">
        <v>1985</v>
      </c>
      <c r="J123" s="63">
        <f>VLOOKUP(H123,'물량 단가 표'!$A$5:$F$22,6,0)</f>
        <v>283893</v>
      </c>
      <c r="K123" s="64">
        <f t="shared" si="1"/>
        <v>21.249391049999996</v>
      </c>
      <c r="L123" s="2" t="s">
        <v>59</v>
      </c>
      <c r="M123" s="2" t="s">
        <v>11</v>
      </c>
    </row>
    <row r="124" spans="1:13" ht="14.1" customHeight="1">
      <c r="A124" s="2">
        <v>11709</v>
      </c>
      <c r="B124" s="2" t="s">
        <v>43</v>
      </c>
      <c r="C124" s="2" t="s">
        <v>23</v>
      </c>
      <c r="D124" s="2" t="s">
        <v>97</v>
      </c>
      <c r="E124" s="3" t="s">
        <v>98</v>
      </c>
      <c r="F124" s="2">
        <v>435.1</v>
      </c>
      <c r="G124" s="2" t="s">
        <v>42</v>
      </c>
      <c r="H124" s="2">
        <v>80</v>
      </c>
      <c r="I124" s="2">
        <v>1984</v>
      </c>
      <c r="J124" s="63">
        <f>VLOOKUP(H124,'물량 단가 표'!$A$5:$F$22,6,0)</f>
        <v>224440</v>
      </c>
      <c r="K124" s="64">
        <f t="shared" si="1"/>
        <v>97.653844000000007</v>
      </c>
      <c r="L124" s="2" t="s">
        <v>59</v>
      </c>
      <c r="M124" s="2" t="s">
        <v>11</v>
      </c>
    </row>
    <row r="125" spans="1:13" ht="14.1" customHeight="1">
      <c r="A125" s="2">
        <v>11840</v>
      </c>
      <c r="B125" s="2" t="s">
        <v>10</v>
      </c>
      <c r="C125" s="2" t="s">
        <v>54</v>
      </c>
      <c r="D125" s="2" t="s">
        <v>99</v>
      </c>
      <c r="E125" s="3" t="s">
        <v>100</v>
      </c>
      <c r="F125" s="2">
        <v>12.4</v>
      </c>
      <c r="G125" s="2" t="s">
        <v>42</v>
      </c>
      <c r="H125" s="2">
        <v>100</v>
      </c>
      <c r="I125" s="2">
        <v>1981</v>
      </c>
      <c r="J125" s="63">
        <f>VLOOKUP(H125,'물량 단가 표'!$A$5:$F$22,6,0)</f>
        <v>224440</v>
      </c>
      <c r="K125" s="64">
        <f t="shared" si="1"/>
        <v>2.7830560000000002</v>
      </c>
      <c r="L125" s="2" t="s">
        <v>59</v>
      </c>
      <c r="M125" s="2" t="s">
        <v>11</v>
      </c>
    </row>
    <row r="126" spans="1:13" ht="14.1" customHeight="1">
      <c r="A126" s="2">
        <v>11904</v>
      </c>
      <c r="B126" s="2" t="s">
        <v>10</v>
      </c>
      <c r="C126" s="2" t="s">
        <v>54</v>
      </c>
      <c r="D126" s="2" t="s">
        <v>99</v>
      </c>
      <c r="E126" s="3" t="s">
        <v>100</v>
      </c>
      <c r="F126" s="2">
        <v>54.86</v>
      </c>
      <c r="G126" s="2" t="s">
        <v>42</v>
      </c>
      <c r="H126" s="2">
        <v>100</v>
      </c>
      <c r="I126" s="2">
        <v>1981</v>
      </c>
      <c r="J126" s="63">
        <f>VLOOKUP(H126,'물량 단가 표'!$A$5:$F$22,6,0)</f>
        <v>224440</v>
      </c>
      <c r="K126" s="64">
        <f t="shared" si="1"/>
        <v>12.312778400000001</v>
      </c>
      <c r="L126" s="2" t="s">
        <v>59</v>
      </c>
      <c r="M126" s="2" t="s">
        <v>11</v>
      </c>
    </row>
    <row r="127" spans="1:13" ht="14.1" customHeight="1">
      <c r="A127" s="2">
        <v>11906</v>
      </c>
      <c r="B127" s="2" t="s">
        <v>10</v>
      </c>
      <c r="C127" s="2" t="s">
        <v>54</v>
      </c>
      <c r="D127" s="2" t="s">
        <v>99</v>
      </c>
      <c r="E127" s="3" t="s">
        <v>100</v>
      </c>
      <c r="F127" s="2">
        <v>53.42</v>
      </c>
      <c r="G127" s="2" t="s">
        <v>42</v>
      </c>
      <c r="H127" s="2">
        <v>100</v>
      </c>
      <c r="I127" s="2">
        <v>1981</v>
      </c>
      <c r="J127" s="63">
        <f>VLOOKUP(H127,'물량 단가 표'!$A$5:$F$22,6,0)</f>
        <v>224440</v>
      </c>
      <c r="K127" s="64">
        <f t="shared" si="1"/>
        <v>11.989584800000001</v>
      </c>
      <c r="L127" s="2" t="s">
        <v>59</v>
      </c>
      <c r="M127" s="2" t="s">
        <v>11</v>
      </c>
    </row>
    <row r="128" spans="1:13" ht="14.1" customHeight="1">
      <c r="A128" s="2">
        <v>11909</v>
      </c>
      <c r="B128" s="2" t="s">
        <v>43</v>
      </c>
      <c r="C128" s="2" t="s">
        <v>23</v>
      </c>
      <c r="D128" s="2" t="s">
        <v>128</v>
      </c>
      <c r="E128" s="3" t="s">
        <v>129</v>
      </c>
      <c r="F128" s="2">
        <v>82.99</v>
      </c>
      <c r="G128" s="2" t="s">
        <v>42</v>
      </c>
      <c r="H128" s="2">
        <v>500</v>
      </c>
      <c r="I128" s="2">
        <v>1979</v>
      </c>
      <c r="J128" s="63">
        <f>VLOOKUP(H128,'물량 단가 표'!$B$30:$D$37,3,0)</f>
        <v>436185</v>
      </c>
      <c r="K128" s="64">
        <f t="shared" si="1"/>
        <v>36.19899315</v>
      </c>
      <c r="L128" s="2" t="s">
        <v>59</v>
      </c>
      <c r="M128" s="2" t="s">
        <v>11</v>
      </c>
    </row>
    <row r="129" spans="1:13" ht="14.1" customHeight="1">
      <c r="A129" s="2">
        <v>12082</v>
      </c>
      <c r="B129" s="2" t="s">
        <v>10</v>
      </c>
      <c r="C129" s="2" t="s">
        <v>54</v>
      </c>
      <c r="D129" s="2" t="s">
        <v>99</v>
      </c>
      <c r="E129" s="3" t="s">
        <v>100</v>
      </c>
      <c r="F129" s="2">
        <v>108.96</v>
      </c>
      <c r="G129" s="2" t="s">
        <v>42</v>
      </c>
      <c r="H129" s="2">
        <v>100</v>
      </c>
      <c r="I129" s="2">
        <v>1981</v>
      </c>
      <c r="J129" s="63">
        <f>VLOOKUP(H129,'물량 단가 표'!$A$5:$F$22,6,0)</f>
        <v>224440</v>
      </c>
      <c r="K129" s="64">
        <f t="shared" si="1"/>
        <v>24.454982399999999</v>
      </c>
      <c r="L129" s="2" t="s">
        <v>59</v>
      </c>
      <c r="M129" s="2" t="s">
        <v>11</v>
      </c>
    </row>
    <row r="130" spans="1:13" ht="14.1" customHeight="1">
      <c r="A130" s="2">
        <v>12233</v>
      </c>
      <c r="B130" s="2" t="s">
        <v>10</v>
      </c>
      <c r="C130" s="2" t="s">
        <v>54</v>
      </c>
      <c r="D130" s="2" t="s">
        <v>134</v>
      </c>
      <c r="E130" s="3" t="s">
        <v>135</v>
      </c>
      <c r="F130" s="2">
        <v>79.63</v>
      </c>
      <c r="G130" s="2" t="s">
        <v>42</v>
      </c>
      <c r="H130" s="2">
        <v>900</v>
      </c>
      <c r="I130" s="2">
        <v>1983</v>
      </c>
      <c r="J130" s="63">
        <f>VLOOKUP(H130,'물량 단가 표'!$B$30:$D$37,3,0)</f>
        <v>878993</v>
      </c>
      <c r="K130" s="64">
        <f t="shared" si="1"/>
        <v>69.994212589999989</v>
      </c>
      <c r="L130" s="2" t="s">
        <v>59</v>
      </c>
      <c r="M130" s="2" t="s">
        <v>11</v>
      </c>
    </row>
    <row r="131" spans="1:13" ht="14.1" customHeight="1">
      <c r="A131" s="2">
        <v>12275</v>
      </c>
      <c r="B131" s="2" t="s">
        <v>10</v>
      </c>
      <c r="C131" s="2" t="s">
        <v>54</v>
      </c>
      <c r="D131" s="2" t="s">
        <v>143</v>
      </c>
      <c r="E131" s="3" t="s">
        <v>144</v>
      </c>
      <c r="F131" s="2">
        <v>6.7</v>
      </c>
      <c r="G131" s="2" t="s">
        <v>42</v>
      </c>
      <c r="H131" s="2">
        <v>200</v>
      </c>
      <c r="I131" s="2">
        <v>1985</v>
      </c>
      <c r="J131" s="63">
        <f>VLOOKUP(H131,'물량 단가 표'!$A$5:$F$22,6,0)</f>
        <v>283893</v>
      </c>
      <c r="K131" s="64">
        <f t="shared" ref="K131:K194" si="2">J131*F131/1000000</f>
        <v>1.9020831</v>
      </c>
      <c r="L131" s="2" t="s">
        <v>59</v>
      </c>
      <c r="M131" s="2" t="s">
        <v>11</v>
      </c>
    </row>
    <row r="132" spans="1:13" ht="14.1" customHeight="1">
      <c r="A132" s="2">
        <v>12501</v>
      </c>
      <c r="B132" s="2" t="s">
        <v>10</v>
      </c>
      <c r="C132" s="2" t="s">
        <v>54</v>
      </c>
      <c r="D132" s="2" t="s">
        <v>99</v>
      </c>
      <c r="E132" s="3" t="s">
        <v>100</v>
      </c>
      <c r="F132" s="2">
        <v>24.84</v>
      </c>
      <c r="G132" s="2" t="s">
        <v>42</v>
      </c>
      <c r="H132" s="2">
        <v>100</v>
      </c>
      <c r="I132" s="2">
        <v>1981</v>
      </c>
      <c r="J132" s="63">
        <f>VLOOKUP(H132,'물량 단가 표'!$A$5:$F$22,6,0)</f>
        <v>224440</v>
      </c>
      <c r="K132" s="64">
        <f t="shared" si="2"/>
        <v>5.5750895999999992</v>
      </c>
      <c r="L132" s="2" t="s">
        <v>59</v>
      </c>
      <c r="M132" s="2" t="s">
        <v>11</v>
      </c>
    </row>
    <row r="133" spans="1:13" ht="14.1" customHeight="1">
      <c r="A133" s="2">
        <v>12847</v>
      </c>
      <c r="B133" s="2" t="s">
        <v>43</v>
      </c>
      <c r="C133" s="2" t="s">
        <v>23</v>
      </c>
      <c r="D133" s="2" t="s">
        <v>128</v>
      </c>
      <c r="E133" s="3" t="s">
        <v>129</v>
      </c>
      <c r="F133" s="2">
        <v>97.82</v>
      </c>
      <c r="G133" s="2" t="s">
        <v>42</v>
      </c>
      <c r="H133" s="2">
        <v>100</v>
      </c>
      <c r="I133" s="2">
        <v>1984</v>
      </c>
      <c r="J133" s="63">
        <f>VLOOKUP(H133,'물량 단가 표'!$A$5:$F$22,6,0)</f>
        <v>224440</v>
      </c>
      <c r="K133" s="64">
        <f t="shared" si="2"/>
        <v>21.954720799999997</v>
      </c>
      <c r="L133" s="2" t="s">
        <v>59</v>
      </c>
      <c r="M133" s="2" t="s">
        <v>11</v>
      </c>
    </row>
    <row r="134" spans="1:13" ht="14.1" customHeight="1">
      <c r="A134" s="2">
        <v>12851</v>
      </c>
      <c r="B134" s="2" t="s">
        <v>43</v>
      </c>
      <c r="C134" s="2" t="s">
        <v>23</v>
      </c>
      <c r="D134" s="2" t="s">
        <v>73</v>
      </c>
      <c r="E134" s="3" t="s">
        <v>74</v>
      </c>
      <c r="F134" s="2">
        <v>31.58</v>
      </c>
      <c r="G134" s="2" t="s">
        <v>21</v>
      </c>
      <c r="H134" s="2">
        <v>150</v>
      </c>
      <c r="I134" s="2">
        <v>1979</v>
      </c>
      <c r="J134" s="63">
        <f>VLOOKUP(H134,'물량 단가 표'!$A$5:$F$22,6,0)</f>
        <v>262992</v>
      </c>
      <c r="K134" s="64">
        <f t="shared" si="2"/>
        <v>8.3052873599999995</v>
      </c>
      <c r="L134" s="2" t="s">
        <v>59</v>
      </c>
      <c r="M134" s="2" t="s">
        <v>11</v>
      </c>
    </row>
    <row r="135" spans="1:13" ht="14.1" customHeight="1">
      <c r="A135" s="2">
        <v>12898</v>
      </c>
      <c r="B135" s="2" t="s">
        <v>10</v>
      </c>
      <c r="C135" s="2" t="s">
        <v>54</v>
      </c>
      <c r="D135" s="2" t="s">
        <v>99</v>
      </c>
      <c r="E135" s="3" t="s">
        <v>100</v>
      </c>
      <c r="F135" s="2">
        <v>22.91</v>
      </c>
      <c r="G135" s="2" t="s">
        <v>42</v>
      </c>
      <c r="H135" s="2">
        <v>100</v>
      </c>
      <c r="I135" s="2">
        <v>1981</v>
      </c>
      <c r="J135" s="63">
        <f>VLOOKUP(H135,'물량 단가 표'!$A$5:$F$22,6,0)</f>
        <v>224440</v>
      </c>
      <c r="K135" s="64">
        <f t="shared" si="2"/>
        <v>5.1419204000000001</v>
      </c>
      <c r="L135" s="2" t="s">
        <v>59</v>
      </c>
      <c r="M135" s="2" t="s">
        <v>11</v>
      </c>
    </row>
    <row r="136" spans="1:13" ht="14.1" customHeight="1">
      <c r="A136" s="2">
        <v>12954</v>
      </c>
      <c r="B136" s="2" t="s">
        <v>43</v>
      </c>
      <c r="C136" s="2" t="s">
        <v>23</v>
      </c>
      <c r="D136" s="2" t="s">
        <v>119</v>
      </c>
      <c r="E136" s="3" t="s">
        <v>120</v>
      </c>
      <c r="F136" s="2">
        <v>120.53</v>
      </c>
      <c r="G136" s="2" t="s">
        <v>42</v>
      </c>
      <c r="H136" s="2">
        <v>600</v>
      </c>
      <c r="I136" s="2">
        <v>1979</v>
      </c>
      <c r="J136" s="63">
        <f>VLOOKUP(H136,'물량 단가 표'!$B$30:$D$37,3,0)</f>
        <v>533696</v>
      </c>
      <c r="K136" s="64">
        <f t="shared" si="2"/>
        <v>64.326378880000007</v>
      </c>
      <c r="L136" s="2" t="s">
        <v>59</v>
      </c>
      <c r="M136" s="2" t="s">
        <v>11</v>
      </c>
    </row>
    <row r="137" spans="1:13" ht="14.1" customHeight="1">
      <c r="A137" s="2">
        <v>13106</v>
      </c>
      <c r="B137" s="2" t="s">
        <v>43</v>
      </c>
      <c r="C137" s="2" t="s">
        <v>23</v>
      </c>
      <c r="D137" s="2" t="s">
        <v>122</v>
      </c>
      <c r="E137" s="3" t="s">
        <v>123</v>
      </c>
      <c r="F137" s="2">
        <v>297.92</v>
      </c>
      <c r="G137" s="2" t="s">
        <v>64</v>
      </c>
      <c r="H137" s="2">
        <v>900</v>
      </c>
      <c r="I137" s="2">
        <v>1979</v>
      </c>
      <c r="J137" s="63">
        <f>VLOOKUP(H137,'물량 단가 표'!$B$30:$D$37,3,0)</f>
        <v>878993</v>
      </c>
      <c r="K137" s="64">
        <f t="shared" si="2"/>
        <v>261.86959456</v>
      </c>
      <c r="L137" s="2" t="s">
        <v>59</v>
      </c>
      <c r="M137" s="2" t="s">
        <v>11</v>
      </c>
    </row>
    <row r="138" spans="1:13" ht="14.1" customHeight="1">
      <c r="A138" s="2">
        <v>13149</v>
      </c>
      <c r="B138" s="2" t="s">
        <v>43</v>
      </c>
      <c r="C138" s="2" t="s">
        <v>23</v>
      </c>
      <c r="D138" s="2" t="s">
        <v>122</v>
      </c>
      <c r="E138" s="3" t="s">
        <v>123</v>
      </c>
      <c r="F138" s="2">
        <v>61.81</v>
      </c>
      <c r="G138" s="2" t="s">
        <v>64</v>
      </c>
      <c r="H138" s="2">
        <v>900</v>
      </c>
      <c r="I138" s="2">
        <v>1979</v>
      </c>
      <c r="J138" s="63">
        <f>VLOOKUP(H138,'물량 단가 표'!$B$30:$D$37,3,0)</f>
        <v>878993</v>
      </c>
      <c r="K138" s="64">
        <f t="shared" si="2"/>
        <v>54.330557330000005</v>
      </c>
      <c r="L138" s="2" t="s">
        <v>59</v>
      </c>
      <c r="M138" s="2" t="s">
        <v>11</v>
      </c>
    </row>
    <row r="139" spans="1:13" ht="14.1" customHeight="1">
      <c r="A139" s="2">
        <v>13156</v>
      </c>
      <c r="B139" s="2" t="s">
        <v>43</v>
      </c>
      <c r="C139" s="2" t="s">
        <v>23</v>
      </c>
      <c r="D139" s="2" t="s">
        <v>73</v>
      </c>
      <c r="E139" s="3" t="s">
        <v>74</v>
      </c>
      <c r="F139" s="2">
        <v>8.34</v>
      </c>
      <c r="G139" s="2" t="s">
        <v>21</v>
      </c>
      <c r="H139" s="2">
        <v>150</v>
      </c>
      <c r="I139" s="2">
        <v>1979</v>
      </c>
      <c r="J139" s="63">
        <f>VLOOKUP(H139,'물량 단가 표'!$A$5:$F$22,6,0)</f>
        <v>262992</v>
      </c>
      <c r="K139" s="64">
        <f t="shared" si="2"/>
        <v>2.1933532799999997</v>
      </c>
      <c r="L139" s="2" t="s">
        <v>59</v>
      </c>
      <c r="M139" s="2" t="s">
        <v>11</v>
      </c>
    </row>
    <row r="140" spans="1:13" ht="14.1" customHeight="1">
      <c r="A140" s="2">
        <v>13200</v>
      </c>
      <c r="B140" s="2" t="s">
        <v>43</v>
      </c>
      <c r="C140" s="2" t="s">
        <v>23</v>
      </c>
      <c r="D140" s="2" t="s">
        <v>97</v>
      </c>
      <c r="E140" s="3" t="s">
        <v>98</v>
      </c>
      <c r="F140" s="2">
        <v>21.42</v>
      </c>
      <c r="G140" s="2" t="s">
        <v>42</v>
      </c>
      <c r="H140" s="2">
        <v>80</v>
      </c>
      <c r="I140" s="2">
        <v>1979</v>
      </c>
      <c r="J140" s="63">
        <f>VLOOKUP(H140,'물량 단가 표'!$A$5:$F$22,6,0)</f>
        <v>224440</v>
      </c>
      <c r="K140" s="64">
        <f t="shared" si="2"/>
        <v>4.8075048000000011</v>
      </c>
      <c r="L140" s="2" t="s">
        <v>59</v>
      </c>
      <c r="M140" s="2" t="s">
        <v>11</v>
      </c>
    </row>
    <row r="141" spans="1:13" ht="14.1" customHeight="1">
      <c r="A141" s="2">
        <v>13205</v>
      </c>
      <c r="B141" s="2" t="s">
        <v>10</v>
      </c>
      <c r="C141" s="2" t="s">
        <v>54</v>
      </c>
      <c r="D141" s="2" t="s">
        <v>99</v>
      </c>
      <c r="E141" s="3" t="s">
        <v>100</v>
      </c>
      <c r="F141" s="2">
        <v>14.86</v>
      </c>
      <c r="G141" s="2" t="s">
        <v>42</v>
      </c>
      <c r="H141" s="2">
        <v>100</v>
      </c>
      <c r="I141" s="2">
        <v>1981</v>
      </c>
      <c r="J141" s="63">
        <f>VLOOKUP(H141,'물량 단가 표'!$A$5:$F$22,6,0)</f>
        <v>224440</v>
      </c>
      <c r="K141" s="64">
        <f t="shared" si="2"/>
        <v>3.3351783999999998</v>
      </c>
      <c r="L141" s="2" t="s">
        <v>59</v>
      </c>
      <c r="M141" s="2" t="s">
        <v>11</v>
      </c>
    </row>
    <row r="142" spans="1:13" ht="14.1" customHeight="1">
      <c r="A142" s="2">
        <v>13438</v>
      </c>
      <c r="B142" s="2" t="s">
        <v>10</v>
      </c>
      <c r="C142" s="2" t="s">
        <v>54</v>
      </c>
      <c r="D142" s="2" t="s">
        <v>107</v>
      </c>
      <c r="E142" s="3" t="s">
        <v>108</v>
      </c>
      <c r="F142" s="2">
        <v>48.54</v>
      </c>
      <c r="G142" s="2" t="s">
        <v>42</v>
      </c>
      <c r="H142" s="2">
        <v>80</v>
      </c>
      <c r="I142" s="2">
        <v>1981</v>
      </c>
      <c r="J142" s="63">
        <f>VLOOKUP(H142,'물량 단가 표'!$A$5:$F$22,6,0)</f>
        <v>224440</v>
      </c>
      <c r="K142" s="64">
        <f t="shared" si="2"/>
        <v>10.894317599999999</v>
      </c>
      <c r="L142" s="2" t="s">
        <v>59</v>
      </c>
      <c r="M142" s="2" t="s">
        <v>11</v>
      </c>
    </row>
    <row r="143" spans="1:13" ht="14.1" customHeight="1">
      <c r="A143" s="2">
        <v>13499</v>
      </c>
      <c r="B143" s="2" t="s">
        <v>43</v>
      </c>
      <c r="C143" s="2" t="s">
        <v>23</v>
      </c>
      <c r="D143" s="2" t="s">
        <v>119</v>
      </c>
      <c r="E143" s="3" t="s">
        <v>120</v>
      </c>
      <c r="F143" s="2">
        <v>150.52000000000001</v>
      </c>
      <c r="G143" s="2" t="s">
        <v>42</v>
      </c>
      <c r="H143" s="2">
        <v>600</v>
      </c>
      <c r="I143" s="2">
        <v>1979</v>
      </c>
      <c r="J143" s="63">
        <f>VLOOKUP(H143,'물량 단가 표'!$B$30:$D$37,3,0)</f>
        <v>533696</v>
      </c>
      <c r="K143" s="64">
        <f t="shared" si="2"/>
        <v>80.331921919999999</v>
      </c>
      <c r="L143" s="2" t="s">
        <v>59</v>
      </c>
      <c r="M143" s="2" t="s">
        <v>11</v>
      </c>
    </row>
    <row r="144" spans="1:13" ht="14.1" customHeight="1">
      <c r="A144" s="2">
        <v>13917</v>
      </c>
      <c r="B144" s="2" t="s">
        <v>10</v>
      </c>
      <c r="C144" s="2" t="s">
        <v>54</v>
      </c>
      <c r="D144" s="2" t="s">
        <v>99</v>
      </c>
      <c r="E144" s="3" t="s">
        <v>100</v>
      </c>
      <c r="F144" s="2">
        <v>15.98</v>
      </c>
      <c r="G144" s="2" t="s">
        <v>42</v>
      </c>
      <c r="H144" s="2">
        <v>100</v>
      </c>
      <c r="I144" s="2">
        <v>1981</v>
      </c>
      <c r="J144" s="63">
        <f>VLOOKUP(H144,'물량 단가 표'!$A$5:$F$22,6,0)</f>
        <v>224440</v>
      </c>
      <c r="K144" s="64">
        <f t="shared" si="2"/>
        <v>3.5865512000000002</v>
      </c>
      <c r="L144" s="2" t="s">
        <v>59</v>
      </c>
      <c r="M144" s="2" t="s">
        <v>11</v>
      </c>
    </row>
    <row r="145" spans="1:13" ht="14.1" customHeight="1">
      <c r="A145" s="2">
        <v>13920</v>
      </c>
      <c r="B145" s="2" t="s">
        <v>10</v>
      </c>
      <c r="C145" s="2" t="s">
        <v>54</v>
      </c>
      <c r="D145" s="2" t="s">
        <v>99</v>
      </c>
      <c r="E145" s="3" t="s">
        <v>100</v>
      </c>
      <c r="F145" s="2">
        <v>44.71</v>
      </c>
      <c r="G145" s="2" t="s">
        <v>42</v>
      </c>
      <c r="H145" s="2">
        <v>100</v>
      </c>
      <c r="I145" s="2">
        <v>1981</v>
      </c>
      <c r="J145" s="63">
        <f>VLOOKUP(H145,'물량 단가 표'!$A$5:$F$22,6,0)</f>
        <v>224440</v>
      </c>
      <c r="K145" s="64">
        <f t="shared" si="2"/>
        <v>10.0347124</v>
      </c>
      <c r="L145" s="2" t="s">
        <v>59</v>
      </c>
      <c r="M145" s="2" t="s">
        <v>11</v>
      </c>
    </row>
    <row r="146" spans="1:13" ht="14.1" customHeight="1">
      <c r="A146" s="2">
        <v>13926</v>
      </c>
      <c r="B146" s="2" t="s">
        <v>10</v>
      </c>
      <c r="C146" s="2" t="s">
        <v>54</v>
      </c>
      <c r="D146" s="2" t="s">
        <v>143</v>
      </c>
      <c r="E146" s="3" t="s">
        <v>144</v>
      </c>
      <c r="F146" s="2">
        <v>26.53</v>
      </c>
      <c r="G146" s="2" t="s">
        <v>42</v>
      </c>
      <c r="H146" s="2">
        <v>200</v>
      </c>
      <c r="I146" s="2">
        <v>1985</v>
      </c>
      <c r="J146" s="63">
        <f>VLOOKUP(H146,'물량 단가 표'!$A$5:$F$22,6,0)</f>
        <v>283893</v>
      </c>
      <c r="K146" s="64">
        <f t="shared" si="2"/>
        <v>7.5316812899999999</v>
      </c>
      <c r="L146" s="2" t="s">
        <v>59</v>
      </c>
      <c r="M146" s="2" t="s">
        <v>11</v>
      </c>
    </row>
    <row r="147" spans="1:13" ht="14.1" customHeight="1">
      <c r="A147" s="2">
        <v>14071</v>
      </c>
      <c r="B147" s="2" t="s">
        <v>43</v>
      </c>
      <c r="C147" s="2" t="s">
        <v>23</v>
      </c>
      <c r="D147" s="2" t="s">
        <v>97</v>
      </c>
      <c r="E147" s="3" t="s">
        <v>98</v>
      </c>
      <c r="F147" s="2">
        <v>30.94</v>
      </c>
      <c r="G147" s="2" t="s">
        <v>64</v>
      </c>
      <c r="H147" s="2">
        <v>900</v>
      </c>
      <c r="I147" s="2">
        <v>1979</v>
      </c>
      <c r="J147" s="63">
        <f>VLOOKUP(H147,'물량 단가 표'!$B$30:$D$37,3,0)</f>
        <v>878993</v>
      </c>
      <c r="K147" s="64">
        <f t="shared" si="2"/>
        <v>27.196043420000002</v>
      </c>
      <c r="L147" s="2" t="s">
        <v>59</v>
      </c>
      <c r="M147" s="2" t="s">
        <v>11</v>
      </c>
    </row>
    <row r="148" spans="1:13" ht="14.1" customHeight="1">
      <c r="A148" s="2">
        <v>14126</v>
      </c>
      <c r="B148" s="2" t="s">
        <v>43</v>
      </c>
      <c r="C148" s="2" t="s">
        <v>23</v>
      </c>
      <c r="D148" s="2" t="s">
        <v>73</v>
      </c>
      <c r="E148" s="3" t="s">
        <v>74</v>
      </c>
      <c r="F148" s="2">
        <v>86.71</v>
      </c>
      <c r="G148" s="2" t="s">
        <v>21</v>
      </c>
      <c r="H148" s="2">
        <v>150</v>
      </c>
      <c r="I148" s="2">
        <v>1979</v>
      </c>
      <c r="J148" s="63">
        <f>VLOOKUP(H148,'물량 단가 표'!$A$5:$F$22,6,0)</f>
        <v>262992</v>
      </c>
      <c r="K148" s="64">
        <f t="shared" si="2"/>
        <v>22.804036319999998</v>
      </c>
      <c r="L148" s="2" t="s">
        <v>59</v>
      </c>
      <c r="M148" s="2" t="s">
        <v>11</v>
      </c>
    </row>
    <row r="149" spans="1:13" ht="14.1" customHeight="1">
      <c r="A149" s="2">
        <v>14188</v>
      </c>
      <c r="B149" s="2" t="s">
        <v>10</v>
      </c>
      <c r="C149" s="2" t="s">
        <v>54</v>
      </c>
      <c r="D149" s="2" t="s">
        <v>107</v>
      </c>
      <c r="E149" s="3" t="s">
        <v>108</v>
      </c>
      <c r="F149" s="2">
        <v>18.18</v>
      </c>
      <c r="G149" s="2" t="s">
        <v>21</v>
      </c>
      <c r="H149" s="2">
        <v>100</v>
      </c>
      <c r="I149" s="2">
        <v>1981</v>
      </c>
      <c r="J149" s="63">
        <f>VLOOKUP(H149,'물량 단가 표'!$A$5:$F$22,6,0)</f>
        <v>224440</v>
      </c>
      <c r="K149" s="64">
        <f t="shared" si="2"/>
        <v>4.0803191999999999</v>
      </c>
      <c r="L149" s="2" t="s">
        <v>59</v>
      </c>
      <c r="M149" s="2" t="s">
        <v>11</v>
      </c>
    </row>
    <row r="150" spans="1:13" ht="14.1" customHeight="1">
      <c r="A150" s="2">
        <v>14230</v>
      </c>
      <c r="B150" s="2" t="s">
        <v>43</v>
      </c>
      <c r="C150" s="2" t="s">
        <v>23</v>
      </c>
      <c r="D150" s="2" t="s">
        <v>97</v>
      </c>
      <c r="E150" s="3" t="s">
        <v>98</v>
      </c>
      <c r="F150" s="2">
        <v>7.61</v>
      </c>
      <c r="G150" s="2" t="s">
        <v>42</v>
      </c>
      <c r="H150" s="2">
        <v>80</v>
      </c>
      <c r="I150" s="2">
        <v>1980</v>
      </c>
      <c r="J150" s="63">
        <f>VLOOKUP(H150,'물량 단가 표'!$A$5:$F$22,6,0)</f>
        <v>224440</v>
      </c>
      <c r="K150" s="64">
        <f t="shared" si="2"/>
        <v>1.7079884000000001</v>
      </c>
      <c r="L150" s="2" t="s">
        <v>59</v>
      </c>
      <c r="M150" s="2" t="s">
        <v>11</v>
      </c>
    </row>
    <row r="151" spans="1:13" ht="14.1" customHeight="1">
      <c r="A151" s="2">
        <v>14512</v>
      </c>
      <c r="B151" s="2" t="s">
        <v>10</v>
      </c>
      <c r="C151" s="2" t="s">
        <v>54</v>
      </c>
      <c r="D151" s="2" t="s">
        <v>229</v>
      </c>
      <c r="E151" s="3" t="s">
        <v>66</v>
      </c>
      <c r="F151" s="2">
        <v>44.13</v>
      </c>
      <c r="G151" s="2" t="s">
        <v>64</v>
      </c>
      <c r="H151" s="2">
        <v>900</v>
      </c>
      <c r="I151" s="2">
        <v>1979</v>
      </c>
      <c r="J151" s="63">
        <f>VLOOKUP(H151,'물량 단가 표'!$B$30:$D$37,3,0)</f>
        <v>878993</v>
      </c>
      <c r="K151" s="64">
        <f t="shared" si="2"/>
        <v>38.789961090000006</v>
      </c>
      <c r="L151" s="2" t="s">
        <v>59</v>
      </c>
      <c r="M151" s="2" t="s">
        <v>11</v>
      </c>
    </row>
    <row r="152" spans="1:13" ht="14.1" customHeight="1">
      <c r="A152" s="2">
        <v>14651</v>
      </c>
      <c r="B152" s="2" t="s">
        <v>10</v>
      </c>
      <c r="C152" s="2" t="s">
        <v>54</v>
      </c>
      <c r="D152" s="2" t="s">
        <v>117</v>
      </c>
      <c r="E152" s="3" t="s">
        <v>118</v>
      </c>
      <c r="F152" s="2">
        <v>18.16</v>
      </c>
      <c r="G152" s="2" t="s">
        <v>21</v>
      </c>
      <c r="H152" s="2">
        <v>300</v>
      </c>
      <c r="I152" s="2">
        <v>1981</v>
      </c>
      <c r="J152" s="63">
        <f>VLOOKUP(H152,'물량 단가 표'!$A$5:$F$22,6,0)</f>
        <v>362252</v>
      </c>
      <c r="K152" s="64">
        <f t="shared" si="2"/>
        <v>6.5784963200000002</v>
      </c>
      <c r="L152" s="2" t="s">
        <v>59</v>
      </c>
      <c r="M152" s="2" t="s">
        <v>11</v>
      </c>
    </row>
    <row r="153" spans="1:13" ht="14.1" customHeight="1">
      <c r="A153" s="2">
        <v>14653</v>
      </c>
      <c r="B153" s="2" t="s">
        <v>43</v>
      </c>
      <c r="C153" s="2" t="s">
        <v>23</v>
      </c>
      <c r="D153" s="2" t="s">
        <v>73</v>
      </c>
      <c r="E153" s="3" t="s">
        <v>74</v>
      </c>
      <c r="F153" s="2">
        <v>24.55</v>
      </c>
      <c r="G153" s="2" t="s">
        <v>21</v>
      </c>
      <c r="H153" s="2">
        <v>150</v>
      </c>
      <c r="I153" s="2">
        <v>1980</v>
      </c>
      <c r="J153" s="63">
        <f>VLOOKUP(H153,'물량 단가 표'!$A$5:$F$22,6,0)</f>
        <v>262992</v>
      </c>
      <c r="K153" s="64">
        <f t="shared" si="2"/>
        <v>6.4564536000000006</v>
      </c>
      <c r="L153" s="2" t="s">
        <v>59</v>
      </c>
      <c r="M153" s="2" t="s">
        <v>11</v>
      </c>
    </row>
    <row r="154" spans="1:13" ht="14.1" customHeight="1">
      <c r="A154" s="2">
        <v>14676</v>
      </c>
      <c r="B154" s="2" t="s">
        <v>10</v>
      </c>
      <c r="C154" s="2" t="s">
        <v>54</v>
      </c>
      <c r="D154" s="2" t="s">
        <v>99</v>
      </c>
      <c r="E154" s="3" t="s">
        <v>100</v>
      </c>
      <c r="F154" s="2">
        <v>47.88</v>
      </c>
      <c r="G154" s="2" t="s">
        <v>42</v>
      </c>
      <c r="H154" s="2">
        <v>100</v>
      </c>
      <c r="I154" s="2">
        <v>1981</v>
      </c>
      <c r="J154" s="63">
        <f>VLOOKUP(H154,'물량 단가 표'!$A$5:$F$22,6,0)</f>
        <v>224440</v>
      </c>
      <c r="K154" s="64">
        <f t="shared" si="2"/>
        <v>10.746187200000001</v>
      </c>
      <c r="L154" s="2" t="s">
        <v>59</v>
      </c>
      <c r="M154" s="2" t="s">
        <v>11</v>
      </c>
    </row>
    <row r="155" spans="1:13" ht="14.1" customHeight="1">
      <c r="A155" s="2">
        <v>14687</v>
      </c>
      <c r="B155" s="2" t="s">
        <v>43</v>
      </c>
      <c r="C155" s="2" t="s">
        <v>23</v>
      </c>
      <c r="D155" s="2" t="s">
        <v>73</v>
      </c>
      <c r="E155" s="3" t="s">
        <v>74</v>
      </c>
      <c r="F155" s="2">
        <v>102.27</v>
      </c>
      <c r="G155" s="2" t="s">
        <v>42</v>
      </c>
      <c r="H155" s="2">
        <v>350</v>
      </c>
      <c r="I155" s="2">
        <v>1979</v>
      </c>
      <c r="J155" s="63">
        <f>VLOOKUP(H155,'물량 단가 표'!$A$5:$F$22,6,0)</f>
        <v>406725</v>
      </c>
      <c r="K155" s="64">
        <f t="shared" si="2"/>
        <v>41.595765749999998</v>
      </c>
      <c r="L155" s="2" t="s">
        <v>59</v>
      </c>
      <c r="M155" s="2" t="s">
        <v>11</v>
      </c>
    </row>
    <row r="156" spans="1:13" ht="14.1" customHeight="1">
      <c r="A156" s="2">
        <v>14733</v>
      </c>
      <c r="B156" s="2" t="s">
        <v>43</v>
      </c>
      <c r="C156" s="2" t="s">
        <v>23</v>
      </c>
      <c r="D156" s="2" t="s">
        <v>119</v>
      </c>
      <c r="E156" s="3" t="s">
        <v>120</v>
      </c>
      <c r="F156" s="2">
        <v>6.07</v>
      </c>
      <c r="G156" s="2" t="s">
        <v>42</v>
      </c>
      <c r="H156" s="2">
        <v>200</v>
      </c>
      <c r="I156" s="2">
        <v>1980</v>
      </c>
      <c r="J156" s="63">
        <f>VLOOKUP(H156,'물량 단가 표'!$A$5:$F$22,6,0)</f>
        <v>283893</v>
      </c>
      <c r="K156" s="64">
        <f t="shared" si="2"/>
        <v>1.72323051</v>
      </c>
      <c r="L156" s="2" t="s">
        <v>59</v>
      </c>
      <c r="M156" s="2" t="s">
        <v>11</v>
      </c>
    </row>
    <row r="157" spans="1:13" ht="14.1" customHeight="1">
      <c r="A157" s="2">
        <v>14847</v>
      </c>
      <c r="B157" s="2" t="s">
        <v>10</v>
      </c>
      <c r="C157" s="2" t="s">
        <v>54</v>
      </c>
      <c r="D157" s="2" t="s">
        <v>99</v>
      </c>
      <c r="E157" s="3" t="s">
        <v>100</v>
      </c>
      <c r="F157" s="2">
        <v>127.11</v>
      </c>
      <c r="G157" s="2" t="s">
        <v>42</v>
      </c>
      <c r="H157" s="2">
        <v>400</v>
      </c>
      <c r="I157" s="2">
        <v>1981</v>
      </c>
      <c r="J157" s="63">
        <f>VLOOKUP(H157,'물량 단가 표'!$A$5:$F$22,6,0)</f>
        <v>459651</v>
      </c>
      <c r="K157" s="64">
        <f t="shared" si="2"/>
        <v>58.426238609999999</v>
      </c>
      <c r="L157" s="2" t="s">
        <v>59</v>
      </c>
      <c r="M157" s="2" t="s">
        <v>11</v>
      </c>
    </row>
    <row r="158" spans="1:13" ht="14.1" customHeight="1">
      <c r="A158" s="2">
        <v>15079</v>
      </c>
      <c r="B158" s="2" t="s">
        <v>10</v>
      </c>
      <c r="C158" s="2" t="s">
        <v>54</v>
      </c>
      <c r="D158" s="2" t="s">
        <v>99</v>
      </c>
      <c r="E158" s="3" t="s">
        <v>100</v>
      </c>
      <c r="F158" s="2">
        <v>53.94</v>
      </c>
      <c r="G158" s="2" t="s">
        <v>42</v>
      </c>
      <c r="H158" s="2">
        <v>150</v>
      </c>
      <c r="I158" s="2">
        <v>1981</v>
      </c>
      <c r="J158" s="63">
        <f>VLOOKUP(H158,'물량 단가 표'!$A$5:$F$22,6,0)</f>
        <v>262992</v>
      </c>
      <c r="K158" s="64">
        <f t="shared" si="2"/>
        <v>14.185788479999999</v>
      </c>
      <c r="L158" s="2" t="s">
        <v>59</v>
      </c>
      <c r="M158" s="2" t="s">
        <v>11</v>
      </c>
    </row>
    <row r="159" spans="1:13" ht="14.1" customHeight="1">
      <c r="A159" s="2">
        <v>15080</v>
      </c>
      <c r="B159" s="2" t="s">
        <v>10</v>
      </c>
      <c r="C159" s="2" t="s">
        <v>54</v>
      </c>
      <c r="D159" s="2" t="s">
        <v>99</v>
      </c>
      <c r="E159" s="3" t="s">
        <v>100</v>
      </c>
      <c r="F159" s="2">
        <v>26.18</v>
      </c>
      <c r="G159" s="2" t="s">
        <v>42</v>
      </c>
      <c r="H159" s="2">
        <v>100</v>
      </c>
      <c r="I159" s="2">
        <v>1981</v>
      </c>
      <c r="J159" s="63">
        <f>VLOOKUP(H159,'물량 단가 표'!$A$5:$F$22,6,0)</f>
        <v>224440</v>
      </c>
      <c r="K159" s="64">
        <f t="shared" si="2"/>
        <v>5.8758392000000006</v>
      </c>
      <c r="L159" s="2" t="s">
        <v>59</v>
      </c>
      <c r="M159" s="2" t="s">
        <v>11</v>
      </c>
    </row>
    <row r="160" spans="1:13" ht="14.1" customHeight="1">
      <c r="A160" s="2">
        <v>15155</v>
      </c>
      <c r="B160" s="2" t="s">
        <v>43</v>
      </c>
      <c r="C160" s="2" t="s">
        <v>23</v>
      </c>
      <c r="D160" s="2" t="s">
        <v>128</v>
      </c>
      <c r="E160" s="3" t="s">
        <v>129</v>
      </c>
      <c r="F160" s="2">
        <v>165.57</v>
      </c>
      <c r="G160" s="2" t="s">
        <v>21</v>
      </c>
      <c r="H160" s="2">
        <v>500</v>
      </c>
      <c r="I160" s="2">
        <v>1979</v>
      </c>
      <c r="J160" s="63">
        <f>VLOOKUP(H160,'물량 단가 표'!$B$30:$D$37,3,0)</f>
        <v>436185</v>
      </c>
      <c r="K160" s="64">
        <f t="shared" si="2"/>
        <v>72.219150450000001</v>
      </c>
      <c r="L160" s="2" t="s">
        <v>59</v>
      </c>
      <c r="M160" s="2" t="s">
        <v>11</v>
      </c>
    </row>
    <row r="161" spans="1:13" ht="14.1" customHeight="1">
      <c r="A161" s="2">
        <v>15230</v>
      </c>
      <c r="B161" s="2" t="s">
        <v>10</v>
      </c>
      <c r="C161" s="2" t="s">
        <v>54</v>
      </c>
      <c r="D161" s="2" t="s">
        <v>67</v>
      </c>
      <c r="E161" s="3" t="s">
        <v>68</v>
      </c>
      <c r="F161" s="2">
        <v>21.26</v>
      </c>
      <c r="G161" s="2" t="s">
        <v>42</v>
      </c>
      <c r="H161" s="2">
        <v>150</v>
      </c>
      <c r="I161" s="2" t="s">
        <v>16</v>
      </c>
      <c r="J161" s="63">
        <f>VLOOKUP(H161,'물량 단가 표'!$A$5:$F$22,6,0)</f>
        <v>262992</v>
      </c>
      <c r="K161" s="64">
        <f t="shared" si="2"/>
        <v>5.5912099200000007</v>
      </c>
      <c r="L161" s="2" t="s">
        <v>59</v>
      </c>
      <c r="M161" s="2" t="s">
        <v>11</v>
      </c>
    </row>
    <row r="162" spans="1:13" ht="14.1" customHeight="1">
      <c r="A162" s="2">
        <v>15232</v>
      </c>
      <c r="B162" s="2" t="s">
        <v>10</v>
      </c>
      <c r="C162" s="2" t="s">
        <v>54</v>
      </c>
      <c r="D162" s="2" t="s">
        <v>67</v>
      </c>
      <c r="E162" s="3" t="s">
        <v>68</v>
      </c>
      <c r="F162" s="2">
        <v>113.2</v>
      </c>
      <c r="G162" s="2" t="s">
        <v>42</v>
      </c>
      <c r="H162" s="2">
        <v>150</v>
      </c>
      <c r="I162" s="2" t="s">
        <v>16</v>
      </c>
      <c r="J162" s="63">
        <f>VLOOKUP(H162,'물량 단가 표'!$A$5:$F$22,6,0)</f>
        <v>262992</v>
      </c>
      <c r="K162" s="64">
        <f t="shared" si="2"/>
        <v>29.770694400000004</v>
      </c>
      <c r="L162" s="2" t="s">
        <v>59</v>
      </c>
      <c r="M162" s="2" t="s">
        <v>11</v>
      </c>
    </row>
    <row r="163" spans="1:13" ht="14.1" customHeight="1">
      <c r="A163" s="2">
        <v>15275</v>
      </c>
      <c r="B163" s="2" t="s">
        <v>43</v>
      </c>
      <c r="C163" s="2" t="s">
        <v>23</v>
      </c>
      <c r="D163" s="2" t="s">
        <v>73</v>
      </c>
      <c r="E163" s="3" t="s">
        <v>74</v>
      </c>
      <c r="F163" s="2">
        <v>6.11</v>
      </c>
      <c r="G163" s="2" t="s">
        <v>21</v>
      </c>
      <c r="H163" s="2">
        <v>150</v>
      </c>
      <c r="I163" s="2">
        <v>1980</v>
      </c>
      <c r="J163" s="63">
        <f>VLOOKUP(H163,'물량 단가 표'!$A$5:$F$22,6,0)</f>
        <v>262992</v>
      </c>
      <c r="K163" s="64">
        <f t="shared" si="2"/>
        <v>1.6068811200000002</v>
      </c>
      <c r="L163" s="2" t="s">
        <v>59</v>
      </c>
      <c r="M163" s="2" t="s">
        <v>11</v>
      </c>
    </row>
    <row r="164" spans="1:13" ht="14.1" customHeight="1">
      <c r="A164" s="2">
        <v>15301</v>
      </c>
      <c r="B164" s="2" t="s">
        <v>43</v>
      </c>
      <c r="C164" s="2" t="s">
        <v>23</v>
      </c>
      <c r="D164" s="2" t="s">
        <v>119</v>
      </c>
      <c r="E164" s="3" t="s">
        <v>120</v>
      </c>
      <c r="F164" s="2">
        <v>75.52</v>
      </c>
      <c r="G164" s="2" t="s">
        <v>42</v>
      </c>
      <c r="H164" s="2">
        <v>600</v>
      </c>
      <c r="I164" s="2">
        <v>1979</v>
      </c>
      <c r="J164" s="63">
        <f>VLOOKUP(H164,'물량 단가 표'!$B$30:$D$37,3,0)</f>
        <v>533696</v>
      </c>
      <c r="K164" s="64">
        <f t="shared" si="2"/>
        <v>40.304721919999992</v>
      </c>
      <c r="L164" s="2" t="s">
        <v>59</v>
      </c>
      <c r="M164" s="2" t="s">
        <v>11</v>
      </c>
    </row>
    <row r="165" spans="1:13" ht="14.1" customHeight="1">
      <c r="A165" s="2">
        <v>15398</v>
      </c>
      <c r="B165" s="2" t="s">
        <v>43</v>
      </c>
      <c r="C165" s="2" t="s">
        <v>23</v>
      </c>
      <c r="D165" s="2" t="s">
        <v>73</v>
      </c>
      <c r="E165" s="3" t="s">
        <v>74</v>
      </c>
      <c r="F165" s="2">
        <v>48.74</v>
      </c>
      <c r="G165" s="2" t="s">
        <v>21</v>
      </c>
      <c r="H165" s="2">
        <v>150</v>
      </c>
      <c r="I165" s="2">
        <v>1980</v>
      </c>
      <c r="J165" s="63">
        <f>VLOOKUP(H165,'물량 단가 표'!$A$5:$F$22,6,0)</f>
        <v>262992</v>
      </c>
      <c r="K165" s="64">
        <f t="shared" si="2"/>
        <v>12.818230079999999</v>
      </c>
      <c r="L165" s="2" t="s">
        <v>59</v>
      </c>
      <c r="M165" s="2" t="s">
        <v>11</v>
      </c>
    </row>
    <row r="166" spans="1:13" ht="14.1" customHeight="1">
      <c r="A166" s="2">
        <v>15415</v>
      </c>
      <c r="B166" s="2" t="s">
        <v>10</v>
      </c>
      <c r="C166" s="2" t="s">
        <v>54</v>
      </c>
      <c r="D166" s="2" t="s">
        <v>109</v>
      </c>
      <c r="E166" s="3" t="s">
        <v>110</v>
      </c>
      <c r="F166" s="2">
        <v>36.86</v>
      </c>
      <c r="G166" s="2" t="s">
        <v>42</v>
      </c>
      <c r="H166" s="2">
        <v>900</v>
      </c>
      <c r="I166" s="2">
        <v>1983</v>
      </c>
      <c r="J166" s="63">
        <f>VLOOKUP(H166,'물량 단가 표'!$B$30:$D$37,3,0)</f>
        <v>878993</v>
      </c>
      <c r="K166" s="64">
        <f t="shared" si="2"/>
        <v>32.399681980000004</v>
      </c>
      <c r="L166" s="2" t="s">
        <v>59</v>
      </c>
      <c r="M166" s="2" t="s">
        <v>11</v>
      </c>
    </row>
    <row r="167" spans="1:13" ht="14.1" customHeight="1">
      <c r="A167" s="2">
        <v>15490</v>
      </c>
      <c r="B167" s="2" t="s">
        <v>10</v>
      </c>
      <c r="C167" s="2" t="s">
        <v>54</v>
      </c>
      <c r="D167" s="2" t="s">
        <v>134</v>
      </c>
      <c r="E167" s="3" t="s">
        <v>135</v>
      </c>
      <c r="F167" s="2">
        <v>81.67</v>
      </c>
      <c r="G167" s="2" t="s">
        <v>42</v>
      </c>
      <c r="H167" s="2">
        <v>900</v>
      </c>
      <c r="I167" s="2">
        <v>1983</v>
      </c>
      <c r="J167" s="63">
        <f>VLOOKUP(H167,'물량 단가 표'!$B$30:$D$37,3,0)</f>
        <v>878993</v>
      </c>
      <c r="K167" s="64">
        <f t="shared" si="2"/>
        <v>71.787358310000002</v>
      </c>
      <c r="L167" s="2" t="s">
        <v>59</v>
      </c>
      <c r="M167" s="2" t="s">
        <v>11</v>
      </c>
    </row>
    <row r="168" spans="1:13" ht="14.1" customHeight="1">
      <c r="A168" s="2">
        <v>15510</v>
      </c>
      <c r="B168" s="2" t="s">
        <v>43</v>
      </c>
      <c r="C168" s="2" t="s">
        <v>23</v>
      </c>
      <c r="D168" s="2" t="s">
        <v>122</v>
      </c>
      <c r="E168" s="3" t="s">
        <v>123</v>
      </c>
      <c r="F168" s="2">
        <v>59.44</v>
      </c>
      <c r="G168" s="2" t="s">
        <v>64</v>
      </c>
      <c r="H168" s="2">
        <v>900</v>
      </c>
      <c r="I168" s="2">
        <v>1979</v>
      </c>
      <c r="J168" s="63">
        <f>VLOOKUP(H168,'물량 단가 표'!$B$30:$D$37,3,0)</f>
        <v>878993</v>
      </c>
      <c r="K168" s="64">
        <f t="shared" si="2"/>
        <v>52.247343919999992</v>
      </c>
      <c r="L168" s="2" t="s">
        <v>59</v>
      </c>
      <c r="M168" s="2" t="s">
        <v>11</v>
      </c>
    </row>
    <row r="169" spans="1:13" ht="14.1" customHeight="1">
      <c r="A169" s="2">
        <v>15580</v>
      </c>
      <c r="B169" s="2" t="s">
        <v>10</v>
      </c>
      <c r="C169" s="2" t="s">
        <v>54</v>
      </c>
      <c r="D169" s="2" t="s">
        <v>134</v>
      </c>
      <c r="E169" s="3" t="s">
        <v>135</v>
      </c>
      <c r="F169" s="2">
        <v>6.06</v>
      </c>
      <c r="G169" s="2" t="s">
        <v>42</v>
      </c>
      <c r="H169" s="2">
        <v>900</v>
      </c>
      <c r="I169" s="2">
        <v>1983</v>
      </c>
      <c r="J169" s="63">
        <f>VLOOKUP(H169,'물량 단가 표'!$B$30:$D$37,3,0)</f>
        <v>878993</v>
      </c>
      <c r="K169" s="64">
        <f t="shared" si="2"/>
        <v>5.3266975800000003</v>
      </c>
      <c r="L169" s="2" t="s">
        <v>59</v>
      </c>
      <c r="M169" s="2" t="s">
        <v>11</v>
      </c>
    </row>
    <row r="170" spans="1:13" ht="14.1" customHeight="1">
      <c r="A170" s="2">
        <v>15865</v>
      </c>
      <c r="B170" s="2" t="s">
        <v>43</v>
      </c>
      <c r="C170" s="2" t="s">
        <v>23</v>
      </c>
      <c r="D170" s="2" t="s">
        <v>128</v>
      </c>
      <c r="E170" s="3" t="s">
        <v>129</v>
      </c>
      <c r="F170" s="2">
        <v>44.01</v>
      </c>
      <c r="G170" s="2" t="s">
        <v>42</v>
      </c>
      <c r="H170" s="2">
        <v>100</v>
      </c>
      <c r="I170" s="2">
        <v>1984</v>
      </c>
      <c r="J170" s="63">
        <f>VLOOKUP(H170,'물량 단가 표'!$A$5:$F$22,6,0)</f>
        <v>224440</v>
      </c>
      <c r="K170" s="64">
        <f t="shared" si="2"/>
        <v>9.877604400000001</v>
      </c>
      <c r="L170" s="2" t="s">
        <v>59</v>
      </c>
      <c r="M170" s="2" t="s">
        <v>11</v>
      </c>
    </row>
    <row r="171" spans="1:13" ht="14.1" customHeight="1">
      <c r="A171" s="2">
        <v>15937</v>
      </c>
      <c r="B171" s="2" t="s">
        <v>43</v>
      </c>
      <c r="C171" s="2" t="s">
        <v>23</v>
      </c>
      <c r="D171" s="2" t="s">
        <v>97</v>
      </c>
      <c r="E171" s="3" t="s">
        <v>98</v>
      </c>
      <c r="F171" s="2">
        <v>108.6</v>
      </c>
      <c r="G171" s="2" t="s">
        <v>42</v>
      </c>
      <c r="H171" s="2">
        <v>150</v>
      </c>
      <c r="I171" s="2">
        <v>1980</v>
      </c>
      <c r="J171" s="63">
        <f>VLOOKUP(H171,'물량 단가 표'!$A$5:$F$22,6,0)</f>
        <v>262992</v>
      </c>
      <c r="K171" s="64">
        <f t="shared" si="2"/>
        <v>28.560931199999999</v>
      </c>
      <c r="L171" s="2" t="s">
        <v>59</v>
      </c>
      <c r="M171" s="2" t="s">
        <v>11</v>
      </c>
    </row>
    <row r="172" spans="1:13" ht="14.1" customHeight="1">
      <c r="A172" s="2">
        <v>15979</v>
      </c>
      <c r="B172" s="2" t="s">
        <v>10</v>
      </c>
      <c r="C172" s="2" t="s">
        <v>54</v>
      </c>
      <c r="D172" s="2" t="s">
        <v>140</v>
      </c>
      <c r="E172" s="3" t="s">
        <v>141</v>
      </c>
      <c r="F172" s="2">
        <v>27.22</v>
      </c>
      <c r="G172" s="2" t="s">
        <v>21</v>
      </c>
      <c r="H172" s="2">
        <v>100</v>
      </c>
      <c r="I172" s="2">
        <v>1981</v>
      </c>
      <c r="J172" s="63">
        <f>VLOOKUP(H172,'물량 단가 표'!$A$5:$F$22,6,0)</f>
        <v>224440</v>
      </c>
      <c r="K172" s="64">
        <f t="shared" si="2"/>
        <v>6.1092567999999998</v>
      </c>
      <c r="L172" s="2" t="s">
        <v>59</v>
      </c>
      <c r="M172" s="2" t="s">
        <v>11</v>
      </c>
    </row>
    <row r="173" spans="1:13" ht="14.1" customHeight="1">
      <c r="A173" s="2">
        <v>16033</v>
      </c>
      <c r="B173" s="2" t="s">
        <v>10</v>
      </c>
      <c r="C173" s="2" t="s">
        <v>54</v>
      </c>
      <c r="D173" s="2" t="s">
        <v>140</v>
      </c>
      <c r="E173" s="3" t="s">
        <v>141</v>
      </c>
      <c r="F173" s="2">
        <v>35.909999999999997</v>
      </c>
      <c r="G173" s="2" t="s">
        <v>21</v>
      </c>
      <c r="H173" s="2">
        <v>150</v>
      </c>
      <c r="I173" s="2">
        <v>1981</v>
      </c>
      <c r="J173" s="63">
        <f>VLOOKUP(H173,'물량 단가 표'!$A$5:$F$22,6,0)</f>
        <v>262992</v>
      </c>
      <c r="K173" s="64">
        <f t="shared" si="2"/>
        <v>9.4440427199999988</v>
      </c>
      <c r="L173" s="2" t="s">
        <v>59</v>
      </c>
      <c r="M173" s="2" t="s">
        <v>11</v>
      </c>
    </row>
    <row r="174" spans="1:13" ht="14.1" customHeight="1">
      <c r="A174" s="2">
        <v>16112</v>
      </c>
      <c r="B174" s="2" t="s">
        <v>10</v>
      </c>
      <c r="C174" s="2" t="s">
        <v>54</v>
      </c>
      <c r="D174" s="2" t="s">
        <v>107</v>
      </c>
      <c r="E174" s="3" t="s">
        <v>108</v>
      </c>
      <c r="F174" s="2">
        <v>22.61</v>
      </c>
      <c r="G174" s="2" t="s">
        <v>21</v>
      </c>
      <c r="H174" s="2">
        <v>150</v>
      </c>
      <c r="I174" s="2">
        <v>1981</v>
      </c>
      <c r="J174" s="63">
        <f>VLOOKUP(H174,'물량 단가 표'!$A$5:$F$22,6,0)</f>
        <v>262992</v>
      </c>
      <c r="K174" s="64">
        <f t="shared" si="2"/>
        <v>5.9462491200000001</v>
      </c>
      <c r="L174" s="2" t="s">
        <v>59</v>
      </c>
      <c r="M174" s="2" t="s">
        <v>11</v>
      </c>
    </row>
    <row r="175" spans="1:13" ht="14.1" customHeight="1">
      <c r="A175" s="2">
        <v>16200</v>
      </c>
      <c r="B175" s="2" t="s">
        <v>10</v>
      </c>
      <c r="C175" s="2" t="s">
        <v>54</v>
      </c>
      <c r="D175" s="2" t="s">
        <v>99</v>
      </c>
      <c r="E175" s="3" t="s">
        <v>100</v>
      </c>
      <c r="F175" s="2">
        <v>35.479999999999997</v>
      </c>
      <c r="G175" s="2" t="s">
        <v>42</v>
      </c>
      <c r="H175" s="2">
        <v>100</v>
      </c>
      <c r="I175" s="2">
        <v>1981</v>
      </c>
      <c r="J175" s="63">
        <f>VLOOKUP(H175,'물량 단가 표'!$A$5:$F$22,6,0)</f>
        <v>224440</v>
      </c>
      <c r="K175" s="64">
        <f t="shared" si="2"/>
        <v>7.9631311999999994</v>
      </c>
      <c r="L175" s="2" t="s">
        <v>59</v>
      </c>
      <c r="M175" s="2" t="s">
        <v>11</v>
      </c>
    </row>
    <row r="176" spans="1:13" ht="14.1" customHeight="1">
      <c r="A176" s="2">
        <v>16371</v>
      </c>
      <c r="B176" s="2" t="s">
        <v>43</v>
      </c>
      <c r="C176" s="2" t="s">
        <v>23</v>
      </c>
      <c r="D176" s="2" t="s">
        <v>97</v>
      </c>
      <c r="E176" s="3" t="s">
        <v>98</v>
      </c>
      <c r="F176" s="2">
        <v>21.05</v>
      </c>
      <c r="G176" s="2" t="s">
        <v>42</v>
      </c>
      <c r="H176" s="2">
        <v>150</v>
      </c>
      <c r="I176" s="2">
        <v>1980</v>
      </c>
      <c r="J176" s="63">
        <f>VLOOKUP(H176,'물량 단가 표'!$A$5:$F$22,6,0)</f>
        <v>262992</v>
      </c>
      <c r="K176" s="64">
        <f t="shared" si="2"/>
        <v>5.5359816000000004</v>
      </c>
      <c r="L176" s="2" t="s">
        <v>59</v>
      </c>
      <c r="M176" s="2" t="s">
        <v>11</v>
      </c>
    </row>
    <row r="177" spans="1:13" ht="14.1" customHeight="1">
      <c r="A177" s="2">
        <v>16372</v>
      </c>
      <c r="B177" s="2" t="s">
        <v>43</v>
      </c>
      <c r="C177" s="2" t="s">
        <v>23</v>
      </c>
      <c r="D177" s="2" t="s">
        <v>119</v>
      </c>
      <c r="E177" s="3" t="s">
        <v>120</v>
      </c>
      <c r="F177" s="2">
        <v>60.45</v>
      </c>
      <c r="G177" s="2" t="s">
        <v>42</v>
      </c>
      <c r="H177" s="2">
        <v>200</v>
      </c>
      <c r="I177" s="2">
        <v>1980</v>
      </c>
      <c r="J177" s="63">
        <f>VLOOKUP(H177,'물량 단가 표'!$A$5:$F$22,6,0)</f>
        <v>283893</v>
      </c>
      <c r="K177" s="64">
        <f t="shared" si="2"/>
        <v>17.16133185</v>
      </c>
      <c r="L177" s="2" t="s">
        <v>59</v>
      </c>
      <c r="M177" s="2" t="s">
        <v>11</v>
      </c>
    </row>
    <row r="178" spans="1:13" ht="14.1" customHeight="1">
      <c r="A178" s="2">
        <v>16426</v>
      </c>
      <c r="B178" s="2" t="s">
        <v>10</v>
      </c>
      <c r="C178" s="2" t="s">
        <v>54</v>
      </c>
      <c r="D178" s="2" t="s">
        <v>136</v>
      </c>
      <c r="E178" s="3" t="s">
        <v>137</v>
      </c>
      <c r="F178" s="2">
        <v>18.149999999999999</v>
      </c>
      <c r="G178" s="2" t="s">
        <v>42</v>
      </c>
      <c r="H178" s="2">
        <v>200</v>
      </c>
      <c r="I178" s="2">
        <v>1981</v>
      </c>
      <c r="J178" s="63">
        <f>VLOOKUP(H178,'물량 단가 표'!$A$5:$F$22,6,0)</f>
        <v>283893</v>
      </c>
      <c r="K178" s="64">
        <f t="shared" si="2"/>
        <v>5.1526579499999992</v>
      </c>
      <c r="L178" s="2" t="s">
        <v>59</v>
      </c>
      <c r="M178" s="2" t="s">
        <v>11</v>
      </c>
    </row>
    <row r="179" spans="1:13" ht="14.1" customHeight="1">
      <c r="A179" s="2">
        <v>16568</v>
      </c>
      <c r="B179" s="2" t="s">
        <v>43</v>
      </c>
      <c r="C179" s="2" t="s">
        <v>23</v>
      </c>
      <c r="D179" s="2" t="s">
        <v>73</v>
      </c>
      <c r="E179" s="3" t="s">
        <v>74</v>
      </c>
      <c r="F179" s="2">
        <v>53.55</v>
      </c>
      <c r="G179" s="2" t="s">
        <v>42</v>
      </c>
      <c r="H179" s="2">
        <v>350</v>
      </c>
      <c r="I179" s="2">
        <v>1979</v>
      </c>
      <c r="J179" s="63">
        <f>VLOOKUP(H179,'물량 단가 표'!$A$5:$F$22,6,0)</f>
        <v>406725</v>
      </c>
      <c r="K179" s="64">
        <f t="shared" si="2"/>
        <v>21.780123750000001</v>
      </c>
      <c r="L179" s="2" t="s">
        <v>59</v>
      </c>
      <c r="M179" s="2" t="s">
        <v>11</v>
      </c>
    </row>
    <row r="180" spans="1:13" ht="14.1" customHeight="1">
      <c r="A180" s="2">
        <v>16620</v>
      </c>
      <c r="B180" s="2" t="s">
        <v>10</v>
      </c>
      <c r="C180" s="2" t="s">
        <v>54</v>
      </c>
      <c r="D180" s="2" t="s">
        <v>134</v>
      </c>
      <c r="E180" s="3" t="s">
        <v>135</v>
      </c>
      <c r="F180" s="2">
        <v>42.57</v>
      </c>
      <c r="G180" s="2" t="s">
        <v>42</v>
      </c>
      <c r="H180" s="2">
        <v>150</v>
      </c>
      <c r="I180" s="2">
        <v>1980</v>
      </c>
      <c r="J180" s="63">
        <f>VLOOKUP(H180,'물량 단가 표'!$A$5:$F$22,6,0)</f>
        <v>262992</v>
      </c>
      <c r="K180" s="64">
        <f t="shared" si="2"/>
        <v>11.19556944</v>
      </c>
      <c r="L180" s="2" t="s">
        <v>59</v>
      </c>
      <c r="M180" s="2" t="s">
        <v>11</v>
      </c>
    </row>
    <row r="181" spans="1:13" ht="14.1" customHeight="1">
      <c r="A181" s="2">
        <v>16782</v>
      </c>
      <c r="B181" s="2" t="s">
        <v>10</v>
      </c>
      <c r="C181" s="2" t="s">
        <v>54</v>
      </c>
      <c r="D181" s="2" t="s">
        <v>229</v>
      </c>
      <c r="E181" s="3" t="s">
        <v>66</v>
      </c>
      <c r="F181" s="2">
        <v>20.309999999999999</v>
      </c>
      <c r="G181" s="2" t="s">
        <v>64</v>
      </c>
      <c r="H181" s="2">
        <v>900</v>
      </c>
      <c r="I181" s="2">
        <v>1979</v>
      </c>
      <c r="J181" s="63">
        <f>VLOOKUP(H181,'물량 단가 표'!$B$30:$D$37,3,0)</f>
        <v>878993</v>
      </c>
      <c r="K181" s="64">
        <f t="shared" si="2"/>
        <v>17.852347829999999</v>
      </c>
      <c r="L181" s="2" t="s">
        <v>59</v>
      </c>
      <c r="M181" s="2" t="s">
        <v>11</v>
      </c>
    </row>
    <row r="182" spans="1:13" ht="14.1" customHeight="1">
      <c r="A182" s="2">
        <v>16836</v>
      </c>
      <c r="B182" s="2" t="s">
        <v>10</v>
      </c>
      <c r="C182" s="2" t="s">
        <v>54</v>
      </c>
      <c r="D182" s="2" t="s">
        <v>99</v>
      </c>
      <c r="E182" s="3" t="s">
        <v>100</v>
      </c>
      <c r="F182" s="2">
        <v>17.05</v>
      </c>
      <c r="G182" s="2" t="s">
        <v>42</v>
      </c>
      <c r="H182" s="2">
        <v>300</v>
      </c>
      <c r="I182" s="2">
        <v>1981</v>
      </c>
      <c r="J182" s="63">
        <f>VLOOKUP(H182,'물량 단가 표'!$A$5:$F$22,6,0)</f>
        <v>362252</v>
      </c>
      <c r="K182" s="64">
        <f t="shared" si="2"/>
        <v>6.1763966000000003</v>
      </c>
      <c r="L182" s="2" t="s">
        <v>59</v>
      </c>
      <c r="M182" s="2" t="s">
        <v>11</v>
      </c>
    </row>
    <row r="183" spans="1:13" ht="14.1" customHeight="1">
      <c r="A183" s="2">
        <v>16896</v>
      </c>
      <c r="B183" s="2" t="s">
        <v>10</v>
      </c>
      <c r="C183" s="2" t="s">
        <v>31</v>
      </c>
      <c r="D183" s="2" t="s">
        <v>52</v>
      </c>
      <c r="E183" s="3" t="s">
        <v>53</v>
      </c>
      <c r="F183" s="2">
        <v>105.98</v>
      </c>
      <c r="G183" s="2" t="s">
        <v>42</v>
      </c>
      <c r="H183" s="2">
        <v>900</v>
      </c>
      <c r="I183" s="2">
        <v>1983</v>
      </c>
      <c r="J183" s="63">
        <f>VLOOKUP(H183,'물량 단가 표'!$B$30:$D$37,3,0)</f>
        <v>878993</v>
      </c>
      <c r="K183" s="64">
        <f t="shared" si="2"/>
        <v>93.155678140000006</v>
      </c>
      <c r="L183" s="2" t="s">
        <v>59</v>
      </c>
      <c r="M183" s="2" t="s">
        <v>11</v>
      </c>
    </row>
    <row r="184" spans="1:13" ht="14.1" customHeight="1">
      <c r="A184" s="2">
        <v>17089</v>
      </c>
      <c r="B184" s="2" t="s">
        <v>10</v>
      </c>
      <c r="C184" s="2" t="s">
        <v>54</v>
      </c>
      <c r="D184" s="2" t="s">
        <v>99</v>
      </c>
      <c r="E184" s="3" t="s">
        <v>100</v>
      </c>
      <c r="F184" s="2">
        <v>76.680000000000007</v>
      </c>
      <c r="G184" s="2" t="s">
        <v>42</v>
      </c>
      <c r="H184" s="2">
        <v>100</v>
      </c>
      <c r="I184" s="2">
        <v>1981</v>
      </c>
      <c r="J184" s="63">
        <f>VLOOKUP(H184,'물량 단가 표'!$A$5:$F$22,6,0)</f>
        <v>224440</v>
      </c>
      <c r="K184" s="64">
        <f t="shared" si="2"/>
        <v>17.210059200000003</v>
      </c>
      <c r="L184" s="2" t="s">
        <v>59</v>
      </c>
      <c r="M184" s="2" t="s">
        <v>11</v>
      </c>
    </row>
    <row r="185" spans="1:13" ht="14.1" customHeight="1">
      <c r="A185" s="2">
        <v>17090</v>
      </c>
      <c r="B185" s="2" t="s">
        <v>10</v>
      </c>
      <c r="C185" s="2" t="s">
        <v>54</v>
      </c>
      <c r="D185" s="2" t="s">
        <v>99</v>
      </c>
      <c r="E185" s="3" t="s">
        <v>100</v>
      </c>
      <c r="F185" s="2">
        <v>79.09</v>
      </c>
      <c r="G185" s="2" t="s">
        <v>42</v>
      </c>
      <c r="H185" s="2">
        <v>150</v>
      </c>
      <c r="I185" s="2">
        <v>1981</v>
      </c>
      <c r="J185" s="63">
        <f>VLOOKUP(H185,'물량 단가 표'!$A$5:$F$22,6,0)</f>
        <v>262992</v>
      </c>
      <c r="K185" s="64">
        <f t="shared" si="2"/>
        <v>20.800037280000002</v>
      </c>
      <c r="L185" s="2" t="s">
        <v>59</v>
      </c>
      <c r="M185" s="2" t="s">
        <v>11</v>
      </c>
    </row>
    <row r="186" spans="1:13" ht="14.1" customHeight="1">
      <c r="A186" s="2">
        <v>17093</v>
      </c>
      <c r="B186" s="2" t="s">
        <v>10</v>
      </c>
      <c r="C186" s="2" t="s">
        <v>54</v>
      </c>
      <c r="D186" s="2" t="s">
        <v>107</v>
      </c>
      <c r="E186" s="3" t="s">
        <v>108</v>
      </c>
      <c r="F186" s="2">
        <v>5.77</v>
      </c>
      <c r="G186" s="2" t="s">
        <v>42</v>
      </c>
      <c r="H186" s="2">
        <v>150</v>
      </c>
      <c r="I186" s="2">
        <v>1981</v>
      </c>
      <c r="J186" s="63">
        <f>VLOOKUP(H186,'물량 단가 표'!$A$5:$F$22,6,0)</f>
        <v>262992</v>
      </c>
      <c r="K186" s="64">
        <f t="shared" si="2"/>
        <v>1.5174638399999998</v>
      </c>
      <c r="L186" s="2" t="s">
        <v>59</v>
      </c>
      <c r="M186" s="2" t="s">
        <v>11</v>
      </c>
    </row>
    <row r="187" spans="1:13" ht="14.1" customHeight="1">
      <c r="A187" s="2">
        <v>17095</v>
      </c>
      <c r="B187" s="2" t="s">
        <v>43</v>
      </c>
      <c r="C187" s="2" t="s">
        <v>23</v>
      </c>
      <c r="D187" s="2" t="s">
        <v>73</v>
      </c>
      <c r="E187" s="3" t="s">
        <v>74</v>
      </c>
      <c r="F187" s="2">
        <v>35.35</v>
      </c>
      <c r="G187" s="2" t="s">
        <v>42</v>
      </c>
      <c r="H187" s="2">
        <v>350</v>
      </c>
      <c r="I187" s="2">
        <v>1979</v>
      </c>
      <c r="J187" s="63">
        <f>VLOOKUP(H187,'물량 단가 표'!$A$5:$F$22,6,0)</f>
        <v>406725</v>
      </c>
      <c r="K187" s="64">
        <f t="shared" si="2"/>
        <v>14.377728749999999</v>
      </c>
      <c r="L187" s="2" t="s">
        <v>59</v>
      </c>
      <c r="M187" s="2" t="s">
        <v>11</v>
      </c>
    </row>
    <row r="188" spans="1:13" ht="14.1" customHeight="1">
      <c r="A188" s="2">
        <v>17099</v>
      </c>
      <c r="B188" s="2" t="s">
        <v>10</v>
      </c>
      <c r="C188" s="2" t="s">
        <v>54</v>
      </c>
      <c r="D188" s="2" t="s">
        <v>130</v>
      </c>
      <c r="E188" s="3" t="s">
        <v>131</v>
      </c>
      <c r="F188" s="2">
        <v>16.86</v>
      </c>
      <c r="G188" s="2" t="s">
        <v>42</v>
      </c>
      <c r="H188" s="2">
        <v>300</v>
      </c>
      <c r="I188" s="2">
        <v>1985</v>
      </c>
      <c r="J188" s="63">
        <f>VLOOKUP(H188,'물량 단가 표'!$A$5:$F$22,6,0)</f>
        <v>362252</v>
      </c>
      <c r="K188" s="64">
        <f t="shared" si="2"/>
        <v>6.1075687199999997</v>
      </c>
      <c r="L188" s="2" t="s">
        <v>59</v>
      </c>
      <c r="M188" s="2" t="s">
        <v>11</v>
      </c>
    </row>
    <row r="189" spans="1:13" ht="14.1" customHeight="1">
      <c r="A189" s="2">
        <v>17145</v>
      </c>
      <c r="B189" s="2" t="s">
        <v>43</v>
      </c>
      <c r="C189" s="2" t="s">
        <v>23</v>
      </c>
      <c r="D189" s="2" t="s">
        <v>128</v>
      </c>
      <c r="E189" s="3" t="s">
        <v>129</v>
      </c>
      <c r="F189" s="2">
        <v>11.77</v>
      </c>
      <c r="G189" s="2" t="s">
        <v>21</v>
      </c>
      <c r="H189" s="2">
        <v>300</v>
      </c>
      <c r="I189" s="2">
        <v>1980</v>
      </c>
      <c r="J189" s="63">
        <f>VLOOKUP(H189,'물량 단가 표'!$A$5:$F$22,6,0)</f>
        <v>362252</v>
      </c>
      <c r="K189" s="64">
        <f t="shared" si="2"/>
        <v>4.2637060399999998</v>
      </c>
      <c r="L189" s="2" t="s">
        <v>59</v>
      </c>
      <c r="M189" s="2" t="s">
        <v>11</v>
      </c>
    </row>
    <row r="190" spans="1:13" ht="14.1" customHeight="1">
      <c r="A190" s="2">
        <v>17300</v>
      </c>
      <c r="B190" s="2" t="s">
        <v>43</v>
      </c>
      <c r="C190" s="2" t="s">
        <v>23</v>
      </c>
      <c r="D190" s="2" t="s">
        <v>122</v>
      </c>
      <c r="E190" s="3" t="s">
        <v>123</v>
      </c>
      <c r="F190" s="2">
        <v>156.02000000000001</v>
      </c>
      <c r="G190" s="2" t="s">
        <v>64</v>
      </c>
      <c r="H190" s="2">
        <v>900</v>
      </c>
      <c r="I190" s="2">
        <v>1979</v>
      </c>
      <c r="J190" s="63">
        <f>VLOOKUP(H190,'물량 단가 표'!$B$30:$D$37,3,0)</f>
        <v>878993</v>
      </c>
      <c r="K190" s="64">
        <f t="shared" si="2"/>
        <v>137.14048786000001</v>
      </c>
      <c r="L190" s="2" t="s">
        <v>59</v>
      </c>
      <c r="M190" s="2" t="s">
        <v>11</v>
      </c>
    </row>
    <row r="191" spans="1:13" ht="14.1" customHeight="1">
      <c r="A191" s="2">
        <v>17305</v>
      </c>
      <c r="B191" s="2" t="s">
        <v>10</v>
      </c>
      <c r="C191" s="2" t="s">
        <v>54</v>
      </c>
      <c r="D191" s="2" t="s">
        <v>99</v>
      </c>
      <c r="E191" s="3" t="s">
        <v>100</v>
      </c>
      <c r="F191" s="2">
        <v>22.05</v>
      </c>
      <c r="G191" s="2" t="s">
        <v>42</v>
      </c>
      <c r="H191" s="2">
        <v>100</v>
      </c>
      <c r="I191" s="2">
        <v>1981</v>
      </c>
      <c r="J191" s="63">
        <f>VLOOKUP(H191,'물량 단가 표'!$A$5:$F$22,6,0)</f>
        <v>224440</v>
      </c>
      <c r="K191" s="64">
        <f t="shared" si="2"/>
        <v>4.9489020000000004</v>
      </c>
      <c r="L191" s="2" t="s">
        <v>59</v>
      </c>
      <c r="M191" s="2" t="s">
        <v>11</v>
      </c>
    </row>
    <row r="192" spans="1:13" ht="14.1" customHeight="1">
      <c r="A192" s="2">
        <v>17327</v>
      </c>
      <c r="B192" s="2" t="s">
        <v>43</v>
      </c>
      <c r="C192" s="2" t="s">
        <v>23</v>
      </c>
      <c r="D192" s="2" t="s">
        <v>128</v>
      </c>
      <c r="E192" s="3" t="s">
        <v>129</v>
      </c>
      <c r="F192" s="2">
        <v>6.99</v>
      </c>
      <c r="G192" s="2" t="s">
        <v>42</v>
      </c>
      <c r="H192" s="2">
        <v>100</v>
      </c>
      <c r="I192" s="2">
        <v>1979</v>
      </c>
      <c r="J192" s="63">
        <f>VLOOKUP(H192,'물량 단가 표'!$A$5:$F$22,6,0)</f>
        <v>224440</v>
      </c>
      <c r="K192" s="64">
        <f t="shared" si="2"/>
        <v>1.5688356000000001</v>
      </c>
      <c r="L192" s="2" t="s">
        <v>59</v>
      </c>
      <c r="M192" s="2" t="s">
        <v>11</v>
      </c>
    </row>
    <row r="193" spans="1:13" ht="14.1" customHeight="1">
      <c r="A193" s="2">
        <v>17331</v>
      </c>
      <c r="B193" s="2" t="s">
        <v>43</v>
      </c>
      <c r="C193" s="2" t="s">
        <v>23</v>
      </c>
      <c r="D193" s="2" t="s">
        <v>73</v>
      </c>
      <c r="E193" s="3" t="s">
        <v>74</v>
      </c>
      <c r="F193" s="2">
        <v>209.33</v>
      </c>
      <c r="G193" s="2" t="s">
        <v>42</v>
      </c>
      <c r="H193" s="2">
        <v>350</v>
      </c>
      <c r="I193" s="2">
        <v>1979</v>
      </c>
      <c r="J193" s="63">
        <f>VLOOKUP(H193,'물량 단가 표'!$A$5:$F$22,6,0)</f>
        <v>406725</v>
      </c>
      <c r="K193" s="64">
        <f t="shared" si="2"/>
        <v>85.139744250000007</v>
      </c>
      <c r="L193" s="2" t="s">
        <v>59</v>
      </c>
      <c r="M193" s="2" t="s">
        <v>11</v>
      </c>
    </row>
    <row r="194" spans="1:13" ht="14.1" customHeight="1">
      <c r="A194" s="2">
        <v>17436</v>
      </c>
      <c r="B194" s="2" t="s">
        <v>43</v>
      </c>
      <c r="C194" s="2" t="s">
        <v>23</v>
      </c>
      <c r="D194" s="2" t="s">
        <v>97</v>
      </c>
      <c r="E194" s="3" t="s">
        <v>98</v>
      </c>
      <c r="F194" s="2">
        <v>42.38</v>
      </c>
      <c r="G194" s="2" t="s">
        <v>64</v>
      </c>
      <c r="H194" s="2">
        <v>900</v>
      </c>
      <c r="I194" s="2">
        <v>1979</v>
      </c>
      <c r="J194" s="63">
        <f>VLOOKUP(H194,'물량 단가 표'!$B$30:$D$37,3,0)</f>
        <v>878993</v>
      </c>
      <c r="K194" s="64">
        <f t="shared" si="2"/>
        <v>37.251723340000005</v>
      </c>
      <c r="L194" s="2" t="s">
        <v>59</v>
      </c>
      <c r="M194" s="2" t="s">
        <v>11</v>
      </c>
    </row>
    <row r="195" spans="1:13" ht="14.1" customHeight="1">
      <c r="A195" s="2">
        <v>17446</v>
      </c>
      <c r="B195" s="2" t="s">
        <v>10</v>
      </c>
      <c r="C195" s="2" t="s">
        <v>54</v>
      </c>
      <c r="D195" s="2" t="s">
        <v>99</v>
      </c>
      <c r="E195" s="3" t="s">
        <v>100</v>
      </c>
      <c r="F195" s="2">
        <v>100.74</v>
      </c>
      <c r="G195" s="2" t="s">
        <v>42</v>
      </c>
      <c r="H195" s="2">
        <v>100</v>
      </c>
      <c r="I195" s="2">
        <v>1981</v>
      </c>
      <c r="J195" s="63">
        <f>VLOOKUP(H195,'물량 단가 표'!$A$5:$F$22,6,0)</f>
        <v>224440</v>
      </c>
      <c r="K195" s="64">
        <f t="shared" ref="K195:K237" si="3">J195*F195/1000000</f>
        <v>22.610085599999998</v>
      </c>
      <c r="L195" s="2" t="s">
        <v>59</v>
      </c>
      <c r="M195" s="2" t="s">
        <v>11</v>
      </c>
    </row>
    <row r="196" spans="1:13" ht="14.1" customHeight="1">
      <c r="A196" s="2">
        <v>17449</v>
      </c>
      <c r="B196" s="2" t="s">
        <v>43</v>
      </c>
      <c r="C196" s="2" t="s">
        <v>23</v>
      </c>
      <c r="D196" s="2" t="s">
        <v>73</v>
      </c>
      <c r="E196" s="3" t="s">
        <v>74</v>
      </c>
      <c r="F196" s="2">
        <v>91.11</v>
      </c>
      <c r="G196" s="2" t="s">
        <v>42</v>
      </c>
      <c r="H196" s="2">
        <v>350</v>
      </c>
      <c r="I196" s="2">
        <v>1979</v>
      </c>
      <c r="J196" s="63">
        <f>VLOOKUP(H196,'물량 단가 표'!$A$5:$F$22,6,0)</f>
        <v>406725</v>
      </c>
      <c r="K196" s="64">
        <f t="shared" si="3"/>
        <v>37.056714749999998</v>
      </c>
      <c r="L196" s="2" t="s">
        <v>59</v>
      </c>
      <c r="M196" s="2" t="s">
        <v>11</v>
      </c>
    </row>
    <row r="197" spans="1:13" ht="14.1" customHeight="1">
      <c r="A197" s="2">
        <v>17554</v>
      </c>
      <c r="B197" s="2" t="s">
        <v>10</v>
      </c>
      <c r="C197" s="2" t="s">
        <v>54</v>
      </c>
      <c r="D197" s="2" t="s">
        <v>107</v>
      </c>
      <c r="E197" s="3" t="s">
        <v>108</v>
      </c>
      <c r="F197" s="2">
        <v>37.049999999999997</v>
      </c>
      <c r="G197" s="2" t="s">
        <v>21</v>
      </c>
      <c r="H197" s="2">
        <v>100</v>
      </c>
      <c r="I197" s="2">
        <v>1981</v>
      </c>
      <c r="J197" s="63">
        <f>VLOOKUP(H197,'물량 단가 표'!$A$5:$F$22,6,0)</f>
        <v>224440</v>
      </c>
      <c r="K197" s="64">
        <f t="shared" si="3"/>
        <v>8.3155019999999986</v>
      </c>
      <c r="L197" s="2" t="s">
        <v>59</v>
      </c>
      <c r="M197" s="2" t="s">
        <v>11</v>
      </c>
    </row>
    <row r="198" spans="1:13" ht="14.1" customHeight="1">
      <c r="A198" s="2">
        <v>17589</v>
      </c>
      <c r="B198" s="2" t="s">
        <v>43</v>
      </c>
      <c r="C198" s="2" t="s">
        <v>23</v>
      </c>
      <c r="D198" s="2" t="s">
        <v>97</v>
      </c>
      <c r="E198" s="3" t="s">
        <v>98</v>
      </c>
      <c r="F198" s="2">
        <v>8.64</v>
      </c>
      <c r="G198" s="2" t="s">
        <v>42</v>
      </c>
      <c r="H198" s="2">
        <v>80</v>
      </c>
      <c r="I198" s="2">
        <v>1980</v>
      </c>
      <c r="J198" s="63">
        <f>VLOOKUP(H198,'물량 단가 표'!$A$5:$F$22,6,0)</f>
        <v>224440</v>
      </c>
      <c r="K198" s="64">
        <f t="shared" si="3"/>
        <v>1.9391616</v>
      </c>
      <c r="L198" s="2" t="s">
        <v>59</v>
      </c>
      <c r="M198" s="2" t="s">
        <v>11</v>
      </c>
    </row>
    <row r="199" spans="1:13" ht="14.1" customHeight="1">
      <c r="A199" s="2">
        <v>17632</v>
      </c>
      <c r="B199" s="2" t="s">
        <v>10</v>
      </c>
      <c r="C199" s="2" t="s">
        <v>31</v>
      </c>
      <c r="D199" s="2" t="s">
        <v>32</v>
      </c>
      <c r="E199" s="3" t="s">
        <v>33</v>
      </c>
      <c r="F199" s="2">
        <v>39.659999999999997</v>
      </c>
      <c r="G199" s="2" t="s">
        <v>42</v>
      </c>
      <c r="H199" s="2">
        <v>800</v>
      </c>
      <c r="I199" s="2">
        <v>1980</v>
      </c>
      <c r="J199" s="63">
        <f>VLOOKUP(H199,'물량 단가 표'!$B$30:$D$37,3,0)</f>
        <v>750176</v>
      </c>
      <c r="K199" s="64">
        <f t="shared" si="3"/>
        <v>29.751980159999995</v>
      </c>
      <c r="L199" s="2" t="s">
        <v>59</v>
      </c>
      <c r="M199" s="2" t="s">
        <v>11</v>
      </c>
    </row>
    <row r="200" spans="1:13" ht="14.1" customHeight="1">
      <c r="A200" s="2">
        <v>17638</v>
      </c>
      <c r="B200" s="2" t="s">
        <v>10</v>
      </c>
      <c r="C200" s="2" t="s">
        <v>31</v>
      </c>
      <c r="D200" s="2" t="s">
        <v>32</v>
      </c>
      <c r="E200" s="3" t="s">
        <v>33</v>
      </c>
      <c r="F200" s="2">
        <v>128.58000000000001</v>
      </c>
      <c r="G200" s="2" t="s">
        <v>42</v>
      </c>
      <c r="H200" s="2">
        <v>800</v>
      </c>
      <c r="I200" s="2">
        <v>1980</v>
      </c>
      <c r="J200" s="63">
        <f>VLOOKUP(H200,'물량 단가 표'!$B$30:$D$37,3,0)</f>
        <v>750176</v>
      </c>
      <c r="K200" s="64">
        <f t="shared" si="3"/>
        <v>96.457630080000015</v>
      </c>
      <c r="L200" s="2" t="s">
        <v>59</v>
      </c>
      <c r="M200" s="2" t="s">
        <v>11</v>
      </c>
    </row>
    <row r="201" spans="1:13" ht="14.1" customHeight="1">
      <c r="A201" s="2">
        <v>17667</v>
      </c>
      <c r="B201" s="2" t="s">
        <v>10</v>
      </c>
      <c r="C201" s="2" t="s">
        <v>54</v>
      </c>
      <c r="D201" s="2" t="s">
        <v>99</v>
      </c>
      <c r="E201" s="3" t="s">
        <v>100</v>
      </c>
      <c r="F201" s="2">
        <v>15.18</v>
      </c>
      <c r="G201" s="2" t="s">
        <v>42</v>
      </c>
      <c r="H201" s="2">
        <v>150</v>
      </c>
      <c r="I201" s="2">
        <v>1981</v>
      </c>
      <c r="J201" s="63">
        <f>VLOOKUP(H201,'물량 단가 표'!$A$5:$F$22,6,0)</f>
        <v>262992</v>
      </c>
      <c r="K201" s="64">
        <f t="shared" si="3"/>
        <v>3.99221856</v>
      </c>
      <c r="L201" s="2" t="s">
        <v>59</v>
      </c>
      <c r="M201" s="2" t="s">
        <v>11</v>
      </c>
    </row>
    <row r="202" spans="1:13" ht="14.1" customHeight="1">
      <c r="A202" s="2">
        <v>17669</v>
      </c>
      <c r="B202" s="2" t="s">
        <v>10</v>
      </c>
      <c r="C202" s="2" t="s">
        <v>31</v>
      </c>
      <c r="D202" s="2" t="s">
        <v>32</v>
      </c>
      <c r="E202" s="3" t="s">
        <v>33</v>
      </c>
      <c r="F202" s="2">
        <v>246.16</v>
      </c>
      <c r="G202" s="2" t="s">
        <v>42</v>
      </c>
      <c r="H202" s="2">
        <v>800</v>
      </c>
      <c r="I202" s="2">
        <v>1980</v>
      </c>
      <c r="J202" s="63">
        <f>VLOOKUP(H202,'물량 단가 표'!$B$30:$D$37,3,0)</f>
        <v>750176</v>
      </c>
      <c r="K202" s="64">
        <f t="shared" si="3"/>
        <v>184.66332416</v>
      </c>
      <c r="L202" s="2" t="s">
        <v>59</v>
      </c>
      <c r="M202" s="2" t="s">
        <v>11</v>
      </c>
    </row>
    <row r="203" spans="1:13" ht="14.1" customHeight="1">
      <c r="A203" s="2">
        <v>17725</v>
      </c>
      <c r="B203" s="2" t="s">
        <v>10</v>
      </c>
      <c r="C203" s="2" t="s">
        <v>54</v>
      </c>
      <c r="D203" s="2" t="s">
        <v>107</v>
      </c>
      <c r="E203" s="3" t="s">
        <v>108</v>
      </c>
      <c r="F203" s="2">
        <v>39.090000000000003</v>
      </c>
      <c r="G203" s="2" t="s">
        <v>21</v>
      </c>
      <c r="H203" s="2">
        <v>100</v>
      </c>
      <c r="I203" s="2">
        <v>1981</v>
      </c>
      <c r="J203" s="63">
        <f>VLOOKUP(H203,'물량 단가 표'!$A$5:$F$22,6,0)</f>
        <v>224440</v>
      </c>
      <c r="K203" s="64">
        <f t="shared" si="3"/>
        <v>8.7733596000000009</v>
      </c>
      <c r="L203" s="2" t="s">
        <v>59</v>
      </c>
      <c r="M203" s="2" t="s">
        <v>11</v>
      </c>
    </row>
    <row r="204" spans="1:13" ht="14.1" customHeight="1">
      <c r="A204" s="2">
        <v>17754</v>
      </c>
      <c r="B204" s="2" t="s">
        <v>10</v>
      </c>
      <c r="C204" s="2" t="s">
        <v>31</v>
      </c>
      <c r="D204" s="2" t="s">
        <v>32</v>
      </c>
      <c r="E204" s="3" t="s">
        <v>33</v>
      </c>
      <c r="F204" s="2">
        <v>31.38</v>
      </c>
      <c r="G204" s="2" t="s">
        <v>42</v>
      </c>
      <c r="H204" s="2">
        <v>800</v>
      </c>
      <c r="I204" s="2">
        <v>1980</v>
      </c>
      <c r="J204" s="63">
        <f>VLOOKUP(H204,'물량 단가 표'!$B$30:$D$37,3,0)</f>
        <v>750176</v>
      </c>
      <c r="K204" s="64">
        <f t="shared" si="3"/>
        <v>23.540522879999997</v>
      </c>
      <c r="L204" s="2" t="s">
        <v>59</v>
      </c>
      <c r="M204" s="2" t="s">
        <v>11</v>
      </c>
    </row>
    <row r="205" spans="1:13" ht="14.1" customHeight="1">
      <c r="A205" s="2">
        <v>17809</v>
      </c>
      <c r="B205" s="2" t="s">
        <v>10</v>
      </c>
      <c r="C205" s="2" t="s">
        <v>31</v>
      </c>
      <c r="D205" s="2" t="s">
        <v>32</v>
      </c>
      <c r="E205" s="3" t="s">
        <v>33</v>
      </c>
      <c r="F205" s="2">
        <v>95.73</v>
      </c>
      <c r="G205" s="2" t="s">
        <v>42</v>
      </c>
      <c r="H205" s="2">
        <v>800</v>
      </c>
      <c r="I205" s="2">
        <v>1980</v>
      </c>
      <c r="J205" s="63">
        <f>VLOOKUP(H205,'물량 단가 표'!$B$30:$D$37,3,0)</f>
        <v>750176</v>
      </c>
      <c r="K205" s="64">
        <f t="shared" si="3"/>
        <v>71.814348480000007</v>
      </c>
      <c r="L205" s="2" t="s">
        <v>59</v>
      </c>
      <c r="M205" s="2" t="s">
        <v>11</v>
      </c>
    </row>
    <row r="206" spans="1:13" ht="14.1" customHeight="1">
      <c r="A206" s="2">
        <v>17810</v>
      </c>
      <c r="B206" s="2" t="s">
        <v>10</v>
      </c>
      <c r="C206" s="2" t="s">
        <v>31</v>
      </c>
      <c r="D206" s="2" t="s">
        <v>32</v>
      </c>
      <c r="E206" s="3" t="s">
        <v>33</v>
      </c>
      <c r="F206" s="2">
        <v>20.71</v>
      </c>
      <c r="G206" s="2" t="s">
        <v>42</v>
      </c>
      <c r="H206" s="2">
        <v>800</v>
      </c>
      <c r="I206" s="2">
        <v>1980</v>
      </c>
      <c r="J206" s="63">
        <f>VLOOKUP(H206,'물량 단가 표'!$B$30:$D$37,3,0)</f>
        <v>750176</v>
      </c>
      <c r="K206" s="64">
        <f t="shared" si="3"/>
        <v>15.536144960000001</v>
      </c>
      <c r="L206" s="2" t="s">
        <v>59</v>
      </c>
      <c r="M206" s="2" t="s">
        <v>11</v>
      </c>
    </row>
    <row r="207" spans="1:13" ht="14.1" customHeight="1">
      <c r="A207" s="2">
        <v>17812</v>
      </c>
      <c r="B207" s="2" t="s">
        <v>10</v>
      </c>
      <c r="C207" s="2" t="s">
        <v>31</v>
      </c>
      <c r="D207" s="2" t="s">
        <v>32</v>
      </c>
      <c r="E207" s="3" t="s">
        <v>33</v>
      </c>
      <c r="F207" s="2">
        <v>18.14</v>
      </c>
      <c r="G207" s="2" t="s">
        <v>42</v>
      </c>
      <c r="H207" s="2">
        <v>800</v>
      </c>
      <c r="I207" s="2">
        <v>1980</v>
      </c>
      <c r="J207" s="63">
        <f>VLOOKUP(H207,'물량 단가 표'!$B$30:$D$37,3,0)</f>
        <v>750176</v>
      </c>
      <c r="K207" s="64">
        <f t="shared" si="3"/>
        <v>13.60819264</v>
      </c>
      <c r="L207" s="2" t="s">
        <v>59</v>
      </c>
      <c r="M207" s="2" t="s">
        <v>11</v>
      </c>
    </row>
    <row r="208" spans="1:13" ht="14.1" customHeight="1">
      <c r="A208" s="2">
        <v>17913</v>
      </c>
      <c r="B208" s="2" t="s">
        <v>43</v>
      </c>
      <c r="C208" s="2" t="s">
        <v>23</v>
      </c>
      <c r="D208" s="2" t="s">
        <v>128</v>
      </c>
      <c r="E208" s="3" t="s">
        <v>129</v>
      </c>
      <c r="F208" s="2">
        <v>58.02</v>
      </c>
      <c r="G208" s="2" t="s">
        <v>42</v>
      </c>
      <c r="H208" s="2">
        <v>100</v>
      </c>
      <c r="I208" s="2">
        <v>1984</v>
      </c>
      <c r="J208" s="63">
        <f>VLOOKUP(H208,'물량 단가 표'!$A$5:$F$22,6,0)</f>
        <v>224440</v>
      </c>
      <c r="K208" s="64">
        <f t="shared" si="3"/>
        <v>13.0220088</v>
      </c>
      <c r="L208" s="2" t="s">
        <v>59</v>
      </c>
      <c r="M208" s="2" t="s">
        <v>11</v>
      </c>
    </row>
    <row r="209" spans="1:13" ht="14.1" customHeight="1">
      <c r="A209" s="2">
        <v>18241</v>
      </c>
      <c r="B209" s="2" t="s">
        <v>10</v>
      </c>
      <c r="C209" s="2" t="s">
        <v>54</v>
      </c>
      <c r="D209" s="2" t="s">
        <v>134</v>
      </c>
      <c r="E209" s="3" t="s">
        <v>135</v>
      </c>
      <c r="F209" s="2">
        <v>131.22</v>
      </c>
      <c r="G209" s="2" t="s">
        <v>42</v>
      </c>
      <c r="H209" s="2">
        <v>80</v>
      </c>
      <c r="I209" s="2">
        <v>1981</v>
      </c>
      <c r="J209" s="63">
        <f>VLOOKUP(H209,'물량 단가 표'!$A$5:$F$22,6,0)</f>
        <v>224440</v>
      </c>
      <c r="K209" s="64">
        <f t="shared" si="3"/>
        <v>29.451016800000001</v>
      </c>
      <c r="L209" s="2" t="s">
        <v>59</v>
      </c>
      <c r="M209" s="2" t="s">
        <v>11</v>
      </c>
    </row>
    <row r="210" spans="1:13" ht="14.1" customHeight="1">
      <c r="A210" s="2">
        <v>18315</v>
      </c>
      <c r="B210" s="2" t="s">
        <v>10</v>
      </c>
      <c r="C210" s="2" t="s">
        <v>54</v>
      </c>
      <c r="D210" s="2" t="s">
        <v>99</v>
      </c>
      <c r="E210" s="3" t="s">
        <v>100</v>
      </c>
      <c r="F210" s="2">
        <v>96.24</v>
      </c>
      <c r="G210" s="2" t="s">
        <v>42</v>
      </c>
      <c r="H210" s="2">
        <v>300</v>
      </c>
      <c r="I210" s="2">
        <v>1981</v>
      </c>
      <c r="J210" s="63">
        <f>VLOOKUP(H210,'물량 단가 표'!$A$5:$F$22,6,0)</f>
        <v>362252</v>
      </c>
      <c r="K210" s="64">
        <f t="shared" si="3"/>
        <v>34.863132479999997</v>
      </c>
      <c r="L210" s="2" t="s">
        <v>59</v>
      </c>
      <c r="M210" s="2" t="s">
        <v>11</v>
      </c>
    </row>
    <row r="211" spans="1:13" ht="14.1" customHeight="1">
      <c r="A211" s="2">
        <v>18320</v>
      </c>
      <c r="B211" s="2" t="s">
        <v>10</v>
      </c>
      <c r="C211" s="2" t="s">
        <v>54</v>
      </c>
      <c r="D211" s="2" t="s">
        <v>130</v>
      </c>
      <c r="E211" s="3" t="s">
        <v>131</v>
      </c>
      <c r="F211" s="2">
        <v>5.51</v>
      </c>
      <c r="G211" s="2" t="s">
        <v>42</v>
      </c>
      <c r="H211" s="2">
        <v>300</v>
      </c>
      <c r="I211" s="2">
        <v>1985</v>
      </c>
      <c r="J211" s="63">
        <f>VLOOKUP(H211,'물량 단가 표'!$A$5:$F$22,6,0)</f>
        <v>362252</v>
      </c>
      <c r="K211" s="64">
        <f t="shared" si="3"/>
        <v>1.99600852</v>
      </c>
      <c r="L211" s="2" t="s">
        <v>59</v>
      </c>
      <c r="M211" s="2" t="s">
        <v>11</v>
      </c>
    </row>
    <row r="212" spans="1:13" ht="14.1" customHeight="1">
      <c r="A212" s="2">
        <v>18336</v>
      </c>
      <c r="B212" s="2" t="s">
        <v>10</v>
      </c>
      <c r="C212" s="2" t="s">
        <v>54</v>
      </c>
      <c r="D212" s="2" t="s">
        <v>107</v>
      </c>
      <c r="E212" s="3" t="s">
        <v>108</v>
      </c>
      <c r="F212" s="2">
        <v>14.12</v>
      </c>
      <c r="G212" s="2" t="s">
        <v>21</v>
      </c>
      <c r="H212" s="2">
        <v>150</v>
      </c>
      <c r="I212" s="2">
        <v>1981</v>
      </c>
      <c r="J212" s="63">
        <f>VLOOKUP(H212,'물량 단가 표'!$A$5:$F$22,6,0)</f>
        <v>262992</v>
      </c>
      <c r="K212" s="64">
        <f t="shared" si="3"/>
        <v>3.7134470399999997</v>
      </c>
      <c r="L212" s="2" t="s">
        <v>59</v>
      </c>
      <c r="M212" s="2" t="s">
        <v>11</v>
      </c>
    </row>
    <row r="213" spans="1:13" ht="14.1" customHeight="1">
      <c r="A213" s="2">
        <v>18377</v>
      </c>
      <c r="B213" s="2" t="s">
        <v>10</v>
      </c>
      <c r="C213" s="2" t="s">
        <v>54</v>
      </c>
      <c r="D213" s="2" t="s">
        <v>99</v>
      </c>
      <c r="E213" s="3" t="s">
        <v>100</v>
      </c>
      <c r="F213" s="2">
        <v>16.399999999999999</v>
      </c>
      <c r="G213" s="2" t="s">
        <v>42</v>
      </c>
      <c r="H213" s="2">
        <v>100</v>
      </c>
      <c r="I213" s="2">
        <v>1981</v>
      </c>
      <c r="J213" s="63">
        <f>VLOOKUP(H213,'물량 단가 표'!$A$5:$F$22,6,0)</f>
        <v>224440</v>
      </c>
      <c r="K213" s="64">
        <f t="shared" si="3"/>
        <v>3.6808159999999996</v>
      </c>
      <c r="L213" s="2" t="s">
        <v>59</v>
      </c>
      <c r="M213" s="2" t="s">
        <v>11</v>
      </c>
    </row>
    <row r="214" spans="1:13" ht="14.1" customHeight="1">
      <c r="A214" s="2">
        <v>18378</v>
      </c>
      <c r="B214" s="2" t="s">
        <v>10</v>
      </c>
      <c r="C214" s="2" t="s">
        <v>54</v>
      </c>
      <c r="D214" s="2" t="s">
        <v>99</v>
      </c>
      <c r="E214" s="3" t="s">
        <v>100</v>
      </c>
      <c r="F214" s="2">
        <v>21.61</v>
      </c>
      <c r="G214" s="2" t="s">
        <v>42</v>
      </c>
      <c r="H214" s="2">
        <v>100</v>
      </c>
      <c r="I214" s="2">
        <v>1981</v>
      </c>
      <c r="J214" s="63">
        <f>VLOOKUP(H214,'물량 단가 표'!$A$5:$F$22,6,0)</f>
        <v>224440</v>
      </c>
      <c r="K214" s="64">
        <f t="shared" si="3"/>
        <v>4.8501483999999992</v>
      </c>
      <c r="L214" s="2" t="s">
        <v>59</v>
      </c>
      <c r="M214" s="2" t="s">
        <v>11</v>
      </c>
    </row>
    <row r="215" spans="1:13" ht="14.1" customHeight="1">
      <c r="A215" s="2">
        <v>18403</v>
      </c>
      <c r="B215" s="2" t="s">
        <v>10</v>
      </c>
      <c r="C215" s="2" t="s">
        <v>54</v>
      </c>
      <c r="D215" s="2" t="s">
        <v>99</v>
      </c>
      <c r="E215" s="3" t="s">
        <v>100</v>
      </c>
      <c r="F215" s="2">
        <v>10.59</v>
      </c>
      <c r="G215" s="2" t="s">
        <v>42</v>
      </c>
      <c r="H215" s="2">
        <v>150</v>
      </c>
      <c r="I215" s="2">
        <v>1981</v>
      </c>
      <c r="J215" s="63">
        <f>VLOOKUP(H215,'물량 단가 표'!$A$5:$F$22,6,0)</f>
        <v>262992</v>
      </c>
      <c r="K215" s="64">
        <f t="shared" si="3"/>
        <v>2.7850852799999997</v>
      </c>
      <c r="L215" s="2" t="s">
        <v>59</v>
      </c>
      <c r="M215" s="2" t="s">
        <v>11</v>
      </c>
    </row>
    <row r="216" spans="1:13" ht="14.1" customHeight="1">
      <c r="A216" s="2">
        <v>18489</v>
      </c>
      <c r="B216" s="2" t="s">
        <v>10</v>
      </c>
      <c r="C216" s="2" t="s">
        <v>54</v>
      </c>
      <c r="D216" s="2" t="s">
        <v>99</v>
      </c>
      <c r="E216" s="3" t="s">
        <v>100</v>
      </c>
      <c r="F216" s="2">
        <v>25.5</v>
      </c>
      <c r="G216" s="2" t="s">
        <v>42</v>
      </c>
      <c r="H216" s="2">
        <v>100</v>
      </c>
      <c r="I216" s="2">
        <v>1981</v>
      </c>
      <c r="J216" s="63">
        <f>VLOOKUP(H216,'물량 단가 표'!$A$5:$F$22,6,0)</f>
        <v>224440</v>
      </c>
      <c r="K216" s="64">
        <f t="shared" si="3"/>
        <v>5.7232200000000004</v>
      </c>
      <c r="L216" s="2" t="s">
        <v>59</v>
      </c>
      <c r="M216" s="2" t="s">
        <v>11</v>
      </c>
    </row>
    <row r="217" spans="1:13" ht="14.1" customHeight="1">
      <c r="A217" s="2">
        <v>18491</v>
      </c>
      <c r="B217" s="2" t="s">
        <v>10</v>
      </c>
      <c r="C217" s="2" t="s">
        <v>54</v>
      </c>
      <c r="D217" s="2" t="s">
        <v>99</v>
      </c>
      <c r="E217" s="3" t="s">
        <v>100</v>
      </c>
      <c r="F217" s="2">
        <v>18.12</v>
      </c>
      <c r="G217" s="2" t="s">
        <v>42</v>
      </c>
      <c r="H217" s="2">
        <v>150</v>
      </c>
      <c r="I217" s="2">
        <v>1981</v>
      </c>
      <c r="J217" s="63">
        <f>VLOOKUP(H217,'물량 단가 표'!$A$5:$F$22,6,0)</f>
        <v>262992</v>
      </c>
      <c r="K217" s="64">
        <f t="shared" si="3"/>
        <v>4.7654150399999997</v>
      </c>
      <c r="L217" s="2" t="s">
        <v>59</v>
      </c>
      <c r="M217" s="2" t="s">
        <v>11</v>
      </c>
    </row>
    <row r="218" spans="1:13" ht="14.1" customHeight="1">
      <c r="A218" s="2">
        <v>18495</v>
      </c>
      <c r="B218" s="2" t="s">
        <v>43</v>
      </c>
      <c r="C218" s="2" t="s">
        <v>23</v>
      </c>
      <c r="D218" s="2" t="s">
        <v>73</v>
      </c>
      <c r="E218" s="3" t="s">
        <v>74</v>
      </c>
      <c r="F218" s="2">
        <v>17.350000000000001</v>
      </c>
      <c r="G218" s="2" t="s">
        <v>42</v>
      </c>
      <c r="H218" s="2">
        <v>350</v>
      </c>
      <c r="I218" s="2">
        <v>1979</v>
      </c>
      <c r="J218" s="63">
        <f>VLOOKUP(H218,'물량 단가 표'!$A$5:$F$22,6,0)</f>
        <v>406725</v>
      </c>
      <c r="K218" s="64">
        <f t="shared" si="3"/>
        <v>7.0566787500000006</v>
      </c>
      <c r="L218" s="2" t="s">
        <v>59</v>
      </c>
      <c r="M218" s="2" t="s">
        <v>11</v>
      </c>
    </row>
    <row r="219" spans="1:13" ht="14.1" customHeight="1">
      <c r="A219" s="2">
        <v>18588</v>
      </c>
      <c r="B219" s="2" t="s">
        <v>10</v>
      </c>
      <c r="C219" s="2" t="s">
        <v>54</v>
      </c>
      <c r="D219" s="2" t="s">
        <v>229</v>
      </c>
      <c r="E219" s="3" t="s">
        <v>66</v>
      </c>
      <c r="F219" s="2">
        <v>147.94999999999999</v>
      </c>
      <c r="G219" s="2" t="s">
        <v>64</v>
      </c>
      <c r="H219" s="2">
        <v>900</v>
      </c>
      <c r="I219" s="2">
        <v>1979</v>
      </c>
      <c r="J219" s="63">
        <f>VLOOKUP(H219,'물량 단가 표'!$B$30:$D$37,3,0)</f>
        <v>878993</v>
      </c>
      <c r="K219" s="64">
        <f t="shared" si="3"/>
        <v>130.04701434999998</v>
      </c>
      <c r="L219" s="2" t="s">
        <v>59</v>
      </c>
      <c r="M219" s="2" t="s">
        <v>11</v>
      </c>
    </row>
    <row r="220" spans="1:13" ht="14.1" customHeight="1">
      <c r="A220" s="2">
        <v>18589</v>
      </c>
      <c r="B220" s="2" t="s">
        <v>43</v>
      </c>
      <c r="C220" s="2" t="s">
        <v>23</v>
      </c>
      <c r="D220" s="2" t="s">
        <v>119</v>
      </c>
      <c r="E220" s="3" t="s">
        <v>120</v>
      </c>
      <c r="F220" s="2">
        <v>31.44</v>
      </c>
      <c r="G220" s="2" t="s">
        <v>42</v>
      </c>
      <c r="H220" s="2">
        <v>200</v>
      </c>
      <c r="I220" s="2">
        <v>1980</v>
      </c>
      <c r="J220" s="63">
        <f>VLOOKUP(H220,'물량 단가 표'!$A$5:$F$22,6,0)</f>
        <v>283893</v>
      </c>
      <c r="K220" s="64">
        <f t="shared" si="3"/>
        <v>8.9255959199999992</v>
      </c>
      <c r="L220" s="2" t="s">
        <v>59</v>
      </c>
      <c r="M220" s="2" t="s">
        <v>11</v>
      </c>
    </row>
    <row r="221" spans="1:13" ht="14.1" customHeight="1">
      <c r="A221" s="2">
        <v>18640</v>
      </c>
      <c r="B221" s="2" t="s">
        <v>43</v>
      </c>
      <c r="C221" s="2" t="s">
        <v>23</v>
      </c>
      <c r="D221" s="2" t="s">
        <v>73</v>
      </c>
      <c r="E221" s="3" t="s">
        <v>74</v>
      </c>
      <c r="F221" s="2">
        <v>39.9</v>
      </c>
      <c r="G221" s="2" t="s">
        <v>21</v>
      </c>
      <c r="H221" s="2">
        <v>150</v>
      </c>
      <c r="I221" s="2">
        <v>1980</v>
      </c>
      <c r="J221" s="63">
        <f>VLOOKUP(H221,'물량 단가 표'!$A$5:$F$22,6,0)</f>
        <v>262992</v>
      </c>
      <c r="K221" s="64">
        <f t="shared" si="3"/>
        <v>10.493380799999999</v>
      </c>
      <c r="L221" s="2" t="s">
        <v>59</v>
      </c>
      <c r="M221" s="2" t="s">
        <v>11</v>
      </c>
    </row>
    <row r="222" spans="1:13" ht="14.1" customHeight="1">
      <c r="A222" s="2">
        <v>18768</v>
      </c>
      <c r="B222" s="2" t="s">
        <v>10</v>
      </c>
      <c r="C222" s="2" t="s">
        <v>54</v>
      </c>
      <c r="D222" s="2" t="s">
        <v>143</v>
      </c>
      <c r="E222" s="3" t="s">
        <v>144</v>
      </c>
      <c r="F222" s="2">
        <v>179</v>
      </c>
      <c r="G222" s="2" t="s">
        <v>42</v>
      </c>
      <c r="H222" s="2">
        <v>200</v>
      </c>
      <c r="I222" s="2">
        <v>1985</v>
      </c>
      <c r="J222" s="63">
        <f>VLOOKUP(H222,'물량 단가 표'!$A$5:$F$22,6,0)</f>
        <v>283893</v>
      </c>
      <c r="K222" s="64">
        <f t="shared" si="3"/>
        <v>50.816847000000003</v>
      </c>
      <c r="L222" s="2" t="s">
        <v>59</v>
      </c>
      <c r="M222" s="2" t="s">
        <v>11</v>
      </c>
    </row>
    <row r="223" spans="1:13" ht="14.1" customHeight="1">
      <c r="A223" s="2">
        <v>18852</v>
      </c>
      <c r="B223" s="2" t="s">
        <v>43</v>
      </c>
      <c r="C223" s="2" t="s">
        <v>23</v>
      </c>
      <c r="D223" s="2" t="s">
        <v>128</v>
      </c>
      <c r="E223" s="3" t="s">
        <v>129</v>
      </c>
      <c r="F223" s="2">
        <v>100.44</v>
      </c>
      <c r="G223" s="2" t="s">
        <v>42</v>
      </c>
      <c r="H223" s="2">
        <v>100</v>
      </c>
      <c r="I223" s="2">
        <v>1984</v>
      </c>
      <c r="J223" s="63">
        <f>VLOOKUP(H223,'물량 단가 표'!$A$5:$F$22,6,0)</f>
        <v>224440</v>
      </c>
      <c r="K223" s="64">
        <f t="shared" si="3"/>
        <v>22.542753599999998</v>
      </c>
      <c r="L223" s="2" t="s">
        <v>59</v>
      </c>
      <c r="M223" s="2" t="s">
        <v>11</v>
      </c>
    </row>
    <row r="224" spans="1:13" ht="14.1" customHeight="1">
      <c r="A224" s="2">
        <v>18912</v>
      </c>
      <c r="B224" s="2" t="s">
        <v>10</v>
      </c>
      <c r="C224" s="2" t="s">
        <v>54</v>
      </c>
      <c r="D224" s="2" t="s">
        <v>107</v>
      </c>
      <c r="E224" s="3" t="s">
        <v>108</v>
      </c>
      <c r="F224" s="2">
        <v>17.05</v>
      </c>
      <c r="G224" s="2" t="s">
        <v>42</v>
      </c>
      <c r="H224" s="2">
        <v>150</v>
      </c>
      <c r="I224" s="2">
        <v>1981</v>
      </c>
      <c r="J224" s="63">
        <f>VLOOKUP(H224,'물량 단가 표'!$A$5:$F$22,6,0)</f>
        <v>262992</v>
      </c>
      <c r="K224" s="64">
        <f t="shared" si="3"/>
        <v>4.4840136000000008</v>
      </c>
      <c r="L224" s="2" t="s">
        <v>59</v>
      </c>
      <c r="M224" s="2" t="s">
        <v>11</v>
      </c>
    </row>
    <row r="225" spans="1:13" ht="14.1" customHeight="1">
      <c r="A225" s="2">
        <v>19012</v>
      </c>
      <c r="B225" s="2" t="s">
        <v>43</v>
      </c>
      <c r="C225" s="2" t="s">
        <v>23</v>
      </c>
      <c r="D225" s="2" t="s">
        <v>73</v>
      </c>
      <c r="E225" s="3" t="s">
        <v>74</v>
      </c>
      <c r="F225" s="2">
        <v>178.55</v>
      </c>
      <c r="G225" s="2" t="s">
        <v>21</v>
      </c>
      <c r="H225" s="2">
        <v>350</v>
      </c>
      <c r="I225" s="2">
        <v>1979</v>
      </c>
      <c r="J225" s="63">
        <f>VLOOKUP(H225,'물량 단가 표'!$A$5:$F$22,6,0)</f>
        <v>406725</v>
      </c>
      <c r="K225" s="64">
        <f t="shared" si="3"/>
        <v>72.620748750000004</v>
      </c>
      <c r="L225" s="2" t="s">
        <v>59</v>
      </c>
      <c r="M225" s="2" t="s">
        <v>11</v>
      </c>
    </row>
    <row r="226" spans="1:13" ht="14.1" customHeight="1">
      <c r="A226" s="2">
        <v>19039</v>
      </c>
      <c r="B226" s="2" t="s">
        <v>10</v>
      </c>
      <c r="C226" s="2" t="s">
        <v>54</v>
      </c>
      <c r="D226" s="2" t="s">
        <v>107</v>
      </c>
      <c r="E226" s="3" t="s">
        <v>108</v>
      </c>
      <c r="F226" s="2">
        <v>15.79</v>
      </c>
      <c r="G226" s="2" t="s">
        <v>42</v>
      </c>
      <c r="H226" s="2">
        <v>100</v>
      </c>
      <c r="I226" s="2">
        <v>1981</v>
      </c>
      <c r="J226" s="63">
        <f>VLOOKUP(H226,'물량 단가 표'!$A$5:$F$22,6,0)</f>
        <v>224440</v>
      </c>
      <c r="K226" s="64">
        <f t="shared" si="3"/>
        <v>3.5439075999999998</v>
      </c>
      <c r="L226" s="2" t="s">
        <v>59</v>
      </c>
      <c r="M226" s="2" t="s">
        <v>11</v>
      </c>
    </row>
    <row r="227" spans="1:13" ht="14.1" customHeight="1">
      <c r="A227" s="2">
        <v>19214</v>
      </c>
      <c r="B227" s="2" t="s">
        <v>43</v>
      </c>
      <c r="C227" s="2" t="s">
        <v>23</v>
      </c>
      <c r="D227" s="2" t="s">
        <v>97</v>
      </c>
      <c r="E227" s="3" t="s">
        <v>98</v>
      </c>
      <c r="F227" s="2">
        <v>31.8</v>
      </c>
      <c r="G227" s="2" t="s">
        <v>42</v>
      </c>
      <c r="H227" s="2">
        <v>80</v>
      </c>
      <c r="I227" s="2">
        <v>1979</v>
      </c>
      <c r="J227" s="63">
        <f>VLOOKUP(H227,'물량 단가 표'!$A$5:$F$22,6,0)</f>
        <v>224440</v>
      </c>
      <c r="K227" s="64">
        <f t="shared" si="3"/>
        <v>7.1371919999999998</v>
      </c>
      <c r="L227" s="2" t="s">
        <v>59</v>
      </c>
      <c r="M227" s="2" t="s">
        <v>11</v>
      </c>
    </row>
    <row r="228" spans="1:13" ht="14.1" customHeight="1">
      <c r="A228" s="2">
        <v>19394</v>
      </c>
      <c r="B228" s="2" t="s">
        <v>10</v>
      </c>
      <c r="C228" s="2" t="s">
        <v>54</v>
      </c>
      <c r="D228" s="2" t="s">
        <v>99</v>
      </c>
      <c r="E228" s="3" t="s">
        <v>100</v>
      </c>
      <c r="F228" s="2">
        <v>14.21</v>
      </c>
      <c r="G228" s="2" t="s">
        <v>42</v>
      </c>
      <c r="H228" s="2">
        <v>100</v>
      </c>
      <c r="I228" s="2">
        <v>1981</v>
      </c>
      <c r="J228" s="63">
        <f>VLOOKUP(H228,'물량 단가 표'!$A$5:$F$22,6,0)</f>
        <v>224440</v>
      </c>
      <c r="K228" s="64">
        <f t="shared" si="3"/>
        <v>3.1892924000000002</v>
      </c>
      <c r="L228" s="2" t="s">
        <v>59</v>
      </c>
      <c r="M228" s="2" t="s">
        <v>11</v>
      </c>
    </row>
    <row r="229" spans="1:13" ht="14.1" customHeight="1">
      <c r="A229" s="2">
        <v>19418</v>
      </c>
      <c r="B229" s="2" t="s">
        <v>10</v>
      </c>
      <c r="C229" s="2" t="s">
        <v>54</v>
      </c>
      <c r="D229" s="2" t="s">
        <v>75</v>
      </c>
      <c r="E229" s="3" t="s">
        <v>76</v>
      </c>
      <c r="F229" s="2">
        <v>71.91</v>
      </c>
      <c r="G229" s="2" t="s">
        <v>42</v>
      </c>
      <c r="H229" s="2">
        <v>900</v>
      </c>
      <c r="I229" s="2">
        <v>1983</v>
      </c>
      <c r="J229" s="63">
        <f>VLOOKUP(H229,'물량 단가 표'!$B$30:$D$37,3,0)</f>
        <v>878993</v>
      </c>
      <c r="K229" s="64">
        <f t="shared" si="3"/>
        <v>63.208386629999993</v>
      </c>
      <c r="L229" s="2" t="s">
        <v>59</v>
      </c>
      <c r="M229" s="2" t="s">
        <v>11</v>
      </c>
    </row>
    <row r="230" spans="1:13" ht="14.1" customHeight="1">
      <c r="A230" s="2">
        <v>19700</v>
      </c>
      <c r="B230" s="2" t="s">
        <v>10</v>
      </c>
      <c r="C230" s="2" t="s">
        <v>54</v>
      </c>
      <c r="D230" s="2" t="s">
        <v>99</v>
      </c>
      <c r="E230" s="3" t="s">
        <v>100</v>
      </c>
      <c r="F230" s="2">
        <v>11.2</v>
      </c>
      <c r="G230" s="2" t="s">
        <v>42</v>
      </c>
      <c r="H230" s="2">
        <v>100</v>
      </c>
      <c r="I230" s="2">
        <v>1981</v>
      </c>
      <c r="J230" s="63">
        <f>VLOOKUP(H230,'물량 단가 표'!$A$5:$F$22,6,0)</f>
        <v>224440</v>
      </c>
      <c r="K230" s="64">
        <f t="shared" si="3"/>
        <v>2.513728</v>
      </c>
      <c r="L230" s="2" t="s">
        <v>59</v>
      </c>
      <c r="M230" s="2" t="s">
        <v>11</v>
      </c>
    </row>
    <row r="231" spans="1:13" ht="14.1" customHeight="1">
      <c r="A231" s="56">
        <v>19773</v>
      </c>
      <c r="B231" s="56" t="s">
        <v>10</v>
      </c>
      <c r="C231" s="56" t="s">
        <v>54</v>
      </c>
      <c r="D231" s="56" t="s">
        <v>109</v>
      </c>
      <c r="E231" s="61" t="s">
        <v>110</v>
      </c>
      <c r="F231" s="56">
        <v>34.94</v>
      </c>
      <c r="G231" s="56" t="s">
        <v>42</v>
      </c>
      <c r="H231" s="56">
        <v>900</v>
      </c>
      <c r="I231" s="56">
        <v>1983</v>
      </c>
      <c r="J231" s="63">
        <f>VLOOKUP(H231,'물량 단가 표'!$B$30:$D$37,3,0)</f>
        <v>878993</v>
      </c>
      <c r="K231" s="64">
        <f t="shared" si="3"/>
        <v>30.712015419999997</v>
      </c>
      <c r="L231" s="56" t="s">
        <v>59</v>
      </c>
      <c r="M231" s="56" t="s">
        <v>11</v>
      </c>
    </row>
    <row r="232" spans="1:13" ht="14.1" customHeight="1">
      <c r="A232" s="56">
        <v>19846</v>
      </c>
      <c r="B232" s="56" t="s">
        <v>10</v>
      </c>
      <c r="C232" s="56" t="s">
        <v>54</v>
      </c>
      <c r="D232" s="56" t="s">
        <v>99</v>
      </c>
      <c r="E232" s="61" t="s">
        <v>100</v>
      </c>
      <c r="F232" s="56">
        <v>20.43</v>
      </c>
      <c r="G232" s="56" t="s">
        <v>42</v>
      </c>
      <c r="H232" s="56">
        <v>100</v>
      </c>
      <c r="I232" s="56">
        <v>1981</v>
      </c>
      <c r="J232" s="63">
        <f>VLOOKUP(H232,'물량 단가 표'!$A$5:$F$22,6,0)</f>
        <v>224440</v>
      </c>
      <c r="K232" s="64">
        <f t="shared" si="3"/>
        <v>4.5853092000000002</v>
      </c>
      <c r="L232" s="56" t="s">
        <v>59</v>
      </c>
      <c r="M232" s="56" t="s">
        <v>11</v>
      </c>
    </row>
    <row r="233" spans="1:13" ht="14.1" customHeight="1">
      <c r="A233" s="56">
        <v>19996</v>
      </c>
      <c r="B233" s="56" t="s">
        <v>10</v>
      </c>
      <c r="C233" s="56" t="s">
        <v>54</v>
      </c>
      <c r="D233" s="56" t="s">
        <v>107</v>
      </c>
      <c r="E233" s="61" t="s">
        <v>108</v>
      </c>
      <c r="F233" s="56">
        <v>14.26</v>
      </c>
      <c r="G233" s="56" t="s">
        <v>42</v>
      </c>
      <c r="H233" s="56">
        <v>150</v>
      </c>
      <c r="I233" s="56">
        <v>1981</v>
      </c>
      <c r="J233" s="63">
        <f>VLOOKUP(H233,'물량 단가 표'!$A$5:$F$22,6,0)</f>
        <v>262992</v>
      </c>
      <c r="K233" s="64">
        <f t="shared" si="3"/>
        <v>3.7502659199999999</v>
      </c>
      <c r="L233" s="56" t="s">
        <v>59</v>
      </c>
      <c r="M233" s="56" t="s">
        <v>11</v>
      </c>
    </row>
    <row r="234" spans="1:13" ht="14.1" customHeight="1">
      <c r="A234" s="56">
        <v>20000</v>
      </c>
      <c r="B234" s="56" t="s">
        <v>43</v>
      </c>
      <c r="C234" s="56" t="s">
        <v>23</v>
      </c>
      <c r="D234" s="56" t="s">
        <v>128</v>
      </c>
      <c r="E234" s="61" t="s">
        <v>129</v>
      </c>
      <c r="F234" s="56">
        <v>8.4</v>
      </c>
      <c r="G234" s="56" t="s">
        <v>42</v>
      </c>
      <c r="H234" s="56">
        <v>350</v>
      </c>
      <c r="I234" s="56">
        <v>1979</v>
      </c>
      <c r="J234" s="63">
        <f>VLOOKUP(H234,'물량 단가 표'!$A$5:$F$22,6,0)</f>
        <v>406725</v>
      </c>
      <c r="K234" s="64">
        <f t="shared" si="3"/>
        <v>3.41649</v>
      </c>
      <c r="L234" s="56" t="s">
        <v>59</v>
      </c>
      <c r="M234" s="56" t="s">
        <v>11</v>
      </c>
    </row>
    <row r="235" spans="1:13" ht="14.1" customHeight="1">
      <c r="A235" s="56">
        <v>20086</v>
      </c>
      <c r="B235" s="56" t="s">
        <v>10</v>
      </c>
      <c r="C235" s="56" t="s">
        <v>54</v>
      </c>
      <c r="D235" s="56" t="s">
        <v>107</v>
      </c>
      <c r="E235" s="61" t="s">
        <v>108</v>
      </c>
      <c r="F235" s="56">
        <v>24.39</v>
      </c>
      <c r="G235" s="56" t="s">
        <v>21</v>
      </c>
      <c r="H235" s="56">
        <v>100</v>
      </c>
      <c r="I235" s="56">
        <v>1981</v>
      </c>
      <c r="J235" s="63">
        <f>VLOOKUP(H235,'물량 단가 표'!$A$5:$F$22,6,0)</f>
        <v>224440</v>
      </c>
      <c r="K235" s="64">
        <f t="shared" si="3"/>
        <v>5.4740916000000004</v>
      </c>
      <c r="L235" s="56" t="s">
        <v>59</v>
      </c>
      <c r="M235" s="56" t="s">
        <v>11</v>
      </c>
    </row>
    <row r="236" spans="1:13" ht="14.1" customHeight="1">
      <c r="A236" s="56">
        <v>20159</v>
      </c>
      <c r="B236" s="56" t="s">
        <v>10</v>
      </c>
      <c r="C236" s="56" t="s">
        <v>54</v>
      </c>
      <c r="D236" s="56" t="s">
        <v>99</v>
      </c>
      <c r="E236" s="61" t="s">
        <v>100</v>
      </c>
      <c r="F236" s="56">
        <v>24.95</v>
      </c>
      <c r="G236" s="56" t="s">
        <v>42</v>
      </c>
      <c r="H236" s="56">
        <v>100</v>
      </c>
      <c r="I236" s="56">
        <v>1981</v>
      </c>
      <c r="J236" s="63">
        <f>VLOOKUP(H236,'물량 단가 표'!$A$5:$F$22,6,0)</f>
        <v>224440</v>
      </c>
      <c r="K236" s="64">
        <f t="shared" si="3"/>
        <v>5.5997779999999997</v>
      </c>
      <c r="L236" s="56" t="s">
        <v>59</v>
      </c>
      <c r="M236" s="56" t="s">
        <v>11</v>
      </c>
    </row>
    <row r="237" spans="1:13" ht="14.1" customHeight="1">
      <c r="A237" s="56">
        <v>20248</v>
      </c>
      <c r="B237" s="56" t="s">
        <v>10</v>
      </c>
      <c r="C237" s="56" t="s">
        <v>54</v>
      </c>
      <c r="D237" s="56" t="s">
        <v>130</v>
      </c>
      <c r="E237" s="61" t="s">
        <v>131</v>
      </c>
      <c r="F237" s="56">
        <v>59.66</v>
      </c>
      <c r="G237" s="56" t="s">
        <v>42</v>
      </c>
      <c r="H237" s="56">
        <v>150</v>
      </c>
      <c r="I237" s="56">
        <v>1985</v>
      </c>
      <c r="J237" s="63">
        <f>VLOOKUP(H237,'물량 단가 표'!$A$5:$F$22,6,0)</f>
        <v>262992</v>
      </c>
      <c r="K237" s="64">
        <f t="shared" si="3"/>
        <v>15.690102719999999</v>
      </c>
      <c r="L237" s="56" t="s">
        <v>59</v>
      </c>
      <c r="M237" s="56" t="s">
        <v>11</v>
      </c>
    </row>
  </sheetData>
  <autoFilter ref="A1:M237"/>
  <phoneticPr fontId="5" type="noConversion"/>
  <pageMargins left="0.70866141732283472" right="0.70866141732283472" top="0.86614173228346458" bottom="0.74803149606299213" header="0.47244094488188981" footer="0.31496062992125984"/>
  <pageSetup paperSize="9" scale="58" orientation="portrait" horizontalDpi="300" verticalDpi="300" r:id="rId1"/>
  <headerFooter>
    <oddHeader>&amp;C&amp;"HY울릉도B,보통"&amp;20안산시 노후관로 물량산출
&amp;14-생활용수 3단계-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M200"/>
  <sheetViews>
    <sheetView workbookViewId="0"/>
  </sheetViews>
  <sheetFormatPr defaultRowHeight="16.5"/>
  <cols>
    <col min="1" max="1" width="7.75" bestFit="1" customWidth="1"/>
    <col min="2" max="2" width="7.125" bestFit="1" customWidth="1"/>
    <col min="3" max="3" width="13" bestFit="1" customWidth="1"/>
    <col min="4" max="4" width="10.125" customWidth="1"/>
    <col min="5" max="5" width="13.75" bestFit="1" customWidth="1"/>
    <col min="6" max="6" width="12.125" bestFit="1" customWidth="1"/>
    <col min="7" max="8" width="7.625" customWidth="1"/>
    <col min="10" max="10" width="11.375" customWidth="1"/>
    <col min="11" max="11" width="16.5" bestFit="1" customWidth="1"/>
    <col min="13" max="13" width="11.75" customWidth="1"/>
  </cols>
  <sheetData>
    <row r="1" spans="1:13" s="1" customFormat="1">
      <c r="A1" s="58" t="s">
        <v>3</v>
      </c>
      <c r="B1" s="58" t="s">
        <v>0</v>
      </c>
      <c r="C1" s="58" t="s">
        <v>1</v>
      </c>
      <c r="D1" s="58" t="s">
        <v>2</v>
      </c>
      <c r="E1" s="58" t="s">
        <v>4</v>
      </c>
      <c r="F1" s="58" t="s">
        <v>226</v>
      </c>
      <c r="G1" s="58" t="s">
        <v>5</v>
      </c>
      <c r="H1" s="58" t="s">
        <v>6</v>
      </c>
      <c r="I1" s="58" t="s">
        <v>7</v>
      </c>
      <c r="J1" s="58" t="s">
        <v>227</v>
      </c>
      <c r="K1" s="58" t="s">
        <v>228</v>
      </c>
      <c r="L1" s="58" t="s">
        <v>8</v>
      </c>
      <c r="M1" s="58" t="s">
        <v>9</v>
      </c>
    </row>
    <row r="2" spans="1:13" ht="14.1" customHeight="1">
      <c r="A2" s="2">
        <v>39</v>
      </c>
      <c r="B2" s="2" t="s">
        <v>12</v>
      </c>
      <c r="C2" s="2" t="s">
        <v>22</v>
      </c>
      <c r="D2" s="2" t="s">
        <v>50</v>
      </c>
      <c r="E2" s="3" t="s">
        <v>51</v>
      </c>
      <c r="F2" s="2">
        <v>89.93</v>
      </c>
      <c r="G2" s="2" t="s">
        <v>21</v>
      </c>
      <c r="H2" s="2">
        <v>150</v>
      </c>
      <c r="I2" s="2">
        <v>1981</v>
      </c>
      <c r="J2" s="63">
        <f>VLOOKUP(H2,'물량 단가 표'!$A$5:$F$22,6,0)</f>
        <v>262992</v>
      </c>
      <c r="K2" s="64">
        <f>J2*F2/1000000</f>
        <v>23.650870560000001</v>
      </c>
      <c r="L2" s="2" t="s">
        <v>41</v>
      </c>
      <c r="M2" s="2" t="s">
        <v>11</v>
      </c>
    </row>
    <row r="3" spans="1:13" ht="14.1" customHeight="1">
      <c r="A3" s="2">
        <v>79</v>
      </c>
      <c r="B3" s="2" t="s">
        <v>10</v>
      </c>
      <c r="C3" s="2" t="s">
        <v>31</v>
      </c>
      <c r="D3" s="2" t="s">
        <v>32</v>
      </c>
      <c r="E3" s="3" t="s">
        <v>33</v>
      </c>
      <c r="F3" s="2">
        <v>154.69</v>
      </c>
      <c r="G3" s="2" t="s">
        <v>42</v>
      </c>
      <c r="H3" s="2">
        <v>200</v>
      </c>
      <c r="I3" s="2">
        <v>1980</v>
      </c>
      <c r="J3" s="63">
        <f>VLOOKUP(H3,'물량 단가 표'!$A$5:$F$22,6,0)</f>
        <v>283893</v>
      </c>
      <c r="K3" s="64">
        <f t="shared" ref="K3:K66" si="0">J3*F3/1000000</f>
        <v>43.915408169999999</v>
      </c>
      <c r="L3" s="2" t="s">
        <v>41</v>
      </c>
      <c r="M3" s="2" t="s">
        <v>11</v>
      </c>
    </row>
    <row r="4" spans="1:13" ht="14.1" customHeight="1">
      <c r="A4" s="2">
        <v>431</v>
      </c>
      <c r="B4" s="2" t="s">
        <v>10</v>
      </c>
      <c r="C4" s="2" t="s">
        <v>31</v>
      </c>
      <c r="D4" s="2" t="s">
        <v>32</v>
      </c>
      <c r="E4" s="3" t="s">
        <v>33</v>
      </c>
      <c r="F4" s="2">
        <v>94.82</v>
      </c>
      <c r="G4" s="2" t="s">
        <v>42</v>
      </c>
      <c r="H4" s="2">
        <v>200</v>
      </c>
      <c r="I4" s="2">
        <v>1980</v>
      </c>
      <c r="J4" s="63">
        <f>VLOOKUP(H4,'물량 단가 표'!$A$5:$F$22,6,0)</f>
        <v>283893</v>
      </c>
      <c r="K4" s="64">
        <f t="shared" si="0"/>
        <v>26.918734259999997</v>
      </c>
      <c r="L4" s="2" t="s">
        <v>41</v>
      </c>
      <c r="M4" s="2" t="s">
        <v>11</v>
      </c>
    </row>
    <row r="5" spans="1:13" ht="14.1" customHeight="1">
      <c r="A5" s="2">
        <v>659</v>
      </c>
      <c r="B5" s="2" t="s">
        <v>10</v>
      </c>
      <c r="C5" s="2" t="s">
        <v>31</v>
      </c>
      <c r="D5" s="2" t="s">
        <v>32</v>
      </c>
      <c r="E5" s="3" t="s">
        <v>33</v>
      </c>
      <c r="F5" s="2">
        <v>89.11</v>
      </c>
      <c r="G5" s="2" t="s">
        <v>21</v>
      </c>
      <c r="H5" s="2">
        <v>400</v>
      </c>
      <c r="I5" s="2">
        <v>1982</v>
      </c>
      <c r="J5" s="63">
        <f>VLOOKUP(H5,'물량 단가 표'!$A$5:$F$22,6,0)</f>
        <v>459651</v>
      </c>
      <c r="K5" s="64">
        <f t="shared" si="0"/>
        <v>40.959500609999999</v>
      </c>
      <c r="L5" s="2" t="s">
        <v>41</v>
      </c>
      <c r="M5" s="2" t="s">
        <v>11</v>
      </c>
    </row>
    <row r="6" spans="1:13" ht="14.1" customHeight="1">
      <c r="A6" s="2">
        <v>1229</v>
      </c>
      <c r="B6" s="2" t="s">
        <v>10</v>
      </c>
      <c r="C6" s="2" t="s">
        <v>31</v>
      </c>
      <c r="D6" s="2" t="s">
        <v>52</v>
      </c>
      <c r="E6" s="3" t="s">
        <v>53</v>
      </c>
      <c r="F6" s="2">
        <v>5.84</v>
      </c>
      <c r="G6" s="2" t="s">
        <v>42</v>
      </c>
      <c r="H6" s="2">
        <v>200</v>
      </c>
      <c r="I6" s="2">
        <v>1985</v>
      </c>
      <c r="J6" s="63">
        <f>VLOOKUP(H6,'물량 단가 표'!$A$5:$F$22,6,0)</f>
        <v>283893</v>
      </c>
      <c r="K6" s="64">
        <f t="shared" si="0"/>
        <v>1.6579351199999999</v>
      </c>
      <c r="L6" s="2" t="s">
        <v>41</v>
      </c>
      <c r="M6" s="2" t="s">
        <v>11</v>
      </c>
    </row>
    <row r="7" spans="1:13" ht="14.1" customHeight="1">
      <c r="A7" s="2">
        <v>1773</v>
      </c>
      <c r="B7" s="2" t="s">
        <v>10</v>
      </c>
      <c r="C7" s="2" t="s">
        <v>34</v>
      </c>
      <c r="D7" s="2" t="s">
        <v>35</v>
      </c>
      <c r="E7" s="3" t="s">
        <v>36</v>
      </c>
      <c r="F7" s="2">
        <v>48.03</v>
      </c>
      <c r="G7" s="2" t="s">
        <v>21</v>
      </c>
      <c r="H7" s="2">
        <v>200</v>
      </c>
      <c r="I7" s="2">
        <v>1982</v>
      </c>
      <c r="J7" s="63">
        <f>VLOOKUP(H7,'물량 단가 표'!$A$5:$F$22,6,0)</f>
        <v>283893</v>
      </c>
      <c r="K7" s="64">
        <f t="shared" si="0"/>
        <v>13.635380790000001</v>
      </c>
      <c r="L7" s="2" t="s">
        <v>41</v>
      </c>
      <c r="M7" s="2" t="s">
        <v>11</v>
      </c>
    </row>
    <row r="8" spans="1:13" ht="14.1" customHeight="1">
      <c r="A8" s="2">
        <v>1774</v>
      </c>
      <c r="B8" s="2" t="s">
        <v>10</v>
      </c>
      <c r="C8" s="2" t="s">
        <v>34</v>
      </c>
      <c r="D8" s="2" t="s">
        <v>35</v>
      </c>
      <c r="E8" s="3" t="s">
        <v>36</v>
      </c>
      <c r="F8" s="2">
        <v>75.87</v>
      </c>
      <c r="G8" s="2" t="s">
        <v>21</v>
      </c>
      <c r="H8" s="2">
        <v>200</v>
      </c>
      <c r="I8" s="2">
        <v>1982</v>
      </c>
      <c r="J8" s="63">
        <f>VLOOKUP(H8,'물량 단가 표'!$A$5:$F$22,6,0)</f>
        <v>283893</v>
      </c>
      <c r="K8" s="64">
        <f t="shared" si="0"/>
        <v>21.538961910000001</v>
      </c>
      <c r="L8" s="2" t="s">
        <v>41</v>
      </c>
      <c r="M8" s="2" t="s">
        <v>11</v>
      </c>
    </row>
    <row r="9" spans="1:13" ht="14.1" customHeight="1">
      <c r="A9" s="2">
        <v>2543</v>
      </c>
      <c r="B9" s="2" t="s">
        <v>10</v>
      </c>
      <c r="C9" s="2" t="s">
        <v>34</v>
      </c>
      <c r="D9" s="2" t="s">
        <v>35</v>
      </c>
      <c r="E9" s="3" t="s">
        <v>36</v>
      </c>
      <c r="F9" s="2">
        <v>55.95</v>
      </c>
      <c r="G9" s="2" t="s">
        <v>21</v>
      </c>
      <c r="H9" s="2">
        <v>200</v>
      </c>
      <c r="I9" s="2">
        <v>1982</v>
      </c>
      <c r="J9" s="63">
        <f>VLOOKUP(H9,'물량 단가 표'!$A$5:$F$22,6,0)</f>
        <v>283893</v>
      </c>
      <c r="K9" s="64">
        <f t="shared" si="0"/>
        <v>15.883813350000002</v>
      </c>
      <c r="L9" s="2" t="s">
        <v>41</v>
      </c>
      <c r="M9" s="2" t="s">
        <v>11</v>
      </c>
    </row>
    <row r="10" spans="1:13" ht="14.1" customHeight="1">
      <c r="A10" s="2">
        <v>3040</v>
      </c>
      <c r="B10" s="2" t="s">
        <v>12</v>
      </c>
      <c r="C10" s="2" t="s">
        <v>13</v>
      </c>
      <c r="D10" s="2" t="s">
        <v>105</v>
      </c>
      <c r="E10" s="3" t="s">
        <v>106</v>
      </c>
      <c r="F10" s="2">
        <v>46.56</v>
      </c>
      <c r="G10" s="2" t="s">
        <v>169</v>
      </c>
      <c r="H10" s="2">
        <v>200</v>
      </c>
      <c r="I10" s="2">
        <v>2005</v>
      </c>
      <c r="J10" s="63">
        <f>VLOOKUP(H10,'물량 단가 표'!$H$5:$M$12,6,0)</f>
        <v>532192</v>
      </c>
      <c r="K10" s="64">
        <f t="shared" si="0"/>
        <v>24.778859520000001</v>
      </c>
      <c r="L10" s="2" t="s">
        <v>41</v>
      </c>
      <c r="M10" s="2" t="s">
        <v>11</v>
      </c>
    </row>
    <row r="11" spans="1:13" ht="14.1" customHeight="1">
      <c r="A11" s="2">
        <v>3050</v>
      </c>
      <c r="B11" s="2" t="s">
        <v>12</v>
      </c>
      <c r="C11" s="2" t="s">
        <v>12</v>
      </c>
      <c r="D11" s="2" t="s">
        <v>126</v>
      </c>
      <c r="E11" s="3" t="s">
        <v>127</v>
      </c>
      <c r="F11" s="2">
        <v>235.59</v>
      </c>
      <c r="G11" s="2" t="s">
        <v>169</v>
      </c>
      <c r="H11" s="2">
        <v>80</v>
      </c>
      <c r="I11" s="2">
        <v>2005</v>
      </c>
      <c r="J11" s="63">
        <f>VLOOKUP(H11,'물량 단가 표'!$H$5:$M$12,6,0)</f>
        <v>458507</v>
      </c>
      <c r="K11" s="64">
        <f t="shared" si="0"/>
        <v>108.01966413</v>
      </c>
      <c r="L11" s="2" t="s">
        <v>41</v>
      </c>
      <c r="M11" s="2" t="s">
        <v>11</v>
      </c>
    </row>
    <row r="12" spans="1:13" ht="14.1" customHeight="1">
      <c r="A12" s="2">
        <v>3059</v>
      </c>
      <c r="B12" s="2" t="s">
        <v>43</v>
      </c>
      <c r="C12" s="2" t="s">
        <v>23</v>
      </c>
      <c r="D12" s="2" t="s">
        <v>119</v>
      </c>
      <c r="E12" s="3" t="s">
        <v>120</v>
      </c>
      <c r="F12" s="2">
        <v>15.45</v>
      </c>
      <c r="G12" s="2" t="s">
        <v>169</v>
      </c>
      <c r="H12" s="2">
        <v>300</v>
      </c>
      <c r="I12" s="2">
        <v>2005</v>
      </c>
      <c r="J12" s="63">
        <f>VLOOKUP(H12,'물량 단가 표'!$H$5:$M$12,6,0)</f>
        <v>486092</v>
      </c>
      <c r="K12" s="64">
        <f t="shared" si="0"/>
        <v>7.5101213999999992</v>
      </c>
      <c r="L12" s="2" t="s">
        <v>41</v>
      </c>
      <c r="M12" s="2" t="s">
        <v>11</v>
      </c>
    </row>
    <row r="13" spans="1:13" ht="14.1" customHeight="1">
      <c r="A13" s="2">
        <v>3070</v>
      </c>
      <c r="B13" s="2" t="s">
        <v>10</v>
      </c>
      <c r="C13" s="2" t="s">
        <v>31</v>
      </c>
      <c r="D13" s="2" t="s">
        <v>32</v>
      </c>
      <c r="E13" s="3" t="s">
        <v>33</v>
      </c>
      <c r="F13" s="2">
        <v>15.17</v>
      </c>
      <c r="G13" s="2" t="s">
        <v>21</v>
      </c>
      <c r="H13" s="2">
        <v>80</v>
      </c>
      <c r="I13" s="2">
        <v>1980</v>
      </c>
      <c r="J13" s="63">
        <f>VLOOKUP(H13,'물량 단가 표'!$A$5:$F$22,6,0)</f>
        <v>224440</v>
      </c>
      <c r="K13" s="64">
        <f t="shared" si="0"/>
        <v>3.4047547999999996</v>
      </c>
      <c r="L13" s="2" t="s">
        <v>41</v>
      </c>
      <c r="M13" s="2" t="s">
        <v>11</v>
      </c>
    </row>
    <row r="14" spans="1:13" ht="14.1" customHeight="1">
      <c r="A14" s="2">
        <v>3123</v>
      </c>
      <c r="B14" s="2" t="s">
        <v>10</v>
      </c>
      <c r="C14" s="2" t="s">
        <v>54</v>
      </c>
      <c r="D14" s="2" t="s">
        <v>71</v>
      </c>
      <c r="E14" s="3" t="s">
        <v>72</v>
      </c>
      <c r="F14" s="2">
        <v>15.9</v>
      </c>
      <c r="G14" s="2" t="s">
        <v>169</v>
      </c>
      <c r="H14" s="2">
        <v>200</v>
      </c>
      <c r="I14" s="2">
        <v>2005</v>
      </c>
      <c r="J14" s="63">
        <f>VLOOKUP(H14,'물량 단가 표'!$H$5:$M$12,6,0)</f>
        <v>532192</v>
      </c>
      <c r="K14" s="64">
        <f t="shared" si="0"/>
        <v>8.4618528000000008</v>
      </c>
      <c r="L14" s="2" t="s">
        <v>41</v>
      </c>
      <c r="M14" s="2" t="s">
        <v>11</v>
      </c>
    </row>
    <row r="15" spans="1:13" ht="14.1" customHeight="1">
      <c r="A15" s="2">
        <v>3377</v>
      </c>
      <c r="B15" s="2" t="s">
        <v>12</v>
      </c>
      <c r="C15" s="2" t="s">
        <v>79</v>
      </c>
      <c r="D15" s="2" t="s">
        <v>138</v>
      </c>
      <c r="E15" s="3" t="s">
        <v>139</v>
      </c>
      <c r="F15" s="2">
        <v>97.01</v>
      </c>
      <c r="G15" s="2" t="s">
        <v>42</v>
      </c>
      <c r="H15" s="2">
        <v>100</v>
      </c>
      <c r="I15" s="2">
        <v>1983</v>
      </c>
      <c r="J15" s="63">
        <f>VLOOKUP(H15,'물량 단가 표'!$A$5:$F$22,6,0)</f>
        <v>224440</v>
      </c>
      <c r="K15" s="64">
        <f t="shared" si="0"/>
        <v>21.772924400000001</v>
      </c>
      <c r="L15" s="2" t="s">
        <v>41</v>
      </c>
      <c r="M15" s="2" t="s">
        <v>11</v>
      </c>
    </row>
    <row r="16" spans="1:13" ht="14.1" customHeight="1">
      <c r="A16" s="2">
        <v>3380</v>
      </c>
      <c r="B16" s="2" t="s">
        <v>12</v>
      </c>
      <c r="C16" s="2" t="s">
        <v>79</v>
      </c>
      <c r="D16" s="2" t="s">
        <v>103</v>
      </c>
      <c r="E16" s="3" t="s">
        <v>104</v>
      </c>
      <c r="F16" s="2">
        <v>126.6</v>
      </c>
      <c r="G16" s="2" t="s">
        <v>42</v>
      </c>
      <c r="H16" s="2">
        <v>150</v>
      </c>
      <c r="I16" s="2">
        <v>1984</v>
      </c>
      <c r="J16" s="63">
        <f>VLOOKUP(H16,'물량 단가 표'!$A$5:$F$22,6,0)</f>
        <v>262992</v>
      </c>
      <c r="K16" s="64">
        <f t="shared" si="0"/>
        <v>33.294787200000002</v>
      </c>
      <c r="L16" s="2" t="s">
        <v>41</v>
      </c>
      <c r="M16" s="2" t="s">
        <v>11</v>
      </c>
    </row>
    <row r="17" spans="1:13" ht="14.1" customHeight="1">
      <c r="A17" s="2">
        <v>3550</v>
      </c>
      <c r="B17" s="2" t="s">
        <v>12</v>
      </c>
      <c r="C17" s="2" t="s">
        <v>12</v>
      </c>
      <c r="D17" s="2" t="s">
        <v>126</v>
      </c>
      <c r="E17" s="3" t="s">
        <v>127</v>
      </c>
      <c r="F17" s="2">
        <v>470.21</v>
      </c>
      <c r="G17" s="2" t="s">
        <v>169</v>
      </c>
      <c r="H17" s="2">
        <v>250</v>
      </c>
      <c r="I17" s="2">
        <v>2005</v>
      </c>
      <c r="J17" s="63">
        <f>VLOOKUP(H17,'물량 단가 표'!$H$5:$M$12,6,0)</f>
        <v>470689</v>
      </c>
      <c r="K17" s="64">
        <f t="shared" si="0"/>
        <v>221.32267468999999</v>
      </c>
      <c r="L17" s="2" t="s">
        <v>41</v>
      </c>
      <c r="M17" s="2" t="s">
        <v>11</v>
      </c>
    </row>
    <row r="18" spans="1:13" ht="14.1" customHeight="1">
      <c r="A18" s="2">
        <v>3609</v>
      </c>
      <c r="B18" s="2" t="s">
        <v>12</v>
      </c>
      <c r="C18" s="2" t="s">
        <v>79</v>
      </c>
      <c r="D18" s="2" t="s">
        <v>138</v>
      </c>
      <c r="E18" s="3" t="s">
        <v>139</v>
      </c>
      <c r="F18" s="2">
        <v>20.38</v>
      </c>
      <c r="G18" s="2" t="s">
        <v>42</v>
      </c>
      <c r="H18" s="2">
        <v>100</v>
      </c>
      <c r="I18" s="2">
        <v>1983</v>
      </c>
      <c r="J18" s="63">
        <f>VLOOKUP(H18,'물량 단가 표'!$A$5:$F$22,6,0)</f>
        <v>224440</v>
      </c>
      <c r="K18" s="64">
        <f t="shared" si="0"/>
        <v>4.5740872000000001</v>
      </c>
      <c r="L18" s="2" t="s">
        <v>41</v>
      </c>
      <c r="M18" s="2" t="s">
        <v>11</v>
      </c>
    </row>
    <row r="19" spans="1:13" ht="14.1" customHeight="1">
      <c r="A19" s="2">
        <v>3610</v>
      </c>
      <c r="B19" s="2" t="s">
        <v>12</v>
      </c>
      <c r="C19" s="2" t="s">
        <v>79</v>
      </c>
      <c r="D19" s="2" t="s">
        <v>138</v>
      </c>
      <c r="E19" s="3" t="s">
        <v>139</v>
      </c>
      <c r="F19" s="2">
        <v>6.78</v>
      </c>
      <c r="G19" s="2" t="s">
        <v>42</v>
      </c>
      <c r="H19" s="2">
        <v>250</v>
      </c>
      <c r="I19" s="2">
        <v>1984</v>
      </c>
      <c r="J19" s="63">
        <f>VLOOKUP(H19,'물량 단가 표'!$A$5:$F$22,6,0)</f>
        <v>323529</v>
      </c>
      <c r="K19" s="64">
        <f t="shared" si="0"/>
        <v>2.1935266200000001</v>
      </c>
      <c r="L19" s="2" t="s">
        <v>41</v>
      </c>
      <c r="M19" s="2" t="s">
        <v>11</v>
      </c>
    </row>
    <row r="20" spans="1:13" ht="14.1" customHeight="1">
      <c r="A20" s="2">
        <v>3782</v>
      </c>
      <c r="B20" s="2" t="s">
        <v>12</v>
      </c>
      <c r="C20" s="2" t="s">
        <v>79</v>
      </c>
      <c r="D20" s="2" t="s">
        <v>138</v>
      </c>
      <c r="E20" s="3" t="s">
        <v>139</v>
      </c>
      <c r="F20" s="2">
        <v>81.16</v>
      </c>
      <c r="G20" s="2" t="s">
        <v>42</v>
      </c>
      <c r="H20" s="2">
        <v>100</v>
      </c>
      <c r="I20" s="2">
        <v>1984</v>
      </c>
      <c r="J20" s="63">
        <f>VLOOKUP(H20,'물량 단가 표'!$A$5:$F$22,6,0)</f>
        <v>224440</v>
      </c>
      <c r="K20" s="64">
        <f t="shared" si="0"/>
        <v>18.215550399999998</v>
      </c>
      <c r="L20" s="2" t="s">
        <v>41</v>
      </c>
      <c r="M20" s="2" t="s">
        <v>11</v>
      </c>
    </row>
    <row r="21" spans="1:13" ht="14.1" customHeight="1">
      <c r="A21" s="2">
        <v>3947</v>
      </c>
      <c r="B21" s="2" t="s">
        <v>10</v>
      </c>
      <c r="C21" s="2" t="s">
        <v>31</v>
      </c>
      <c r="D21" s="2" t="s">
        <v>32</v>
      </c>
      <c r="E21" s="3" t="s">
        <v>33</v>
      </c>
      <c r="F21" s="2">
        <v>14.64</v>
      </c>
      <c r="G21" s="2" t="s">
        <v>21</v>
      </c>
      <c r="H21" s="2">
        <v>200</v>
      </c>
      <c r="I21" s="2">
        <v>1980</v>
      </c>
      <c r="J21" s="63">
        <f>VLOOKUP(H21,'물량 단가 표'!$A$5:$F$22,6,0)</f>
        <v>283893</v>
      </c>
      <c r="K21" s="64">
        <f t="shared" si="0"/>
        <v>4.1561935200000004</v>
      </c>
      <c r="L21" s="2" t="s">
        <v>41</v>
      </c>
      <c r="M21" s="2" t="s">
        <v>11</v>
      </c>
    </row>
    <row r="22" spans="1:13" ht="14.1" customHeight="1">
      <c r="A22" s="2">
        <v>3969</v>
      </c>
      <c r="B22" s="2" t="s">
        <v>10</v>
      </c>
      <c r="C22" s="2" t="s">
        <v>31</v>
      </c>
      <c r="D22" s="2" t="s">
        <v>32</v>
      </c>
      <c r="E22" s="3" t="s">
        <v>33</v>
      </c>
      <c r="F22" s="2">
        <v>46.57</v>
      </c>
      <c r="G22" s="2" t="s">
        <v>21</v>
      </c>
      <c r="H22" s="2">
        <v>200</v>
      </c>
      <c r="I22" s="2">
        <v>1980</v>
      </c>
      <c r="J22" s="63">
        <f>VLOOKUP(H22,'물량 단가 표'!$A$5:$F$22,6,0)</f>
        <v>283893</v>
      </c>
      <c r="K22" s="64">
        <f t="shared" si="0"/>
        <v>13.22089701</v>
      </c>
      <c r="L22" s="2" t="s">
        <v>41</v>
      </c>
      <c r="M22" s="2" t="s">
        <v>11</v>
      </c>
    </row>
    <row r="23" spans="1:13" ht="14.1" customHeight="1">
      <c r="A23" s="2">
        <v>4201</v>
      </c>
      <c r="B23" s="2" t="s">
        <v>43</v>
      </c>
      <c r="C23" s="2" t="s">
        <v>23</v>
      </c>
      <c r="D23" s="2" t="s">
        <v>122</v>
      </c>
      <c r="E23" s="3" t="s">
        <v>123</v>
      </c>
      <c r="F23" s="2">
        <v>50.87</v>
      </c>
      <c r="G23" s="2" t="s">
        <v>169</v>
      </c>
      <c r="H23" s="2">
        <v>150</v>
      </c>
      <c r="I23" s="2">
        <v>2005</v>
      </c>
      <c r="J23" s="63">
        <f>VLOOKUP(H23,'물량 단가 표'!$H$5:$M$12,6,0)</f>
        <v>500756</v>
      </c>
      <c r="K23" s="64">
        <f t="shared" si="0"/>
        <v>25.473457719999999</v>
      </c>
      <c r="L23" s="2" t="s">
        <v>41</v>
      </c>
      <c r="M23" s="2" t="s">
        <v>11</v>
      </c>
    </row>
    <row r="24" spans="1:13" ht="14.1" customHeight="1">
      <c r="A24" s="2">
        <v>4235</v>
      </c>
      <c r="B24" s="2" t="s">
        <v>10</v>
      </c>
      <c r="C24" s="2" t="s">
        <v>34</v>
      </c>
      <c r="D24" s="2" t="s">
        <v>35</v>
      </c>
      <c r="E24" s="3" t="s">
        <v>36</v>
      </c>
      <c r="F24" s="2">
        <v>6.44</v>
      </c>
      <c r="G24" s="2" t="s">
        <v>21</v>
      </c>
      <c r="H24" s="2">
        <v>200</v>
      </c>
      <c r="I24" s="2">
        <v>1982</v>
      </c>
      <c r="J24" s="63">
        <f>VLOOKUP(H24,'물량 단가 표'!$A$5:$F$22,6,0)</f>
        <v>283893</v>
      </c>
      <c r="K24" s="64">
        <f t="shared" si="0"/>
        <v>1.8282709200000002</v>
      </c>
      <c r="L24" s="2" t="s">
        <v>41</v>
      </c>
      <c r="M24" s="2" t="s">
        <v>11</v>
      </c>
    </row>
    <row r="25" spans="1:13" ht="14.1" customHeight="1">
      <c r="A25" s="2">
        <v>4249</v>
      </c>
      <c r="B25" s="2" t="s">
        <v>12</v>
      </c>
      <c r="C25" s="2" t="s">
        <v>22</v>
      </c>
      <c r="D25" s="2" t="s">
        <v>50</v>
      </c>
      <c r="E25" s="3" t="s">
        <v>51</v>
      </c>
      <c r="F25" s="2">
        <v>87.36</v>
      </c>
      <c r="G25" s="2" t="s">
        <v>42</v>
      </c>
      <c r="H25" s="2">
        <v>200</v>
      </c>
      <c r="I25" s="2">
        <v>1985</v>
      </c>
      <c r="J25" s="63">
        <f>VLOOKUP(H25,'물량 단가 표'!$A$5:$F$22,6,0)</f>
        <v>283893</v>
      </c>
      <c r="K25" s="64">
        <f t="shared" si="0"/>
        <v>24.800892480000002</v>
      </c>
      <c r="L25" s="2" t="s">
        <v>41</v>
      </c>
      <c r="M25" s="2" t="s">
        <v>11</v>
      </c>
    </row>
    <row r="26" spans="1:13" ht="14.1" customHeight="1">
      <c r="A26" s="2">
        <v>4370</v>
      </c>
      <c r="B26" s="2" t="s">
        <v>10</v>
      </c>
      <c r="C26" s="2" t="s">
        <v>31</v>
      </c>
      <c r="D26" s="2" t="s">
        <v>32</v>
      </c>
      <c r="E26" s="3" t="s">
        <v>33</v>
      </c>
      <c r="F26" s="2">
        <v>191.38</v>
      </c>
      <c r="G26" s="2" t="s">
        <v>21</v>
      </c>
      <c r="H26" s="2">
        <v>300</v>
      </c>
      <c r="I26" s="2">
        <v>1980</v>
      </c>
      <c r="J26" s="63">
        <f>VLOOKUP(H26,'물량 단가 표'!$A$5:$F$22,6,0)</f>
        <v>362252</v>
      </c>
      <c r="K26" s="64">
        <f t="shared" si="0"/>
        <v>69.327787760000007</v>
      </c>
      <c r="L26" s="2" t="s">
        <v>41</v>
      </c>
      <c r="M26" s="2" t="s">
        <v>11</v>
      </c>
    </row>
    <row r="27" spans="1:13" ht="14.1" customHeight="1">
      <c r="A27" s="2">
        <v>4471</v>
      </c>
      <c r="B27" s="2" t="s">
        <v>10</v>
      </c>
      <c r="C27" s="2" t="s">
        <v>31</v>
      </c>
      <c r="D27" s="2" t="s">
        <v>52</v>
      </c>
      <c r="E27" s="3" t="s">
        <v>53</v>
      </c>
      <c r="F27" s="2">
        <v>29.42</v>
      </c>
      <c r="G27" s="2" t="s">
        <v>42</v>
      </c>
      <c r="H27" s="2">
        <v>200</v>
      </c>
      <c r="I27" s="2">
        <v>1985</v>
      </c>
      <c r="J27" s="63">
        <f>VLOOKUP(H27,'물량 단가 표'!$A$5:$F$22,6,0)</f>
        <v>283893</v>
      </c>
      <c r="K27" s="64">
        <f t="shared" si="0"/>
        <v>8.3521320600000006</v>
      </c>
      <c r="L27" s="2" t="s">
        <v>41</v>
      </c>
      <c r="M27" s="2" t="s">
        <v>11</v>
      </c>
    </row>
    <row r="28" spans="1:13" ht="14.1" customHeight="1">
      <c r="A28" s="2">
        <v>4472</v>
      </c>
      <c r="B28" s="2" t="s">
        <v>10</v>
      </c>
      <c r="C28" s="2" t="s">
        <v>31</v>
      </c>
      <c r="D28" s="2" t="s">
        <v>52</v>
      </c>
      <c r="E28" s="3" t="s">
        <v>53</v>
      </c>
      <c r="F28" s="2">
        <v>310.14999999999998</v>
      </c>
      <c r="G28" s="2" t="s">
        <v>42</v>
      </c>
      <c r="H28" s="2">
        <v>200</v>
      </c>
      <c r="I28" s="2">
        <v>1985</v>
      </c>
      <c r="J28" s="63">
        <f>VLOOKUP(H28,'물량 단가 표'!$A$5:$F$22,6,0)</f>
        <v>283893</v>
      </c>
      <c r="K28" s="64">
        <f t="shared" si="0"/>
        <v>88.049413949999987</v>
      </c>
      <c r="L28" s="2" t="s">
        <v>41</v>
      </c>
      <c r="M28" s="2" t="s">
        <v>11</v>
      </c>
    </row>
    <row r="29" spans="1:13" ht="14.1" customHeight="1">
      <c r="A29" s="2">
        <v>4539</v>
      </c>
      <c r="B29" s="2" t="s">
        <v>10</v>
      </c>
      <c r="C29" s="2" t="s">
        <v>54</v>
      </c>
      <c r="D29" s="2" t="s">
        <v>55</v>
      </c>
      <c r="E29" s="3" t="s">
        <v>56</v>
      </c>
      <c r="F29" s="2">
        <v>8.14</v>
      </c>
      <c r="G29" s="2" t="s">
        <v>21</v>
      </c>
      <c r="H29" s="2">
        <v>200</v>
      </c>
      <c r="I29" s="2">
        <v>1982</v>
      </c>
      <c r="J29" s="63">
        <f>VLOOKUP(H29,'물량 단가 표'!$A$5:$F$22,6,0)</f>
        <v>283893</v>
      </c>
      <c r="K29" s="64">
        <f t="shared" si="0"/>
        <v>2.3108890199999998</v>
      </c>
      <c r="L29" s="2" t="s">
        <v>41</v>
      </c>
      <c r="M29" s="2" t="s">
        <v>11</v>
      </c>
    </row>
    <row r="30" spans="1:13" ht="14.1" customHeight="1">
      <c r="A30" s="2">
        <v>4542</v>
      </c>
      <c r="B30" s="2" t="s">
        <v>10</v>
      </c>
      <c r="C30" s="2" t="s">
        <v>54</v>
      </c>
      <c r="D30" s="2" t="s">
        <v>55</v>
      </c>
      <c r="E30" s="3" t="s">
        <v>56</v>
      </c>
      <c r="F30" s="2">
        <v>145.36000000000001</v>
      </c>
      <c r="G30" s="2" t="s">
        <v>21</v>
      </c>
      <c r="H30" s="2">
        <v>200</v>
      </c>
      <c r="I30" s="2">
        <v>1982</v>
      </c>
      <c r="J30" s="63">
        <f>VLOOKUP(H30,'물량 단가 표'!$A$5:$F$22,6,0)</f>
        <v>283893</v>
      </c>
      <c r="K30" s="64">
        <f t="shared" si="0"/>
        <v>41.266686480000004</v>
      </c>
      <c r="L30" s="2" t="s">
        <v>41</v>
      </c>
      <c r="M30" s="2" t="s">
        <v>11</v>
      </c>
    </row>
    <row r="31" spans="1:13" ht="14.1" customHeight="1">
      <c r="A31" s="2">
        <v>4713</v>
      </c>
      <c r="B31" s="2" t="s">
        <v>12</v>
      </c>
      <c r="C31" s="2" t="s">
        <v>79</v>
      </c>
      <c r="D31" s="2" t="s">
        <v>103</v>
      </c>
      <c r="E31" s="3" t="s">
        <v>104</v>
      </c>
      <c r="F31" s="2">
        <v>72.61</v>
      </c>
      <c r="G31" s="2" t="s">
        <v>42</v>
      </c>
      <c r="H31" s="2">
        <v>100</v>
      </c>
      <c r="I31" s="2">
        <v>1983</v>
      </c>
      <c r="J31" s="63">
        <f>VLOOKUP(H31,'물량 단가 표'!$A$5:$F$22,6,0)</f>
        <v>224440</v>
      </c>
      <c r="K31" s="64">
        <f t="shared" si="0"/>
        <v>16.296588400000001</v>
      </c>
      <c r="L31" s="2" t="s">
        <v>41</v>
      </c>
      <c r="M31" s="2" t="s">
        <v>11</v>
      </c>
    </row>
    <row r="32" spans="1:13" ht="14.1" customHeight="1">
      <c r="A32" s="2">
        <v>4742</v>
      </c>
      <c r="B32" s="2" t="s">
        <v>10</v>
      </c>
      <c r="C32" s="2" t="s">
        <v>34</v>
      </c>
      <c r="D32" s="2" t="s">
        <v>35</v>
      </c>
      <c r="E32" s="3" t="s">
        <v>36</v>
      </c>
      <c r="F32" s="2">
        <v>74.36</v>
      </c>
      <c r="G32" s="2" t="s">
        <v>21</v>
      </c>
      <c r="H32" s="2">
        <v>200</v>
      </c>
      <c r="I32" s="2">
        <v>1982</v>
      </c>
      <c r="J32" s="63">
        <f>VLOOKUP(H32,'물량 단가 표'!$A$5:$F$22,6,0)</f>
        <v>283893</v>
      </c>
      <c r="K32" s="64">
        <f t="shared" si="0"/>
        <v>21.11028348</v>
      </c>
      <c r="L32" s="2" t="s">
        <v>41</v>
      </c>
      <c r="M32" s="2" t="s">
        <v>11</v>
      </c>
    </row>
    <row r="33" spans="1:13" ht="14.1" customHeight="1">
      <c r="A33" s="2">
        <v>4803</v>
      </c>
      <c r="B33" s="2" t="s">
        <v>12</v>
      </c>
      <c r="C33" s="2" t="s">
        <v>22</v>
      </c>
      <c r="D33" s="2" t="s">
        <v>50</v>
      </c>
      <c r="E33" s="3" t="s">
        <v>51</v>
      </c>
      <c r="F33" s="2">
        <v>46.93</v>
      </c>
      <c r="G33" s="2" t="s">
        <v>42</v>
      </c>
      <c r="H33" s="2">
        <v>200</v>
      </c>
      <c r="I33" s="2">
        <v>1985</v>
      </c>
      <c r="J33" s="63">
        <f>VLOOKUP(H33,'물량 단가 표'!$A$5:$F$22,6,0)</f>
        <v>283893</v>
      </c>
      <c r="K33" s="64">
        <f t="shared" si="0"/>
        <v>13.32309849</v>
      </c>
      <c r="L33" s="2" t="s">
        <v>41</v>
      </c>
      <c r="M33" s="2" t="s">
        <v>11</v>
      </c>
    </row>
    <row r="34" spans="1:13" ht="14.1" customHeight="1">
      <c r="A34" s="2">
        <v>4806</v>
      </c>
      <c r="B34" s="2" t="s">
        <v>12</v>
      </c>
      <c r="C34" s="2" t="s">
        <v>79</v>
      </c>
      <c r="D34" s="2" t="s">
        <v>138</v>
      </c>
      <c r="E34" s="3" t="s">
        <v>139</v>
      </c>
      <c r="F34" s="2">
        <v>21.43</v>
      </c>
      <c r="G34" s="2" t="s">
        <v>42</v>
      </c>
      <c r="H34" s="2">
        <v>200</v>
      </c>
      <c r="I34" s="2">
        <v>1984</v>
      </c>
      <c r="J34" s="63">
        <f>VLOOKUP(H34,'물량 단가 표'!$A$5:$F$22,6,0)</f>
        <v>283893</v>
      </c>
      <c r="K34" s="64">
        <f t="shared" si="0"/>
        <v>6.0838269900000004</v>
      </c>
      <c r="L34" s="2" t="s">
        <v>41</v>
      </c>
      <c r="M34" s="2" t="s">
        <v>11</v>
      </c>
    </row>
    <row r="35" spans="1:13" ht="14.1" customHeight="1">
      <c r="A35" s="2">
        <v>4857</v>
      </c>
      <c r="B35" s="2" t="s">
        <v>12</v>
      </c>
      <c r="C35" s="2" t="s">
        <v>22</v>
      </c>
      <c r="D35" s="2" t="s">
        <v>230</v>
      </c>
      <c r="E35" s="3" t="s">
        <v>231</v>
      </c>
      <c r="F35" s="2">
        <v>41.46</v>
      </c>
      <c r="G35" s="2" t="s">
        <v>42</v>
      </c>
      <c r="H35" s="2">
        <v>100</v>
      </c>
      <c r="I35" s="2">
        <v>1984</v>
      </c>
      <c r="J35" s="63">
        <f>VLOOKUP(H35,'물량 단가 표'!$A$5:$F$22,6,0)</f>
        <v>224440</v>
      </c>
      <c r="K35" s="64">
        <f t="shared" si="0"/>
        <v>9.3052824000000012</v>
      </c>
      <c r="L35" s="2" t="s">
        <v>41</v>
      </c>
      <c r="M35" s="2" t="s">
        <v>11</v>
      </c>
    </row>
    <row r="36" spans="1:13" ht="14.1" customHeight="1">
      <c r="A36" s="2">
        <v>4873</v>
      </c>
      <c r="B36" s="2" t="s">
        <v>10</v>
      </c>
      <c r="C36" s="2" t="s">
        <v>31</v>
      </c>
      <c r="D36" s="2" t="s">
        <v>32</v>
      </c>
      <c r="E36" s="3" t="s">
        <v>33</v>
      </c>
      <c r="F36" s="2">
        <v>168.52</v>
      </c>
      <c r="G36" s="2" t="s">
        <v>42</v>
      </c>
      <c r="H36" s="2">
        <v>200</v>
      </c>
      <c r="I36" s="2">
        <v>1980</v>
      </c>
      <c r="J36" s="63">
        <f>VLOOKUP(H36,'물량 단가 표'!$A$5:$F$22,6,0)</f>
        <v>283893</v>
      </c>
      <c r="K36" s="64">
        <f t="shared" si="0"/>
        <v>47.841648360000001</v>
      </c>
      <c r="L36" s="2" t="s">
        <v>41</v>
      </c>
      <c r="M36" s="2" t="s">
        <v>11</v>
      </c>
    </row>
    <row r="37" spans="1:13" ht="14.1" customHeight="1">
      <c r="A37" s="2">
        <v>4912</v>
      </c>
      <c r="B37" s="2" t="s">
        <v>12</v>
      </c>
      <c r="C37" s="2" t="s">
        <v>79</v>
      </c>
      <c r="D37" s="2" t="s">
        <v>138</v>
      </c>
      <c r="E37" s="3" t="s">
        <v>139</v>
      </c>
      <c r="F37" s="2">
        <v>8.82</v>
      </c>
      <c r="G37" s="2" t="s">
        <v>42</v>
      </c>
      <c r="H37" s="2">
        <v>150</v>
      </c>
      <c r="I37" s="2">
        <v>1984</v>
      </c>
      <c r="J37" s="63">
        <f>VLOOKUP(H37,'물량 단가 표'!$A$5:$F$22,6,0)</f>
        <v>262992</v>
      </c>
      <c r="K37" s="64">
        <f t="shared" si="0"/>
        <v>2.3195894400000001</v>
      </c>
      <c r="L37" s="2" t="s">
        <v>41</v>
      </c>
      <c r="M37" s="2" t="s">
        <v>11</v>
      </c>
    </row>
    <row r="38" spans="1:13" ht="14.1" customHeight="1">
      <c r="A38" s="2">
        <v>4926</v>
      </c>
      <c r="B38" s="2" t="s">
        <v>10</v>
      </c>
      <c r="C38" s="2" t="s">
        <v>34</v>
      </c>
      <c r="D38" s="2" t="s">
        <v>37</v>
      </c>
      <c r="E38" s="3" t="s">
        <v>38</v>
      </c>
      <c r="F38" s="2">
        <v>121.63</v>
      </c>
      <c r="G38" s="2" t="s">
        <v>21</v>
      </c>
      <c r="H38" s="2">
        <v>200</v>
      </c>
      <c r="I38" s="2">
        <v>1982</v>
      </c>
      <c r="J38" s="63">
        <f>VLOOKUP(H38,'물량 단가 표'!$A$5:$F$22,6,0)</f>
        <v>283893</v>
      </c>
      <c r="K38" s="64">
        <f t="shared" si="0"/>
        <v>34.529905589999998</v>
      </c>
      <c r="L38" s="2" t="s">
        <v>41</v>
      </c>
      <c r="M38" s="2" t="s">
        <v>11</v>
      </c>
    </row>
    <row r="39" spans="1:13" ht="14.1" customHeight="1">
      <c r="A39" s="2">
        <v>4979</v>
      </c>
      <c r="B39" s="2" t="s">
        <v>10</v>
      </c>
      <c r="C39" s="2" t="s">
        <v>34</v>
      </c>
      <c r="D39" s="2" t="s">
        <v>35</v>
      </c>
      <c r="E39" s="3" t="s">
        <v>36</v>
      </c>
      <c r="F39" s="2">
        <v>33.270000000000003</v>
      </c>
      <c r="G39" s="2" t="s">
        <v>21</v>
      </c>
      <c r="H39" s="2">
        <v>200</v>
      </c>
      <c r="I39" s="2">
        <v>1982</v>
      </c>
      <c r="J39" s="63">
        <f>VLOOKUP(H39,'물량 단가 표'!$A$5:$F$22,6,0)</f>
        <v>283893</v>
      </c>
      <c r="K39" s="64">
        <f t="shared" si="0"/>
        <v>9.4451201100000013</v>
      </c>
      <c r="L39" s="2" t="s">
        <v>41</v>
      </c>
      <c r="M39" s="2" t="s">
        <v>11</v>
      </c>
    </row>
    <row r="40" spans="1:13" ht="14.1" customHeight="1">
      <c r="A40" s="2">
        <v>5024</v>
      </c>
      <c r="B40" s="2" t="s">
        <v>12</v>
      </c>
      <c r="C40" s="2" t="s">
        <v>22</v>
      </c>
      <c r="D40" s="2" t="s">
        <v>230</v>
      </c>
      <c r="E40" s="3" t="s">
        <v>231</v>
      </c>
      <c r="F40" s="2">
        <v>25.58</v>
      </c>
      <c r="G40" s="2" t="s">
        <v>42</v>
      </c>
      <c r="H40" s="2">
        <v>100</v>
      </c>
      <c r="I40" s="2">
        <v>1984</v>
      </c>
      <c r="J40" s="63">
        <f>VLOOKUP(H40,'물량 단가 표'!$A$5:$F$22,6,0)</f>
        <v>224440</v>
      </c>
      <c r="K40" s="64">
        <f t="shared" si="0"/>
        <v>5.7411751999999989</v>
      </c>
      <c r="L40" s="2" t="s">
        <v>41</v>
      </c>
      <c r="M40" s="2" t="s">
        <v>11</v>
      </c>
    </row>
    <row r="41" spans="1:13" ht="14.1" customHeight="1">
      <c r="A41" s="2">
        <v>5038</v>
      </c>
      <c r="B41" s="2" t="s">
        <v>12</v>
      </c>
      <c r="C41" s="2" t="s">
        <v>22</v>
      </c>
      <c r="D41" s="2" t="s">
        <v>77</v>
      </c>
      <c r="E41" s="3" t="s">
        <v>78</v>
      </c>
      <c r="F41" s="2">
        <v>136.30000000000001</v>
      </c>
      <c r="G41" s="2" t="s">
        <v>21</v>
      </c>
      <c r="H41" s="2">
        <v>150</v>
      </c>
      <c r="I41" s="2">
        <v>1981</v>
      </c>
      <c r="J41" s="63">
        <f>VLOOKUP(H41,'물량 단가 표'!$A$5:$F$22,6,0)</f>
        <v>262992</v>
      </c>
      <c r="K41" s="64">
        <f t="shared" si="0"/>
        <v>35.845809600000003</v>
      </c>
      <c r="L41" s="2" t="s">
        <v>41</v>
      </c>
      <c r="M41" s="2" t="s">
        <v>11</v>
      </c>
    </row>
    <row r="42" spans="1:13" ht="14.1" customHeight="1">
      <c r="A42" s="2">
        <v>5313</v>
      </c>
      <c r="B42" s="2" t="s">
        <v>10</v>
      </c>
      <c r="C42" s="2" t="s">
        <v>31</v>
      </c>
      <c r="D42" s="2" t="s">
        <v>32</v>
      </c>
      <c r="E42" s="3" t="s">
        <v>33</v>
      </c>
      <c r="F42" s="2">
        <v>17.8</v>
      </c>
      <c r="G42" s="2" t="s">
        <v>21</v>
      </c>
      <c r="H42" s="2">
        <v>80</v>
      </c>
      <c r="I42" s="2">
        <v>1980</v>
      </c>
      <c r="J42" s="63">
        <f>VLOOKUP(H42,'물량 단가 표'!$A$5:$F$22,6,0)</f>
        <v>224440</v>
      </c>
      <c r="K42" s="64">
        <f t="shared" si="0"/>
        <v>3.9950320000000001</v>
      </c>
      <c r="L42" s="2" t="s">
        <v>41</v>
      </c>
      <c r="M42" s="2" t="s">
        <v>11</v>
      </c>
    </row>
    <row r="43" spans="1:13" ht="14.1" customHeight="1">
      <c r="A43" s="2">
        <v>5322</v>
      </c>
      <c r="B43" s="2" t="s">
        <v>12</v>
      </c>
      <c r="C43" s="2" t="s">
        <v>22</v>
      </c>
      <c r="D43" s="2" t="s">
        <v>77</v>
      </c>
      <c r="E43" s="3" t="s">
        <v>78</v>
      </c>
      <c r="F43" s="2">
        <v>42.05</v>
      </c>
      <c r="G43" s="2" t="s">
        <v>21</v>
      </c>
      <c r="H43" s="2">
        <v>100</v>
      </c>
      <c r="I43" s="2">
        <v>1981</v>
      </c>
      <c r="J43" s="63">
        <f>VLOOKUP(H43,'물량 단가 표'!$A$5:$F$22,6,0)</f>
        <v>224440</v>
      </c>
      <c r="K43" s="64">
        <f t="shared" si="0"/>
        <v>9.4377019999999998</v>
      </c>
      <c r="L43" s="2" t="s">
        <v>41</v>
      </c>
      <c r="M43" s="2" t="s">
        <v>11</v>
      </c>
    </row>
    <row r="44" spans="1:13" ht="14.1" customHeight="1">
      <c r="A44" s="2">
        <v>5332</v>
      </c>
      <c r="B44" s="2" t="s">
        <v>12</v>
      </c>
      <c r="C44" s="2" t="s">
        <v>79</v>
      </c>
      <c r="D44" s="2" t="s">
        <v>103</v>
      </c>
      <c r="E44" s="3" t="s">
        <v>104</v>
      </c>
      <c r="F44" s="2">
        <v>179.77</v>
      </c>
      <c r="G44" s="2" t="s">
        <v>42</v>
      </c>
      <c r="H44" s="2">
        <v>200</v>
      </c>
      <c r="I44" s="2">
        <v>1983</v>
      </c>
      <c r="J44" s="63">
        <f>VLOOKUP(H44,'물량 단가 표'!$A$5:$F$22,6,0)</f>
        <v>283893</v>
      </c>
      <c r="K44" s="64">
        <f t="shared" si="0"/>
        <v>51.035444609999999</v>
      </c>
      <c r="L44" s="2" t="s">
        <v>41</v>
      </c>
      <c r="M44" s="2" t="s">
        <v>11</v>
      </c>
    </row>
    <row r="45" spans="1:13" ht="14.1" customHeight="1">
      <c r="A45" s="2">
        <v>5375</v>
      </c>
      <c r="B45" s="2" t="s">
        <v>43</v>
      </c>
      <c r="C45" s="2" t="s">
        <v>23</v>
      </c>
      <c r="D45" s="2" t="s">
        <v>119</v>
      </c>
      <c r="E45" s="3" t="s">
        <v>120</v>
      </c>
      <c r="F45" s="2">
        <v>327.10000000000002</v>
      </c>
      <c r="G45" s="2" t="s">
        <v>169</v>
      </c>
      <c r="H45" s="2">
        <v>200</v>
      </c>
      <c r="I45" s="2">
        <v>2005</v>
      </c>
      <c r="J45" s="63">
        <f>VLOOKUP(H45,'물량 단가 표'!$H$5:$M$12,6,0)</f>
        <v>532192</v>
      </c>
      <c r="K45" s="64">
        <f t="shared" si="0"/>
        <v>174.08000320000002</v>
      </c>
      <c r="L45" s="2" t="s">
        <v>41</v>
      </c>
      <c r="M45" s="2" t="s">
        <v>11</v>
      </c>
    </row>
    <row r="46" spans="1:13" ht="14.1" customHeight="1">
      <c r="A46" s="2">
        <v>5413</v>
      </c>
      <c r="B46" s="2" t="s">
        <v>12</v>
      </c>
      <c r="C46" s="2" t="s">
        <v>79</v>
      </c>
      <c r="D46" s="2" t="s">
        <v>138</v>
      </c>
      <c r="E46" s="3" t="s">
        <v>139</v>
      </c>
      <c r="F46" s="2">
        <v>126.53</v>
      </c>
      <c r="G46" s="2" t="s">
        <v>42</v>
      </c>
      <c r="H46" s="2">
        <v>250</v>
      </c>
      <c r="I46" s="2">
        <v>1986</v>
      </c>
      <c r="J46" s="63">
        <f>VLOOKUP(H46,'물량 단가 표'!$A$5:$F$22,6,0)</f>
        <v>323529</v>
      </c>
      <c r="K46" s="64">
        <f t="shared" si="0"/>
        <v>40.936124369999995</v>
      </c>
      <c r="L46" s="2" t="s">
        <v>41</v>
      </c>
      <c r="M46" s="2" t="s">
        <v>11</v>
      </c>
    </row>
    <row r="47" spans="1:13" ht="14.1" customHeight="1">
      <c r="A47" s="2">
        <v>5414</v>
      </c>
      <c r="B47" s="2" t="s">
        <v>12</v>
      </c>
      <c r="C47" s="2" t="s">
        <v>79</v>
      </c>
      <c r="D47" s="2" t="s">
        <v>138</v>
      </c>
      <c r="E47" s="3" t="s">
        <v>139</v>
      </c>
      <c r="F47" s="2">
        <v>44.71</v>
      </c>
      <c r="G47" s="2" t="s">
        <v>42</v>
      </c>
      <c r="H47" s="2">
        <v>150</v>
      </c>
      <c r="I47" s="2">
        <v>1984</v>
      </c>
      <c r="J47" s="63">
        <f>VLOOKUP(H47,'물량 단가 표'!$A$5:$F$22,6,0)</f>
        <v>262992</v>
      </c>
      <c r="K47" s="64">
        <f t="shared" si="0"/>
        <v>11.758372319999999</v>
      </c>
      <c r="L47" s="2" t="s">
        <v>41</v>
      </c>
      <c r="M47" s="2" t="s">
        <v>11</v>
      </c>
    </row>
    <row r="48" spans="1:13" ht="14.1" customHeight="1">
      <c r="A48" s="2">
        <v>5521</v>
      </c>
      <c r="B48" s="2" t="s">
        <v>10</v>
      </c>
      <c r="C48" s="2" t="s">
        <v>31</v>
      </c>
      <c r="D48" s="2" t="s">
        <v>32</v>
      </c>
      <c r="E48" s="3" t="s">
        <v>33</v>
      </c>
      <c r="F48" s="2">
        <v>14.53</v>
      </c>
      <c r="G48" s="2" t="s">
        <v>42</v>
      </c>
      <c r="H48" s="2">
        <v>400</v>
      </c>
      <c r="I48" s="2">
        <v>1980</v>
      </c>
      <c r="J48" s="63">
        <f>VLOOKUP(H48,'물량 단가 표'!$A$5:$F$22,6,0)</f>
        <v>459651</v>
      </c>
      <c r="K48" s="64">
        <f t="shared" si="0"/>
        <v>6.6787290299999995</v>
      </c>
      <c r="L48" s="2" t="s">
        <v>41</v>
      </c>
      <c r="M48" s="2" t="s">
        <v>11</v>
      </c>
    </row>
    <row r="49" spans="1:13" ht="14.1" customHeight="1">
      <c r="A49" s="2">
        <v>5521</v>
      </c>
      <c r="B49" s="2" t="s">
        <v>10</v>
      </c>
      <c r="C49" s="2" t="s">
        <v>54</v>
      </c>
      <c r="D49" s="2" t="s">
        <v>55</v>
      </c>
      <c r="E49" s="3" t="s">
        <v>56</v>
      </c>
      <c r="F49" s="2">
        <v>14.53</v>
      </c>
      <c r="G49" s="2" t="s">
        <v>42</v>
      </c>
      <c r="H49" s="2">
        <v>400</v>
      </c>
      <c r="I49" s="2">
        <v>1980</v>
      </c>
      <c r="J49" s="63">
        <f>VLOOKUP(H49,'물량 단가 표'!$A$5:$F$22,6,0)</f>
        <v>459651</v>
      </c>
      <c r="K49" s="64">
        <f t="shared" si="0"/>
        <v>6.6787290299999995</v>
      </c>
      <c r="L49" s="2" t="s">
        <v>41</v>
      </c>
      <c r="M49" s="2" t="s">
        <v>11</v>
      </c>
    </row>
    <row r="50" spans="1:13" ht="14.1" customHeight="1">
      <c r="A50" s="2">
        <v>5594</v>
      </c>
      <c r="B50" s="2" t="s">
        <v>12</v>
      </c>
      <c r="C50" s="2" t="s">
        <v>79</v>
      </c>
      <c r="D50" s="2" t="s">
        <v>138</v>
      </c>
      <c r="E50" s="3" t="s">
        <v>139</v>
      </c>
      <c r="F50" s="2">
        <v>31.06</v>
      </c>
      <c r="G50" s="2" t="s">
        <v>42</v>
      </c>
      <c r="H50" s="2">
        <v>100</v>
      </c>
      <c r="I50" s="2">
        <v>1983</v>
      </c>
      <c r="J50" s="63">
        <f>VLOOKUP(H50,'물량 단가 표'!$A$5:$F$22,6,0)</f>
        <v>224440</v>
      </c>
      <c r="K50" s="64">
        <f t="shared" si="0"/>
        <v>6.9711063999999991</v>
      </c>
      <c r="L50" s="2" t="s">
        <v>41</v>
      </c>
      <c r="M50" s="2" t="s">
        <v>11</v>
      </c>
    </row>
    <row r="51" spans="1:13" ht="14.1" customHeight="1">
      <c r="A51" s="2">
        <v>5662</v>
      </c>
      <c r="B51" s="2" t="s">
        <v>12</v>
      </c>
      <c r="C51" s="2" t="s">
        <v>79</v>
      </c>
      <c r="D51" s="2" t="s">
        <v>138</v>
      </c>
      <c r="E51" s="3" t="s">
        <v>139</v>
      </c>
      <c r="F51" s="2">
        <v>58.98</v>
      </c>
      <c r="G51" s="2" t="s">
        <v>42</v>
      </c>
      <c r="H51" s="2">
        <v>100</v>
      </c>
      <c r="I51" s="2">
        <v>1984</v>
      </c>
      <c r="J51" s="63">
        <f>VLOOKUP(H51,'물량 단가 표'!$A$5:$F$22,6,0)</f>
        <v>224440</v>
      </c>
      <c r="K51" s="64">
        <f t="shared" si="0"/>
        <v>13.2374712</v>
      </c>
      <c r="L51" s="2" t="s">
        <v>41</v>
      </c>
      <c r="M51" s="2" t="s">
        <v>11</v>
      </c>
    </row>
    <row r="52" spans="1:13" ht="14.1" customHeight="1">
      <c r="A52" s="2">
        <v>5714</v>
      </c>
      <c r="B52" s="2" t="s">
        <v>12</v>
      </c>
      <c r="C52" s="2" t="s">
        <v>12</v>
      </c>
      <c r="D52" s="2" t="s">
        <v>126</v>
      </c>
      <c r="E52" s="3" t="s">
        <v>127</v>
      </c>
      <c r="F52" s="2">
        <v>66.77</v>
      </c>
      <c r="G52" s="2" t="s">
        <v>169</v>
      </c>
      <c r="H52" s="2">
        <v>250</v>
      </c>
      <c r="I52" s="2">
        <v>2005</v>
      </c>
      <c r="J52" s="63">
        <f>VLOOKUP(H52,'물량 단가 표'!$H$5:$M$12,6,0)</f>
        <v>470689</v>
      </c>
      <c r="K52" s="64">
        <f t="shared" si="0"/>
        <v>31.427904529999996</v>
      </c>
      <c r="L52" s="2" t="s">
        <v>41</v>
      </c>
      <c r="M52" s="2" t="s">
        <v>11</v>
      </c>
    </row>
    <row r="53" spans="1:13" ht="14.1" customHeight="1">
      <c r="A53" s="2">
        <v>5775</v>
      </c>
      <c r="B53" s="2" t="s">
        <v>12</v>
      </c>
      <c r="C53" s="2" t="s">
        <v>79</v>
      </c>
      <c r="D53" s="2" t="s">
        <v>138</v>
      </c>
      <c r="E53" s="3" t="s">
        <v>139</v>
      </c>
      <c r="F53" s="2">
        <v>22.64</v>
      </c>
      <c r="G53" s="2" t="s">
        <v>42</v>
      </c>
      <c r="H53" s="2">
        <v>100</v>
      </c>
      <c r="I53" s="2">
        <v>1984</v>
      </c>
      <c r="J53" s="63">
        <f>VLOOKUP(H53,'물량 단가 표'!$A$5:$F$22,6,0)</f>
        <v>224440</v>
      </c>
      <c r="K53" s="64">
        <f t="shared" si="0"/>
        <v>5.0813216000000008</v>
      </c>
      <c r="L53" s="2" t="s">
        <v>41</v>
      </c>
      <c r="M53" s="2" t="s">
        <v>11</v>
      </c>
    </row>
    <row r="54" spans="1:13" ht="14.1" customHeight="1">
      <c r="A54" s="2">
        <v>5785</v>
      </c>
      <c r="B54" s="2" t="s">
        <v>12</v>
      </c>
      <c r="C54" s="2" t="s">
        <v>79</v>
      </c>
      <c r="D54" s="2" t="s">
        <v>138</v>
      </c>
      <c r="E54" s="3" t="s">
        <v>139</v>
      </c>
      <c r="F54" s="2">
        <v>57.85</v>
      </c>
      <c r="G54" s="2" t="s">
        <v>42</v>
      </c>
      <c r="H54" s="2">
        <v>100</v>
      </c>
      <c r="I54" s="2">
        <v>1984</v>
      </c>
      <c r="J54" s="63">
        <f>VLOOKUP(H54,'물량 단가 표'!$A$5:$F$22,6,0)</f>
        <v>224440</v>
      </c>
      <c r="K54" s="64">
        <f t="shared" si="0"/>
        <v>12.983853999999999</v>
      </c>
      <c r="L54" s="2" t="s">
        <v>41</v>
      </c>
      <c r="M54" s="2" t="s">
        <v>11</v>
      </c>
    </row>
    <row r="55" spans="1:13" ht="14.1" customHeight="1">
      <c r="A55" s="2">
        <v>5786</v>
      </c>
      <c r="B55" s="2" t="s">
        <v>12</v>
      </c>
      <c r="C55" s="2" t="s">
        <v>79</v>
      </c>
      <c r="D55" s="2" t="s">
        <v>103</v>
      </c>
      <c r="E55" s="3" t="s">
        <v>104</v>
      </c>
      <c r="F55" s="2">
        <v>10.7</v>
      </c>
      <c r="G55" s="2" t="s">
        <v>42</v>
      </c>
      <c r="H55" s="2">
        <v>150</v>
      </c>
      <c r="I55" s="2">
        <v>1984</v>
      </c>
      <c r="J55" s="63">
        <f>VLOOKUP(H55,'물량 단가 표'!$A$5:$F$22,6,0)</f>
        <v>262992</v>
      </c>
      <c r="K55" s="64">
        <f t="shared" si="0"/>
        <v>2.8140144</v>
      </c>
      <c r="L55" s="2" t="s">
        <v>41</v>
      </c>
      <c r="M55" s="2" t="s">
        <v>11</v>
      </c>
    </row>
    <row r="56" spans="1:13" ht="14.1" customHeight="1">
      <c r="A56" s="2">
        <v>5897</v>
      </c>
      <c r="B56" s="2" t="s">
        <v>12</v>
      </c>
      <c r="C56" s="2" t="s">
        <v>22</v>
      </c>
      <c r="D56" s="2" t="s">
        <v>50</v>
      </c>
      <c r="E56" s="3" t="s">
        <v>51</v>
      </c>
      <c r="F56" s="2">
        <v>173.83</v>
      </c>
      <c r="G56" s="2" t="s">
        <v>42</v>
      </c>
      <c r="H56" s="2">
        <v>200</v>
      </c>
      <c r="I56" s="2">
        <v>1985</v>
      </c>
      <c r="J56" s="63">
        <f>VLOOKUP(H56,'물량 단가 표'!$A$5:$F$22,6,0)</f>
        <v>283893</v>
      </c>
      <c r="K56" s="64">
        <f t="shared" si="0"/>
        <v>49.349120190000008</v>
      </c>
      <c r="L56" s="2" t="s">
        <v>41</v>
      </c>
      <c r="M56" s="2" t="s">
        <v>11</v>
      </c>
    </row>
    <row r="57" spans="1:13" ht="14.1" customHeight="1">
      <c r="A57" s="2">
        <v>5957</v>
      </c>
      <c r="B57" s="2" t="s">
        <v>12</v>
      </c>
      <c r="C57" s="2" t="s">
        <v>79</v>
      </c>
      <c r="D57" s="2" t="s">
        <v>103</v>
      </c>
      <c r="E57" s="3" t="s">
        <v>104</v>
      </c>
      <c r="F57" s="2">
        <v>48.69</v>
      </c>
      <c r="G57" s="2" t="s">
        <v>42</v>
      </c>
      <c r="H57" s="2">
        <v>100</v>
      </c>
      <c r="I57" s="2">
        <v>1983</v>
      </c>
      <c r="J57" s="63">
        <f>VLOOKUP(H57,'물량 단가 표'!$A$5:$F$22,6,0)</f>
        <v>224440</v>
      </c>
      <c r="K57" s="64">
        <f t="shared" si="0"/>
        <v>10.927983599999999</v>
      </c>
      <c r="L57" s="2" t="s">
        <v>41</v>
      </c>
      <c r="M57" s="2" t="s">
        <v>11</v>
      </c>
    </row>
    <row r="58" spans="1:13" ht="14.1" customHeight="1">
      <c r="A58" s="2">
        <v>6019</v>
      </c>
      <c r="B58" s="2" t="s">
        <v>12</v>
      </c>
      <c r="C58" s="2" t="s">
        <v>79</v>
      </c>
      <c r="D58" s="2" t="s">
        <v>138</v>
      </c>
      <c r="E58" s="3" t="s">
        <v>139</v>
      </c>
      <c r="F58" s="2">
        <v>36.159999999999997</v>
      </c>
      <c r="G58" s="2" t="s">
        <v>42</v>
      </c>
      <c r="H58" s="2">
        <v>250</v>
      </c>
      <c r="I58" s="2">
        <v>1986</v>
      </c>
      <c r="J58" s="63">
        <f>VLOOKUP(H58,'물량 단가 표'!$A$5:$F$22,6,0)</f>
        <v>323529</v>
      </c>
      <c r="K58" s="64">
        <f t="shared" si="0"/>
        <v>11.698808639999999</v>
      </c>
      <c r="L58" s="2" t="s">
        <v>41</v>
      </c>
      <c r="M58" s="2" t="s">
        <v>11</v>
      </c>
    </row>
    <row r="59" spans="1:13" ht="14.1" customHeight="1">
      <c r="A59" s="2">
        <v>6305</v>
      </c>
      <c r="B59" s="2" t="s">
        <v>10</v>
      </c>
      <c r="C59" s="2" t="s">
        <v>31</v>
      </c>
      <c r="D59" s="2" t="s">
        <v>32</v>
      </c>
      <c r="E59" s="3" t="s">
        <v>33</v>
      </c>
      <c r="F59" s="2">
        <v>134.06</v>
      </c>
      <c r="G59" s="2" t="s">
        <v>21</v>
      </c>
      <c r="H59" s="2">
        <v>300</v>
      </c>
      <c r="I59" s="2">
        <v>1980</v>
      </c>
      <c r="J59" s="63">
        <f>VLOOKUP(H59,'물량 단가 표'!$A$5:$F$22,6,0)</f>
        <v>362252</v>
      </c>
      <c r="K59" s="64">
        <f t="shared" si="0"/>
        <v>48.56350312</v>
      </c>
      <c r="L59" s="2" t="s">
        <v>41</v>
      </c>
      <c r="M59" s="2" t="s">
        <v>11</v>
      </c>
    </row>
    <row r="60" spans="1:13" ht="14.1" customHeight="1">
      <c r="A60" s="2">
        <v>6498</v>
      </c>
      <c r="B60" s="2" t="s">
        <v>12</v>
      </c>
      <c r="C60" s="2" t="s">
        <v>22</v>
      </c>
      <c r="D60" s="2" t="s">
        <v>77</v>
      </c>
      <c r="E60" s="3" t="s">
        <v>78</v>
      </c>
      <c r="F60" s="2">
        <v>102.86</v>
      </c>
      <c r="G60" s="2" t="s">
        <v>21</v>
      </c>
      <c r="H60" s="2">
        <v>150</v>
      </c>
      <c r="I60" s="2">
        <v>1981</v>
      </c>
      <c r="J60" s="63">
        <f>VLOOKUP(H60,'물량 단가 표'!$A$5:$F$22,6,0)</f>
        <v>262992</v>
      </c>
      <c r="K60" s="64">
        <f t="shared" si="0"/>
        <v>27.051357120000002</v>
      </c>
      <c r="L60" s="2" t="s">
        <v>41</v>
      </c>
      <c r="M60" s="2" t="s">
        <v>11</v>
      </c>
    </row>
    <row r="61" spans="1:13" ht="14.1" customHeight="1">
      <c r="A61" s="2">
        <v>6525</v>
      </c>
      <c r="B61" s="2" t="s">
        <v>12</v>
      </c>
      <c r="C61" s="2" t="s">
        <v>79</v>
      </c>
      <c r="D61" s="2" t="s">
        <v>138</v>
      </c>
      <c r="E61" s="3" t="s">
        <v>139</v>
      </c>
      <c r="F61" s="2">
        <v>19.63</v>
      </c>
      <c r="G61" s="2" t="s">
        <v>42</v>
      </c>
      <c r="H61" s="2">
        <v>250</v>
      </c>
      <c r="I61" s="2">
        <v>1986</v>
      </c>
      <c r="J61" s="63">
        <f>VLOOKUP(H61,'물량 단가 표'!$A$5:$F$22,6,0)</f>
        <v>323529</v>
      </c>
      <c r="K61" s="64">
        <f t="shared" si="0"/>
        <v>6.3508742699999994</v>
      </c>
      <c r="L61" s="2" t="s">
        <v>41</v>
      </c>
      <c r="M61" s="2" t="s">
        <v>11</v>
      </c>
    </row>
    <row r="62" spans="1:13" ht="14.1" customHeight="1">
      <c r="A62" s="2">
        <v>6563</v>
      </c>
      <c r="B62" s="2" t="s">
        <v>43</v>
      </c>
      <c r="C62" s="2" t="s">
        <v>23</v>
      </c>
      <c r="D62" s="2" t="s">
        <v>128</v>
      </c>
      <c r="E62" s="3" t="s">
        <v>129</v>
      </c>
      <c r="F62" s="2">
        <v>439.06</v>
      </c>
      <c r="G62" s="2" t="s">
        <v>169</v>
      </c>
      <c r="H62" s="2">
        <v>200</v>
      </c>
      <c r="I62" s="2">
        <v>2005</v>
      </c>
      <c r="J62" s="63">
        <f>VLOOKUP(H62,'물량 단가 표'!$H$5:$M$12,6,0)</f>
        <v>532192</v>
      </c>
      <c r="K62" s="64">
        <f t="shared" si="0"/>
        <v>233.66421952000002</v>
      </c>
      <c r="L62" s="2" t="s">
        <v>41</v>
      </c>
      <c r="M62" s="2" t="s">
        <v>11</v>
      </c>
    </row>
    <row r="63" spans="1:13" ht="14.1" customHeight="1">
      <c r="A63" s="2">
        <v>6582</v>
      </c>
      <c r="B63" s="2" t="s">
        <v>12</v>
      </c>
      <c r="C63" s="2" t="s">
        <v>22</v>
      </c>
      <c r="D63" s="2" t="s">
        <v>82</v>
      </c>
      <c r="E63" s="3" t="s">
        <v>83</v>
      </c>
      <c r="F63" s="2">
        <v>94.42</v>
      </c>
      <c r="G63" s="2" t="s">
        <v>21</v>
      </c>
      <c r="H63" s="2">
        <v>200</v>
      </c>
      <c r="I63" s="2">
        <v>1979</v>
      </c>
      <c r="J63" s="63">
        <f>VLOOKUP(H63,'물량 단가 표'!$A$5:$F$22,6,0)</f>
        <v>283893</v>
      </c>
      <c r="K63" s="64">
        <f t="shared" si="0"/>
        <v>26.805177059999998</v>
      </c>
      <c r="L63" s="2" t="s">
        <v>41</v>
      </c>
      <c r="M63" s="2" t="s">
        <v>11</v>
      </c>
    </row>
    <row r="64" spans="1:13" ht="14.1" customHeight="1">
      <c r="A64" s="2">
        <v>6878</v>
      </c>
      <c r="B64" s="2" t="s">
        <v>12</v>
      </c>
      <c r="C64" s="2" t="s">
        <v>22</v>
      </c>
      <c r="D64" s="2" t="s">
        <v>230</v>
      </c>
      <c r="E64" s="3" t="s">
        <v>231</v>
      </c>
      <c r="F64" s="2">
        <v>5.99</v>
      </c>
      <c r="G64" s="2" t="s">
        <v>42</v>
      </c>
      <c r="H64" s="2">
        <v>100</v>
      </c>
      <c r="I64" s="2">
        <v>1984</v>
      </c>
      <c r="J64" s="63">
        <f>VLOOKUP(H64,'물량 단가 표'!$A$5:$F$22,6,0)</f>
        <v>224440</v>
      </c>
      <c r="K64" s="64">
        <f t="shared" si="0"/>
        <v>1.3443956000000001</v>
      </c>
      <c r="L64" s="2" t="s">
        <v>41</v>
      </c>
      <c r="M64" s="2" t="s">
        <v>11</v>
      </c>
    </row>
    <row r="65" spans="1:13" ht="14.1" customHeight="1">
      <c r="A65" s="2">
        <v>6981</v>
      </c>
      <c r="B65" s="2" t="s">
        <v>12</v>
      </c>
      <c r="C65" s="2" t="s">
        <v>79</v>
      </c>
      <c r="D65" s="2" t="s">
        <v>138</v>
      </c>
      <c r="E65" s="3" t="s">
        <v>139</v>
      </c>
      <c r="F65" s="2">
        <v>20.41</v>
      </c>
      <c r="G65" s="2" t="s">
        <v>42</v>
      </c>
      <c r="H65" s="2">
        <v>250</v>
      </c>
      <c r="I65" s="2">
        <v>1984</v>
      </c>
      <c r="J65" s="63">
        <f>VLOOKUP(H65,'물량 단가 표'!$A$5:$F$22,6,0)</f>
        <v>323529</v>
      </c>
      <c r="K65" s="64">
        <f t="shared" si="0"/>
        <v>6.6032268899999993</v>
      </c>
      <c r="L65" s="2" t="s">
        <v>41</v>
      </c>
      <c r="M65" s="2" t="s">
        <v>11</v>
      </c>
    </row>
    <row r="66" spans="1:13" ht="14.1" customHeight="1">
      <c r="A66" s="2">
        <v>7324</v>
      </c>
      <c r="B66" s="2" t="s">
        <v>12</v>
      </c>
      <c r="C66" s="2" t="s">
        <v>79</v>
      </c>
      <c r="D66" s="2" t="s">
        <v>138</v>
      </c>
      <c r="E66" s="3" t="s">
        <v>139</v>
      </c>
      <c r="F66" s="2">
        <v>5.52</v>
      </c>
      <c r="G66" s="2" t="s">
        <v>42</v>
      </c>
      <c r="H66" s="2">
        <v>100</v>
      </c>
      <c r="I66" s="2">
        <v>1984</v>
      </c>
      <c r="J66" s="63">
        <f>VLOOKUP(H66,'물량 단가 표'!$A$5:$F$22,6,0)</f>
        <v>224440</v>
      </c>
      <c r="K66" s="64">
        <f t="shared" si="0"/>
        <v>1.2389087999999999</v>
      </c>
      <c r="L66" s="2" t="s">
        <v>41</v>
      </c>
      <c r="M66" s="2" t="s">
        <v>11</v>
      </c>
    </row>
    <row r="67" spans="1:13" ht="14.1" customHeight="1">
      <c r="A67" s="2">
        <v>7433</v>
      </c>
      <c r="B67" s="2" t="s">
        <v>12</v>
      </c>
      <c r="C67" s="2" t="s">
        <v>13</v>
      </c>
      <c r="D67" s="2" t="s">
        <v>105</v>
      </c>
      <c r="E67" s="3" t="s">
        <v>106</v>
      </c>
      <c r="F67" s="2">
        <v>11.25</v>
      </c>
      <c r="G67" s="2" t="s">
        <v>169</v>
      </c>
      <c r="H67" s="2">
        <v>200</v>
      </c>
      <c r="I67" s="2">
        <v>2005</v>
      </c>
      <c r="J67" s="63">
        <f>VLOOKUP(H67,'물량 단가 표'!$H$5:$M$12,6,0)</f>
        <v>532192</v>
      </c>
      <c r="K67" s="64">
        <f t="shared" ref="K67:K130" si="1">J67*F67/1000000</f>
        <v>5.9871600000000003</v>
      </c>
      <c r="L67" s="2" t="s">
        <v>41</v>
      </c>
      <c r="M67" s="2" t="s">
        <v>11</v>
      </c>
    </row>
    <row r="68" spans="1:13" ht="14.1" customHeight="1">
      <c r="A68" s="2">
        <v>7442</v>
      </c>
      <c r="B68" s="2" t="s">
        <v>12</v>
      </c>
      <c r="C68" s="2" t="s">
        <v>13</v>
      </c>
      <c r="D68" s="2" t="s">
        <v>105</v>
      </c>
      <c r="E68" s="3" t="s">
        <v>106</v>
      </c>
      <c r="F68" s="2">
        <v>8.73</v>
      </c>
      <c r="G68" s="2" t="s">
        <v>169</v>
      </c>
      <c r="H68" s="2">
        <v>200</v>
      </c>
      <c r="I68" s="2">
        <v>2005</v>
      </c>
      <c r="J68" s="63">
        <f>VLOOKUP(H68,'물량 단가 표'!$H$5:$M$12,6,0)</f>
        <v>532192</v>
      </c>
      <c r="K68" s="64">
        <f t="shared" si="1"/>
        <v>4.6460361600000004</v>
      </c>
      <c r="L68" s="2" t="s">
        <v>41</v>
      </c>
      <c r="M68" s="2" t="s">
        <v>11</v>
      </c>
    </row>
    <row r="69" spans="1:13" ht="14.1" customHeight="1">
      <c r="A69" s="2">
        <v>7451</v>
      </c>
      <c r="B69" s="2" t="s">
        <v>43</v>
      </c>
      <c r="C69" s="2" t="s">
        <v>23</v>
      </c>
      <c r="D69" s="2" t="s">
        <v>119</v>
      </c>
      <c r="E69" s="3" t="s">
        <v>120</v>
      </c>
      <c r="F69" s="2">
        <v>83.52</v>
      </c>
      <c r="G69" s="2" t="s">
        <v>169</v>
      </c>
      <c r="H69" s="2">
        <v>300</v>
      </c>
      <c r="I69" s="2">
        <v>2005</v>
      </c>
      <c r="J69" s="63">
        <f>VLOOKUP(H69,'물량 단가 표'!$H$5:$M$12,6,0)</f>
        <v>486092</v>
      </c>
      <c r="K69" s="64">
        <f t="shared" si="1"/>
        <v>40.598403839999996</v>
      </c>
      <c r="L69" s="2" t="s">
        <v>41</v>
      </c>
      <c r="M69" s="2" t="s">
        <v>11</v>
      </c>
    </row>
    <row r="70" spans="1:13" ht="14.1" customHeight="1">
      <c r="A70" s="2">
        <v>7458</v>
      </c>
      <c r="B70" s="2" t="s">
        <v>12</v>
      </c>
      <c r="C70" s="2" t="s">
        <v>12</v>
      </c>
      <c r="D70" s="2" t="s">
        <v>126</v>
      </c>
      <c r="E70" s="3" t="s">
        <v>127</v>
      </c>
      <c r="F70" s="2">
        <v>61.5</v>
      </c>
      <c r="G70" s="2" t="s">
        <v>169</v>
      </c>
      <c r="H70" s="2">
        <v>80</v>
      </c>
      <c r="I70" s="2">
        <v>2005</v>
      </c>
      <c r="J70" s="63">
        <f>VLOOKUP(H70,'물량 단가 표'!$H$5:$M$12,6,0)</f>
        <v>458507</v>
      </c>
      <c r="K70" s="64">
        <f t="shared" si="1"/>
        <v>28.198180499999999</v>
      </c>
      <c r="L70" s="2" t="s">
        <v>41</v>
      </c>
      <c r="M70" s="2" t="s">
        <v>11</v>
      </c>
    </row>
    <row r="71" spans="1:13" ht="14.1" customHeight="1">
      <c r="A71" s="2">
        <v>7626</v>
      </c>
      <c r="B71" s="2" t="s">
        <v>12</v>
      </c>
      <c r="C71" s="2" t="s">
        <v>22</v>
      </c>
      <c r="D71" s="2" t="s">
        <v>132</v>
      </c>
      <c r="E71" s="3" t="s">
        <v>133</v>
      </c>
      <c r="F71" s="2">
        <v>42.54</v>
      </c>
      <c r="G71" s="2" t="s">
        <v>21</v>
      </c>
      <c r="H71" s="2">
        <v>100</v>
      </c>
      <c r="I71" s="2">
        <v>1981</v>
      </c>
      <c r="J71" s="63">
        <f>VLOOKUP(H71,'물량 단가 표'!$A$5:$F$22,6,0)</f>
        <v>224440</v>
      </c>
      <c r="K71" s="64">
        <f t="shared" si="1"/>
        <v>9.5476776000000001</v>
      </c>
      <c r="L71" s="2" t="s">
        <v>41</v>
      </c>
      <c r="M71" s="2" t="s">
        <v>11</v>
      </c>
    </row>
    <row r="72" spans="1:13" ht="14.1" customHeight="1">
      <c r="A72" s="2">
        <v>7683</v>
      </c>
      <c r="B72" s="2" t="s">
        <v>12</v>
      </c>
      <c r="C72" s="2" t="s">
        <v>79</v>
      </c>
      <c r="D72" s="2" t="s">
        <v>138</v>
      </c>
      <c r="E72" s="3" t="s">
        <v>139</v>
      </c>
      <c r="F72" s="2">
        <v>18.78</v>
      </c>
      <c r="G72" s="2" t="s">
        <v>42</v>
      </c>
      <c r="H72" s="2">
        <v>150</v>
      </c>
      <c r="I72" s="2">
        <v>1984</v>
      </c>
      <c r="J72" s="63">
        <f>VLOOKUP(H72,'물량 단가 표'!$A$5:$F$22,6,0)</f>
        <v>262992</v>
      </c>
      <c r="K72" s="64">
        <f t="shared" si="1"/>
        <v>4.938989760000001</v>
      </c>
      <c r="L72" s="2" t="s">
        <v>41</v>
      </c>
      <c r="M72" s="2" t="s">
        <v>11</v>
      </c>
    </row>
    <row r="73" spans="1:13" ht="14.1" customHeight="1">
      <c r="A73" s="2">
        <v>7792</v>
      </c>
      <c r="B73" s="2" t="s">
        <v>10</v>
      </c>
      <c r="C73" s="2" t="s">
        <v>31</v>
      </c>
      <c r="D73" s="2" t="s">
        <v>52</v>
      </c>
      <c r="E73" s="3" t="s">
        <v>53</v>
      </c>
      <c r="F73" s="2">
        <v>6.94</v>
      </c>
      <c r="G73" s="2" t="s">
        <v>42</v>
      </c>
      <c r="H73" s="2">
        <v>200</v>
      </c>
      <c r="I73" s="2">
        <v>1985</v>
      </c>
      <c r="J73" s="63">
        <f>VLOOKUP(H73,'물량 단가 표'!$A$5:$F$22,6,0)</f>
        <v>283893</v>
      </c>
      <c r="K73" s="64">
        <f t="shared" si="1"/>
        <v>1.9702174200000002</v>
      </c>
      <c r="L73" s="2" t="s">
        <v>41</v>
      </c>
      <c r="M73" s="2" t="s">
        <v>11</v>
      </c>
    </row>
    <row r="74" spans="1:13" ht="14.1" customHeight="1">
      <c r="A74" s="2">
        <v>7794</v>
      </c>
      <c r="B74" s="2" t="s">
        <v>10</v>
      </c>
      <c r="C74" s="2" t="s">
        <v>31</v>
      </c>
      <c r="D74" s="2" t="s">
        <v>52</v>
      </c>
      <c r="E74" s="3" t="s">
        <v>53</v>
      </c>
      <c r="F74" s="2">
        <v>6.09</v>
      </c>
      <c r="G74" s="2" t="s">
        <v>42</v>
      </c>
      <c r="H74" s="2">
        <v>200</v>
      </c>
      <c r="I74" s="2">
        <v>1985</v>
      </c>
      <c r="J74" s="63">
        <f>VLOOKUP(H74,'물량 단가 표'!$A$5:$F$22,6,0)</f>
        <v>283893</v>
      </c>
      <c r="K74" s="64">
        <f t="shared" si="1"/>
        <v>1.7289083699999999</v>
      </c>
      <c r="L74" s="2" t="s">
        <v>41</v>
      </c>
      <c r="M74" s="2" t="s">
        <v>11</v>
      </c>
    </row>
    <row r="75" spans="1:13" ht="14.1" customHeight="1">
      <c r="A75" s="2">
        <v>7860</v>
      </c>
      <c r="B75" s="2" t="s">
        <v>12</v>
      </c>
      <c r="C75" s="2" t="s">
        <v>79</v>
      </c>
      <c r="D75" s="2" t="s">
        <v>138</v>
      </c>
      <c r="E75" s="3" t="s">
        <v>139</v>
      </c>
      <c r="F75" s="2">
        <v>12.24</v>
      </c>
      <c r="G75" s="2" t="s">
        <v>42</v>
      </c>
      <c r="H75" s="2">
        <v>350</v>
      </c>
      <c r="I75" s="2">
        <v>1984</v>
      </c>
      <c r="J75" s="63">
        <f>VLOOKUP(H75,'물량 단가 표'!$A$5:$F$22,6,0)</f>
        <v>406725</v>
      </c>
      <c r="K75" s="64">
        <f t="shared" si="1"/>
        <v>4.9783140000000001</v>
      </c>
      <c r="L75" s="2" t="s">
        <v>41</v>
      </c>
      <c r="M75" s="2" t="s">
        <v>11</v>
      </c>
    </row>
    <row r="76" spans="1:13" ht="14.1" customHeight="1">
      <c r="A76" s="2">
        <v>7900</v>
      </c>
      <c r="B76" s="2" t="s">
        <v>12</v>
      </c>
      <c r="C76" s="2" t="s">
        <v>12</v>
      </c>
      <c r="D76" s="2" t="s">
        <v>126</v>
      </c>
      <c r="E76" s="3" t="s">
        <v>127</v>
      </c>
      <c r="F76" s="2">
        <v>129.99</v>
      </c>
      <c r="G76" s="2" t="s">
        <v>169</v>
      </c>
      <c r="H76" s="2">
        <v>300</v>
      </c>
      <c r="I76" s="2">
        <v>2005</v>
      </c>
      <c r="J76" s="63">
        <f>VLOOKUP(H76,'물량 단가 표'!$H$5:$M$12,6,0)</f>
        <v>486092</v>
      </c>
      <c r="K76" s="64">
        <f t="shared" si="1"/>
        <v>63.187099080000003</v>
      </c>
      <c r="L76" s="2" t="s">
        <v>41</v>
      </c>
      <c r="M76" s="2" t="s">
        <v>11</v>
      </c>
    </row>
    <row r="77" spans="1:13" ht="14.1" customHeight="1">
      <c r="A77" s="2">
        <v>7958</v>
      </c>
      <c r="B77" s="2" t="s">
        <v>12</v>
      </c>
      <c r="C77" s="2" t="s">
        <v>79</v>
      </c>
      <c r="D77" s="2" t="s">
        <v>138</v>
      </c>
      <c r="E77" s="3" t="s">
        <v>139</v>
      </c>
      <c r="F77" s="2">
        <v>96</v>
      </c>
      <c r="G77" s="2" t="s">
        <v>42</v>
      </c>
      <c r="H77" s="2">
        <v>200</v>
      </c>
      <c r="I77" s="2">
        <v>1984</v>
      </c>
      <c r="J77" s="63">
        <f>VLOOKUP(H77,'물량 단가 표'!$A$5:$F$22,6,0)</f>
        <v>283893</v>
      </c>
      <c r="K77" s="64">
        <f t="shared" si="1"/>
        <v>27.253727999999999</v>
      </c>
      <c r="L77" s="2" t="s">
        <v>41</v>
      </c>
      <c r="M77" s="2" t="s">
        <v>11</v>
      </c>
    </row>
    <row r="78" spans="1:13" ht="14.1" customHeight="1">
      <c r="A78" s="2">
        <v>8074</v>
      </c>
      <c r="B78" s="2" t="s">
        <v>12</v>
      </c>
      <c r="C78" s="2" t="s">
        <v>22</v>
      </c>
      <c r="D78" s="2" t="s">
        <v>50</v>
      </c>
      <c r="E78" s="3" t="s">
        <v>51</v>
      </c>
      <c r="F78" s="2">
        <v>39.82</v>
      </c>
      <c r="G78" s="2" t="s">
        <v>42</v>
      </c>
      <c r="H78" s="2">
        <v>200</v>
      </c>
      <c r="I78" s="2">
        <v>1985</v>
      </c>
      <c r="J78" s="63">
        <f>VLOOKUP(H78,'물량 단가 표'!$A$5:$F$22,6,0)</f>
        <v>283893</v>
      </c>
      <c r="K78" s="64">
        <f t="shared" si="1"/>
        <v>11.304619259999999</v>
      </c>
      <c r="L78" s="2" t="s">
        <v>41</v>
      </c>
      <c r="M78" s="2" t="s">
        <v>11</v>
      </c>
    </row>
    <row r="79" spans="1:13" ht="14.1" customHeight="1">
      <c r="A79" s="2">
        <v>8136</v>
      </c>
      <c r="B79" s="2" t="s">
        <v>12</v>
      </c>
      <c r="C79" s="2" t="s">
        <v>79</v>
      </c>
      <c r="D79" s="2" t="s">
        <v>138</v>
      </c>
      <c r="E79" s="3" t="s">
        <v>139</v>
      </c>
      <c r="F79" s="2">
        <v>19.13</v>
      </c>
      <c r="G79" s="2" t="s">
        <v>42</v>
      </c>
      <c r="H79" s="2">
        <v>200</v>
      </c>
      <c r="I79" s="2">
        <v>1984</v>
      </c>
      <c r="J79" s="63">
        <f>VLOOKUP(H79,'물량 단가 표'!$A$5:$F$22,6,0)</f>
        <v>283893</v>
      </c>
      <c r="K79" s="64">
        <f t="shared" si="1"/>
        <v>5.4308730899999995</v>
      </c>
      <c r="L79" s="2" t="s">
        <v>41</v>
      </c>
      <c r="M79" s="2" t="s">
        <v>11</v>
      </c>
    </row>
    <row r="80" spans="1:13" ht="14.1" customHeight="1">
      <c r="A80" s="2">
        <v>8293</v>
      </c>
      <c r="B80" s="2" t="s">
        <v>12</v>
      </c>
      <c r="C80" s="2" t="s">
        <v>79</v>
      </c>
      <c r="D80" s="2" t="s">
        <v>138</v>
      </c>
      <c r="E80" s="3" t="s">
        <v>139</v>
      </c>
      <c r="F80" s="2">
        <v>161.27000000000001</v>
      </c>
      <c r="G80" s="2" t="s">
        <v>42</v>
      </c>
      <c r="H80" s="2">
        <v>100</v>
      </c>
      <c r="I80" s="2">
        <v>1986</v>
      </c>
      <c r="J80" s="63">
        <f>VLOOKUP(H80,'물량 단가 표'!$A$5:$F$22,6,0)</f>
        <v>224440</v>
      </c>
      <c r="K80" s="64">
        <f t="shared" si="1"/>
        <v>36.195438800000005</v>
      </c>
      <c r="L80" s="2" t="s">
        <v>41</v>
      </c>
      <c r="M80" s="2" t="s">
        <v>11</v>
      </c>
    </row>
    <row r="81" spans="1:13" ht="14.1" customHeight="1">
      <c r="A81" s="2">
        <v>8475</v>
      </c>
      <c r="B81" s="2" t="s">
        <v>10</v>
      </c>
      <c r="C81" s="2" t="s">
        <v>31</v>
      </c>
      <c r="D81" s="2" t="s">
        <v>32</v>
      </c>
      <c r="E81" s="3" t="s">
        <v>33</v>
      </c>
      <c r="F81" s="2">
        <v>48.42</v>
      </c>
      <c r="G81" s="2" t="s">
        <v>42</v>
      </c>
      <c r="H81" s="2">
        <v>200</v>
      </c>
      <c r="I81" s="2">
        <v>1980</v>
      </c>
      <c r="J81" s="63">
        <f>VLOOKUP(H81,'물량 단가 표'!$A$5:$F$22,6,0)</f>
        <v>283893</v>
      </c>
      <c r="K81" s="64">
        <f t="shared" si="1"/>
        <v>13.746099060000001</v>
      </c>
      <c r="L81" s="2" t="s">
        <v>41</v>
      </c>
      <c r="M81" s="2" t="s">
        <v>11</v>
      </c>
    </row>
    <row r="82" spans="1:13" ht="14.1" customHeight="1">
      <c r="A82" s="2">
        <v>8619</v>
      </c>
      <c r="B82" s="2" t="s">
        <v>12</v>
      </c>
      <c r="C82" s="2" t="s">
        <v>79</v>
      </c>
      <c r="D82" s="2" t="s">
        <v>138</v>
      </c>
      <c r="E82" s="3" t="s">
        <v>139</v>
      </c>
      <c r="F82" s="2">
        <v>199.51</v>
      </c>
      <c r="G82" s="2" t="s">
        <v>42</v>
      </c>
      <c r="H82" s="2">
        <v>250</v>
      </c>
      <c r="I82" s="2">
        <v>1984</v>
      </c>
      <c r="J82" s="63">
        <f>VLOOKUP(H82,'물량 단가 표'!$A$5:$F$22,6,0)</f>
        <v>323529</v>
      </c>
      <c r="K82" s="64">
        <f t="shared" si="1"/>
        <v>64.547270789999999</v>
      </c>
      <c r="L82" s="2" t="s">
        <v>41</v>
      </c>
      <c r="M82" s="2" t="s">
        <v>11</v>
      </c>
    </row>
    <row r="83" spans="1:13" ht="14.1" customHeight="1">
      <c r="A83" s="2">
        <v>8697</v>
      </c>
      <c r="B83" s="2" t="s">
        <v>10</v>
      </c>
      <c r="C83" s="2" t="s">
        <v>34</v>
      </c>
      <c r="D83" s="2" t="s">
        <v>35</v>
      </c>
      <c r="E83" s="3" t="s">
        <v>36</v>
      </c>
      <c r="F83" s="2">
        <v>52.41</v>
      </c>
      <c r="G83" s="2" t="s">
        <v>21</v>
      </c>
      <c r="H83" s="2">
        <v>150</v>
      </c>
      <c r="I83" s="2">
        <v>1982</v>
      </c>
      <c r="J83" s="63">
        <f>VLOOKUP(H83,'물량 단가 표'!$A$5:$F$22,6,0)</f>
        <v>262992</v>
      </c>
      <c r="K83" s="64">
        <f t="shared" si="1"/>
        <v>13.783410719999999</v>
      </c>
      <c r="L83" s="2" t="s">
        <v>41</v>
      </c>
      <c r="M83" s="2" t="s">
        <v>11</v>
      </c>
    </row>
    <row r="84" spans="1:13" ht="14.1" customHeight="1">
      <c r="A84" s="2">
        <v>8702</v>
      </c>
      <c r="B84" s="2" t="s">
        <v>10</v>
      </c>
      <c r="C84" s="2" t="s">
        <v>34</v>
      </c>
      <c r="D84" s="2" t="s">
        <v>37</v>
      </c>
      <c r="E84" s="3" t="s">
        <v>38</v>
      </c>
      <c r="F84" s="2">
        <v>23.19</v>
      </c>
      <c r="G84" s="2" t="s">
        <v>21</v>
      </c>
      <c r="H84" s="2">
        <v>200</v>
      </c>
      <c r="I84" s="2">
        <v>1982</v>
      </c>
      <c r="J84" s="63">
        <f>VLOOKUP(H84,'물량 단가 표'!$A$5:$F$22,6,0)</f>
        <v>283893</v>
      </c>
      <c r="K84" s="64">
        <f t="shared" si="1"/>
        <v>6.5834786699999999</v>
      </c>
      <c r="L84" s="2" t="s">
        <v>41</v>
      </c>
      <c r="M84" s="2" t="s">
        <v>11</v>
      </c>
    </row>
    <row r="85" spans="1:13" ht="14.1" customHeight="1">
      <c r="A85" s="2">
        <v>8738</v>
      </c>
      <c r="B85" s="2" t="s">
        <v>12</v>
      </c>
      <c r="C85" s="2" t="s">
        <v>12</v>
      </c>
      <c r="D85" s="2" t="s">
        <v>80</v>
      </c>
      <c r="E85" s="3" t="s">
        <v>81</v>
      </c>
      <c r="F85" s="2">
        <v>268.49</v>
      </c>
      <c r="G85" s="2" t="s">
        <v>169</v>
      </c>
      <c r="H85" s="2">
        <v>150</v>
      </c>
      <c r="I85" s="2">
        <v>2004</v>
      </c>
      <c r="J85" s="63">
        <f>VLOOKUP(H85,'물량 단가 표'!$H$5:$M$12,6,0)</f>
        <v>500756</v>
      </c>
      <c r="K85" s="64">
        <f t="shared" si="1"/>
        <v>134.44797843999999</v>
      </c>
      <c r="L85" s="2" t="s">
        <v>41</v>
      </c>
      <c r="M85" s="2" t="s">
        <v>11</v>
      </c>
    </row>
    <row r="86" spans="1:13" ht="14.1" customHeight="1">
      <c r="A86" s="2">
        <v>8772</v>
      </c>
      <c r="B86" s="2" t="s">
        <v>12</v>
      </c>
      <c r="C86" s="2" t="s">
        <v>22</v>
      </c>
      <c r="D86" s="2" t="s">
        <v>230</v>
      </c>
      <c r="E86" s="3" t="s">
        <v>231</v>
      </c>
      <c r="F86" s="2">
        <v>118.96</v>
      </c>
      <c r="G86" s="2" t="s">
        <v>42</v>
      </c>
      <c r="H86" s="2">
        <v>150</v>
      </c>
      <c r="I86" s="2">
        <v>1984</v>
      </c>
      <c r="J86" s="63">
        <f>VLOOKUP(H86,'물량 단가 표'!$A$5:$F$22,6,0)</f>
        <v>262992</v>
      </c>
      <c r="K86" s="64">
        <f t="shared" si="1"/>
        <v>31.285528319999997</v>
      </c>
      <c r="L86" s="2" t="s">
        <v>41</v>
      </c>
      <c r="M86" s="2" t="s">
        <v>11</v>
      </c>
    </row>
    <row r="87" spans="1:13" ht="14.1" customHeight="1">
      <c r="A87" s="2">
        <v>8946</v>
      </c>
      <c r="B87" s="2" t="s">
        <v>12</v>
      </c>
      <c r="C87" s="2" t="s">
        <v>79</v>
      </c>
      <c r="D87" s="2" t="s">
        <v>138</v>
      </c>
      <c r="E87" s="3" t="s">
        <v>139</v>
      </c>
      <c r="F87" s="2">
        <v>5.66</v>
      </c>
      <c r="G87" s="2" t="s">
        <v>42</v>
      </c>
      <c r="H87" s="2">
        <v>100</v>
      </c>
      <c r="I87" s="2">
        <v>1986</v>
      </c>
      <c r="J87" s="63">
        <f>VLOOKUP(H87,'물량 단가 표'!$A$5:$F$22,6,0)</f>
        <v>224440</v>
      </c>
      <c r="K87" s="64">
        <f t="shared" si="1"/>
        <v>1.2703304000000002</v>
      </c>
      <c r="L87" s="2" t="s">
        <v>41</v>
      </c>
      <c r="M87" s="2" t="s">
        <v>11</v>
      </c>
    </row>
    <row r="88" spans="1:13" ht="14.1" customHeight="1">
      <c r="A88" s="2">
        <v>9075</v>
      </c>
      <c r="B88" s="2" t="s">
        <v>12</v>
      </c>
      <c r="C88" s="2" t="s">
        <v>22</v>
      </c>
      <c r="D88" s="2" t="s">
        <v>230</v>
      </c>
      <c r="E88" s="3" t="s">
        <v>231</v>
      </c>
      <c r="F88" s="2">
        <v>73.42</v>
      </c>
      <c r="G88" s="2" t="s">
        <v>42</v>
      </c>
      <c r="H88" s="2">
        <v>150</v>
      </c>
      <c r="I88" s="2">
        <v>1984</v>
      </c>
      <c r="J88" s="63">
        <f>VLOOKUP(H88,'물량 단가 표'!$A$5:$F$22,6,0)</f>
        <v>262992</v>
      </c>
      <c r="K88" s="64">
        <f t="shared" si="1"/>
        <v>19.308872640000001</v>
      </c>
      <c r="L88" s="2" t="s">
        <v>41</v>
      </c>
      <c r="M88" s="2" t="s">
        <v>11</v>
      </c>
    </row>
    <row r="89" spans="1:13" ht="14.1" customHeight="1">
      <c r="A89" s="2">
        <v>9243</v>
      </c>
      <c r="B89" s="2" t="s">
        <v>12</v>
      </c>
      <c r="C89" s="2" t="s">
        <v>22</v>
      </c>
      <c r="D89" s="2" t="s">
        <v>230</v>
      </c>
      <c r="E89" s="3" t="s">
        <v>231</v>
      </c>
      <c r="F89" s="2">
        <v>81.22</v>
      </c>
      <c r="G89" s="2" t="s">
        <v>42</v>
      </c>
      <c r="H89" s="2">
        <v>100</v>
      </c>
      <c r="I89" s="2">
        <v>1984</v>
      </c>
      <c r="J89" s="63">
        <f>VLOOKUP(H89,'물량 단가 표'!$A$5:$F$22,6,0)</f>
        <v>224440</v>
      </c>
      <c r="K89" s="64">
        <f t="shared" si="1"/>
        <v>18.2290168</v>
      </c>
      <c r="L89" s="2" t="s">
        <v>41</v>
      </c>
      <c r="M89" s="2" t="s">
        <v>11</v>
      </c>
    </row>
    <row r="90" spans="1:13" ht="14.1" customHeight="1">
      <c r="A90" s="2">
        <v>9393</v>
      </c>
      <c r="B90" s="2" t="s">
        <v>24</v>
      </c>
      <c r="C90" s="2" t="s">
        <v>47</v>
      </c>
      <c r="D90" s="2" t="s">
        <v>61</v>
      </c>
      <c r="E90" s="3" t="s">
        <v>62</v>
      </c>
      <c r="F90" s="2">
        <v>244.49</v>
      </c>
      <c r="G90" s="2" t="s">
        <v>169</v>
      </c>
      <c r="H90" s="2">
        <v>200</v>
      </c>
      <c r="I90" s="2">
        <v>2005</v>
      </c>
      <c r="J90" s="63">
        <f>VLOOKUP(H90,'물량 단가 표'!$H$5:$M$12,6,0)</f>
        <v>532192</v>
      </c>
      <c r="K90" s="64">
        <f t="shared" si="1"/>
        <v>130.11562208000001</v>
      </c>
      <c r="L90" s="2" t="s">
        <v>41</v>
      </c>
      <c r="M90" s="2" t="s">
        <v>11</v>
      </c>
    </row>
    <row r="91" spans="1:13" ht="14.1" customHeight="1">
      <c r="A91" s="2">
        <v>9798</v>
      </c>
      <c r="B91" s="2" t="s">
        <v>12</v>
      </c>
      <c r="C91" s="2" t="s">
        <v>22</v>
      </c>
      <c r="D91" s="2" t="s">
        <v>50</v>
      </c>
      <c r="E91" s="3" t="s">
        <v>51</v>
      </c>
      <c r="F91" s="2">
        <v>50.86</v>
      </c>
      <c r="G91" s="2" t="s">
        <v>42</v>
      </c>
      <c r="H91" s="2">
        <v>200</v>
      </c>
      <c r="I91" s="2">
        <v>1985</v>
      </c>
      <c r="J91" s="63">
        <f>VLOOKUP(H91,'물량 단가 표'!$A$5:$F$22,6,0)</f>
        <v>283893</v>
      </c>
      <c r="K91" s="64">
        <f t="shared" si="1"/>
        <v>14.43879798</v>
      </c>
      <c r="L91" s="2" t="s">
        <v>41</v>
      </c>
      <c r="M91" s="2" t="s">
        <v>11</v>
      </c>
    </row>
    <row r="92" spans="1:13" ht="14.1" customHeight="1">
      <c r="A92" s="2">
        <v>9802</v>
      </c>
      <c r="B92" s="2" t="s">
        <v>12</v>
      </c>
      <c r="C92" s="2" t="s">
        <v>79</v>
      </c>
      <c r="D92" s="2" t="s">
        <v>138</v>
      </c>
      <c r="E92" s="3" t="s">
        <v>139</v>
      </c>
      <c r="F92" s="2">
        <v>15.97</v>
      </c>
      <c r="G92" s="2" t="s">
        <v>42</v>
      </c>
      <c r="H92" s="2">
        <v>100</v>
      </c>
      <c r="I92" s="2">
        <v>1983</v>
      </c>
      <c r="J92" s="63">
        <f>VLOOKUP(H92,'물량 단가 표'!$A$5:$F$22,6,0)</f>
        <v>224440</v>
      </c>
      <c r="K92" s="64">
        <f t="shared" si="1"/>
        <v>3.5843068000000002</v>
      </c>
      <c r="L92" s="2" t="s">
        <v>41</v>
      </c>
      <c r="M92" s="2" t="s">
        <v>11</v>
      </c>
    </row>
    <row r="93" spans="1:13" ht="14.1" customHeight="1">
      <c r="A93" s="2">
        <v>9843</v>
      </c>
      <c r="B93" s="2" t="s">
        <v>10</v>
      </c>
      <c r="C93" s="2" t="s">
        <v>31</v>
      </c>
      <c r="D93" s="2" t="s">
        <v>32</v>
      </c>
      <c r="E93" s="3" t="s">
        <v>33</v>
      </c>
      <c r="F93" s="2">
        <v>114.35</v>
      </c>
      <c r="G93" s="2" t="s">
        <v>42</v>
      </c>
      <c r="H93" s="2">
        <v>200</v>
      </c>
      <c r="I93" s="2">
        <v>1980</v>
      </c>
      <c r="J93" s="63">
        <f>VLOOKUP(H93,'물량 단가 표'!$A$5:$F$22,6,0)</f>
        <v>283893</v>
      </c>
      <c r="K93" s="64">
        <f t="shared" si="1"/>
        <v>32.463164549999995</v>
      </c>
      <c r="L93" s="2" t="s">
        <v>41</v>
      </c>
      <c r="M93" s="2" t="s">
        <v>11</v>
      </c>
    </row>
    <row r="94" spans="1:13" ht="14.1" customHeight="1">
      <c r="A94" s="2">
        <v>10171</v>
      </c>
      <c r="B94" s="2" t="s">
        <v>10</v>
      </c>
      <c r="C94" s="2" t="s">
        <v>34</v>
      </c>
      <c r="D94" s="2" t="s">
        <v>35</v>
      </c>
      <c r="E94" s="3" t="s">
        <v>36</v>
      </c>
      <c r="F94" s="2">
        <v>119.31</v>
      </c>
      <c r="G94" s="2" t="s">
        <v>21</v>
      </c>
      <c r="H94" s="2">
        <v>200</v>
      </c>
      <c r="I94" s="2">
        <v>1982</v>
      </c>
      <c r="J94" s="63">
        <f>VLOOKUP(H94,'물량 단가 표'!$A$5:$F$22,6,0)</f>
        <v>283893</v>
      </c>
      <c r="K94" s="64">
        <f t="shared" si="1"/>
        <v>33.87127383</v>
      </c>
      <c r="L94" s="2" t="s">
        <v>41</v>
      </c>
      <c r="M94" s="2" t="s">
        <v>11</v>
      </c>
    </row>
    <row r="95" spans="1:13" ht="14.1" customHeight="1">
      <c r="A95" s="2">
        <v>10172</v>
      </c>
      <c r="B95" s="2" t="s">
        <v>10</v>
      </c>
      <c r="C95" s="2" t="s">
        <v>31</v>
      </c>
      <c r="D95" s="2" t="s">
        <v>32</v>
      </c>
      <c r="E95" s="3" t="s">
        <v>33</v>
      </c>
      <c r="F95" s="2">
        <v>6.27</v>
      </c>
      <c r="G95" s="2" t="s">
        <v>21</v>
      </c>
      <c r="H95" s="2">
        <v>200</v>
      </c>
      <c r="I95" s="2">
        <v>1980</v>
      </c>
      <c r="J95" s="63">
        <f>VLOOKUP(H95,'물량 단가 표'!$A$5:$F$22,6,0)</f>
        <v>283893</v>
      </c>
      <c r="K95" s="64">
        <f t="shared" si="1"/>
        <v>1.7800091099999999</v>
      </c>
      <c r="L95" s="2" t="s">
        <v>41</v>
      </c>
      <c r="M95" s="2" t="s">
        <v>11</v>
      </c>
    </row>
    <row r="96" spans="1:13" ht="14.1" customHeight="1">
      <c r="A96" s="2">
        <v>10308</v>
      </c>
      <c r="B96" s="2" t="s">
        <v>12</v>
      </c>
      <c r="C96" s="2" t="s">
        <v>79</v>
      </c>
      <c r="D96" s="2" t="s">
        <v>138</v>
      </c>
      <c r="E96" s="3" t="s">
        <v>139</v>
      </c>
      <c r="F96" s="2">
        <v>127.03</v>
      </c>
      <c r="G96" s="2" t="s">
        <v>42</v>
      </c>
      <c r="H96" s="2">
        <v>150</v>
      </c>
      <c r="I96" s="2">
        <v>1984</v>
      </c>
      <c r="J96" s="63">
        <f>VLOOKUP(H96,'물량 단가 표'!$A$5:$F$22,6,0)</f>
        <v>262992</v>
      </c>
      <c r="K96" s="64">
        <f t="shared" si="1"/>
        <v>33.407873760000001</v>
      </c>
      <c r="L96" s="2" t="s">
        <v>41</v>
      </c>
      <c r="M96" s="2" t="s">
        <v>11</v>
      </c>
    </row>
    <row r="97" spans="1:13" ht="14.1" customHeight="1">
      <c r="A97" s="2">
        <v>10411</v>
      </c>
      <c r="B97" s="2" t="s">
        <v>10</v>
      </c>
      <c r="C97" s="2" t="s">
        <v>31</v>
      </c>
      <c r="D97" s="2" t="s">
        <v>32</v>
      </c>
      <c r="E97" s="3" t="s">
        <v>33</v>
      </c>
      <c r="F97" s="2">
        <v>53.93</v>
      </c>
      <c r="G97" s="2" t="s">
        <v>21</v>
      </c>
      <c r="H97" s="2">
        <v>200</v>
      </c>
      <c r="I97" s="2">
        <v>1980</v>
      </c>
      <c r="J97" s="63">
        <f>VLOOKUP(H97,'물량 단가 표'!$A$5:$F$22,6,0)</f>
        <v>283893</v>
      </c>
      <c r="K97" s="64">
        <f t="shared" si="1"/>
        <v>15.31034949</v>
      </c>
      <c r="L97" s="2" t="s">
        <v>41</v>
      </c>
      <c r="M97" s="2" t="s">
        <v>11</v>
      </c>
    </row>
    <row r="98" spans="1:13" ht="14.1" customHeight="1">
      <c r="A98" s="2">
        <v>10432</v>
      </c>
      <c r="B98" s="2" t="s">
        <v>10</v>
      </c>
      <c r="C98" s="2" t="s">
        <v>54</v>
      </c>
      <c r="D98" s="2" t="s">
        <v>229</v>
      </c>
      <c r="E98" s="3" t="s">
        <v>66</v>
      </c>
      <c r="F98" s="2">
        <v>681.58</v>
      </c>
      <c r="G98" s="2" t="s">
        <v>169</v>
      </c>
      <c r="H98" s="2">
        <v>250</v>
      </c>
      <c r="I98" s="2">
        <v>2006</v>
      </c>
      <c r="J98" s="63">
        <f>VLOOKUP(H98,'물량 단가 표'!$H$5:$M$12,6,0)</f>
        <v>470689</v>
      </c>
      <c r="K98" s="64">
        <f t="shared" si="1"/>
        <v>320.81220861999998</v>
      </c>
      <c r="L98" s="2" t="s">
        <v>41</v>
      </c>
      <c r="M98" s="2" t="s">
        <v>11</v>
      </c>
    </row>
    <row r="99" spans="1:13" ht="14.1" customHeight="1">
      <c r="A99" s="2">
        <v>10534</v>
      </c>
      <c r="B99" s="2" t="s">
        <v>12</v>
      </c>
      <c r="C99" s="2" t="s">
        <v>79</v>
      </c>
      <c r="D99" s="2" t="s">
        <v>138</v>
      </c>
      <c r="E99" s="3" t="s">
        <v>139</v>
      </c>
      <c r="F99" s="2">
        <v>95.78</v>
      </c>
      <c r="G99" s="2" t="s">
        <v>42</v>
      </c>
      <c r="H99" s="2">
        <v>100</v>
      </c>
      <c r="I99" s="2">
        <v>1983</v>
      </c>
      <c r="J99" s="63">
        <f>VLOOKUP(H99,'물량 단가 표'!$A$5:$F$22,6,0)</f>
        <v>224440</v>
      </c>
      <c r="K99" s="64">
        <f t="shared" si="1"/>
        <v>21.4968632</v>
      </c>
      <c r="L99" s="2" t="s">
        <v>41</v>
      </c>
      <c r="M99" s="2" t="s">
        <v>11</v>
      </c>
    </row>
    <row r="100" spans="1:13" ht="14.1" customHeight="1">
      <c r="A100" s="2">
        <v>10593</v>
      </c>
      <c r="B100" s="2" t="s">
        <v>12</v>
      </c>
      <c r="C100" s="2" t="s">
        <v>79</v>
      </c>
      <c r="D100" s="2" t="s">
        <v>138</v>
      </c>
      <c r="E100" s="3" t="s">
        <v>139</v>
      </c>
      <c r="F100" s="2">
        <v>58.9</v>
      </c>
      <c r="G100" s="2" t="s">
        <v>42</v>
      </c>
      <c r="H100" s="2">
        <v>150</v>
      </c>
      <c r="I100" s="2">
        <v>1984</v>
      </c>
      <c r="J100" s="63">
        <f>VLOOKUP(H100,'물량 단가 표'!$A$5:$F$22,6,0)</f>
        <v>262992</v>
      </c>
      <c r="K100" s="64">
        <f t="shared" si="1"/>
        <v>15.490228799999999</v>
      </c>
      <c r="L100" s="2" t="s">
        <v>41</v>
      </c>
      <c r="M100" s="2" t="s">
        <v>11</v>
      </c>
    </row>
    <row r="101" spans="1:13" ht="14.1" customHeight="1">
      <c r="A101" s="2">
        <v>10722</v>
      </c>
      <c r="B101" s="2" t="s">
        <v>12</v>
      </c>
      <c r="C101" s="2" t="s">
        <v>13</v>
      </c>
      <c r="D101" s="2" t="s">
        <v>105</v>
      </c>
      <c r="E101" s="3" t="s">
        <v>106</v>
      </c>
      <c r="F101" s="2">
        <v>31.62</v>
      </c>
      <c r="G101" s="2" t="s">
        <v>169</v>
      </c>
      <c r="H101" s="2">
        <v>200</v>
      </c>
      <c r="I101" s="2">
        <v>2005</v>
      </c>
      <c r="J101" s="63">
        <f>VLOOKUP(H101,'물량 단가 표'!$H$5:$M$12,6,0)</f>
        <v>532192</v>
      </c>
      <c r="K101" s="64">
        <f t="shared" si="1"/>
        <v>16.82791104</v>
      </c>
      <c r="L101" s="2" t="s">
        <v>41</v>
      </c>
      <c r="M101" s="2" t="s">
        <v>11</v>
      </c>
    </row>
    <row r="102" spans="1:13" ht="14.1" customHeight="1">
      <c r="A102" s="2">
        <v>10773</v>
      </c>
      <c r="B102" s="2" t="s">
        <v>12</v>
      </c>
      <c r="C102" s="2" t="s">
        <v>12</v>
      </c>
      <c r="D102" s="2" t="s">
        <v>80</v>
      </c>
      <c r="E102" s="3" t="s">
        <v>81</v>
      </c>
      <c r="F102" s="2">
        <v>81.86</v>
      </c>
      <c r="G102" s="2" t="s">
        <v>169</v>
      </c>
      <c r="H102" s="2">
        <v>300</v>
      </c>
      <c r="I102" s="2">
        <v>2004</v>
      </c>
      <c r="J102" s="63">
        <f>VLOOKUP(H102,'물량 단가 표'!$H$5:$M$12,6,0)</f>
        <v>486092</v>
      </c>
      <c r="K102" s="64">
        <f t="shared" si="1"/>
        <v>39.791491119999996</v>
      </c>
      <c r="L102" s="2" t="s">
        <v>41</v>
      </c>
      <c r="M102" s="2" t="s">
        <v>11</v>
      </c>
    </row>
    <row r="103" spans="1:13" ht="14.1" customHeight="1">
      <c r="A103" s="2">
        <v>10834</v>
      </c>
      <c r="B103" s="2" t="s">
        <v>12</v>
      </c>
      <c r="C103" s="2" t="s">
        <v>79</v>
      </c>
      <c r="D103" s="2" t="s">
        <v>138</v>
      </c>
      <c r="E103" s="3" t="s">
        <v>139</v>
      </c>
      <c r="F103" s="2">
        <v>146.80000000000001</v>
      </c>
      <c r="G103" s="2" t="s">
        <v>42</v>
      </c>
      <c r="H103" s="2">
        <v>250</v>
      </c>
      <c r="I103" s="2">
        <v>1986</v>
      </c>
      <c r="J103" s="63">
        <f>VLOOKUP(H103,'물량 단가 표'!$A$5:$F$22,6,0)</f>
        <v>323529</v>
      </c>
      <c r="K103" s="64">
        <f t="shared" si="1"/>
        <v>47.4940572</v>
      </c>
      <c r="L103" s="2" t="s">
        <v>41</v>
      </c>
      <c r="M103" s="2" t="s">
        <v>11</v>
      </c>
    </row>
    <row r="104" spans="1:13" ht="14.1" customHeight="1">
      <c r="A104" s="2">
        <v>10838</v>
      </c>
      <c r="B104" s="2" t="s">
        <v>12</v>
      </c>
      <c r="C104" s="2" t="s">
        <v>12</v>
      </c>
      <c r="D104" s="2" t="s">
        <v>126</v>
      </c>
      <c r="E104" s="3" t="s">
        <v>127</v>
      </c>
      <c r="F104" s="2">
        <v>18.510000000000002</v>
      </c>
      <c r="G104" s="2" t="s">
        <v>169</v>
      </c>
      <c r="H104" s="2">
        <v>150</v>
      </c>
      <c r="I104" s="2">
        <v>2005</v>
      </c>
      <c r="J104" s="63">
        <f>VLOOKUP(H104,'물량 단가 표'!$H$5:$M$12,6,0)</f>
        <v>500756</v>
      </c>
      <c r="K104" s="64">
        <f t="shared" si="1"/>
        <v>9.2689935600000002</v>
      </c>
      <c r="L104" s="2" t="s">
        <v>41</v>
      </c>
      <c r="M104" s="2" t="s">
        <v>11</v>
      </c>
    </row>
    <row r="105" spans="1:13" ht="14.1" customHeight="1">
      <c r="A105" s="2">
        <v>10874</v>
      </c>
      <c r="B105" s="2" t="s">
        <v>12</v>
      </c>
      <c r="C105" s="2" t="s">
        <v>22</v>
      </c>
      <c r="D105" s="2" t="s">
        <v>230</v>
      </c>
      <c r="E105" s="3" t="s">
        <v>231</v>
      </c>
      <c r="F105" s="2">
        <v>7.7</v>
      </c>
      <c r="G105" s="2" t="s">
        <v>42</v>
      </c>
      <c r="H105" s="2">
        <v>100</v>
      </c>
      <c r="I105" s="2">
        <v>1984</v>
      </c>
      <c r="J105" s="63">
        <f>VLOOKUP(H105,'물량 단가 표'!$A$5:$F$22,6,0)</f>
        <v>224440</v>
      </c>
      <c r="K105" s="64">
        <f t="shared" si="1"/>
        <v>1.7281880000000001</v>
      </c>
      <c r="L105" s="2" t="s">
        <v>41</v>
      </c>
      <c r="M105" s="2" t="s">
        <v>11</v>
      </c>
    </row>
    <row r="106" spans="1:13" ht="14.1" customHeight="1">
      <c r="A106" s="2">
        <v>11057</v>
      </c>
      <c r="B106" s="2" t="s">
        <v>24</v>
      </c>
      <c r="C106" s="2" t="s">
        <v>47</v>
      </c>
      <c r="D106" s="2" t="s">
        <v>61</v>
      </c>
      <c r="E106" s="3" t="s">
        <v>62</v>
      </c>
      <c r="F106" s="2">
        <v>359.24</v>
      </c>
      <c r="G106" s="2" t="s">
        <v>169</v>
      </c>
      <c r="H106" s="2">
        <v>200</v>
      </c>
      <c r="I106" s="2">
        <v>2005</v>
      </c>
      <c r="J106" s="63">
        <f>VLOOKUP(H106,'물량 단가 표'!$H$5:$M$12,6,0)</f>
        <v>532192</v>
      </c>
      <c r="K106" s="64">
        <f t="shared" si="1"/>
        <v>191.18465408</v>
      </c>
      <c r="L106" s="2" t="s">
        <v>41</v>
      </c>
      <c r="M106" s="2" t="s">
        <v>11</v>
      </c>
    </row>
    <row r="107" spans="1:13" ht="14.1" customHeight="1">
      <c r="A107" s="2">
        <v>11127</v>
      </c>
      <c r="B107" s="2" t="s">
        <v>10</v>
      </c>
      <c r="C107" s="2" t="s">
        <v>31</v>
      </c>
      <c r="D107" s="2" t="s">
        <v>32</v>
      </c>
      <c r="E107" s="3" t="s">
        <v>33</v>
      </c>
      <c r="F107" s="2">
        <v>111</v>
      </c>
      <c r="G107" s="2" t="s">
        <v>21</v>
      </c>
      <c r="H107" s="2">
        <v>200</v>
      </c>
      <c r="I107" s="2">
        <v>1980</v>
      </c>
      <c r="J107" s="63">
        <f>VLOOKUP(H107,'물량 단가 표'!$A$5:$F$22,6,0)</f>
        <v>283893</v>
      </c>
      <c r="K107" s="64">
        <f t="shared" si="1"/>
        <v>31.512122999999999</v>
      </c>
      <c r="L107" s="2" t="s">
        <v>41</v>
      </c>
      <c r="M107" s="2" t="s">
        <v>11</v>
      </c>
    </row>
    <row r="108" spans="1:13" ht="14.1" customHeight="1">
      <c r="A108" s="2">
        <v>11220</v>
      </c>
      <c r="B108" s="2" t="s">
        <v>12</v>
      </c>
      <c r="C108" s="2" t="s">
        <v>79</v>
      </c>
      <c r="D108" s="2" t="s">
        <v>138</v>
      </c>
      <c r="E108" s="3" t="s">
        <v>139</v>
      </c>
      <c r="F108" s="2">
        <v>10.8</v>
      </c>
      <c r="G108" s="2" t="s">
        <v>42</v>
      </c>
      <c r="H108" s="2">
        <v>100</v>
      </c>
      <c r="I108" s="2">
        <v>1984</v>
      </c>
      <c r="J108" s="63">
        <f>VLOOKUP(H108,'물량 단가 표'!$A$5:$F$22,6,0)</f>
        <v>224440</v>
      </c>
      <c r="K108" s="64">
        <f t="shared" si="1"/>
        <v>2.4239519999999999</v>
      </c>
      <c r="L108" s="2" t="s">
        <v>41</v>
      </c>
      <c r="M108" s="2" t="s">
        <v>11</v>
      </c>
    </row>
    <row r="109" spans="1:13" ht="14.1" customHeight="1">
      <c r="A109" s="2">
        <v>11249</v>
      </c>
      <c r="B109" s="2" t="s">
        <v>10</v>
      </c>
      <c r="C109" s="2" t="s">
        <v>34</v>
      </c>
      <c r="D109" s="2" t="s">
        <v>35</v>
      </c>
      <c r="E109" s="3" t="s">
        <v>36</v>
      </c>
      <c r="F109" s="2">
        <v>23.89</v>
      </c>
      <c r="G109" s="2" t="s">
        <v>21</v>
      </c>
      <c r="H109" s="2">
        <v>200</v>
      </c>
      <c r="I109" s="2">
        <v>1982</v>
      </c>
      <c r="J109" s="63">
        <f>VLOOKUP(H109,'물량 단가 표'!$A$5:$F$22,6,0)</f>
        <v>283893</v>
      </c>
      <c r="K109" s="64">
        <f t="shared" si="1"/>
        <v>6.7822037700000006</v>
      </c>
      <c r="L109" s="2" t="s">
        <v>41</v>
      </c>
      <c r="M109" s="2" t="s">
        <v>11</v>
      </c>
    </row>
    <row r="110" spans="1:13" ht="14.1" customHeight="1">
      <c r="A110" s="2">
        <v>11320</v>
      </c>
      <c r="B110" s="2" t="s">
        <v>12</v>
      </c>
      <c r="C110" s="2" t="s">
        <v>13</v>
      </c>
      <c r="D110" s="2" t="s">
        <v>105</v>
      </c>
      <c r="E110" s="3" t="s">
        <v>106</v>
      </c>
      <c r="F110" s="2">
        <v>11.7</v>
      </c>
      <c r="G110" s="2" t="s">
        <v>169</v>
      </c>
      <c r="H110" s="2">
        <v>200</v>
      </c>
      <c r="I110" s="2">
        <v>2005</v>
      </c>
      <c r="J110" s="63">
        <f>VLOOKUP(H110,'물량 단가 표'!$H$5:$M$12,6,0)</f>
        <v>532192</v>
      </c>
      <c r="K110" s="64">
        <f t="shared" si="1"/>
        <v>6.226646399999999</v>
      </c>
      <c r="L110" s="2" t="s">
        <v>41</v>
      </c>
      <c r="M110" s="2" t="s">
        <v>11</v>
      </c>
    </row>
    <row r="111" spans="1:13" ht="14.1" customHeight="1">
      <c r="A111" s="2">
        <v>11342</v>
      </c>
      <c r="B111" s="2" t="s">
        <v>12</v>
      </c>
      <c r="C111" s="2" t="s">
        <v>79</v>
      </c>
      <c r="D111" s="2" t="s">
        <v>138</v>
      </c>
      <c r="E111" s="3" t="s">
        <v>139</v>
      </c>
      <c r="F111" s="2">
        <v>10.43</v>
      </c>
      <c r="G111" s="2" t="s">
        <v>42</v>
      </c>
      <c r="H111" s="2">
        <v>150</v>
      </c>
      <c r="I111" s="2">
        <v>1984</v>
      </c>
      <c r="J111" s="63">
        <f>VLOOKUP(H111,'물량 단가 표'!$A$5:$F$22,6,0)</f>
        <v>262992</v>
      </c>
      <c r="K111" s="64">
        <f t="shared" si="1"/>
        <v>2.74300656</v>
      </c>
      <c r="L111" s="2" t="s">
        <v>41</v>
      </c>
      <c r="M111" s="2" t="s">
        <v>11</v>
      </c>
    </row>
    <row r="112" spans="1:13" ht="14.1" customHeight="1">
      <c r="A112" s="2">
        <v>11397</v>
      </c>
      <c r="B112" s="2" t="s">
        <v>12</v>
      </c>
      <c r="C112" s="2" t="s">
        <v>79</v>
      </c>
      <c r="D112" s="2" t="s">
        <v>138</v>
      </c>
      <c r="E112" s="3" t="s">
        <v>139</v>
      </c>
      <c r="F112" s="2">
        <v>16.079999999999998</v>
      </c>
      <c r="G112" s="2" t="s">
        <v>42</v>
      </c>
      <c r="H112" s="2">
        <v>200</v>
      </c>
      <c r="I112" s="2">
        <v>1984</v>
      </c>
      <c r="J112" s="63">
        <f>VLOOKUP(H112,'물량 단가 표'!$A$5:$F$22,6,0)</f>
        <v>283893</v>
      </c>
      <c r="K112" s="64">
        <f t="shared" si="1"/>
        <v>4.5649994399999994</v>
      </c>
      <c r="L112" s="2" t="s">
        <v>41</v>
      </c>
      <c r="M112" s="2" t="s">
        <v>11</v>
      </c>
    </row>
    <row r="113" spans="1:13" ht="14.1" customHeight="1">
      <c r="A113" s="2">
        <v>11452</v>
      </c>
      <c r="B113" s="2" t="s">
        <v>12</v>
      </c>
      <c r="C113" s="2" t="s">
        <v>79</v>
      </c>
      <c r="D113" s="2" t="s">
        <v>138</v>
      </c>
      <c r="E113" s="3" t="s">
        <v>139</v>
      </c>
      <c r="F113" s="2">
        <v>8.35</v>
      </c>
      <c r="G113" s="2" t="s">
        <v>42</v>
      </c>
      <c r="H113" s="2">
        <v>150</v>
      </c>
      <c r="I113" s="2">
        <v>1986</v>
      </c>
      <c r="J113" s="63">
        <f>VLOOKUP(H113,'물량 단가 표'!$A$5:$F$22,6,0)</f>
        <v>262992</v>
      </c>
      <c r="K113" s="64">
        <f t="shared" si="1"/>
        <v>2.1959831999999997</v>
      </c>
      <c r="L113" s="2" t="s">
        <v>41</v>
      </c>
      <c r="M113" s="2" t="s">
        <v>11</v>
      </c>
    </row>
    <row r="114" spans="1:13" ht="14.1" customHeight="1">
      <c r="A114" s="2">
        <v>11627</v>
      </c>
      <c r="B114" s="2" t="s">
        <v>12</v>
      </c>
      <c r="C114" s="2" t="s">
        <v>22</v>
      </c>
      <c r="D114" s="2" t="s">
        <v>230</v>
      </c>
      <c r="E114" s="3" t="s">
        <v>231</v>
      </c>
      <c r="F114" s="2">
        <v>50.08</v>
      </c>
      <c r="G114" s="2" t="s">
        <v>42</v>
      </c>
      <c r="H114" s="2">
        <v>100</v>
      </c>
      <c r="I114" s="2">
        <v>1984</v>
      </c>
      <c r="J114" s="63">
        <f>VLOOKUP(H114,'물량 단가 표'!$A$5:$F$22,6,0)</f>
        <v>224440</v>
      </c>
      <c r="K114" s="64">
        <f t="shared" si="1"/>
        <v>11.239955199999999</v>
      </c>
      <c r="L114" s="2" t="s">
        <v>41</v>
      </c>
      <c r="M114" s="2" t="s">
        <v>11</v>
      </c>
    </row>
    <row r="115" spans="1:13" ht="14.1" customHeight="1">
      <c r="A115" s="2">
        <v>11811</v>
      </c>
      <c r="B115" s="2" t="s">
        <v>12</v>
      </c>
      <c r="C115" s="2" t="s">
        <v>79</v>
      </c>
      <c r="D115" s="2" t="s">
        <v>138</v>
      </c>
      <c r="E115" s="3" t="s">
        <v>139</v>
      </c>
      <c r="F115" s="2">
        <v>93.82</v>
      </c>
      <c r="G115" s="2" t="s">
        <v>42</v>
      </c>
      <c r="H115" s="2">
        <v>200</v>
      </c>
      <c r="I115" s="2">
        <v>1984</v>
      </c>
      <c r="J115" s="63">
        <f>VLOOKUP(H115,'물량 단가 표'!$A$5:$F$22,6,0)</f>
        <v>283893</v>
      </c>
      <c r="K115" s="64">
        <f t="shared" si="1"/>
        <v>26.634841259999998</v>
      </c>
      <c r="L115" s="2" t="s">
        <v>41</v>
      </c>
      <c r="M115" s="2" t="s">
        <v>11</v>
      </c>
    </row>
    <row r="116" spans="1:13" ht="14.1" customHeight="1">
      <c r="A116" s="2">
        <v>11940</v>
      </c>
      <c r="B116" s="2" t="s">
        <v>10</v>
      </c>
      <c r="C116" s="2" t="s">
        <v>31</v>
      </c>
      <c r="D116" s="2" t="s">
        <v>32</v>
      </c>
      <c r="E116" s="3" t="s">
        <v>33</v>
      </c>
      <c r="F116" s="2">
        <v>45.3</v>
      </c>
      <c r="G116" s="2" t="s">
        <v>21</v>
      </c>
      <c r="H116" s="2">
        <v>200</v>
      </c>
      <c r="I116" s="2">
        <v>1980</v>
      </c>
      <c r="J116" s="63">
        <f>VLOOKUP(H116,'물량 단가 표'!$A$5:$F$22,6,0)</f>
        <v>283893</v>
      </c>
      <c r="K116" s="64">
        <f t="shared" si="1"/>
        <v>12.860352899999999</v>
      </c>
      <c r="L116" s="2" t="s">
        <v>41</v>
      </c>
      <c r="M116" s="2" t="s">
        <v>11</v>
      </c>
    </row>
    <row r="117" spans="1:13" ht="14.1" customHeight="1">
      <c r="A117" s="2">
        <v>12048</v>
      </c>
      <c r="B117" s="2" t="s">
        <v>12</v>
      </c>
      <c r="C117" s="2" t="s">
        <v>79</v>
      </c>
      <c r="D117" s="2" t="s">
        <v>138</v>
      </c>
      <c r="E117" s="3" t="s">
        <v>139</v>
      </c>
      <c r="F117" s="2">
        <v>64.099999999999994</v>
      </c>
      <c r="G117" s="2" t="s">
        <v>42</v>
      </c>
      <c r="H117" s="2">
        <v>250</v>
      </c>
      <c r="I117" s="2">
        <v>1986</v>
      </c>
      <c r="J117" s="63">
        <f>VLOOKUP(H117,'물량 단가 표'!$A$5:$F$22,6,0)</f>
        <v>323529</v>
      </c>
      <c r="K117" s="64">
        <f t="shared" si="1"/>
        <v>20.7382089</v>
      </c>
      <c r="L117" s="2" t="s">
        <v>41</v>
      </c>
      <c r="M117" s="2" t="s">
        <v>11</v>
      </c>
    </row>
    <row r="118" spans="1:13" ht="14.1" customHeight="1">
      <c r="A118" s="2">
        <v>12115</v>
      </c>
      <c r="B118" s="2" t="s">
        <v>12</v>
      </c>
      <c r="C118" s="2" t="s">
        <v>13</v>
      </c>
      <c r="D118" s="2" t="s">
        <v>105</v>
      </c>
      <c r="E118" s="3" t="s">
        <v>106</v>
      </c>
      <c r="F118" s="2">
        <v>31.96</v>
      </c>
      <c r="G118" s="2" t="s">
        <v>169</v>
      </c>
      <c r="H118" s="2">
        <v>200</v>
      </c>
      <c r="I118" s="2">
        <v>2005</v>
      </c>
      <c r="J118" s="63">
        <f>VLOOKUP(H118,'물량 단가 표'!$H$5:$M$12,6,0)</f>
        <v>532192</v>
      </c>
      <c r="K118" s="64">
        <f t="shared" si="1"/>
        <v>17.00885632</v>
      </c>
      <c r="L118" s="2" t="s">
        <v>41</v>
      </c>
      <c r="M118" s="2" t="s">
        <v>11</v>
      </c>
    </row>
    <row r="119" spans="1:13" ht="14.1" customHeight="1">
      <c r="A119" s="2">
        <v>12181</v>
      </c>
      <c r="B119" s="2" t="s">
        <v>24</v>
      </c>
      <c r="C119" s="2" t="s">
        <v>47</v>
      </c>
      <c r="D119" s="2" t="s">
        <v>61</v>
      </c>
      <c r="E119" s="3" t="s">
        <v>62</v>
      </c>
      <c r="F119" s="2">
        <v>82.17</v>
      </c>
      <c r="G119" s="2" t="s">
        <v>169</v>
      </c>
      <c r="H119" s="2">
        <v>200</v>
      </c>
      <c r="I119" s="2">
        <v>2005</v>
      </c>
      <c r="J119" s="63">
        <f>VLOOKUP(H119,'물량 단가 표'!$H$5:$M$12,6,0)</f>
        <v>532192</v>
      </c>
      <c r="K119" s="64">
        <f t="shared" si="1"/>
        <v>43.730216640000002</v>
      </c>
      <c r="L119" s="2" t="s">
        <v>41</v>
      </c>
      <c r="M119" s="2" t="s">
        <v>11</v>
      </c>
    </row>
    <row r="120" spans="1:13" ht="14.1" customHeight="1">
      <c r="A120" s="2">
        <v>12240</v>
      </c>
      <c r="B120" s="2" t="s">
        <v>12</v>
      </c>
      <c r="C120" s="2" t="s">
        <v>22</v>
      </c>
      <c r="D120" s="2" t="s">
        <v>230</v>
      </c>
      <c r="E120" s="3" t="s">
        <v>231</v>
      </c>
      <c r="F120" s="2">
        <v>85.82</v>
      </c>
      <c r="G120" s="2" t="s">
        <v>42</v>
      </c>
      <c r="H120" s="2">
        <v>100</v>
      </c>
      <c r="I120" s="2">
        <v>1984</v>
      </c>
      <c r="J120" s="63">
        <f>VLOOKUP(H120,'물량 단가 표'!$A$5:$F$22,6,0)</f>
        <v>224440</v>
      </c>
      <c r="K120" s="64">
        <f t="shared" si="1"/>
        <v>19.261440799999995</v>
      </c>
      <c r="L120" s="2" t="s">
        <v>41</v>
      </c>
      <c r="M120" s="2" t="s">
        <v>11</v>
      </c>
    </row>
    <row r="121" spans="1:13" ht="14.1" customHeight="1">
      <c r="A121" s="2">
        <v>12441</v>
      </c>
      <c r="B121" s="2" t="s">
        <v>12</v>
      </c>
      <c r="C121" s="2" t="s">
        <v>79</v>
      </c>
      <c r="D121" s="2" t="s">
        <v>138</v>
      </c>
      <c r="E121" s="3" t="s">
        <v>139</v>
      </c>
      <c r="F121" s="2">
        <v>168.49</v>
      </c>
      <c r="G121" s="2" t="s">
        <v>42</v>
      </c>
      <c r="H121" s="2">
        <v>350</v>
      </c>
      <c r="I121" s="2">
        <v>1984</v>
      </c>
      <c r="J121" s="63">
        <f>VLOOKUP(H121,'물량 단가 표'!$A$5:$F$22,6,0)</f>
        <v>406725</v>
      </c>
      <c r="K121" s="64">
        <f t="shared" si="1"/>
        <v>68.529095249999997</v>
      </c>
      <c r="L121" s="2" t="s">
        <v>41</v>
      </c>
      <c r="M121" s="2" t="s">
        <v>11</v>
      </c>
    </row>
    <row r="122" spans="1:13" ht="14.1" customHeight="1">
      <c r="A122" s="2">
        <v>12475</v>
      </c>
      <c r="B122" s="2" t="s">
        <v>12</v>
      </c>
      <c r="C122" s="2" t="s">
        <v>79</v>
      </c>
      <c r="D122" s="2" t="s">
        <v>103</v>
      </c>
      <c r="E122" s="3" t="s">
        <v>104</v>
      </c>
      <c r="F122" s="2">
        <v>14.66</v>
      </c>
      <c r="G122" s="2" t="s">
        <v>42</v>
      </c>
      <c r="H122" s="2">
        <v>100</v>
      </c>
      <c r="I122" s="2">
        <v>1983</v>
      </c>
      <c r="J122" s="63">
        <f>VLOOKUP(H122,'물량 단가 표'!$A$5:$F$22,6,0)</f>
        <v>224440</v>
      </c>
      <c r="K122" s="64">
        <f t="shared" si="1"/>
        <v>3.2902903999999999</v>
      </c>
      <c r="L122" s="2" t="s">
        <v>41</v>
      </c>
      <c r="M122" s="2" t="s">
        <v>11</v>
      </c>
    </row>
    <row r="123" spans="1:13" ht="14.1" customHeight="1">
      <c r="A123" s="2">
        <v>12485</v>
      </c>
      <c r="B123" s="2" t="s">
        <v>10</v>
      </c>
      <c r="C123" s="2" t="s">
        <v>31</v>
      </c>
      <c r="D123" s="2" t="s">
        <v>32</v>
      </c>
      <c r="E123" s="3" t="s">
        <v>33</v>
      </c>
      <c r="F123" s="2">
        <v>5.99</v>
      </c>
      <c r="G123" s="2" t="s">
        <v>64</v>
      </c>
      <c r="H123" s="2">
        <v>100</v>
      </c>
      <c r="I123" s="2">
        <v>1980</v>
      </c>
      <c r="J123" s="63">
        <f>VLOOKUP(H123,'물량 단가 표'!$A$5:$F$22,6,0)</f>
        <v>224440</v>
      </c>
      <c r="K123" s="64">
        <f t="shared" si="1"/>
        <v>1.3443956000000001</v>
      </c>
      <c r="L123" s="2" t="s">
        <v>41</v>
      </c>
      <c r="M123" s="2" t="s">
        <v>11</v>
      </c>
    </row>
    <row r="124" spans="1:13" ht="14.1" customHeight="1">
      <c r="A124" s="2">
        <v>12661</v>
      </c>
      <c r="B124" s="2" t="s">
        <v>12</v>
      </c>
      <c r="C124" s="2" t="s">
        <v>79</v>
      </c>
      <c r="D124" s="2" t="s">
        <v>138</v>
      </c>
      <c r="E124" s="3" t="s">
        <v>139</v>
      </c>
      <c r="F124" s="2">
        <v>11.58</v>
      </c>
      <c r="G124" s="2" t="s">
        <v>42</v>
      </c>
      <c r="H124" s="2">
        <v>350</v>
      </c>
      <c r="I124" s="2">
        <v>1984</v>
      </c>
      <c r="J124" s="63">
        <f>VLOOKUP(H124,'물량 단가 표'!$A$5:$F$22,6,0)</f>
        <v>406725</v>
      </c>
      <c r="K124" s="64">
        <f t="shared" si="1"/>
        <v>4.7098754999999999</v>
      </c>
      <c r="L124" s="2" t="s">
        <v>41</v>
      </c>
      <c r="M124" s="2" t="s">
        <v>11</v>
      </c>
    </row>
    <row r="125" spans="1:13" ht="14.1" customHeight="1">
      <c r="A125" s="2">
        <v>12872</v>
      </c>
      <c r="B125" s="2" t="s">
        <v>12</v>
      </c>
      <c r="C125" s="2" t="s">
        <v>79</v>
      </c>
      <c r="D125" s="2" t="s">
        <v>138</v>
      </c>
      <c r="E125" s="3" t="s">
        <v>139</v>
      </c>
      <c r="F125" s="2">
        <v>37.979999999999997</v>
      </c>
      <c r="G125" s="2" t="s">
        <v>42</v>
      </c>
      <c r="H125" s="2">
        <v>150</v>
      </c>
      <c r="I125" s="2">
        <v>1984</v>
      </c>
      <c r="J125" s="63">
        <f>VLOOKUP(H125,'물량 단가 표'!$A$5:$F$22,6,0)</f>
        <v>262992</v>
      </c>
      <c r="K125" s="64">
        <f t="shared" si="1"/>
        <v>9.9884361599999991</v>
      </c>
      <c r="L125" s="2" t="s">
        <v>41</v>
      </c>
      <c r="M125" s="2" t="s">
        <v>11</v>
      </c>
    </row>
    <row r="126" spans="1:13" ht="14.1" customHeight="1">
      <c r="A126" s="2">
        <v>12873</v>
      </c>
      <c r="B126" s="2" t="s">
        <v>12</v>
      </c>
      <c r="C126" s="2" t="s">
        <v>79</v>
      </c>
      <c r="D126" s="2" t="s">
        <v>138</v>
      </c>
      <c r="E126" s="3" t="s">
        <v>139</v>
      </c>
      <c r="F126" s="2">
        <v>94.26</v>
      </c>
      <c r="G126" s="2" t="s">
        <v>42</v>
      </c>
      <c r="H126" s="2">
        <v>100</v>
      </c>
      <c r="I126" s="2">
        <v>1983</v>
      </c>
      <c r="J126" s="63">
        <f>VLOOKUP(H126,'물량 단가 표'!$A$5:$F$22,6,0)</f>
        <v>224440</v>
      </c>
      <c r="K126" s="64">
        <f t="shared" si="1"/>
        <v>21.155714400000001</v>
      </c>
      <c r="L126" s="2" t="s">
        <v>41</v>
      </c>
      <c r="M126" s="2" t="s">
        <v>11</v>
      </c>
    </row>
    <row r="127" spans="1:13" ht="14.1" customHeight="1">
      <c r="A127" s="2">
        <v>12906</v>
      </c>
      <c r="B127" s="2" t="s">
        <v>10</v>
      </c>
      <c r="C127" s="2" t="s">
        <v>54</v>
      </c>
      <c r="D127" s="2" t="s">
        <v>111</v>
      </c>
      <c r="E127" s="3" t="s">
        <v>112</v>
      </c>
      <c r="F127" s="2">
        <v>6.82</v>
      </c>
      <c r="G127" s="2" t="s">
        <v>169</v>
      </c>
      <c r="H127" s="2">
        <v>200</v>
      </c>
      <c r="I127" s="2">
        <v>2005</v>
      </c>
      <c r="J127" s="63">
        <f>VLOOKUP(H127,'물량 단가 표'!$H$5:$M$12,6,0)</f>
        <v>532192</v>
      </c>
      <c r="K127" s="64">
        <f t="shared" si="1"/>
        <v>3.6295494399999999</v>
      </c>
      <c r="L127" s="2" t="s">
        <v>41</v>
      </c>
      <c r="M127" s="2" t="s">
        <v>11</v>
      </c>
    </row>
    <row r="128" spans="1:13" ht="14.1" customHeight="1">
      <c r="A128" s="2">
        <v>12911</v>
      </c>
      <c r="B128" s="2" t="s">
        <v>12</v>
      </c>
      <c r="C128" s="2" t="s">
        <v>13</v>
      </c>
      <c r="D128" s="2" t="s">
        <v>105</v>
      </c>
      <c r="E128" s="3" t="s">
        <v>106</v>
      </c>
      <c r="F128" s="2">
        <v>116.48</v>
      </c>
      <c r="G128" s="2" t="s">
        <v>169</v>
      </c>
      <c r="H128" s="2">
        <v>200</v>
      </c>
      <c r="I128" s="2">
        <v>2005</v>
      </c>
      <c r="J128" s="63">
        <f>VLOOKUP(H128,'물량 단가 표'!$H$5:$M$12,6,0)</f>
        <v>532192</v>
      </c>
      <c r="K128" s="64">
        <f t="shared" si="1"/>
        <v>61.989724160000002</v>
      </c>
      <c r="L128" s="2" t="s">
        <v>41</v>
      </c>
      <c r="M128" s="2" t="s">
        <v>11</v>
      </c>
    </row>
    <row r="129" spans="1:13" ht="14.1" customHeight="1">
      <c r="A129" s="2">
        <v>12927</v>
      </c>
      <c r="B129" s="2" t="s">
        <v>12</v>
      </c>
      <c r="C129" s="2" t="s">
        <v>79</v>
      </c>
      <c r="D129" s="2" t="s">
        <v>138</v>
      </c>
      <c r="E129" s="3" t="s">
        <v>139</v>
      </c>
      <c r="F129" s="2">
        <v>6.57</v>
      </c>
      <c r="G129" s="2" t="s">
        <v>42</v>
      </c>
      <c r="H129" s="2">
        <v>250</v>
      </c>
      <c r="I129" s="2">
        <v>1986</v>
      </c>
      <c r="J129" s="63">
        <f>VLOOKUP(H129,'물량 단가 표'!$A$5:$F$22,6,0)</f>
        <v>323529</v>
      </c>
      <c r="K129" s="64">
        <f t="shared" si="1"/>
        <v>2.1255855300000004</v>
      </c>
      <c r="L129" s="2" t="s">
        <v>41</v>
      </c>
      <c r="M129" s="2" t="s">
        <v>11</v>
      </c>
    </row>
    <row r="130" spans="1:13" ht="14.1" customHeight="1">
      <c r="A130" s="2">
        <v>12983</v>
      </c>
      <c r="B130" s="2" t="s">
        <v>10</v>
      </c>
      <c r="C130" s="2" t="s">
        <v>54</v>
      </c>
      <c r="D130" s="2" t="s">
        <v>55</v>
      </c>
      <c r="E130" s="3" t="s">
        <v>56</v>
      </c>
      <c r="F130" s="2">
        <v>391.84</v>
      </c>
      <c r="G130" s="2" t="s">
        <v>42</v>
      </c>
      <c r="H130" s="2">
        <v>400</v>
      </c>
      <c r="I130" s="2">
        <v>1980</v>
      </c>
      <c r="J130" s="63">
        <f>VLOOKUP(H130,'물량 단가 표'!$A$5:$F$22,6,0)</f>
        <v>459651</v>
      </c>
      <c r="K130" s="64">
        <f t="shared" si="1"/>
        <v>180.10964783999998</v>
      </c>
      <c r="L130" s="2" t="s">
        <v>41</v>
      </c>
      <c r="M130" s="2" t="s">
        <v>11</v>
      </c>
    </row>
    <row r="131" spans="1:13" ht="14.1" customHeight="1">
      <c r="A131" s="2">
        <v>12998</v>
      </c>
      <c r="B131" s="2" t="s">
        <v>12</v>
      </c>
      <c r="C131" s="2" t="s">
        <v>12</v>
      </c>
      <c r="D131" s="2" t="s">
        <v>126</v>
      </c>
      <c r="E131" s="3" t="s">
        <v>127</v>
      </c>
      <c r="F131" s="2">
        <v>100.4</v>
      </c>
      <c r="G131" s="2" t="s">
        <v>169</v>
      </c>
      <c r="H131" s="2">
        <v>300</v>
      </c>
      <c r="I131" s="2">
        <v>2005</v>
      </c>
      <c r="J131" s="63">
        <f>VLOOKUP(H131,'물량 단가 표'!$H$5:$M$12,6,0)</f>
        <v>486092</v>
      </c>
      <c r="K131" s="64">
        <f t="shared" ref="K131:K194" si="2">J131*F131/1000000</f>
        <v>48.803636800000007</v>
      </c>
      <c r="L131" s="2" t="s">
        <v>41</v>
      </c>
      <c r="M131" s="2" t="s">
        <v>11</v>
      </c>
    </row>
    <row r="132" spans="1:13" ht="14.1" customHeight="1">
      <c r="A132" s="2">
        <v>13359</v>
      </c>
      <c r="B132" s="2" t="s">
        <v>10</v>
      </c>
      <c r="C132" s="2" t="s">
        <v>34</v>
      </c>
      <c r="D132" s="2" t="s">
        <v>35</v>
      </c>
      <c r="E132" s="3" t="s">
        <v>36</v>
      </c>
      <c r="F132" s="2">
        <v>13.13</v>
      </c>
      <c r="G132" s="2" t="s">
        <v>21</v>
      </c>
      <c r="H132" s="2">
        <v>200</v>
      </c>
      <c r="I132" s="2">
        <v>1982</v>
      </c>
      <c r="J132" s="63">
        <f>VLOOKUP(H132,'물량 단가 표'!$A$5:$F$22,6,0)</f>
        <v>283893</v>
      </c>
      <c r="K132" s="64">
        <f t="shared" si="2"/>
        <v>3.7275150900000003</v>
      </c>
      <c r="L132" s="2" t="s">
        <v>41</v>
      </c>
      <c r="M132" s="2" t="s">
        <v>11</v>
      </c>
    </row>
    <row r="133" spans="1:13" ht="14.1" customHeight="1">
      <c r="A133" s="2">
        <v>13384</v>
      </c>
      <c r="B133" s="2" t="s">
        <v>12</v>
      </c>
      <c r="C133" s="2" t="s">
        <v>79</v>
      </c>
      <c r="D133" s="2" t="s">
        <v>138</v>
      </c>
      <c r="E133" s="3" t="s">
        <v>139</v>
      </c>
      <c r="F133" s="2">
        <v>19.89</v>
      </c>
      <c r="G133" s="2" t="s">
        <v>42</v>
      </c>
      <c r="H133" s="2">
        <v>100</v>
      </c>
      <c r="I133" s="2">
        <v>1984</v>
      </c>
      <c r="J133" s="63">
        <f>VLOOKUP(H133,'물량 단가 표'!$A$5:$F$22,6,0)</f>
        <v>224440</v>
      </c>
      <c r="K133" s="64">
        <f t="shared" si="2"/>
        <v>4.4641116000000007</v>
      </c>
      <c r="L133" s="2" t="s">
        <v>41</v>
      </c>
      <c r="M133" s="2" t="s">
        <v>11</v>
      </c>
    </row>
    <row r="134" spans="1:13" ht="14.1" customHeight="1">
      <c r="A134" s="2">
        <v>13540</v>
      </c>
      <c r="B134" s="2" t="s">
        <v>12</v>
      </c>
      <c r="C134" s="2" t="s">
        <v>79</v>
      </c>
      <c r="D134" s="2" t="s">
        <v>138</v>
      </c>
      <c r="E134" s="3" t="s">
        <v>139</v>
      </c>
      <c r="F134" s="2">
        <v>30.55</v>
      </c>
      <c r="G134" s="2" t="s">
        <v>42</v>
      </c>
      <c r="H134" s="2">
        <v>100</v>
      </c>
      <c r="I134" s="2">
        <v>1986</v>
      </c>
      <c r="J134" s="63">
        <f>VLOOKUP(H134,'물량 단가 표'!$A$5:$F$22,6,0)</f>
        <v>224440</v>
      </c>
      <c r="K134" s="64">
        <f t="shared" si="2"/>
        <v>6.8566419999999999</v>
      </c>
      <c r="L134" s="2" t="s">
        <v>41</v>
      </c>
      <c r="M134" s="2" t="s">
        <v>11</v>
      </c>
    </row>
    <row r="135" spans="1:13" ht="14.1" customHeight="1">
      <c r="A135" s="2">
        <v>13653</v>
      </c>
      <c r="B135" s="2" t="s">
        <v>12</v>
      </c>
      <c r="C135" s="2" t="s">
        <v>22</v>
      </c>
      <c r="D135" s="2" t="s">
        <v>50</v>
      </c>
      <c r="E135" s="3" t="s">
        <v>51</v>
      </c>
      <c r="F135" s="2">
        <v>58.46</v>
      </c>
      <c r="G135" s="2" t="s">
        <v>42</v>
      </c>
      <c r="H135" s="2">
        <v>200</v>
      </c>
      <c r="I135" s="2">
        <v>1985</v>
      </c>
      <c r="J135" s="63">
        <f>VLOOKUP(H135,'물량 단가 표'!$A$5:$F$22,6,0)</f>
        <v>283893</v>
      </c>
      <c r="K135" s="64">
        <f t="shared" si="2"/>
        <v>16.596384780000001</v>
      </c>
      <c r="L135" s="2" t="s">
        <v>41</v>
      </c>
      <c r="M135" s="2" t="s">
        <v>11</v>
      </c>
    </row>
    <row r="136" spans="1:13" ht="14.1" customHeight="1">
      <c r="A136" s="2">
        <v>13684</v>
      </c>
      <c r="B136" s="2" t="s">
        <v>10</v>
      </c>
      <c r="C136" s="2" t="s">
        <v>54</v>
      </c>
      <c r="D136" s="2" t="s">
        <v>130</v>
      </c>
      <c r="E136" s="3" t="s">
        <v>131</v>
      </c>
      <c r="F136" s="2">
        <v>411.62</v>
      </c>
      <c r="G136" s="2" t="s">
        <v>169</v>
      </c>
      <c r="H136" s="2">
        <v>200</v>
      </c>
      <c r="I136" s="2">
        <v>2004</v>
      </c>
      <c r="J136" s="63">
        <f>VLOOKUP(H136,'물량 단가 표'!$H$5:$M$12,6,0)</f>
        <v>532192</v>
      </c>
      <c r="K136" s="64">
        <f t="shared" si="2"/>
        <v>219.06087103999999</v>
      </c>
      <c r="L136" s="2" t="s">
        <v>41</v>
      </c>
      <c r="M136" s="2" t="s">
        <v>11</v>
      </c>
    </row>
    <row r="137" spans="1:13" ht="14.1" customHeight="1">
      <c r="A137" s="2">
        <v>13743</v>
      </c>
      <c r="B137" s="2" t="s">
        <v>12</v>
      </c>
      <c r="C137" s="2" t="s">
        <v>22</v>
      </c>
      <c r="D137" s="2" t="s">
        <v>50</v>
      </c>
      <c r="E137" s="3" t="s">
        <v>51</v>
      </c>
      <c r="F137" s="2">
        <v>66.239999999999995</v>
      </c>
      <c r="G137" s="2" t="s">
        <v>42</v>
      </c>
      <c r="H137" s="2">
        <v>200</v>
      </c>
      <c r="I137" s="2">
        <v>1985</v>
      </c>
      <c r="J137" s="63">
        <f>VLOOKUP(H137,'물량 단가 표'!$A$5:$F$22,6,0)</f>
        <v>283893</v>
      </c>
      <c r="K137" s="64">
        <f t="shared" si="2"/>
        <v>18.805072320000001</v>
      </c>
      <c r="L137" s="2" t="s">
        <v>41</v>
      </c>
      <c r="M137" s="2" t="s">
        <v>11</v>
      </c>
    </row>
    <row r="138" spans="1:13" ht="14.1" customHeight="1">
      <c r="A138" s="2">
        <v>13748</v>
      </c>
      <c r="B138" s="2" t="s">
        <v>12</v>
      </c>
      <c r="C138" s="2" t="s">
        <v>79</v>
      </c>
      <c r="D138" s="2" t="s">
        <v>138</v>
      </c>
      <c r="E138" s="3" t="s">
        <v>139</v>
      </c>
      <c r="F138" s="2">
        <v>54.76</v>
      </c>
      <c r="G138" s="2" t="s">
        <v>42</v>
      </c>
      <c r="H138" s="2">
        <v>100</v>
      </c>
      <c r="I138" s="2">
        <v>1984</v>
      </c>
      <c r="J138" s="63">
        <f>VLOOKUP(H138,'물량 단가 표'!$A$5:$F$22,6,0)</f>
        <v>224440</v>
      </c>
      <c r="K138" s="64">
        <f t="shared" si="2"/>
        <v>12.290334400000001</v>
      </c>
      <c r="L138" s="2" t="s">
        <v>41</v>
      </c>
      <c r="M138" s="2" t="s">
        <v>11</v>
      </c>
    </row>
    <row r="139" spans="1:13" ht="14.1" customHeight="1">
      <c r="A139" s="2">
        <v>13751</v>
      </c>
      <c r="B139" s="2" t="s">
        <v>10</v>
      </c>
      <c r="C139" s="2" t="s">
        <v>31</v>
      </c>
      <c r="D139" s="2" t="s">
        <v>32</v>
      </c>
      <c r="E139" s="3" t="s">
        <v>33</v>
      </c>
      <c r="F139" s="2">
        <v>48.14</v>
      </c>
      <c r="G139" s="2" t="s">
        <v>21</v>
      </c>
      <c r="H139" s="2">
        <v>200</v>
      </c>
      <c r="I139" s="2">
        <v>1980</v>
      </c>
      <c r="J139" s="63">
        <f>VLOOKUP(H139,'물량 단가 표'!$A$5:$F$22,6,0)</f>
        <v>283893</v>
      </c>
      <c r="K139" s="64">
        <f t="shared" si="2"/>
        <v>13.666609019999999</v>
      </c>
      <c r="L139" s="2" t="s">
        <v>41</v>
      </c>
      <c r="M139" s="2" t="s">
        <v>11</v>
      </c>
    </row>
    <row r="140" spans="1:13" ht="14.1" customHeight="1">
      <c r="A140" s="2">
        <v>13759</v>
      </c>
      <c r="B140" s="2" t="s">
        <v>10</v>
      </c>
      <c r="C140" s="2" t="s">
        <v>34</v>
      </c>
      <c r="D140" s="2" t="s">
        <v>35</v>
      </c>
      <c r="E140" s="3" t="s">
        <v>36</v>
      </c>
      <c r="F140" s="2">
        <v>172.31</v>
      </c>
      <c r="G140" s="2" t="s">
        <v>21</v>
      </c>
      <c r="H140" s="2">
        <v>150</v>
      </c>
      <c r="I140" s="2">
        <v>1982</v>
      </c>
      <c r="J140" s="63">
        <f>VLOOKUP(H140,'물량 단가 표'!$A$5:$F$22,6,0)</f>
        <v>262992</v>
      </c>
      <c r="K140" s="64">
        <f t="shared" si="2"/>
        <v>45.316151520000005</v>
      </c>
      <c r="L140" s="2" t="s">
        <v>41</v>
      </c>
      <c r="M140" s="2" t="s">
        <v>11</v>
      </c>
    </row>
    <row r="141" spans="1:13" ht="14.1" customHeight="1">
      <c r="A141" s="2">
        <v>13992</v>
      </c>
      <c r="B141" s="2" t="s">
        <v>10</v>
      </c>
      <c r="C141" s="2" t="s">
        <v>31</v>
      </c>
      <c r="D141" s="2" t="s">
        <v>32</v>
      </c>
      <c r="E141" s="3" t="s">
        <v>33</v>
      </c>
      <c r="F141" s="2">
        <v>401.06</v>
      </c>
      <c r="G141" s="2" t="s">
        <v>21</v>
      </c>
      <c r="H141" s="2">
        <v>200</v>
      </c>
      <c r="I141" s="2">
        <v>1980</v>
      </c>
      <c r="J141" s="63">
        <f>VLOOKUP(H141,'물량 단가 표'!$A$5:$F$22,6,0)</f>
        <v>283893</v>
      </c>
      <c r="K141" s="64">
        <f t="shared" si="2"/>
        <v>113.85812658</v>
      </c>
      <c r="L141" s="2" t="s">
        <v>41</v>
      </c>
      <c r="M141" s="2" t="s">
        <v>11</v>
      </c>
    </row>
    <row r="142" spans="1:13" ht="14.1" customHeight="1">
      <c r="A142" s="2">
        <v>14277</v>
      </c>
      <c r="B142" s="2" t="s">
        <v>12</v>
      </c>
      <c r="C142" s="2" t="s">
        <v>79</v>
      </c>
      <c r="D142" s="2" t="s">
        <v>103</v>
      </c>
      <c r="E142" s="3" t="s">
        <v>104</v>
      </c>
      <c r="F142" s="2">
        <v>25.97</v>
      </c>
      <c r="G142" s="2" t="s">
        <v>42</v>
      </c>
      <c r="H142" s="2">
        <v>100</v>
      </c>
      <c r="I142" s="2">
        <v>1983</v>
      </c>
      <c r="J142" s="63">
        <f>VLOOKUP(H142,'물량 단가 표'!$A$5:$F$22,6,0)</f>
        <v>224440</v>
      </c>
      <c r="K142" s="64">
        <f t="shared" si="2"/>
        <v>5.8287068</v>
      </c>
      <c r="L142" s="2" t="s">
        <v>41</v>
      </c>
      <c r="M142" s="2" t="s">
        <v>11</v>
      </c>
    </row>
    <row r="143" spans="1:13" ht="14.1" customHeight="1">
      <c r="A143" s="2">
        <v>14289</v>
      </c>
      <c r="B143" s="2" t="s">
        <v>12</v>
      </c>
      <c r="C143" s="2" t="s">
        <v>22</v>
      </c>
      <c r="D143" s="2" t="s">
        <v>77</v>
      </c>
      <c r="E143" s="3" t="s">
        <v>78</v>
      </c>
      <c r="F143" s="2">
        <v>48.32</v>
      </c>
      <c r="G143" s="2" t="s">
        <v>21</v>
      </c>
      <c r="H143" s="2">
        <v>100</v>
      </c>
      <c r="I143" s="2">
        <v>1981</v>
      </c>
      <c r="J143" s="63">
        <f>VLOOKUP(H143,'물량 단가 표'!$A$5:$F$22,6,0)</f>
        <v>224440</v>
      </c>
      <c r="K143" s="64">
        <f t="shared" si="2"/>
        <v>10.844940800000002</v>
      </c>
      <c r="L143" s="2" t="s">
        <v>41</v>
      </c>
      <c r="M143" s="2" t="s">
        <v>11</v>
      </c>
    </row>
    <row r="144" spans="1:13" ht="14.1" customHeight="1">
      <c r="A144" s="2">
        <v>14309</v>
      </c>
      <c r="B144" s="2" t="s">
        <v>12</v>
      </c>
      <c r="C144" s="2" t="s">
        <v>22</v>
      </c>
      <c r="D144" s="2" t="s">
        <v>230</v>
      </c>
      <c r="E144" s="3" t="s">
        <v>231</v>
      </c>
      <c r="F144" s="2">
        <v>34.89</v>
      </c>
      <c r="G144" s="2" t="s">
        <v>42</v>
      </c>
      <c r="H144" s="2">
        <v>150</v>
      </c>
      <c r="I144" s="2">
        <v>1984</v>
      </c>
      <c r="J144" s="63">
        <f>VLOOKUP(H144,'물량 단가 표'!$A$5:$F$22,6,0)</f>
        <v>262992</v>
      </c>
      <c r="K144" s="64">
        <f t="shared" si="2"/>
        <v>9.175790880000001</v>
      </c>
      <c r="L144" s="2" t="s">
        <v>41</v>
      </c>
      <c r="M144" s="2" t="s">
        <v>11</v>
      </c>
    </row>
    <row r="145" spans="1:13" ht="14.1" customHeight="1">
      <c r="A145" s="2">
        <v>14627</v>
      </c>
      <c r="B145" s="2" t="s">
        <v>12</v>
      </c>
      <c r="C145" s="2" t="s">
        <v>79</v>
      </c>
      <c r="D145" s="2" t="s">
        <v>138</v>
      </c>
      <c r="E145" s="3" t="s">
        <v>139</v>
      </c>
      <c r="F145" s="2">
        <v>30.38</v>
      </c>
      <c r="G145" s="2" t="s">
        <v>42</v>
      </c>
      <c r="H145" s="2">
        <v>200</v>
      </c>
      <c r="I145" s="2">
        <v>1984</v>
      </c>
      <c r="J145" s="63">
        <f>VLOOKUP(H145,'물량 단가 표'!$A$5:$F$22,6,0)</f>
        <v>283893</v>
      </c>
      <c r="K145" s="64">
        <f t="shared" si="2"/>
        <v>8.6246693400000005</v>
      </c>
      <c r="L145" s="2" t="s">
        <v>41</v>
      </c>
      <c r="M145" s="2" t="s">
        <v>11</v>
      </c>
    </row>
    <row r="146" spans="1:13" ht="14.1" customHeight="1">
      <c r="A146" s="2">
        <v>14750</v>
      </c>
      <c r="B146" s="2" t="s">
        <v>12</v>
      </c>
      <c r="C146" s="2" t="s">
        <v>79</v>
      </c>
      <c r="D146" s="2" t="s">
        <v>84</v>
      </c>
      <c r="E146" s="3" t="s">
        <v>85</v>
      </c>
      <c r="F146" s="2">
        <v>6.34</v>
      </c>
      <c r="G146" s="2" t="s">
        <v>42</v>
      </c>
      <c r="H146" s="2">
        <v>80</v>
      </c>
      <c r="I146" s="2">
        <v>1984</v>
      </c>
      <c r="J146" s="63">
        <f>VLOOKUP(H146,'물량 단가 표'!$A$5:$F$22,6,0)</f>
        <v>224440</v>
      </c>
      <c r="K146" s="64">
        <f t="shared" si="2"/>
        <v>1.4229495999999999</v>
      </c>
      <c r="L146" s="2" t="s">
        <v>41</v>
      </c>
      <c r="M146" s="2" t="s">
        <v>11</v>
      </c>
    </row>
    <row r="147" spans="1:13" ht="14.1" customHeight="1">
      <c r="A147" s="2">
        <v>15234</v>
      </c>
      <c r="B147" s="2" t="s">
        <v>12</v>
      </c>
      <c r="C147" s="2" t="s">
        <v>12</v>
      </c>
      <c r="D147" s="2" t="s">
        <v>126</v>
      </c>
      <c r="E147" s="3" t="s">
        <v>127</v>
      </c>
      <c r="F147" s="2">
        <v>79.05</v>
      </c>
      <c r="G147" s="2" t="s">
        <v>169</v>
      </c>
      <c r="H147" s="2">
        <v>300</v>
      </c>
      <c r="I147" s="2">
        <v>2005</v>
      </c>
      <c r="J147" s="63">
        <f>VLOOKUP(H147,'물량 단가 표'!$H$5:$M$12,6,0)</f>
        <v>486092</v>
      </c>
      <c r="K147" s="64">
        <f t="shared" si="2"/>
        <v>38.425572600000002</v>
      </c>
      <c r="L147" s="2" t="s">
        <v>41</v>
      </c>
      <c r="M147" s="2" t="s">
        <v>11</v>
      </c>
    </row>
    <row r="148" spans="1:13" ht="14.1" customHeight="1">
      <c r="A148" s="2">
        <v>15354</v>
      </c>
      <c r="B148" s="2" t="s">
        <v>10</v>
      </c>
      <c r="C148" s="2" t="s">
        <v>54</v>
      </c>
      <c r="D148" s="2" t="s">
        <v>130</v>
      </c>
      <c r="E148" s="3" t="s">
        <v>131</v>
      </c>
      <c r="F148" s="2">
        <v>17.21</v>
      </c>
      <c r="G148" s="2" t="s">
        <v>169</v>
      </c>
      <c r="H148" s="2">
        <v>200</v>
      </c>
      <c r="I148" s="2">
        <v>2004</v>
      </c>
      <c r="J148" s="63">
        <f>VLOOKUP(H148,'물량 단가 표'!$H$5:$M$12,6,0)</f>
        <v>532192</v>
      </c>
      <c r="K148" s="64">
        <f t="shared" si="2"/>
        <v>9.1590243200000003</v>
      </c>
      <c r="L148" s="2" t="s">
        <v>41</v>
      </c>
      <c r="M148" s="2" t="s">
        <v>11</v>
      </c>
    </row>
    <row r="149" spans="1:13" ht="14.1" customHeight="1">
      <c r="A149" s="2">
        <v>15372</v>
      </c>
      <c r="B149" s="2" t="s">
        <v>12</v>
      </c>
      <c r="C149" s="2" t="s">
        <v>12</v>
      </c>
      <c r="D149" s="2" t="s">
        <v>126</v>
      </c>
      <c r="E149" s="3" t="s">
        <v>127</v>
      </c>
      <c r="F149" s="2">
        <v>337.93</v>
      </c>
      <c r="G149" s="2" t="s">
        <v>169</v>
      </c>
      <c r="H149" s="2">
        <v>80</v>
      </c>
      <c r="I149" s="2">
        <v>2005</v>
      </c>
      <c r="J149" s="63">
        <f>VLOOKUP(H149,'물량 단가 표'!$H$5:$M$12,6,0)</f>
        <v>458507</v>
      </c>
      <c r="K149" s="64">
        <f t="shared" si="2"/>
        <v>154.94327050999999</v>
      </c>
      <c r="L149" s="2" t="s">
        <v>41</v>
      </c>
      <c r="M149" s="2" t="s">
        <v>11</v>
      </c>
    </row>
    <row r="150" spans="1:13" ht="14.1" customHeight="1">
      <c r="A150" s="2">
        <v>15496</v>
      </c>
      <c r="B150" s="2" t="s">
        <v>12</v>
      </c>
      <c r="C150" s="2" t="s">
        <v>12</v>
      </c>
      <c r="D150" s="2" t="s">
        <v>126</v>
      </c>
      <c r="E150" s="3" t="s">
        <v>127</v>
      </c>
      <c r="F150" s="2">
        <v>324.92</v>
      </c>
      <c r="G150" s="2" t="s">
        <v>169</v>
      </c>
      <c r="H150" s="2">
        <v>250</v>
      </c>
      <c r="I150" s="2">
        <v>2005</v>
      </c>
      <c r="J150" s="63">
        <f>VLOOKUP(H150,'물량 단가 표'!$H$5:$M$12,6,0)</f>
        <v>470689</v>
      </c>
      <c r="K150" s="64">
        <f t="shared" si="2"/>
        <v>152.93626988</v>
      </c>
      <c r="L150" s="2" t="s">
        <v>41</v>
      </c>
      <c r="M150" s="2" t="s">
        <v>11</v>
      </c>
    </row>
    <row r="151" spans="1:13" ht="14.1" customHeight="1">
      <c r="A151" s="2">
        <v>15704</v>
      </c>
      <c r="B151" s="2" t="s">
        <v>10</v>
      </c>
      <c r="C151" s="2" t="s">
        <v>54</v>
      </c>
      <c r="D151" s="2" t="s">
        <v>111</v>
      </c>
      <c r="E151" s="3" t="s">
        <v>112</v>
      </c>
      <c r="F151" s="2">
        <v>21.84</v>
      </c>
      <c r="G151" s="2" t="s">
        <v>169</v>
      </c>
      <c r="H151" s="2">
        <v>200</v>
      </c>
      <c r="I151" s="2">
        <v>2005</v>
      </c>
      <c r="J151" s="63">
        <f>VLOOKUP(H151,'물량 단가 표'!$H$5:$M$12,6,0)</f>
        <v>532192</v>
      </c>
      <c r="K151" s="64">
        <f t="shared" si="2"/>
        <v>11.62307328</v>
      </c>
      <c r="L151" s="2" t="s">
        <v>41</v>
      </c>
      <c r="M151" s="2" t="s">
        <v>11</v>
      </c>
    </row>
    <row r="152" spans="1:13" ht="14.1" customHeight="1">
      <c r="A152" s="2">
        <v>15712</v>
      </c>
      <c r="B152" s="2" t="s">
        <v>10</v>
      </c>
      <c r="C152" s="2" t="s">
        <v>31</v>
      </c>
      <c r="D152" s="2" t="s">
        <v>32</v>
      </c>
      <c r="E152" s="3" t="s">
        <v>33</v>
      </c>
      <c r="F152" s="2">
        <v>15</v>
      </c>
      <c r="G152" s="2" t="s">
        <v>42</v>
      </c>
      <c r="H152" s="2">
        <v>200</v>
      </c>
      <c r="I152" s="2">
        <v>1980</v>
      </c>
      <c r="J152" s="63">
        <f>VLOOKUP(H152,'물량 단가 표'!$A$5:$F$22,6,0)</f>
        <v>283893</v>
      </c>
      <c r="K152" s="64">
        <f t="shared" si="2"/>
        <v>4.2583950000000002</v>
      </c>
      <c r="L152" s="2" t="s">
        <v>41</v>
      </c>
      <c r="M152" s="2" t="s">
        <v>11</v>
      </c>
    </row>
    <row r="153" spans="1:13" ht="14.1" customHeight="1">
      <c r="A153" s="2">
        <v>15720</v>
      </c>
      <c r="B153" s="2" t="s">
        <v>12</v>
      </c>
      <c r="C153" s="2" t="s">
        <v>22</v>
      </c>
      <c r="D153" s="2" t="s">
        <v>50</v>
      </c>
      <c r="E153" s="3" t="s">
        <v>51</v>
      </c>
      <c r="F153" s="2">
        <v>14.63</v>
      </c>
      <c r="G153" s="2" t="s">
        <v>42</v>
      </c>
      <c r="H153" s="2">
        <v>200</v>
      </c>
      <c r="I153" s="2">
        <v>1985</v>
      </c>
      <c r="J153" s="63">
        <f>VLOOKUP(H153,'물량 단가 표'!$A$5:$F$22,6,0)</f>
        <v>283893</v>
      </c>
      <c r="K153" s="64">
        <f t="shared" si="2"/>
        <v>4.1533545900000002</v>
      </c>
      <c r="L153" s="2" t="s">
        <v>41</v>
      </c>
      <c r="M153" s="2" t="s">
        <v>11</v>
      </c>
    </row>
    <row r="154" spans="1:13" ht="14.1" customHeight="1">
      <c r="A154" s="2">
        <v>15904</v>
      </c>
      <c r="B154" s="2" t="s">
        <v>12</v>
      </c>
      <c r="C154" s="2" t="s">
        <v>22</v>
      </c>
      <c r="D154" s="2" t="s">
        <v>230</v>
      </c>
      <c r="E154" s="3" t="s">
        <v>231</v>
      </c>
      <c r="F154" s="2">
        <v>9.57</v>
      </c>
      <c r="G154" s="2" t="s">
        <v>42</v>
      </c>
      <c r="H154" s="2">
        <v>100</v>
      </c>
      <c r="I154" s="2">
        <v>1984</v>
      </c>
      <c r="J154" s="63">
        <f>VLOOKUP(H154,'물량 단가 표'!$A$5:$F$22,6,0)</f>
        <v>224440</v>
      </c>
      <c r="K154" s="64">
        <f t="shared" si="2"/>
        <v>2.1478908000000003</v>
      </c>
      <c r="L154" s="2" t="s">
        <v>41</v>
      </c>
      <c r="M154" s="2" t="s">
        <v>11</v>
      </c>
    </row>
    <row r="155" spans="1:13" ht="14.1" customHeight="1">
      <c r="A155" s="2">
        <v>15963</v>
      </c>
      <c r="B155" s="2" t="s">
        <v>12</v>
      </c>
      <c r="C155" s="2" t="s">
        <v>12</v>
      </c>
      <c r="D155" s="2" t="s">
        <v>80</v>
      </c>
      <c r="E155" s="3" t="s">
        <v>81</v>
      </c>
      <c r="F155" s="2">
        <v>279.38</v>
      </c>
      <c r="G155" s="2" t="s">
        <v>169</v>
      </c>
      <c r="H155" s="2">
        <v>300</v>
      </c>
      <c r="I155" s="2">
        <v>2004</v>
      </c>
      <c r="J155" s="63">
        <f>VLOOKUP(H155,'물량 단가 표'!$H$5:$M$12,6,0)</f>
        <v>486092</v>
      </c>
      <c r="K155" s="64">
        <f t="shared" si="2"/>
        <v>135.80438296</v>
      </c>
      <c r="L155" s="2" t="s">
        <v>41</v>
      </c>
      <c r="M155" s="2" t="s">
        <v>11</v>
      </c>
    </row>
    <row r="156" spans="1:13" ht="14.1" customHeight="1">
      <c r="A156" s="2">
        <v>16053</v>
      </c>
      <c r="B156" s="2" t="s">
        <v>43</v>
      </c>
      <c r="C156" s="2" t="s">
        <v>23</v>
      </c>
      <c r="D156" s="2" t="s">
        <v>65</v>
      </c>
      <c r="E156" s="3" t="s">
        <v>121</v>
      </c>
      <c r="F156" s="2">
        <v>230.77</v>
      </c>
      <c r="G156" s="2" t="s">
        <v>169</v>
      </c>
      <c r="H156" s="2">
        <v>300</v>
      </c>
      <c r="I156" s="2">
        <v>2005</v>
      </c>
      <c r="J156" s="63">
        <f>VLOOKUP(H156,'물량 단가 표'!$H$5:$M$12,6,0)</f>
        <v>486092</v>
      </c>
      <c r="K156" s="64">
        <f t="shared" si="2"/>
        <v>112.17545084000001</v>
      </c>
      <c r="L156" s="2" t="s">
        <v>41</v>
      </c>
      <c r="M156" s="2" t="s">
        <v>11</v>
      </c>
    </row>
    <row r="157" spans="1:13" ht="14.1" customHeight="1">
      <c r="A157" s="2">
        <v>16078</v>
      </c>
      <c r="B157" s="2" t="s">
        <v>10</v>
      </c>
      <c r="C157" s="2" t="s">
        <v>31</v>
      </c>
      <c r="D157" s="2" t="s">
        <v>52</v>
      </c>
      <c r="E157" s="3" t="s">
        <v>53</v>
      </c>
      <c r="F157" s="2">
        <v>77.989999999999995</v>
      </c>
      <c r="G157" s="2" t="s">
        <v>21</v>
      </c>
      <c r="H157" s="2">
        <v>100</v>
      </c>
      <c r="I157" s="2">
        <v>1982</v>
      </c>
      <c r="J157" s="63">
        <f>VLOOKUP(H157,'물량 단가 표'!$A$5:$F$22,6,0)</f>
        <v>224440</v>
      </c>
      <c r="K157" s="64">
        <f t="shared" si="2"/>
        <v>17.504075599999997</v>
      </c>
      <c r="L157" s="2" t="s">
        <v>41</v>
      </c>
      <c r="M157" s="2" t="s">
        <v>11</v>
      </c>
    </row>
    <row r="158" spans="1:13" ht="14.1" customHeight="1">
      <c r="A158" s="2">
        <v>16079</v>
      </c>
      <c r="B158" s="2" t="s">
        <v>10</v>
      </c>
      <c r="C158" s="2" t="s">
        <v>31</v>
      </c>
      <c r="D158" s="2" t="s">
        <v>52</v>
      </c>
      <c r="E158" s="3" t="s">
        <v>53</v>
      </c>
      <c r="F158" s="2">
        <v>74.05</v>
      </c>
      <c r="G158" s="2" t="s">
        <v>21</v>
      </c>
      <c r="H158" s="2">
        <v>100</v>
      </c>
      <c r="I158" s="2">
        <v>1982</v>
      </c>
      <c r="J158" s="63">
        <f>VLOOKUP(H158,'물량 단가 표'!$A$5:$F$22,6,0)</f>
        <v>224440</v>
      </c>
      <c r="K158" s="64">
        <f t="shared" si="2"/>
        <v>16.619782000000001</v>
      </c>
      <c r="L158" s="2" t="s">
        <v>41</v>
      </c>
      <c r="M158" s="2" t="s">
        <v>11</v>
      </c>
    </row>
    <row r="159" spans="1:13" ht="14.1" customHeight="1">
      <c r="A159" s="2">
        <v>16333</v>
      </c>
      <c r="B159" s="2" t="s">
        <v>12</v>
      </c>
      <c r="C159" s="2" t="s">
        <v>79</v>
      </c>
      <c r="D159" s="2" t="s">
        <v>138</v>
      </c>
      <c r="E159" s="3" t="s">
        <v>139</v>
      </c>
      <c r="F159" s="2">
        <v>63.33</v>
      </c>
      <c r="G159" s="2" t="s">
        <v>42</v>
      </c>
      <c r="H159" s="2">
        <v>100</v>
      </c>
      <c r="I159" s="2">
        <v>1984</v>
      </c>
      <c r="J159" s="63">
        <f>VLOOKUP(H159,'물량 단가 표'!$A$5:$F$22,6,0)</f>
        <v>224440</v>
      </c>
      <c r="K159" s="64">
        <f t="shared" si="2"/>
        <v>14.213785199999998</v>
      </c>
      <c r="L159" s="2" t="s">
        <v>41</v>
      </c>
      <c r="M159" s="2" t="s">
        <v>11</v>
      </c>
    </row>
    <row r="160" spans="1:13" ht="14.1" customHeight="1">
      <c r="A160" s="2">
        <v>16371</v>
      </c>
      <c r="B160" s="2" t="s">
        <v>10</v>
      </c>
      <c r="C160" s="2" t="s">
        <v>31</v>
      </c>
      <c r="D160" s="2" t="s">
        <v>32</v>
      </c>
      <c r="E160" s="3" t="s">
        <v>33</v>
      </c>
      <c r="F160" s="2">
        <v>21.44</v>
      </c>
      <c r="G160" s="2" t="s">
        <v>42</v>
      </c>
      <c r="H160" s="2">
        <v>200</v>
      </c>
      <c r="I160" s="2">
        <v>1980</v>
      </c>
      <c r="J160" s="63">
        <f>VLOOKUP(H160,'물량 단가 표'!$A$5:$F$22,6,0)</f>
        <v>283893</v>
      </c>
      <c r="K160" s="64">
        <f t="shared" si="2"/>
        <v>6.0866659199999997</v>
      </c>
      <c r="L160" s="2" t="s">
        <v>41</v>
      </c>
      <c r="M160" s="2" t="s">
        <v>11</v>
      </c>
    </row>
    <row r="161" spans="1:13" ht="14.1" customHeight="1">
      <c r="A161" s="2">
        <v>16482</v>
      </c>
      <c r="B161" s="2" t="s">
        <v>12</v>
      </c>
      <c r="C161" s="2" t="s">
        <v>22</v>
      </c>
      <c r="D161" s="2" t="s">
        <v>77</v>
      </c>
      <c r="E161" s="3" t="s">
        <v>78</v>
      </c>
      <c r="F161" s="2">
        <v>58.29</v>
      </c>
      <c r="G161" s="2" t="s">
        <v>21</v>
      </c>
      <c r="H161" s="2">
        <v>150</v>
      </c>
      <c r="I161" s="2">
        <v>1981</v>
      </c>
      <c r="J161" s="63">
        <f>VLOOKUP(H161,'물량 단가 표'!$A$5:$F$22,6,0)</f>
        <v>262992</v>
      </c>
      <c r="K161" s="64">
        <f t="shared" si="2"/>
        <v>15.329803679999999</v>
      </c>
      <c r="L161" s="2" t="s">
        <v>41</v>
      </c>
      <c r="M161" s="2" t="s">
        <v>11</v>
      </c>
    </row>
    <row r="162" spans="1:13" ht="14.1" customHeight="1">
      <c r="A162" s="2">
        <v>16638</v>
      </c>
      <c r="B162" s="2" t="s">
        <v>12</v>
      </c>
      <c r="C162" s="2" t="s">
        <v>79</v>
      </c>
      <c r="D162" s="2" t="s">
        <v>138</v>
      </c>
      <c r="E162" s="3" t="s">
        <v>139</v>
      </c>
      <c r="F162" s="2">
        <v>70.760000000000005</v>
      </c>
      <c r="G162" s="2" t="s">
        <v>42</v>
      </c>
      <c r="H162" s="2">
        <v>250</v>
      </c>
      <c r="I162" s="2">
        <v>1984</v>
      </c>
      <c r="J162" s="63">
        <f>VLOOKUP(H162,'물량 단가 표'!$A$5:$F$22,6,0)</f>
        <v>323529</v>
      </c>
      <c r="K162" s="64">
        <f t="shared" si="2"/>
        <v>22.892912040000002</v>
      </c>
      <c r="L162" s="2" t="s">
        <v>41</v>
      </c>
      <c r="M162" s="2" t="s">
        <v>11</v>
      </c>
    </row>
    <row r="163" spans="1:13" ht="14.1" customHeight="1">
      <c r="A163" s="2">
        <v>16759</v>
      </c>
      <c r="B163" s="2" t="s">
        <v>12</v>
      </c>
      <c r="C163" s="2" t="s">
        <v>22</v>
      </c>
      <c r="D163" s="2" t="s">
        <v>230</v>
      </c>
      <c r="E163" s="3" t="s">
        <v>231</v>
      </c>
      <c r="F163" s="2">
        <v>30.65</v>
      </c>
      <c r="G163" s="2" t="s">
        <v>42</v>
      </c>
      <c r="H163" s="2">
        <v>150</v>
      </c>
      <c r="I163" s="2">
        <v>1984</v>
      </c>
      <c r="J163" s="63">
        <f>VLOOKUP(H163,'물량 단가 표'!$A$5:$F$22,6,0)</f>
        <v>262992</v>
      </c>
      <c r="K163" s="64">
        <f t="shared" si="2"/>
        <v>8.0607047999999999</v>
      </c>
      <c r="L163" s="2" t="s">
        <v>41</v>
      </c>
      <c r="M163" s="2" t="s">
        <v>11</v>
      </c>
    </row>
    <row r="164" spans="1:13" ht="14.1" customHeight="1">
      <c r="A164" s="2">
        <v>16907</v>
      </c>
      <c r="B164" s="2" t="s">
        <v>12</v>
      </c>
      <c r="C164" s="2" t="s">
        <v>79</v>
      </c>
      <c r="D164" s="2" t="s">
        <v>138</v>
      </c>
      <c r="E164" s="3" t="s">
        <v>139</v>
      </c>
      <c r="F164" s="2">
        <v>20.28</v>
      </c>
      <c r="G164" s="2" t="s">
        <v>42</v>
      </c>
      <c r="H164" s="2">
        <v>100</v>
      </c>
      <c r="I164" s="2">
        <v>1986</v>
      </c>
      <c r="J164" s="63">
        <f>VLOOKUP(H164,'물량 단가 표'!$A$5:$F$22,6,0)</f>
        <v>224440</v>
      </c>
      <c r="K164" s="64">
        <f t="shared" si="2"/>
        <v>4.5516432</v>
      </c>
      <c r="L164" s="2" t="s">
        <v>41</v>
      </c>
      <c r="M164" s="2" t="s">
        <v>11</v>
      </c>
    </row>
    <row r="165" spans="1:13" ht="14.1" customHeight="1">
      <c r="A165" s="2">
        <v>16951</v>
      </c>
      <c r="B165" s="2" t="s">
        <v>10</v>
      </c>
      <c r="C165" s="2" t="s">
        <v>31</v>
      </c>
      <c r="D165" s="2" t="s">
        <v>32</v>
      </c>
      <c r="E165" s="3" t="s">
        <v>33</v>
      </c>
      <c r="F165" s="2">
        <v>17.03</v>
      </c>
      <c r="G165" s="2" t="s">
        <v>21</v>
      </c>
      <c r="H165" s="2">
        <v>400</v>
      </c>
      <c r="I165" s="2">
        <v>1982</v>
      </c>
      <c r="J165" s="63">
        <f>VLOOKUP(H165,'물량 단가 표'!$A$5:$F$22,6,0)</f>
        <v>459651</v>
      </c>
      <c r="K165" s="64">
        <f t="shared" si="2"/>
        <v>7.82785653</v>
      </c>
      <c r="L165" s="2" t="s">
        <v>41</v>
      </c>
      <c r="M165" s="2" t="s">
        <v>11</v>
      </c>
    </row>
    <row r="166" spans="1:13" ht="14.1" customHeight="1">
      <c r="A166" s="2">
        <v>16952</v>
      </c>
      <c r="B166" s="2" t="s">
        <v>10</v>
      </c>
      <c r="C166" s="2" t="s">
        <v>31</v>
      </c>
      <c r="D166" s="2" t="s">
        <v>32</v>
      </c>
      <c r="E166" s="3" t="s">
        <v>33</v>
      </c>
      <c r="F166" s="2">
        <v>9.9499999999999993</v>
      </c>
      <c r="G166" s="2" t="s">
        <v>21</v>
      </c>
      <c r="H166" s="2">
        <v>400</v>
      </c>
      <c r="I166" s="2">
        <v>1982</v>
      </c>
      <c r="J166" s="63">
        <f>VLOOKUP(H166,'물량 단가 표'!$A$5:$F$22,6,0)</f>
        <v>459651</v>
      </c>
      <c r="K166" s="64">
        <f t="shared" si="2"/>
        <v>4.5735274499999994</v>
      </c>
      <c r="L166" s="2" t="s">
        <v>41</v>
      </c>
      <c r="M166" s="2" t="s">
        <v>11</v>
      </c>
    </row>
    <row r="167" spans="1:13" ht="14.1" customHeight="1">
      <c r="A167" s="2">
        <v>16981</v>
      </c>
      <c r="B167" s="2" t="s">
        <v>12</v>
      </c>
      <c r="C167" s="2" t="s">
        <v>22</v>
      </c>
      <c r="D167" s="2" t="s">
        <v>50</v>
      </c>
      <c r="E167" s="3" t="s">
        <v>51</v>
      </c>
      <c r="F167" s="2">
        <v>54.57</v>
      </c>
      <c r="G167" s="2" t="s">
        <v>42</v>
      </c>
      <c r="H167" s="2">
        <v>200</v>
      </c>
      <c r="I167" s="2">
        <v>1985</v>
      </c>
      <c r="J167" s="63">
        <f>VLOOKUP(H167,'물량 단가 표'!$A$5:$F$22,6,0)</f>
        <v>283893</v>
      </c>
      <c r="K167" s="64">
        <f t="shared" si="2"/>
        <v>15.492041009999999</v>
      </c>
      <c r="L167" s="2" t="s">
        <v>41</v>
      </c>
      <c r="M167" s="2" t="s">
        <v>11</v>
      </c>
    </row>
    <row r="168" spans="1:13" ht="14.1" customHeight="1">
      <c r="A168" s="2">
        <v>16982</v>
      </c>
      <c r="B168" s="2" t="s">
        <v>12</v>
      </c>
      <c r="C168" s="2" t="s">
        <v>79</v>
      </c>
      <c r="D168" s="2" t="s">
        <v>138</v>
      </c>
      <c r="E168" s="3" t="s">
        <v>139</v>
      </c>
      <c r="F168" s="2">
        <v>22.98</v>
      </c>
      <c r="G168" s="2" t="s">
        <v>42</v>
      </c>
      <c r="H168" s="2">
        <v>100</v>
      </c>
      <c r="I168" s="2">
        <v>1983</v>
      </c>
      <c r="J168" s="63">
        <f>VLOOKUP(H168,'물량 단가 표'!$A$5:$F$22,6,0)</f>
        <v>224440</v>
      </c>
      <c r="K168" s="64">
        <f t="shared" si="2"/>
        <v>5.1576312</v>
      </c>
      <c r="L168" s="2" t="s">
        <v>41</v>
      </c>
      <c r="M168" s="2" t="s">
        <v>11</v>
      </c>
    </row>
    <row r="169" spans="1:13" ht="14.1" customHeight="1">
      <c r="A169" s="2">
        <v>17025</v>
      </c>
      <c r="B169" s="2" t="s">
        <v>12</v>
      </c>
      <c r="C169" s="2" t="s">
        <v>79</v>
      </c>
      <c r="D169" s="2" t="s">
        <v>138</v>
      </c>
      <c r="E169" s="3" t="s">
        <v>139</v>
      </c>
      <c r="F169" s="2">
        <v>12.62</v>
      </c>
      <c r="G169" s="2" t="s">
        <v>42</v>
      </c>
      <c r="H169" s="2">
        <v>100</v>
      </c>
      <c r="I169" s="2">
        <v>1984</v>
      </c>
      <c r="J169" s="63">
        <f>VLOOKUP(H169,'물량 단가 표'!$A$5:$F$22,6,0)</f>
        <v>224440</v>
      </c>
      <c r="K169" s="64">
        <f t="shared" si="2"/>
        <v>2.8324327999999999</v>
      </c>
      <c r="L169" s="2" t="s">
        <v>41</v>
      </c>
      <c r="M169" s="2" t="s">
        <v>11</v>
      </c>
    </row>
    <row r="170" spans="1:13" ht="14.1" customHeight="1">
      <c r="A170" s="2">
        <v>17281</v>
      </c>
      <c r="B170" s="2" t="s">
        <v>12</v>
      </c>
      <c r="C170" s="2" t="s">
        <v>79</v>
      </c>
      <c r="D170" s="2" t="s">
        <v>138</v>
      </c>
      <c r="E170" s="3" t="s">
        <v>139</v>
      </c>
      <c r="F170" s="2">
        <v>26.16</v>
      </c>
      <c r="G170" s="2" t="s">
        <v>42</v>
      </c>
      <c r="H170" s="2">
        <v>150</v>
      </c>
      <c r="I170" s="2">
        <v>1984</v>
      </c>
      <c r="J170" s="63">
        <f>VLOOKUP(H170,'물량 단가 표'!$A$5:$F$22,6,0)</f>
        <v>262992</v>
      </c>
      <c r="K170" s="64">
        <f t="shared" si="2"/>
        <v>6.8798707199999996</v>
      </c>
      <c r="L170" s="2" t="s">
        <v>41</v>
      </c>
      <c r="M170" s="2" t="s">
        <v>11</v>
      </c>
    </row>
    <row r="171" spans="1:13" ht="14.1" customHeight="1">
      <c r="A171" s="2">
        <v>17334</v>
      </c>
      <c r="B171" s="2" t="s">
        <v>12</v>
      </c>
      <c r="C171" s="2" t="s">
        <v>79</v>
      </c>
      <c r="D171" s="2" t="s">
        <v>138</v>
      </c>
      <c r="E171" s="3" t="s">
        <v>139</v>
      </c>
      <c r="F171" s="2">
        <v>27.24</v>
      </c>
      <c r="G171" s="2" t="s">
        <v>42</v>
      </c>
      <c r="H171" s="2">
        <v>250</v>
      </c>
      <c r="I171" s="2">
        <v>1984</v>
      </c>
      <c r="J171" s="63">
        <f>VLOOKUP(H171,'물량 단가 표'!$A$5:$F$22,6,0)</f>
        <v>323529</v>
      </c>
      <c r="K171" s="64">
        <f t="shared" si="2"/>
        <v>8.8129299599999982</v>
      </c>
      <c r="L171" s="2" t="s">
        <v>41</v>
      </c>
      <c r="M171" s="2" t="s">
        <v>11</v>
      </c>
    </row>
    <row r="172" spans="1:13" ht="14.1" customHeight="1">
      <c r="A172" s="2">
        <v>17349</v>
      </c>
      <c r="B172" s="2" t="s">
        <v>10</v>
      </c>
      <c r="C172" s="2" t="s">
        <v>54</v>
      </c>
      <c r="D172" s="2" t="s">
        <v>55</v>
      </c>
      <c r="E172" s="3" t="s">
        <v>56</v>
      </c>
      <c r="F172" s="2">
        <v>24.09</v>
      </c>
      <c r="G172" s="2" t="s">
        <v>21</v>
      </c>
      <c r="H172" s="2">
        <v>200</v>
      </c>
      <c r="I172" s="2">
        <v>1982</v>
      </c>
      <c r="J172" s="63">
        <f>VLOOKUP(H172,'물량 단가 표'!$A$5:$F$22,6,0)</f>
        <v>283893</v>
      </c>
      <c r="K172" s="64">
        <f t="shared" si="2"/>
        <v>6.8389823700000001</v>
      </c>
      <c r="L172" s="2" t="s">
        <v>41</v>
      </c>
      <c r="M172" s="2" t="s">
        <v>11</v>
      </c>
    </row>
    <row r="173" spans="1:13" ht="14.1" customHeight="1">
      <c r="A173" s="2">
        <v>17368</v>
      </c>
      <c r="B173" s="2" t="s">
        <v>12</v>
      </c>
      <c r="C173" s="2" t="s">
        <v>79</v>
      </c>
      <c r="D173" s="2" t="s">
        <v>138</v>
      </c>
      <c r="E173" s="3" t="s">
        <v>139</v>
      </c>
      <c r="F173" s="2">
        <v>17.579999999999998</v>
      </c>
      <c r="G173" s="2" t="s">
        <v>42</v>
      </c>
      <c r="H173" s="2">
        <v>250</v>
      </c>
      <c r="I173" s="2">
        <v>1984</v>
      </c>
      <c r="J173" s="63">
        <f>VLOOKUP(H173,'물량 단가 표'!$A$5:$F$22,6,0)</f>
        <v>323529</v>
      </c>
      <c r="K173" s="64">
        <f t="shared" si="2"/>
        <v>5.6876398199999993</v>
      </c>
      <c r="L173" s="2" t="s">
        <v>41</v>
      </c>
      <c r="M173" s="2" t="s">
        <v>11</v>
      </c>
    </row>
    <row r="174" spans="1:13" ht="14.1" customHeight="1">
      <c r="A174" s="2">
        <v>17410</v>
      </c>
      <c r="B174" s="2" t="s">
        <v>12</v>
      </c>
      <c r="C174" s="2" t="s">
        <v>79</v>
      </c>
      <c r="D174" s="2" t="s">
        <v>103</v>
      </c>
      <c r="E174" s="3" t="s">
        <v>104</v>
      </c>
      <c r="F174" s="2">
        <v>52.94</v>
      </c>
      <c r="G174" s="2" t="s">
        <v>42</v>
      </c>
      <c r="H174" s="2">
        <v>100</v>
      </c>
      <c r="I174" s="2">
        <v>1983</v>
      </c>
      <c r="J174" s="63">
        <f>VLOOKUP(H174,'물량 단가 표'!$A$5:$F$22,6,0)</f>
        <v>224440</v>
      </c>
      <c r="K174" s="64">
        <f t="shared" si="2"/>
        <v>11.881853599999999</v>
      </c>
      <c r="L174" s="2" t="s">
        <v>41</v>
      </c>
      <c r="M174" s="2" t="s">
        <v>11</v>
      </c>
    </row>
    <row r="175" spans="1:13" ht="14.1" customHeight="1">
      <c r="A175" s="2">
        <v>17536</v>
      </c>
      <c r="B175" s="2" t="s">
        <v>10</v>
      </c>
      <c r="C175" s="2" t="s">
        <v>31</v>
      </c>
      <c r="D175" s="2" t="s">
        <v>32</v>
      </c>
      <c r="E175" s="3" t="s">
        <v>33</v>
      </c>
      <c r="F175" s="2">
        <v>16.21</v>
      </c>
      <c r="G175" s="2" t="s">
        <v>42</v>
      </c>
      <c r="H175" s="2">
        <v>900</v>
      </c>
      <c r="I175" s="2">
        <v>1979</v>
      </c>
      <c r="J175" s="63">
        <f>VLOOKUP(H175,'물량 단가 표'!$B$30:$D$37,3,0)</f>
        <v>878993</v>
      </c>
      <c r="K175" s="64">
        <f t="shared" si="2"/>
        <v>14.248476530000001</v>
      </c>
      <c r="L175" s="2" t="s">
        <v>41</v>
      </c>
      <c r="M175" s="2" t="s">
        <v>11</v>
      </c>
    </row>
    <row r="176" spans="1:13" ht="14.1" customHeight="1">
      <c r="A176" s="2">
        <v>17557</v>
      </c>
      <c r="B176" s="2" t="s">
        <v>10</v>
      </c>
      <c r="C176" s="2" t="s">
        <v>31</v>
      </c>
      <c r="D176" s="2" t="s">
        <v>32</v>
      </c>
      <c r="E176" s="3" t="s">
        <v>33</v>
      </c>
      <c r="F176" s="2">
        <v>17.34</v>
      </c>
      <c r="G176" s="2" t="s">
        <v>42</v>
      </c>
      <c r="H176" s="2">
        <v>900</v>
      </c>
      <c r="I176" s="2">
        <v>1979</v>
      </c>
      <c r="J176" s="63">
        <f>VLOOKUP(H176,'물량 단가 표'!$B$30:$D$37,3,0)</f>
        <v>878993</v>
      </c>
      <c r="K176" s="64">
        <f t="shared" si="2"/>
        <v>15.24173862</v>
      </c>
      <c r="L176" s="2" t="s">
        <v>41</v>
      </c>
      <c r="M176" s="2" t="s">
        <v>11</v>
      </c>
    </row>
    <row r="177" spans="1:13" ht="14.1" customHeight="1">
      <c r="A177" s="2">
        <v>17558</v>
      </c>
      <c r="B177" s="2" t="s">
        <v>10</v>
      </c>
      <c r="C177" s="2" t="s">
        <v>31</v>
      </c>
      <c r="D177" s="2" t="s">
        <v>32</v>
      </c>
      <c r="E177" s="3" t="s">
        <v>33</v>
      </c>
      <c r="F177" s="2">
        <v>6.61</v>
      </c>
      <c r="G177" s="2" t="s">
        <v>42</v>
      </c>
      <c r="H177" s="2">
        <v>900</v>
      </c>
      <c r="I177" s="2">
        <v>1979</v>
      </c>
      <c r="J177" s="63">
        <f>VLOOKUP(H177,'물량 단가 표'!$B$30:$D$37,3,0)</f>
        <v>878993</v>
      </c>
      <c r="K177" s="64">
        <f t="shared" si="2"/>
        <v>5.8101437300000001</v>
      </c>
      <c r="L177" s="2" t="s">
        <v>41</v>
      </c>
      <c r="M177" s="2" t="s">
        <v>11</v>
      </c>
    </row>
    <row r="178" spans="1:13" ht="14.1" customHeight="1">
      <c r="A178" s="2">
        <v>17559</v>
      </c>
      <c r="B178" s="2" t="s">
        <v>10</v>
      </c>
      <c r="C178" s="2" t="s">
        <v>31</v>
      </c>
      <c r="D178" s="2" t="s">
        <v>32</v>
      </c>
      <c r="E178" s="3" t="s">
        <v>33</v>
      </c>
      <c r="F178" s="2">
        <v>283.97000000000003</v>
      </c>
      <c r="G178" s="2" t="s">
        <v>42</v>
      </c>
      <c r="H178" s="2">
        <v>900</v>
      </c>
      <c r="I178" s="2">
        <v>1979</v>
      </c>
      <c r="J178" s="63">
        <f>VLOOKUP(H178,'물량 단가 표'!$B$30:$D$37,3,0)</f>
        <v>878993</v>
      </c>
      <c r="K178" s="64">
        <f t="shared" si="2"/>
        <v>249.60764221000005</v>
      </c>
      <c r="L178" s="2" t="s">
        <v>41</v>
      </c>
      <c r="M178" s="2" t="s">
        <v>11</v>
      </c>
    </row>
    <row r="179" spans="1:13" ht="14.1" customHeight="1">
      <c r="A179" s="2">
        <v>17560</v>
      </c>
      <c r="B179" s="2" t="s">
        <v>10</v>
      </c>
      <c r="C179" s="2" t="s">
        <v>31</v>
      </c>
      <c r="D179" s="2" t="s">
        <v>32</v>
      </c>
      <c r="E179" s="3" t="s">
        <v>33</v>
      </c>
      <c r="F179" s="2">
        <v>15.36</v>
      </c>
      <c r="G179" s="2" t="s">
        <v>42</v>
      </c>
      <c r="H179" s="2">
        <v>900</v>
      </c>
      <c r="I179" s="2">
        <v>1979</v>
      </c>
      <c r="J179" s="63">
        <f>VLOOKUP(H179,'물량 단가 표'!$B$30:$D$37,3,0)</f>
        <v>878993</v>
      </c>
      <c r="K179" s="64">
        <f t="shared" si="2"/>
        <v>13.501332479999999</v>
      </c>
      <c r="L179" s="2" t="s">
        <v>41</v>
      </c>
      <c r="M179" s="2" t="s">
        <v>11</v>
      </c>
    </row>
    <row r="180" spans="1:13" ht="14.1" customHeight="1">
      <c r="A180" s="2">
        <v>17586</v>
      </c>
      <c r="B180" s="2" t="s">
        <v>10</v>
      </c>
      <c r="C180" s="2" t="s">
        <v>31</v>
      </c>
      <c r="D180" s="2" t="s">
        <v>32</v>
      </c>
      <c r="E180" s="3" t="s">
        <v>33</v>
      </c>
      <c r="F180" s="2">
        <v>333.11</v>
      </c>
      <c r="G180" s="2" t="s">
        <v>42</v>
      </c>
      <c r="H180" s="2">
        <v>900</v>
      </c>
      <c r="I180" s="2">
        <v>1979</v>
      </c>
      <c r="J180" s="63">
        <f>VLOOKUP(H180,'물량 단가 표'!$B$30:$D$37,3,0)</f>
        <v>878993</v>
      </c>
      <c r="K180" s="64">
        <f t="shared" si="2"/>
        <v>292.80135823000001</v>
      </c>
      <c r="L180" s="2" t="s">
        <v>41</v>
      </c>
      <c r="M180" s="2" t="s">
        <v>11</v>
      </c>
    </row>
    <row r="181" spans="1:13" ht="14.1" customHeight="1">
      <c r="A181" s="2">
        <v>17606</v>
      </c>
      <c r="B181" s="2" t="s">
        <v>10</v>
      </c>
      <c r="C181" s="2" t="s">
        <v>31</v>
      </c>
      <c r="D181" s="2" t="s">
        <v>32</v>
      </c>
      <c r="E181" s="3" t="s">
        <v>33</v>
      </c>
      <c r="F181" s="2">
        <v>9.5</v>
      </c>
      <c r="G181" s="2" t="s">
        <v>42</v>
      </c>
      <c r="H181" s="2">
        <v>900</v>
      </c>
      <c r="I181" s="2">
        <v>1979</v>
      </c>
      <c r="J181" s="63">
        <f>VLOOKUP(H181,'물량 단가 표'!$B$30:$D$37,3,0)</f>
        <v>878993</v>
      </c>
      <c r="K181" s="64">
        <f t="shared" si="2"/>
        <v>8.3504334999999994</v>
      </c>
      <c r="L181" s="2" t="s">
        <v>41</v>
      </c>
      <c r="M181" s="2" t="s">
        <v>11</v>
      </c>
    </row>
    <row r="182" spans="1:13" ht="14.1" customHeight="1">
      <c r="A182" s="2">
        <v>17626</v>
      </c>
      <c r="B182" s="2" t="s">
        <v>10</v>
      </c>
      <c r="C182" s="2" t="s">
        <v>31</v>
      </c>
      <c r="D182" s="2" t="s">
        <v>32</v>
      </c>
      <c r="E182" s="3" t="s">
        <v>33</v>
      </c>
      <c r="F182" s="2">
        <v>18.97</v>
      </c>
      <c r="G182" s="2" t="s">
        <v>42</v>
      </c>
      <c r="H182" s="2">
        <v>900</v>
      </c>
      <c r="I182" s="2">
        <v>1979</v>
      </c>
      <c r="J182" s="63">
        <f>VLOOKUP(H182,'물량 단가 표'!$B$30:$D$37,3,0)</f>
        <v>878993</v>
      </c>
      <c r="K182" s="64">
        <f t="shared" si="2"/>
        <v>16.674497209999998</v>
      </c>
      <c r="L182" s="2" t="s">
        <v>41</v>
      </c>
      <c r="M182" s="2" t="s">
        <v>11</v>
      </c>
    </row>
    <row r="183" spans="1:13" ht="14.1" customHeight="1">
      <c r="A183" s="2">
        <v>17708</v>
      </c>
      <c r="B183" s="2" t="s">
        <v>10</v>
      </c>
      <c r="C183" s="2" t="s">
        <v>31</v>
      </c>
      <c r="D183" s="2" t="s">
        <v>32</v>
      </c>
      <c r="E183" s="3" t="s">
        <v>33</v>
      </c>
      <c r="F183" s="2">
        <v>16.47</v>
      </c>
      <c r="G183" s="2" t="s">
        <v>42</v>
      </c>
      <c r="H183" s="2">
        <v>900</v>
      </c>
      <c r="I183" s="2">
        <v>1979</v>
      </c>
      <c r="J183" s="63">
        <f>VLOOKUP(H183,'물량 단가 표'!$B$30:$D$37,3,0)</f>
        <v>878993</v>
      </c>
      <c r="K183" s="64">
        <f t="shared" si="2"/>
        <v>14.477014709999999</v>
      </c>
      <c r="L183" s="2" t="s">
        <v>41</v>
      </c>
      <c r="M183" s="2" t="s">
        <v>11</v>
      </c>
    </row>
    <row r="184" spans="1:13" ht="14.1" customHeight="1">
      <c r="A184" s="2">
        <v>17798</v>
      </c>
      <c r="B184" s="2" t="s">
        <v>10</v>
      </c>
      <c r="C184" s="2" t="s">
        <v>31</v>
      </c>
      <c r="D184" s="2" t="s">
        <v>32</v>
      </c>
      <c r="E184" s="3" t="s">
        <v>33</v>
      </c>
      <c r="F184" s="2">
        <v>854.9</v>
      </c>
      <c r="G184" s="2" t="s">
        <v>42</v>
      </c>
      <c r="H184" s="2">
        <v>900</v>
      </c>
      <c r="I184" s="2">
        <v>1979</v>
      </c>
      <c r="J184" s="63">
        <f>VLOOKUP(H184,'물량 단가 표'!$B$30:$D$37,3,0)</f>
        <v>878993</v>
      </c>
      <c r="K184" s="64">
        <f t="shared" si="2"/>
        <v>751.45111569999995</v>
      </c>
      <c r="L184" s="2" t="s">
        <v>41</v>
      </c>
      <c r="M184" s="2" t="s">
        <v>11</v>
      </c>
    </row>
    <row r="185" spans="1:13" ht="14.1" customHeight="1">
      <c r="A185" s="2">
        <v>18007</v>
      </c>
      <c r="B185" s="2" t="s">
        <v>12</v>
      </c>
      <c r="C185" s="2" t="s">
        <v>22</v>
      </c>
      <c r="D185" s="2" t="s">
        <v>77</v>
      </c>
      <c r="E185" s="3" t="s">
        <v>78</v>
      </c>
      <c r="F185" s="2">
        <v>43.91</v>
      </c>
      <c r="G185" s="2" t="s">
        <v>21</v>
      </c>
      <c r="H185" s="2">
        <v>100</v>
      </c>
      <c r="I185" s="2">
        <v>1981</v>
      </c>
      <c r="J185" s="63">
        <f>VLOOKUP(H185,'물량 단가 표'!$A$5:$F$22,6,0)</f>
        <v>224440</v>
      </c>
      <c r="K185" s="64">
        <f t="shared" si="2"/>
        <v>9.855160399999999</v>
      </c>
      <c r="L185" s="2" t="s">
        <v>41</v>
      </c>
      <c r="M185" s="2" t="s">
        <v>11</v>
      </c>
    </row>
    <row r="186" spans="1:13" ht="14.1" customHeight="1">
      <c r="A186" s="2">
        <v>18183</v>
      </c>
      <c r="B186" s="2" t="s">
        <v>43</v>
      </c>
      <c r="C186" s="2" t="s">
        <v>23</v>
      </c>
      <c r="D186" s="2" t="s">
        <v>122</v>
      </c>
      <c r="E186" s="3" t="s">
        <v>123</v>
      </c>
      <c r="F186" s="2">
        <v>140.63999999999999</v>
      </c>
      <c r="G186" s="2" t="s">
        <v>169</v>
      </c>
      <c r="H186" s="2">
        <v>150</v>
      </c>
      <c r="I186" s="2">
        <v>2005</v>
      </c>
      <c r="J186" s="63">
        <f>VLOOKUP(H186,'물량 단가 표'!$H$5:$M$12,6,0)</f>
        <v>500756</v>
      </c>
      <c r="K186" s="64">
        <f t="shared" si="2"/>
        <v>70.426323839999995</v>
      </c>
      <c r="L186" s="2" t="s">
        <v>41</v>
      </c>
      <c r="M186" s="2" t="s">
        <v>11</v>
      </c>
    </row>
    <row r="187" spans="1:13" ht="14.1" customHeight="1">
      <c r="A187" s="2">
        <v>18612</v>
      </c>
      <c r="B187" s="2" t="s">
        <v>12</v>
      </c>
      <c r="C187" s="2" t="s">
        <v>22</v>
      </c>
      <c r="D187" s="2" t="s">
        <v>50</v>
      </c>
      <c r="E187" s="3" t="s">
        <v>51</v>
      </c>
      <c r="F187" s="2">
        <v>77.209999999999994</v>
      </c>
      <c r="G187" s="2" t="s">
        <v>21</v>
      </c>
      <c r="H187" s="2">
        <v>200</v>
      </c>
      <c r="I187" s="2">
        <v>1979</v>
      </c>
      <c r="J187" s="63">
        <f>VLOOKUP(H187,'물량 단가 표'!$A$5:$F$22,6,0)</f>
        <v>283893</v>
      </c>
      <c r="K187" s="64">
        <f t="shared" si="2"/>
        <v>21.919378529999996</v>
      </c>
      <c r="L187" s="2" t="s">
        <v>41</v>
      </c>
      <c r="M187" s="2" t="s">
        <v>11</v>
      </c>
    </row>
    <row r="188" spans="1:13" ht="14.1" customHeight="1">
      <c r="A188" s="2">
        <v>18613</v>
      </c>
      <c r="B188" s="2" t="s">
        <v>12</v>
      </c>
      <c r="C188" s="2" t="s">
        <v>22</v>
      </c>
      <c r="D188" s="2" t="s">
        <v>50</v>
      </c>
      <c r="E188" s="3" t="s">
        <v>51</v>
      </c>
      <c r="F188" s="2">
        <v>23.78</v>
      </c>
      <c r="G188" s="2" t="s">
        <v>21</v>
      </c>
      <c r="H188" s="2">
        <v>200</v>
      </c>
      <c r="I188" s="2">
        <v>1979</v>
      </c>
      <c r="J188" s="63">
        <f>VLOOKUP(H188,'물량 단가 표'!$A$5:$F$22,6,0)</f>
        <v>283893</v>
      </c>
      <c r="K188" s="64">
        <f t="shared" si="2"/>
        <v>6.7509755399999998</v>
      </c>
      <c r="L188" s="2" t="s">
        <v>41</v>
      </c>
      <c r="M188" s="2" t="s">
        <v>11</v>
      </c>
    </row>
    <row r="189" spans="1:13" ht="14.1" customHeight="1">
      <c r="A189" s="2">
        <v>19173</v>
      </c>
      <c r="B189" s="2" t="s">
        <v>12</v>
      </c>
      <c r="C189" s="2" t="s">
        <v>79</v>
      </c>
      <c r="D189" s="2" t="s">
        <v>103</v>
      </c>
      <c r="E189" s="3" t="s">
        <v>104</v>
      </c>
      <c r="F189" s="2">
        <v>70.489999999999995</v>
      </c>
      <c r="G189" s="2" t="s">
        <v>42</v>
      </c>
      <c r="H189" s="2">
        <v>100</v>
      </c>
      <c r="I189" s="2">
        <v>1983</v>
      </c>
      <c r="J189" s="63">
        <f>VLOOKUP(H189,'물량 단가 표'!$A$5:$F$22,6,0)</f>
        <v>224440</v>
      </c>
      <c r="K189" s="64">
        <f t="shared" si="2"/>
        <v>15.820775599999999</v>
      </c>
      <c r="L189" s="2" t="s">
        <v>41</v>
      </c>
      <c r="M189" s="2" t="s">
        <v>11</v>
      </c>
    </row>
    <row r="190" spans="1:13" ht="14.1" customHeight="1">
      <c r="A190" s="2">
        <v>19362</v>
      </c>
      <c r="B190" s="2" t="s">
        <v>12</v>
      </c>
      <c r="C190" s="2" t="s">
        <v>79</v>
      </c>
      <c r="D190" s="2" t="s">
        <v>138</v>
      </c>
      <c r="E190" s="3" t="s">
        <v>139</v>
      </c>
      <c r="F190" s="2">
        <v>68.87</v>
      </c>
      <c r="G190" s="2" t="s">
        <v>42</v>
      </c>
      <c r="H190" s="2">
        <v>200</v>
      </c>
      <c r="I190" s="2">
        <v>1984</v>
      </c>
      <c r="J190" s="63">
        <f>VLOOKUP(H190,'물량 단가 표'!$A$5:$F$22,6,0)</f>
        <v>283893</v>
      </c>
      <c r="K190" s="64">
        <f t="shared" si="2"/>
        <v>19.551710910000001</v>
      </c>
      <c r="L190" s="2" t="s">
        <v>41</v>
      </c>
      <c r="M190" s="2" t="s">
        <v>11</v>
      </c>
    </row>
    <row r="191" spans="1:13" ht="14.1" customHeight="1">
      <c r="A191" s="2">
        <v>19428</v>
      </c>
      <c r="B191" s="2" t="s">
        <v>12</v>
      </c>
      <c r="C191" s="2" t="s">
        <v>79</v>
      </c>
      <c r="D191" s="2" t="s">
        <v>138</v>
      </c>
      <c r="E191" s="3" t="s">
        <v>139</v>
      </c>
      <c r="F191" s="2">
        <v>124.33</v>
      </c>
      <c r="G191" s="2" t="s">
        <v>42</v>
      </c>
      <c r="H191" s="2">
        <v>350</v>
      </c>
      <c r="I191" s="2">
        <v>1984</v>
      </c>
      <c r="J191" s="63">
        <f>VLOOKUP(H191,'물량 단가 표'!$A$5:$F$22,6,0)</f>
        <v>406725</v>
      </c>
      <c r="K191" s="64">
        <f t="shared" si="2"/>
        <v>50.568119250000002</v>
      </c>
      <c r="L191" s="2" t="s">
        <v>41</v>
      </c>
      <c r="M191" s="2" t="s">
        <v>11</v>
      </c>
    </row>
    <row r="192" spans="1:13" ht="14.1" customHeight="1">
      <c r="A192" s="2">
        <v>19620</v>
      </c>
      <c r="B192" s="2" t="s">
        <v>43</v>
      </c>
      <c r="C192" s="2" t="s">
        <v>23</v>
      </c>
      <c r="D192" s="2" t="s">
        <v>119</v>
      </c>
      <c r="E192" s="3" t="s">
        <v>120</v>
      </c>
      <c r="F192" s="2">
        <v>110.06</v>
      </c>
      <c r="G192" s="2" t="s">
        <v>169</v>
      </c>
      <c r="H192" s="2">
        <v>300</v>
      </c>
      <c r="I192" s="2">
        <v>2005</v>
      </c>
      <c r="J192" s="63">
        <f>VLOOKUP(H192,'물량 단가 표'!$H$5:$M$12,6,0)</f>
        <v>486092</v>
      </c>
      <c r="K192" s="64">
        <f t="shared" si="2"/>
        <v>53.499285520000001</v>
      </c>
      <c r="L192" s="2" t="s">
        <v>41</v>
      </c>
      <c r="M192" s="2" t="s">
        <v>11</v>
      </c>
    </row>
    <row r="193" spans="1:13" ht="14.1" customHeight="1">
      <c r="A193" s="2">
        <v>19681</v>
      </c>
      <c r="B193" s="2" t="s">
        <v>12</v>
      </c>
      <c r="C193" s="2" t="s">
        <v>22</v>
      </c>
      <c r="D193" s="2" t="s">
        <v>77</v>
      </c>
      <c r="E193" s="3" t="s">
        <v>78</v>
      </c>
      <c r="F193" s="2">
        <v>54.25</v>
      </c>
      <c r="G193" s="2" t="s">
        <v>42</v>
      </c>
      <c r="H193" s="2">
        <v>200</v>
      </c>
      <c r="I193" s="2">
        <v>1984</v>
      </c>
      <c r="J193" s="63">
        <f>VLOOKUP(H193,'물량 단가 표'!$A$5:$F$22,6,0)</f>
        <v>283893</v>
      </c>
      <c r="K193" s="64">
        <f t="shared" si="2"/>
        <v>15.401195250000001</v>
      </c>
      <c r="L193" s="2" t="s">
        <v>41</v>
      </c>
      <c r="M193" s="2" t="s">
        <v>11</v>
      </c>
    </row>
    <row r="194" spans="1:13" ht="14.1" customHeight="1">
      <c r="A194" s="2">
        <v>19874</v>
      </c>
      <c r="B194" s="2" t="s">
        <v>12</v>
      </c>
      <c r="C194" s="2" t="s">
        <v>79</v>
      </c>
      <c r="D194" s="2" t="s">
        <v>138</v>
      </c>
      <c r="E194" s="3" t="s">
        <v>139</v>
      </c>
      <c r="F194" s="2">
        <v>15.46</v>
      </c>
      <c r="G194" s="2" t="s">
        <v>42</v>
      </c>
      <c r="H194" s="2">
        <v>100</v>
      </c>
      <c r="I194" s="2">
        <v>1983</v>
      </c>
      <c r="J194" s="63">
        <f>VLOOKUP(H194,'물량 단가 표'!$A$5:$F$22,6,0)</f>
        <v>224440</v>
      </c>
      <c r="K194" s="64">
        <f t="shared" si="2"/>
        <v>3.4698424000000005</v>
      </c>
      <c r="L194" s="2" t="s">
        <v>41</v>
      </c>
      <c r="M194" s="2" t="s">
        <v>11</v>
      </c>
    </row>
    <row r="195" spans="1:13" ht="14.1" customHeight="1">
      <c r="A195" s="2">
        <v>20188</v>
      </c>
      <c r="B195" s="2" t="s">
        <v>12</v>
      </c>
      <c r="C195" s="2" t="s">
        <v>79</v>
      </c>
      <c r="D195" s="2" t="s">
        <v>138</v>
      </c>
      <c r="E195" s="3" t="s">
        <v>139</v>
      </c>
      <c r="F195" s="2">
        <v>42.02</v>
      </c>
      <c r="G195" s="2" t="s">
        <v>42</v>
      </c>
      <c r="H195" s="2">
        <v>150</v>
      </c>
      <c r="I195" s="2">
        <v>1984</v>
      </c>
      <c r="J195" s="63">
        <f>VLOOKUP(H195,'물량 단가 표'!$A$5:$F$22,6,0)</f>
        <v>262992</v>
      </c>
      <c r="K195" s="64">
        <f t="shared" ref="K195:K200" si="3">J195*F195/1000000</f>
        <v>11.050923840000001</v>
      </c>
      <c r="L195" s="2" t="s">
        <v>41</v>
      </c>
      <c r="M195" s="2" t="s">
        <v>11</v>
      </c>
    </row>
    <row r="196" spans="1:13" ht="14.1" customHeight="1">
      <c r="A196" s="2">
        <v>20200</v>
      </c>
      <c r="B196" s="2" t="s">
        <v>43</v>
      </c>
      <c r="C196" s="2" t="s">
        <v>23</v>
      </c>
      <c r="D196" s="2" t="s">
        <v>122</v>
      </c>
      <c r="E196" s="3" t="s">
        <v>123</v>
      </c>
      <c r="F196" s="2">
        <v>534.34</v>
      </c>
      <c r="G196" s="2" t="s">
        <v>21</v>
      </c>
      <c r="H196" s="2">
        <v>1000</v>
      </c>
      <c r="I196" s="2">
        <v>1979</v>
      </c>
      <c r="J196" s="63">
        <f>VLOOKUP(H196,'물량 단가 표'!$B$30:$D$37,3,0)</f>
        <v>1046723</v>
      </c>
      <c r="K196" s="64">
        <f t="shared" si="3"/>
        <v>559.30596782000009</v>
      </c>
      <c r="L196" s="2" t="s">
        <v>41</v>
      </c>
      <c r="M196" s="2" t="s">
        <v>11</v>
      </c>
    </row>
    <row r="197" spans="1:13" ht="14.1" customHeight="1">
      <c r="A197" s="2">
        <v>20201</v>
      </c>
      <c r="B197" s="2" t="s">
        <v>43</v>
      </c>
      <c r="C197" s="2" t="s">
        <v>23</v>
      </c>
      <c r="D197" s="2" t="s">
        <v>122</v>
      </c>
      <c r="E197" s="3" t="s">
        <v>123</v>
      </c>
      <c r="F197" s="2">
        <v>400.1</v>
      </c>
      <c r="G197" s="2" t="s">
        <v>42</v>
      </c>
      <c r="H197" s="2">
        <v>900</v>
      </c>
      <c r="I197" s="2">
        <v>1984</v>
      </c>
      <c r="J197" s="63">
        <f>VLOOKUP(H197,'물량 단가 표'!$B$30:$D$37,3,0)</f>
        <v>878993</v>
      </c>
      <c r="K197" s="64">
        <f t="shared" si="3"/>
        <v>351.68509929999999</v>
      </c>
      <c r="L197" s="2" t="s">
        <v>41</v>
      </c>
      <c r="M197" s="2" t="s">
        <v>11</v>
      </c>
    </row>
    <row r="198" spans="1:13" ht="14.1" customHeight="1">
      <c r="A198" s="2">
        <v>20223</v>
      </c>
      <c r="B198" s="2" t="s">
        <v>12</v>
      </c>
      <c r="C198" s="2" t="s">
        <v>22</v>
      </c>
      <c r="D198" s="2" t="s">
        <v>230</v>
      </c>
      <c r="E198" s="3" t="s">
        <v>231</v>
      </c>
      <c r="F198" s="2">
        <v>35.99</v>
      </c>
      <c r="G198" s="2" t="s">
        <v>42</v>
      </c>
      <c r="H198" s="2">
        <v>100</v>
      </c>
      <c r="I198" s="2">
        <v>1984</v>
      </c>
      <c r="J198" s="63">
        <f>VLOOKUP(H198,'물량 단가 표'!$A$5:$F$22,6,0)</f>
        <v>224440</v>
      </c>
      <c r="K198" s="64">
        <f t="shared" si="3"/>
        <v>8.0775956000000004</v>
      </c>
      <c r="L198" s="2" t="s">
        <v>41</v>
      </c>
      <c r="M198" s="2" t="s">
        <v>11</v>
      </c>
    </row>
    <row r="199" spans="1:13" ht="14.1" customHeight="1">
      <c r="A199" s="2">
        <v>20245</v>
      </c>
      <c r="B199" s="2" t="s">
        <v>43</v>
      </c>
      <c r="C199" s="2" t="s">
        <v>23</v>
      </c>
      <c r="D199" s="2" t="s">
        <v>113</v>
      </c>
      <c r="E199" s="3" t="s">
        <v>114</v>
      </c>
      <c r="F199" s="2">
        <v>1412</v>
      </c>
      <c r="G199" s="2" t="s">
        <v>42</v>
      </c>
      <c r="H199" s="2">
        <v>900</v>
      </c>
      <c r="I199" s="2">
        <v>1984</v>
      </c>
      <c r="J199" s="63">
        <f>VLOOKUP(H199,'물량 단가 표'!$B$30:$D$37,3,0)</f>
        <v>878993</v>
      </c>
      <c r="K199" s="64">
        <f t="shared" si="3"/>
        <v>1241.1381160000001</v>
      </c>
      <c r="L199" s="2" t="s">
        <v>41</v>
      </c>
      <c r="M199" s="2" t="s">
        <v>11</v>
      </c>
    </row>
    <row r="200" spans="1:13" ht="14.1" customHeight="1">
      <c r="A200" s="2" t="s">
        <v>145</v>
      </c>
      <c r="B200" s="2" t="s">
        <v>12</v>
      </c>
      <c r="C200" s="2" t="s">
        <v>79</v>
      </c>
      <c r="D200" s="2" t="s">
        <v>103</v>
      </c>
      <c r="E200" s="3" t="s">
        <v>104</v>
      </c>
      <c r="F200" s="2">
        <v>170.4</v>
      </c>
      <c r="G200" s="2" t="s">
        <v>42</v>
      </c>
      <c r="H200" s="2">
        <v>200</v>
      </c>
      <c r="I200" s="2">
        <v>1983</v>
      </c>
      <c r="J200" s="63">
        <f>VLOOKUP(H200,'물량 단가 표'!$A$5:$F$22,6,0)</f>
        <v>283893</v>
      </c>
      <c r="K200" s="64">
        <f t="shared" si="3"/>
        <v>48.375367199999999</v>
      </c>
      <c r="L200" s="2" t="s">
        <v>41</v>
      </c>
      <c r="M200" s="2" t="s">
        <v>11</v>
      </c>
    </row>
  </sheetData>
  <autoFilter ref="A1:M200"/>
  <phoneticPr fontId="5" type="noConversion"/>
  <pageMargins left="0.70866141732283472" right="0.70866141732283472" top="0.86614173228346458" bottom="0.74803149606299213" header="0.47244094488188981" footer="0.31496062992125984"/>
  <pageSetup paperSize="9" scale="58" orientation="portrait" horizontalDpi="300" verticalDpi="300" r:id="rId1"/>
  <headerFooter>
    <oddHeader>&amp;C&amp;"HY울릉도B,보통"&amp;20안산시 노후관로 물량산출
&amp;14-생활용수 4단계-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16</vt:i4>
      </vt:variant>
    </vt:vector>
  </HeadingPairs>
  <TitlesOfParts>
    <vt:vector size="29" baseType="lpstr">
      <vt:lpstr>대블록별</vt:lpstr>
      <vt:lpstr>중블록별</vt:lpstr>
      <vt:lpstr>소블록별(생활)</vt:lpstr>
      <vt:lpstr>소블록별(공업)</vt:lpstr>
      <vt:lpstr>단계별</vt:lpstr>
      <vt:lpstr>생활용수 1단계</vt:lpstr>
      <vt:lpstr>생활용수 2단계</vt:lpstr>
      <vt:lpstr>생활용수 3단계</vt:lpstr>
      <vt:lpstr>생활용수 4단계</vt:lpstr>
      <vt:lpstr>공업용수 2단계</vt:lpstr>
      <vt:lpstr>공업용수 3단계</vt:lpstr>
      <vt:lpstr>공업용수 4단계</vt:lpstr>
      <vt:lpstr>물량 단가 표</vt:lpstr>
      <vt:lpstr>'공업용수 2단계'!Print_Area</vt:lpstr>
      <vt:lpstr>'공업용수 3단계'!Print_Area</vt:lpstr>
      <vt:lpstr>'공업용수 4단계'!Print_Area</vt:lpstr>
      <vt:lpstr>'생활용수 1단계'!Print_Area</vt:lpstr>
      <vt:lpstr>'생활용수 2단계'!Print_Area</vt:lpstr>
      <vt:lpstr>'생활용수 3단계'!Print_Area</vt:lpstr>
      <vt:lpstr>'생활용수 4단계'!Print_Area</vt:lpstr>
      <vt:lpstr>'공업용수 2단계'!Print_Titles</vt:lpstr>
      <vt:lpstr>'공업용수 3단계'!Print_Titles</vt:lpstr>
      <vt:lpstr>'공업용수 4단계'!Print_Titles</vt:lpstr>
      <vt:lpstr>'생활용수 1단계'!Print_Titles</vt:lpstr>
      <vt:lpstr>'생활용수 2단계'!Print_Titles</vt:lpstr>
      <vt:lpstr>'생활용수 3단계'!Print_Titles</vt:lpstr>
      <vt:lpstr>'생활용수 4단계'!Print_Titles</vt:lpstr>
      <vt:lpstr>'소블록별(공업)'!Print_Titles</vt:lpstr>
      <vt:lpstr>'소블록별(생활)'!Print_Titles</vt:lpstr>
    </vt:vector>
  </TitlesOfParts>
  <Company>XP SP3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snoopy</cp:lastModifiedBy>
  <cp:lastPrinted>2010-07-30T04:06:14Z</cp:lastPrinted>
  <dcterms:created xsi:type="dcterms:W3CDTF">2010-02-24T06:44:48Z</dcterms:created>
  <dcterms:modified xsi:type="dcterms:W3CDTF">2010-07-30T04:22:56Z</dcterms:modified>
</cp:coreProperties>
</file>