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45" yWindow="30" windowWidth="11985" windowHeight="15000" tabRatio="925" activeTab="1"/>
  </bookViews>
  <sheets>
    <sheet name="상위비교" sheetId="6" r:id="rId1"/>
    <sheet name="유수율현황" sheetId="13" r:id="rId2"/>
  </sheets>
  <definedNames>
    <definedName name="_Fill" hidden="1">#REF!</definedName>
    <definedName name="_xlnm.Print_Area" localSheetId="0">상위비교!$A$1:$I$14</definedName>
    <definedName name="_xlnm.Print_Area" localSheetId="1">유수율현황!$A$25:$I$72</definedName>
    <definedName name="_xlnm.Print_Area">#REF!</definedName>
    <definedName name="PRINT_AREA_MI">#REF!</definedName>
  </definedNames>
  <calcPr calcId="144525"/>
</workbook>
</file>

<file path=xl/calcChain.xml><?xml version="1.0" encoding="utf-8"?>
<calcChain xmlns="http://schemas.openxmlformats.org/spreadsheetml/2006/main">
  <c r="F12" i="6" l="1"/>
  <c r="G12" i="6" s="1"/>
  <c r="H12" i="6" s="1"/>
  <c r="D11" i="6"/>
  <c r="E11" i="6"/>
  <c r="B46" i="13"/>
  <c r="E46" i="13"/>
  <c r="B47" i="13"/>
  <c r="B45" i="13"/>
  <c r="G45" i="13" s="1"/>
  <c r="B44" i="13"/>
  <c r="B43" i="13"/>
  <c r="G43" i="13" s="1"/>
  <c r="B42" i="13"/>
  <c r="E42" i="13" s="1"/>
  <c r="B41" i="13"/>
  <c r="B40" i="13"/>
  <c r="G40" i="13" s="1"/>
  <c r="B39" i="13"/>
  <c r="G39" i="13"/>
  <c r="B38" i="13"/>
  <c r="B28" i="13"/>
  <c r="E28" i="13" s="1"/>
  <c r="C28" i="13"/>
  <c r="G47" i="13"/>
  <c r="G44" i="13"/>
  <c r="G41" i="13"/>
  <c r="G38" i="13"/>
  <c r="V61" i="13"/>
  <c r="U61" i="13"/>
  <c r="W61" i="13"/>
  <c r="E44" i="13"/>
  <c r="E41" i="13"/>
  <c r="E38" i="13"/>
  <c r="E47" i="13"/>
  <c r="F37" i="13"/>
  <c r="F36" i="13"/>
  <c r="F35" i="13"/>
  <c r="F34" i="13"/>
  <c r="F33" i="13"/>
  <c r="F32" i="13"/>
  <c r="F31" i="13"/>
  <c r="F30" i="13"/>
  <c r="F29" i="13"/>
  <c r="D37" i="13"/>
  <c r="B37" i="13" s="1"/>
  <c r="D36" i="13"/>
  <c r="C36" i="13" s="1"/>
  <c r="K36" i="13" s="1"/>
  <c r="D35" i="13"/>
  <c r="D34" i="13"/>
  <c r="D33" i="13"/>
  <c r="B33" i="13" s="1"/>
  <c r="D32" i="13"/>
  <c r="B32" i="13" s="1"/>
  <c r="D31" i="13"/>
  <c r="D30" i="13"/>
  <c r="B30" i="13" s="1"/>
  <c r="D29" i="13"/>
  <c r="B29" i="13" s="1"/>
  <c r="I47" i="13"/>
  <c r="C47" i="13"/>
  <c r="K47" i="13"/>
  <c r="I46" i="13"/>
  <c r="C46" i="13"/>
  <c r="K46" i="13" s="1"/>
  <c r="I45" i="13"/>
  <c r="C45" i="13"/>
  <c r="K45" i="13"/>
  <c r="I44" i="13"/>
  <c r="C44" i="13"/>
  <c r="K44" i="13" s="1"/>
  <c r="I43" i="13"/>
  <c r="C43" i="13"/>
  <c r="I42" i="13"/>
  <c r="C42" i="13"/>
  <c r="K42" i="13"/>
  <c r="I41" i="13"/>
  <c r="C41" i="13"/>
  <c r="K41" i="13" s="1"/>
  <c r="I40" i="13"/>
  <c r="C40" i="13"/>
  <c r="I39" i="13"/>
  <c r="C39" i="13"/>
  <c r="K39" i="13"/>
  <c r="I38" i="13"/>
  <c r="C38" i="13"/>
  <c r="C24" i="13"/>
  <c r="E24" i="13" s="1"/>
  <c r="C23" i="13"/>
  <c r="G23" i="13" s="1"/>
  <c r="C22" i="13"/>
  <c r="H22" i="13" s="1"/>
  <c r="C21" i="13"/>
  <c r="C20" i="13"/>
  <c r="G20" i="13"/>
  <c r="C19" i="13"/>
  <c r="H19" i="13"/>
  <c r="C18" i="13"/>
  <c r="K18" i="13"/>
  <c r="C17" i="13"/>
  <c r="H17" i="13"/>
  <c r="C16" i="13"/>
  <c r="C15" i="13"/>
  <c r="G15" i="13" s="1"/>
  <c r="C14" i="13"/>
  <c r="C13" i="13"/>
  <c r="G13" i="13"/>
  <c r="C12" i="13"/>
  <c r="E12" i="13"/>
  <c r="C11" i="13"/>
  <c r="H11" i="13"/>
  <c r="C9" i="13"/>
  <c r="G9" i="13"/>
  <c r="C10" i="13"/>
  <c r="C8" i="13"/>
  <c r="H8" i="13" s="1"/>
  <c r="C7" i="13"/>
  <c r="C6" i="13"/>
  <c r="G6" i="13" s="1"/>
  <c r="C5" i="13"/>
  <c r="E5" i="13" s="1"/>
  <c r="E13" i="13"/>
  <c r="E20" i="13"/>
  <c r="H12" i="13"/>
  <c r="E22" i="13"/>
  <c r="H18" i="13"/>
  <c r="P18" i="13"/>
  <c r="E14" i="13"/>
  <c r="C29" i="13"/>
  <c r="H6" i="13"/>
  <c r="I23" i="13"/>
  <c r="G8" i="13"/>
  <c r="E17" i="13"/>
  <c r="G21" i="13"/>
  <c r="K23" i="13"/>
  <c r="E11" i="13"/>
  <c r="K40" i="13"/>
  <c r="C31" i="13"/>
  <c r="E9" i="13"/>
  <c r="G17" i="13"/>
  <c r="E23" i="13"/>
  <c r="E10" i="13"/>
  <c r="G12" i="13"/>
  <c r="G19" i="13"/>
  <c r="K28" i="13"/>
  <c r="K43" i="13"/>
  <c r="C37" i="13"/>
  <c r="H9" i="13"/>
  <c r="K38" i="13"/>
  <c r="C32" i="13"/>
  <c r="E16" i="13"/>
  <c r="G16" i="13"/>
  <c r="H16" i="13"/>
  <c r="E7" i="13"/>
  <c r="H5" i="13"/>
  <c r="H14" i="13"/>
  <c r="K14" i="13"/>
  <c r="G14" i="13"/>
  <c r="G10" i="13"/>
  <c r="H10" i="13"/>
  <c r="K10" i="13"/>
  <c r="G7" i="13"/>
  <c r="H7" i="13"/>
  <c r="H21" i="13"/>
  <c r="K21" i="13"/>
  <c r="E21" i="13"/>
  <c r="H24" i="13"/>
  <c r="K24" i="13" s="1"/>
  <c r="K9" i="13"/>
  <c r="E19" i="13"/>
  <c r="C30" i="13"/>
  <c r="C33" i="13"/>
  <c r="H20" i="13"/>
  <c r="I20" i="13" s="1"/>
  <c r="E6" i="13"/>
  <c r="G22" i="13"/>
  <c r="K20" i="13"/>
  <c r="I18" i="13"/>
  <c r="C34" i="13"/>
  <c r="C35" i="13"/>
  <c r="K35" i="13" s="1"/>
  <c r="H32" i="13"/>
  <c r="P12" i="13"/>
  <c r="H35" i="13"/>
  <c r="B35" i="13" s="1"/>
  <c r="I12" i="13"/>
  <c r="K12" i="13"/>
  <c r="P9" i="13"/>
  <c r="I9" i="13"/>
  <c r="P23" i="13"/>
  <c r="P6" i="13"/>
  <c r="H29" i="13"/>
  <c r="I6" i="13"/>
  <c r="K32" i="13"/>
  <c r="P16" i="13"/>
  <c r="I16" i="13"/>
  <c r="K16" i="13"/>
  <c r="I24" i="13"/>
  <c r="P24" i="13"/>
  <c r="P7" i="13"/>
  <c r="H30" i="13"/>
  <c r="I7" i="13"/>
  <c r="P5" i="13"/>
  <c r="I5" i="13"/>
  <c r="K30" i="13"/>
  <c r="P10" i="13"/>
  <c r="H33" i="13"/>
  <c r="I10" i="13"/>
  <c r="P20" i="13"/>
  <c r="P21" i="13"/>
  <c r="I21" i="13"/>
  <c r="P14" i="13"/>
  <c r="H37" i="13"/>
  <c r="I14" i="13"/>
  <c r="K7" i="13"/>
  <c r="K29" i="13"/>
  <c r="E13" i="6"/>
  <c r="F11" i="6"/>
  <c r="F13" i="6"/>
  <c r="G13" i="6"/>
  <c r="H13" i="6" s="1"/>
  <c r="P17" i="13"/>
  <c r="I17" i="13"/>
  <c r="K17" i="13"/>
  <c r="P11" i="13"/>
  <c r="H34" i="13"/>
  <c r="I11" i="13"/>
  <c r="P19" i="13"/>
  <c r="K19" i="13"/>
  <c r="I19" i="13"/>
  <c r="K37" i="13"/>
  <c r="K33" i="13"/>
  <c r="K11" i="13"/>
  <c r="G11" i="13"/>
  <c r="G18" i="13"/>
  <c r="E39" i="13"/>
  <c r="E43" i="13"/>
  <c r="G46" i="13"/>
  <c r="K6" i="13"/>
  <c r="K13" i="13"/>
  <c r="G24" i="13"/>
  <c r="H13" i="13"/>
  <c r="P13" i="13" s="1"/>
  <c r="E18" i="13"/>
  <c r="K34" i="13"/>
  <c r="B34" i="13"/>
  <c r="I34" i="13" s="1"/>
  <c r="H36" i="13"/>
  <c r="B36" i="13" s="1"/>
  <c r="I13" i="13"/>
  <c r="H31" i="13" l="1"/>
  <c r="K8" i="13"/>
  <c r="P8" i="13"/>
  <c r="I8" i="13"/>
  <c r="P22" i="13"/>
  <c r="I22" i="13"/>
  <c r="K22" i="13"/>
  <c r="E30" i="13"/>
  <c r="G30" i="13"/>
  <c r="I30" i="13"/>
  <c r="B31" i="13"/>
  <c r="I32" i="13"/>
  <c r="E32" i="13"/>
  <c r="G32" i="13"/>
  <c r="E36" i="13"/>
  <c r="I36" i="13"/>
  <c r="G36" i="13"/>
  <c r="G35" i="13"/>
  <c r="E35" i="13"/>
  <c r="G29" i="13"/>
  <c r="E29" i="13"/>
  <c r="I29" i="13"/>
  <c r="I33" i="13"/>
  <c r="G33" i="13"/>
  <c r="E33" i="13"/>
  <c r="I37" i="13"/>
  <c r="G37" i="13"/>
  <c r="E37" i="13"/>
  <c r="I35" i="13"/>
  <c r="K5" i="13"/>
  <c r="E8" i="13"/>
  <c r="E15" i="13"/>
  <c r="E40" i="13"/>
  <c r="E45" i="13"/>
  <c r="G28" i="13"/>
  <c r="G42" i="13"/>
  <c r="E34" i="13"/>
  <c r="G5" i="13"/>
  <c r="H15" i="13"/>
  <c r="I28" i="13"/>
  <c r="G34" i="13"/>
  <c r="K31" i="13" l="1"/>
  <c r="I31" i="13"/>
  <c r="P15" i="13"/>
  <c r="I15" i="13"/>
  <c r="K15" i="13"/>
  <c r="E31" i="13"/>
  <c r="G31" i="13"/>
</calcChain>
</file>

<file path=xl/sharedStrings.xml><?xml version="1.0" encoding="utf-8"?>
<sst xmlns="http://schemas.openxmlformats.org/spreadsheetml/2006/main" count="168" uniqueCount="104">
  <si>
    <t>구분</t>
    <phoneticPr fontId="3" type="noConversion"/>
  </si>
  <si>
    <t>1998년</t>
  </si>
  <si>
    <t>1999년</t>
  </si>
  <si>
    <t>2000년</t>
  </si>
  <si>
    <t>2001년</t>
  </si>
  <si>
    <t>2002년</t>
  </si>
  <si>
    <t>2003년</t>
  </si>
  <si>
    <t>2004년</t>
  </si>
  <si>
    <t>2005년</t>
  </si>
  <si>
    <t>2006년</t>
  </si>
  <si>
    <t>2007년</t>
  </si>
  <si>
    <t>2008년</t>
  </si>
  <si>
    <t>2009년</t>
  </si>
  <si>
    <t>2010년</t>
  </si>
  <si>
    <t>2011년</t>
  </si>
  <si>
    <t>2012년</t>
  </si>
  <si>
    <t>2015년</t>
    <phoneticPr fontId="3" type="noConversion"/>
  </si>
  <si>
    <t>2020년</t>
    <phoneticPr fontId="3" type="noConversion"/>
  </si>
  <si>
    <t>2025년</t>
    <phoneticPr fontId="3" type="noConversion"/>
  </si>
  <si>
    <t>2030년</t>
    <phoneticPr fontId="3" type="noConversion"/>
  </si>
  <si>
    <t>비고</t>
    <phoneticPr fontId="3" type="noConversion"/>
  </si>
  <si>
    <t>2010년
(2012년)</t>
    <phoneticPr fontId="3" type="noConversion"/>
  </si>
  <si>
    <t>1996년</t>
    <phoneticPr fontId="3" type="noConversion"/>
  </si>
  <si>
    <t>2013년</t>
  </si>
  <si>
    <t>2014년</t>
  </si>
  <si>
    <t>2015년</t>
  </si>
  <si>
    <t>유수율</t>
  </si>
  <si>
    <t>무효수량</t>
  </si>
  <si>
    <t>유수수량</t>
  </si>
  <si>
    <t>총급수량</t>
  </si>
  <si>
    <t>유효무수수량</t>
  </si>
  <si>
    <t>무수율</t>
  </si>
  <si>
    <t>누수율</t>
  </si>
  <si>
    <t>계</t>
  </si>
  <si>
    <t>구 분</t>
  </si>
  <si>
    <t>유 효 수 량</t>
  </si>
  <si>
    <t>무 효 수 량</t>
  </si>
  <si>
    <t>개량기불감수량</t>
    <phoneticPr fontId="3" type="noConversion"/>
  </si>
  <si>
    <t>ㅡ3/일</t>
    <phoneticPr fontId="3" type="noConversion"/>
  </si>
  <si>
    <t>1997년</t>
    <phoneticPr fontId="3" type="noConversion"/>
  </si>
  <si>
    <t>2035년</t>
  </si>
  <si>
    <t>홍성군</t>
    <phoneticPr fontId="3" type="noConversion"/>
  </si>
  <si>
    <t>홍성군 수도정비 기본계획(변경) (2010.8, 홍성군)</t>
    <phoneticPr fontId="3" type="noConversion"/>
  </si>
  <si>
    <t>생산량</t>
    <phoneticPr fontId="3" type="noConversion"/>
  </si>
  <si>
    <t>일일사용량</t>
    <phoneticPr fontId="3" type="noConversion"/>
  </si>
  <si>
    <t>유효수량</t>
    <phoneticPr fontId="3" type="noConversion"/>
  </si>
  <si>
    <t>유수수량</t>
    <phoneticPr fontId="3" type="noConversion"/>
  </si>
  <si>
    <t>유효무수수량</t>
    <phoneticPr fontId="3" type="noConversion"/>
  </si>
  <si>
    <t>무효수량</t>
    <phoneticPr fontId="3" type="noConversion"/>
  </si>
  <si>
    <t>유수율(%)</t>
    <phoneticPr fontId="3" type="noConversion"/>
  </si>
  <si>
    <t>무수율     (%)</t>
    <phoneticPr fontId="3" type="noConversion"/>
  </si>
  <si>
    <t>누수율   (%)</t>
    <phoneticPr fontId="3" type="noConversion"/>
  </si>
  <si>
    <t>계</t>
    <phoneticPr fontId="3" type="noConversion"/>
  </si>
  <si>
    <t>계량기불감수량(㎥)</t>
    <phoneticPr fontId="3" type="noConversion"/>
  </si>
  <si>
    <t>수도사업용     수량(㎥)</t>
    <phoneticPr fontId="3" type="noConversion"/>
  </si>
  <si>
    <t>공공수량(㎥)</t>
    <phoneticPr fontId="3" type="noConversion"/>
  </si>
  <si>
    <t>누수량(㎥)</t>
    <phoneticPr fontId="3" type="noConversion"/>
  </si>
  <si>
    <t>읍 부</t>
  </si>
  <si>
    <t>-</t>
  </si>
  <si>
    <t>면 부</t>
  </si>
  <si>
    <t>전국수도종합계획(2007.3)</t>
    <phoneticPr fontId="3" type="noConversion"/>
  </si>
  <si>
    <t>-</t>
    <phoneticPr fontId="3" type="noConversion"/>
  </si>
  <si>
    <t>예산군</t>
    <phoneticPr fontId="3" type="noConversion"/>
  </si>
  <si>
    <t>예산군 수도정비 기본계획(변경) (2016.5, 예산군)</t>
    <phoneticPr fontId="3" type="noConversion"/>
  </si>
  <si>
    <t>태안군 수도정비 기본계획(변경) (2010.11, 태안군)</t>
    <phoneticPr fontId="3" type="noConversion"/>
  </si>
  <si>
    <t>태안군</t>
    <phoneticPr fontId="3" type="noConversion"/>
  </si>
  <si>
    <t>서산시</t>
    <phoneticPr fontId="3" type="noConversion"/>
  </si>
  <si>
    <t>청양군</t>
    <phoneticPr fontId="3" type="noConversion"/>
  </si>
  <si>
    <t>서산시 수도정비 기본계획(변경) (2012.1, 서산시)</t>
    <phoneticPr fontId="3" type="noConversion"/>
  </si>
  <si>
    <t>청양군 수도정비 기본계획(변경) (2010.3, 청양군)</t>
    <phoneticPr fontId="3" type="noConversion"/>
  </si>
  <si>
    <t>유수율 상위계획 비교 검토</t>
    <phoneticPr fontId="3" type="noConversion"/>
  </si>
  <si>
    <t>* 내포 신도시는 ⌜충남 도청이전신도시 수도정비 기본계획 보고서 (2009.9 충청남도)⌟상의 사용량 원단위를 적용</t>
    <phoneticPr fontId="37" type="noConversion"/>
  </si>
  <si>
    <t>충남 도청이전신도시 수도정비 기본계획 보고서         (2009.9 충청남도)</t>
    <phoneticPr fontId="37" type="noConversion"/>
  </si>
  <si>
    <t>내포신도시</t>
    <phoneticPr fontId="3" type="noConversion"/>
  </si>
  <si>
    <t>읍면 적용</t>
    <phoneticPr fontId="37" type="noConversion"/>
  </si>
  <si>
    <t>내포신도시 적용</t>
    <phoneticPr fontId="37" type="noConversion"/>
  </si>
  <si>
    <t>구분</t>
  </si>
  <si>
    <t>2010년
(2012년)</t>
  </si>
  <si>
    <t>2020년</t>
  </si>
  <si>
    <t>2025년</t>
  </si>
  <si>
    <t>2030년</t>
  </si>
  <si>
    <t>비고</t>
  </si>
  <si>
    <t>전국수도종합계획(2007.3)</t>
  </si>
  <si>
    <t>2025 전국수도정비기본계획(광역상수도 및 공업용수도)
(2015.6, 국토해양부)</t>
  </si>
  <si>
    <t>홍성군</t>
  </si>
  <si>
    <t>홍성군 수도정비 기본계획(변경) (2010.8, 홍성군)</t>
  </si>
  <si>
    <t>2017년 노후상수도 정비 국고보조사업 신청서                       (2016.4, 홍성군)</t>
  </si>
  <si>
    <t>금강북부권 급수체계 조정방안 (2008.12, 환경부)</t>
  </si>
  <si>
    <t>예산군 수도정비 기본계획(변경) (2016.5, 예산군)</t>
  </si>
  <si>
    <t>예산군</t>
  </si>
  <si>
    <t>태안군 수도정비 기본계획(변경) (2010.11, 태안군)</t>
  </si>
  <si>
    <t>태안군</t>
  </si>
  <si>
    <t>서산시 수도정비 기본계획(변경) (2012.1, 서산시)</t>
  </si>
  <si>
    <t>서산시</t>
  </si>
  <si>
    <t>청양군 수도정비 기본계획(변경) (2010.3, 청양군)</t>
  </si>
  <si>
    <t>청양군</t>
  </si>
  <si>
    <t>충남 도청이전신도시 수도정비 기본계획 보고서         (2009.9 충청남도)</t>
  </si>
  <si>
    <t>내포신도시</t>
  </si>
  <si>
    <t>읍면 적용</t>
  </si>
  <si>
    <t>내포신도시 적용</t>
  </si>
  <si>
    <t>* 내포 신도시는 ⌜충남 도청이전신도시 수도정비 기본계획 보고서 (2009.9 충청남도)⌟상의 사용량 원단위를 적용</t>
  </si>
  <si>
    <t>2025수도정비기본계획
(광역상수도및공업용수도)
(2015.6,국토해양부)</t>
    <phoneticPr fontId="3" type="noConversion"/>
  </si>
  <si>
    <t>금강북부권 급수체계 조정방안 (2007.12, 환경부)</t>
    <phoneticPr fontId="3" type="noConversion"/>
  </si>
  <si>
    <t>▣ 과거 유수율 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</si>
</sst>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₩&quot;#,##0;\-&quot;₩&quot;#,##0"/>
    <numFmt numFmtId="7" formatCode="&quot;₩&quot;#,##0.00;\-&quot;₩&quot;#,##0.00"/>
    <numFmt numFmtId="42" formatCode="_-&quot;₩&quot;* #,##0_-;\-&quot;₩&quot;* #,##0_-;_-&quot;₩&quot;* &quot;-&quot;_-;_-@_-"/>
    <numFmt numFmtId="41" formatCode="_-* #,##0_-;\-* #,##0_-;_-* &quot;-&quot;_-;_-@_-"/>
    <numFmt numFmtId="176" formatCode="0.0_ "/>
    <numFmt numFmtId="177" formatCode="0.0%"/>
    <numFmt numFmtId="178" formatCode="0_);[Red]\(0\)"/>
    <numFmt numFmtId="179" formatCode="#,##0_);[Red]\(#,##0\)"/>
    <numFmt numFmtId="180" formatCode="_ * #,##0_ ;_ * \-#,##0_ ;_ * &quot;-&quot;_ ;_ @_ "/>
    <numFmt numFmtId="181" formatCode="_ * #,##0.00_ ;_ * \-#,##0.00_ ;_ * &quot;-&quot;??_ ;_ @_ 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_ "/>
    <numFmt numFmtId="185" formatCode="_(* #,##0.0_);_(* &quot;₩&quot;&quot;₩&quot;&quot;₩&quot;&quot;₩&quot;&quot;₩&quot;&quot;₩&quot;&quot;₩&quot;&quot;₩&quot;\(#,##0.0&quot;₩&quot;&quot;₩&quot;&quot;₩&quot;&quot;₩&quot;&quot;₩&quot;&quot;₩&quot;&quot;₩&quot;&quot;₩&quot;\);_(* &quot;-&quot;_);_(@_)"/>
    <numFmt numFmtId="186" formatCode="&quot;$&quot;#,##0_);[Red]&quot;₩&quot;&quot;₩&quot;&quot;₩&quot;&quot;₩&quot;&quot;₩&quot;&quot;₩&quot;&quot;₩&quot;&quot;₩&quot;\(&quot;$&quot;#,##0&quot;₩&quot;&quot;₩&quot;&quot;₩&quot;&quot;₩&quot;&quot;₩&quot;&quot;₩&quot;&quot;₩&quot;&quot;₩&quot;\)"/>
    <numFmt numFmtId="187" formatCode="_ * #,##0_ ;_ * &quot;₩&quot;&quot;₩&quot;&quot;₩&quot;&quot;₩&quot;&quot;₩&quot;&quot;₩&quot;&quot;₩&quot;&quot;₩&quot;\-#,##0_ ;_ * &quot;-&quot;_ ;_ @_ "/>
    <numFmt numFmtId="188" formatCode="&quot;$&quot;#,##0.0000_);&quot;₩&quot;&quot;₩&quot;&quot;₩&quot;&quot;₩&quot;&quot;₩&quot;&quot;₩&quot;&quot;₩&quot;&quot;₩&quot;\(&quot;$&quot;#,##0.0000&quot;₩&quot;&quot;₩&quot;&quot;₩&quot;&quot;₩&quot;&quot;₩&quot;&quot;₩&quot;&quot;₩&quot;&quot;₩&quot;\)"/>
    <numFmt numFmtId="189" formatCode="&quot;₩&quot;#,##0;&quot;₩&quot;&quot;₩&quot;&quot;₩&quot;\-#,##0"/>
    <numFmt numFmtId="190" formatCode="#,##0;[Red]#,##0"/>
    <numFmt numFmtId="191" formatCode="#,##0_ ;[Red]\-#,##0\ "/>
    <numFmt numFmtId="192" formatCode="0.00_);[Red]\(0.00\)"/>
  </numFmts>
  <fonts count="4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0"/>
      <name val="굴림"/>
      <family val="3"/>
      <charset val="129"/>
    </font>
    <font>
      <sz val="11"/>
      <name val="굴림체"/>
      <family val="3"/>
      <charset val="129"/>
    </font>
    <font>
      <sz val="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2"/>
      <name val="바탕체"/>
      <family val="1"/>
      <charset val="129"/>
    </font>
    <font>
      <b/>
      <sz val="12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뼻뮝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sz val="11"/>
      <color indexed="8"/>
      <name val="돋움"/>
      <family val="3"/>
      <charset val="129"/>
    </font>
    <font>
      <sz val="11"/>
      <color indexed="8"/>
      <name val="돋움"/>
      <family val="3"/>
      <charset val="129"/>
    </font>
    <font>
      <b/>
      <sz val="13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"/>
      <color indexed="8"/>
      <name val="맑은 고딕"/>
      <family val="3"/>
      <charset val="129"/>
    </font>
    <font>
      <sz val="9.85"/>
      <name val="Times New Roman"/>
      <family val="1"/>
    </font>
    <font>
      <b/>
      <sz val="15"/>
      <color indexed="8"/>
      <name val="굴림"/>
      <family val="3"/>
      <charset val="129"/>
    </font>
    <font>
      <sz val="11"/>
      <color indexed="8"/>
      <name val="돋움"/>
      <family val="3"/>
      <charset val="129"/>
    </font>
    <font>
      <sz val="13"/>
      <name val="돋움"/>
      <family val="3"/>
      <charset val="129"/>
    </font>
    <font>
      <sz val="12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5"/>
      <name val="돋움"/>
      <family val="3"/>
      <charset val="129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1"/>
      <color theme="1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282828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0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21" fillId="0" borderId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38" fontId="22" fillId="16" borderId="0" applyNumberFormat="0" applyBorder="0" applyAlignment="0" applyProtection="0"/>
    <xf numFmtId="0" fontId="23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22" fillId="16" borderId="3" applyNumberFormat="0" applyBorder="0" applyAlignment="0" applyProtection="0"/>
    <xf numFmtId="0" fontId="24" fillId="0" borderId="4"/>
    <xf numFmtId="189" fontId="1" fillId="0" borderId="0"/>
    <xf numFmtId="0" fontId="15" fillId="0" borderId="0"/>
    <xf numFmtId="10" fontId="15" fillId="0" borderId="0" applyFont="0" applyFill="0" applyBorder="0" applyAlignment="0" applyProtection="0"/>
    <xf numFmtId="4" fontId="30" fillId="0" borderId="0">
      <protection locked="0"/>
    </xf>
    <xf numFmtId="0" fontId="2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5" applyNumberFormat="0" applyAlignment="0" applyProtection="0">
      <alignment vertical="center"/>
    </xf>
    <xf numFmtId="0" fontId="7" fillId="21" borderId="5" applyNumberFormat="0" applyAlignment="0" applyProtection="0">
      <alignment vertical="center"/>
    </xf>
    <xf numFmtId="2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22" borderId="6" applyNumberFormat="0" applyFont="0" applyAlignment="0" applyProtection="0">
      <alignment vertical="center"/>
    </xf>
    <xf numFmtId="0" fontId="7" fillId="22" borderId="6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7" applyNumberFormat="0" applyAlignment="0" applyProtection="0">
      <alignment vertical="center"/>
    </xf>
    <xf numFmtId="0" fontId="7" fillId="2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5" fillId="0" borderId="0"/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21" borderId="13" applyNumberFormat="0" applyAlignment="0" applyProtection="0">
      <alignment vertical="center"/>
    </xf>
    <xf numFmtId="0" fontId="7" fillId="21" borderId="13" applyNumberFormat="0" applyAlignment="0" applyProtection="0">
      <alignment vertical="center"/>
    </xf>
    <xf numFmtId="180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1" fontId="9" fillId="0" borderId="0" applyFont="0" applyFill="0" applyBorder="0" applyAlignment="0" applyProtection="0"/>
    <xf numFmtId="42" fontId="1" fillId="0" borderId="0" applyFont="0" applyFill="0" applyBorder="0" applyAlignment="0" applyProtection="0">
      <alignment vertical="center"/>
    </xf>
    <xf numFmtId="10" fontId="11" fillId="0" borderId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6" fillId="0" borderId="0"/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14" applyNumberFormat="0" applyFont="0" applyFill="0" applyAlignment="0" applyProtection="0"/>
    <xf numFmtId="7" fontId="11" fillId="0" borderId="0" applyFont="0" applyFill="0" applyBorder="0" applyAlignment="0" applyProtection="0"/>
    <xf numFmtId="5" fontId="1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9" fontId="25" fillId="0" borderId="3" xfId="10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31" fillId="25" borderId="3" xfId="114" applyFont="1" applyFill="1" applyBorder="1" applyAlignment="1">
      <alignment horizontal="center" vertical="center"/>
    </xf>
    <xf numFmtId="9" fontId="31" fillId="25" borderId="3" xfId="114" applyNumberFormat="1" applyFont="1" applyFill="1" applyBorder="1" applyAlignment="1">
      <alignment horizontal="center" vertical="center"/>
    </xf>
    <xf numFmtId="41" fontId="31" fillId="25" borderId="15" xfId="114" applyFont="1" applyFill="1" applyBorder="1" applyAlignment="1">
      <alignment horizontal="center" vertical="center"/>
    </xf>
    <xf numFmtId="9" fontId="31" fillId="25" borderId="15" xfId="114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3" fontId="32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179" fontId="0" fillId="0" borderId="3" xfId="647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90" fontId="0" fillId="0" borderId="3" xfId="96" applyNumberFormat="1" applyFont="1" applyFill="1" applyBorder="1" applyAlignment="1">
      <alignment horizontal="center" vertical="center"/>
    </xf>
    <xf numFmtId="190" fontId="0" fillId="0" borderId="3" xfId="0" applyNumberFormat="1" applyFont="1" applyFill="1" applyBorder="1" applyAlignment="1">
      <alignment horizontal="center" vertical="center"/>
    </xf>
    <xf numFmtId="190" fontId="0" fillId="0" borderId="3" xfId="96" applyNumberFormat="1" applyFont="1" applyFill="1" applyBorder="1" applyAlignment="1" applyProtection="1">
      <alignment horizontal="center" vertical="center"/>
      <protection locked="0"/>
    </xf>
    <xf numFmtId="41" fontId="0" fillId="0" borderId="3" xfId="103" applyFont="1" applyFill="1" applyBorder="1" applyAlignment="1">
      <alignment horizontal="center" vertical="center"/>
    </xf>
    <xf numFmtId="41" fontId="0" fillId="0" borderId="3" xfId="103" applyFont="1" applyFill="1" applyBorder="1" applyAlignment="1" applyProtection="1">
      <alignment horizontal="center" vertical="center"/>
      <protection locked="0"/>
    </xf>
    <xf numFmtId="179" fontId="26" fillId="0" borderId="3" xfId="169" applyNumberFormat="1" applyFont="1" applyFill="1" applyBorder="1" applyAlignment="1">
      <alignment horizontal="center" vertical="center" wrapText="1"/>
    </xf>
    <xf numFmtId="184" fontId="26" fillId="0" borderId="3" xfId="169" applyNumberFormat="1" applyFont="1" applyFill="1" applyBorder="1" applyAlignment="1">
      <alignment horizontal="center" vertical="center" wrapText="1"/>
    </xf>
    <xf numFmtId="179" fontId="26" fillId="0" borderId="3" xfId="150" applyNumberFormat="1" applyFont="1" applyFill="1" applyBorder="1" applyAlignment="1">
      <alignment horizontal="center" vertical="center" wrapText="1"/>
    </xf>
    <xf numFmtId="184" fontId="26" fillId="0" borderId="3" xfId="150" applyNumberFormat="1" applyFont="1" applyFill="1" applyBorder="1" applyAlignment="1">
      <alignment horizontal="center" vertical="center" wrapText="1"/>
    </xf>
    <xf numFmtId="179" fontId="26" fillId="0" borderId="3" xfId="150" applyNumberFormat="1" applyFont="1" applyFill="1" applyBorder="1" applyAlignment="1">
      <alignment horizontal="center" vertical="center"/>
    </xf>
    <xf numFmtId="179" fontId="0" fillId="0" borderId="3" xfId="150" applyNumberFormat="1" applyFont="1" applyFill="1" applyBorder="1" applyAlignment="1">
      <alignment horizontal="center" vertical="center"/>
    </xf>
    <xf numFmtId="179" fontId="0" fillId="0" borderId="3" xfId="721" applyNumberFormat="1" applyFont="1" applyFill="1" applyBorder="1" applyAlignment="1">
      <alignment horizontal="center" vertical="center"/>
    </xf>
    <xf numFmtId="191" fontId="26" fillId="0" borderId="3" xfId="150" applyNumberFormat="1" applyFont="1" applyFill="1" applyBorder="1" applyAlignment="1">
      <alignment horizontal="center" vertical="center"/>
    </xf>
    <xf numFmtId="191" fontId="0" fillId="0" borderId="3" xfId="150" applyNumberFormat="1" applyFont="1" applyFill="1" applyBorder="1" applyAlignment="1">
      <alignment horizontal="center" vertical="center"/>
    </xf>
    <xf numFmtId="190" fontId="18" fillId="0" borderId="3" xfId="737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1" fontId="31" fillId="0" borderId="0" xfId="114" applyFont="1" applyFill="1" applyBorder="1" applyAlignment="1">
      <alignment horizontal="center" vertical="center"/>
    </xf>
    <xf numFmtId="41" fontId="31" fillId="25" borderId="16" xfId="114" applyFont="1" applyFill="1" applyBorder="1" applyAlignment="1">
      <alignment horizontal="center" vertical="center"/>
    </xf>
    <xf numFmtId="9" fontId="31" fillId="0" borderId="0" xfId="114" applyNumberFormat="1" applyFont="1" applyFill="1" applyBorder="1" applyAlignment="1">
      <alignment horizontal="center" vertical="center"/>
    </xf>
    <xf numFmtId="9" fontId="31" fillId="25" borderId="16" xfId="114" applyNumberFormat="1" applyFont="1" applyFill="1" applyBorder="1" applyAlignment="1">
      <alignment horizontal="center" vertical="center"/>
    </xf>
    <xf numFmtId="41" fontId="25" fillId="0" borderId="3" xfId="96" applyNumberFormat="1" applyFont="1" applyFill="1" applyBorder="1" applyAlignment="1" applyProtection="1">
      <alignment horizontal="center" vertical="center"/>
      <protection locked="0"/>
    </xf>
    <xf numFmtId="177" fontId="0" fillId="0" borderId="3" xfId="85" applyNumberFormat="1" applyFont="1" applyFill="1" applyBorder="1" applyAlignment="1">
      <alignment horizontal="center" vertical="center"/>
    </xf>
    <xf numFmtId="177" fontId="0" fillId="0" borderId="0" xfId="85" applyNumberFormat="1" applyFont="1" applyFill="1" applyBorder="1" applyAlignment="1">
      <alignment horizontal="center" vertical="center"/>
    </xf>
    <xf numFmtId="41" fontId="0" fillId="0" borderId="16" xfId="96" applyFont="1" applyFill="1" applyBorder="1" applyAlignment="1">
      <alignment horizontal="center" vertical="center"/>
    </xf>
    <xf numFmtId="41" fontId="0" fillId="0" borderId="0" xfId="96" applyFont="1" applyFill="1" applyBorder="1" applyAlignment="1">
      <alignment horizontal="center" vertical="center"/>
    </xf>
    <xf numFmtId="41" fontId="0" fillId="0" borderId="3" xfId="96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41" fontId="28" fillId="0" borderId="3" xfId="96" applyNumberFormat="1" applyFont="1" applyFill="1" applyBorder="1" applyAlignment="1" applyProtection="1">
      <alignment horizontal="center" vertical="center"/>
      <protection locked="0"/>
    </xf>
    <xf numFmtId="177" fontId="18" fillId="0" borderId="3" xfId="85" applyNumberFormat="1" applyFont="1" applyFill="1" applyBorder="1" applyAlignment="1">
      <alignment horizontal="center" vertical="center"/>
    </xf>
    <xf numFmtId="177" fontId="18" fillId="0" borderId="0" xfId="85" applyNumberFormat="1" applyFont="1" applyFill="1" applyBorder="1" applyAlignment="1">
      <alignment horizontal="center" vertical="center"/>
    </xf>
    <xf numFmtId="41" fontId="18" fillId="0" borderId="16" xfId="96" applyFont="1" applyFill="1" applyBorder="1" applyAlignment="1">
      <alignment horizontal="center" vertical="center"/>
    </xf>
    <xf numFmtId="41" fontId="18" fillId="0" borderId="0" xfId="96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84" fontId="25" fillId="0" borderId="3" xfId="96" applyNumberFormat="1" applyFont="1" applyFill="1" applyBorder="1" applyAlignment="1" applyProtection="1">
      <alignment horizontal="center" vertical="center"/>
      <protection locked="0"/>
    </xf>
    <xf numFmtId="184" fontId="0" fillId="0" borderId="3" xfId="96" applyNumberFormat="1" applyFont="1" applyFill="1" applyBorder="1" applyAlignment="1">
      <alignment horizontal="center" vertical="center"/>
    </xf>
    <xf numFmtId="184" fontId="25" fillId="0" borderId="3" xfId="103" applyNumberFormat="1" applyFont="1" applyFill="1" applyBorder="1" applyAlignment="1">
      <alignment horizontal="center" vertical="center" wrapText="1"/>
    </xf>
    <xf numFmtId="184" fontId="0" fillId="0" borderId="3" xfId="647" applyNumberFormat="1" applyFont="1" applyFill="1" applyBorder="1" applyAlignment="1">
      <alignment horizontal="center" vertical="center" wrapText="1"/>
    </xf>
    <xf numFmtId="184" fontId="0" fillId="0" borderId="3" xfId="150" applyNumberFormat="1" applyFont="1" applyFill="1" applyBorder="1" applyAlignment="1">
      <alignment horizontal="center" vertical="center"/>
    </xf>
    <xf numFmtId="184" fontId="18" fillId="0" borderId="3" xfId="737" applyNumberFormat="1" applyFont="1" applyFill="1" applyBorder="1" applyAlignment="1">
      <alignment horizontal="center" vertical="center"/>
    </xf>
    <xf numFmtId="184" fontId="28" fillId="0" borderId="3" xfId="96" applyNumberFormat="1" applyFont="1" applyFill="1" applyBorder="1" applyAlignment="1" applyProtection="1">
      <alignment horizontal="center" vertical="center"/>
      <protection locked="0"/>
    </xf>
    <xf numFmtId="177" fontId="0" fillId="0" borderId="3" xfId="96" applyNumberFormat="1" applyFont="1" applyFill="1" applyBorder="1" applyAlignment="1">
      <alignment horizontal="center" vertical="center"/>
    </xf>
    <xf numFmtId="177" fontId="18" fillId="0" borderId="3" xfId="96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84" fontId="25" fillId="0" borderId="3" xfId="169" applyNumberFormat="1" applyFont="1" applyFill="1" applyBorder="1" applyAlignment="1">
      <alignment horizontal="center" vertical="center" wrapText="1"/>
    </xf>
    <xf numFmtId="184" fontId="25" fillId="0" borderId="3" xfId="150" applyNumberFormat="1" applyFont="1" applyFill="1" applyBorder="1" applyAlignment="1">
      <alignment horizontal="center" vertical="center"/>
    </xf>
    <xf numFmtId="191" fontId="43" fillId="0" borderId="3" xfId="150" applyNumberFormat="1" applyFont="1" applyFill="1" applyBorder="1" applyAlignment="1">
      <alignment horizontal="center" vertical="center"/>
    </xf>
    <xf numFmtId="191" fontId="41" fillId="26" borderId="3" xfId="150" applyNumberFormat="1" applyFont="1" applyFill="1" applyBorder="1" applyAlignment="1">
      <alignment horizontal="right" vertical="center"/>
    </xf>
    <xf numFmtId="184" fontId="25" fillId="0" borderId="3" xfId="150" applyNumberFormat="1" applyFont="1" applyFill="1" applyBorder="1" applyAlignment="1">
      <alignment horizontal="center" vertical="center" wrapText="1"/>
    </xf>
    <xf numFmtId="191" fontId="41" fillId="26" borderId="3" xfId="150" applyNumberFormat="1" applyFont="1" applyFill="1" applyBorder="1" applyAlignment="1">
      <alignment horizontal="right" vertical="center"/>
    </xf>
    <xf numFmtId="191" fontId="41" fillId="26" borderId="3" xfId="150" applyNumberFormat="1" applyFont="1" applyFill="1" applyBorder="1" applyAlignment="1">
      <alignment horizontal="right" vertical="center"/>
    </xf>
    <xf numFmtId="191" fontId="44" fillId="26" borderId="3" xfId="150" applyNumberFormat="1" applyFont="1" applyFill="1" applyBorder="1" applyAlignment="1">
      <alignment horizontal="right" vertical="center"/>
    </xf>
    <xf numFmtId="0" fontId="17" fillId="28" borderId="3" xfId="0" applyFont="1" applyFill="1" applyBorder="1" applyAlignment="1">
      <alignment horizontal="center" vertical="center"/>
    </xf>
    <xf numFmtId="176" fontId="17" fillId="28" borderId="3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vertical="top"/>
    </xf>
    <xf numFmtId="0" fontId="46" fillId="0" borderId="3" xfId="0" applyFont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/>
    </xf>
    <xf numFmtId="178" fontId="18" fillId="0" borderId="3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17" fillId="28" borderId="3" xfId="161" applyNumberFormat="1" applyFont="1" applyFill="1" applyBorder="1" applyAlignment="1">
      <alignment horizontal="center" vertical="center"/>
    </xf>
    <xf numFmtId="0" fontId="46" fillId="0" borderId="3" xfId="16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31" fillId="25" borderId="3" xfId="114" applyNumberFormat="1" applyFont="1" applyFill="1" applyBorder="1" applyAlignment="1">
      <alignment horizontal="center" vertical="center"/>
    </xf>
    <xf numFmtId="0" fontId="31" fillId="25" borderId="15" xfId="114" applyNumberFormat="1" applyFont="1" applyFill="1" applyBorder="1" applyAlignment="1">
      <alignment horizontal="center" vertical="center"/>
    </xf>
    <xf numFmtId="41" fontId="31" fillId="25" borderId="3" xfId="114" applyFont="1" applyFill="1" applyBorder="1" applyAlignment="1">
      <alignment horizontal="center" vertical="center"/>
    </xf>
    <xf numFmtId="41" fontId="31" fillId="25" borderId="15" xfId="114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192" fontId="27" fillId="0" borderId="19" xfId="0" applyNumberFormat="1" applyFont="1" applyBorder="1" applyAlignment="1">
      <alignment horizontal="center" vertical="center"/>
    </xf>
    <xf numFmtId="192" fontId="27" fillId="0" borderId="20" xfId="0" applyNumberFormat="1" applyFont="1" applyBorder="1" applyAlignment="1">
      <alignment horizontal="center" vertical="center"/>
    </xf>
    <xf numFmtId="190" fontId="27" fillId="0" borderId="3" xfId="0" applyNumberFormat="1" applyFont="1" applyBorder="1" applyAlignment="1">
      <alignment vertical="center"/>
    </xf>
    <xf numFmtId="190" fontId="27" fillId="0" borderId="18" xfId="0" applyNumberFormat="1" applyFont="1" applyBorder="1" applyAlignment="1">
      <alignment vertical="center"/>
    </xf>
    <xf numFmtId="192" fontId="27" fillId="0" borderId="3" xfId="0" applyNumberFormat="1" applyFont="1" applyBorder="1" applyAlignment="1">
      <alignment horizontal="center" vertical="center"/>
    </xf>
    <xf numFmtId="192" fontId="27" fillId="0" borderId="18" xfId="0" applyNumberFormat="1" applyFont="1" applyBorder="1" applyAlignment="1">
      <alignment horizontal="center" vertical="center"/>
    </xf>
  </cellXfs>
  <cellStyles count="1324">
    <cellStyle name="20% - 강조색1" xfId="1" builtinId="30" customBuiltin="1"/>
    <cellStyle name="20% - 강조색1 2" xfId="2"/>
    <cellStyle name="20% - 강조색2" xfId="3" builtinId="34" customBuiltin="1"/>
    <cellStyle name="20% - 강조색2 2" xfId="4"/>
    <cellStyle name="20% - 강조색3" xfId="5" builtinId="38" customBuiltin="1"/>
    <cellStyle name="20% - 강조색3 2" xfId="6"/>
    <cellStyle name="20% - 강조색4" xfId="7" builtinId="42" customBuiltin="1"/>
    <cellStyle name="20% - 강조색4 2" xfId="8"/>
    <cellStyle name="20% - 강조색5" xfId="9" builtinId="46" customBuiltin="1"/>
    <cellStyle name="20% - 강조색5 2" xfId="10"/>
    <cellStyle name="20% - 강조색6" xfId="11" builtinId="50" customBuiltin="1"/>
    <cellStyle name="20% - 강조색6 2" xfId="12"/>
    <cellStyle name="40% - 강조색1" xfId="13" builtinId="31" customBuiltin="1"/>
    <cellStyle name="40% - 강조색1 2" xfId="14"/>
    <cellStyle name="40% - 강조색2" xfId="15" builtinId="35" customBuiltin="1"/>
    <cellStyle name="40% - 강조색2 2" xfId="16"/>
    <cellStyle name="40% - 강조색3" xfId="17" builtinId="39" customBuiltin="1"/>
    <cellStyle name="40% - 강조색3 2" xfId="18"/>
    <cellStyle name="40% - 강조색4" xfId="19" builtinId="43" customBuiltin="1"/>
    <cellStyle name="40% - 강조색4 2" xfId="20"/>
    <cellStyle name="40% - 강조색5" xfId="21" builtinId="47" customBuiltin="1"/>
    <cellStyle name="40% - 강조색5 2" xfId="22"/>
    <cellStyle name="40% - 강조색6" xfId="23" builtinId="51" customBuiltin="1"/>
    <cellStyle name="40% - 강조색6 2" xfId="24"/>
    <cellStyle name="60% - 강조색1" xfId="25" builtinId="32" customBuiltin="1"/>
    <cellStyle name="60% - 강조색1 2" xfId="26"/>
    <cellStyle name="60% - 강조색2" xfId="27" builtinId="36" customBuiltin="1"/>
    <cellStyle name="60% - 강조색2 2" xfId="28"/>
    <cellStyle name="60% - 강조색3" xfId="29" builtinId="40" customBuiltin="1"/>
    <cellStyle name="60% - 강조색3 2" xfId="30"/>
    <cellStyle name="60% - 강조색4" xfId="31" builtinId="44" customBuiltin="1"/>
    <cellStyle name="60% - 강조색4 2" xfId="32"/>
    <cellStyle name="60% - 강조색5" xfId="33" builtinId="48" customBuiltin="1"/>
    <cellStyle name="60% - 강조색5 2" xfId="34"/>
    <cellStyle name="60% - 강조색6" xfId="35" builtinId="52" customBuiltin="1"/>
    <cellStyle name="60% - 강조색6 2" xfId="36"/>
    <cellStyle name="AeE­ [0]_INQUIRY ¿μ¾÷AßAø " xfId="37"/>
    <cellStyle name="AeE­_INQUIRY ¿μ¾÷AßAø " xfId="38"/>
    <cellStyle name="ALIGNMENT" xfId="39"/>
    <cellStyle name="AÞ¸¶ [0]_INQUIRY ¿μ¾÷AßAø " xfId="40"/>
    <cellStyle name="AÞ¸¶_INQUIRY ¿μ¾÷AßAø " xfId="41"/>
    <cellStyle name="C￥AØ_¿μ¾÷CoE² " xfId="42"/>
    <cellStyle name="category" xfId="43"/>
    <cellStyle name="Comma [0]_ SG&amp;A Bridge " xfId="44"/>
    <cellStyle name="Comma_ SG&amp;A Bridge " xfId="45"/>
    <cellStyle name="Currency [0]_ SG&amp;A Bridge " xfId="46"/>
    <cellStyle name="Currency_ SG&amp;A Bridge " xfId="47"/>
    <cellStyle name="Grey" xfId="48"/>
    <cellStyle name="HEADER" xfId="49"/>
    <cellStyle name="Header1" xfId="50"/>
    <cellStyle name="Header2" xfId="51"/>
    <cellStyle name="Input [yellow]" xfId="52"/>
    <cellStyle name="Model" xfId="53"/>
    <cellStyle name="Normal - Style1" xfId="54"/>
    <cellStyle name="Normal_ SG&amp;A Bridge " xfId="55"/>
    <cellStyle name="Percent [2]" xfId="56"/>
    <cellStyle name="Percent_12~3SO2" xfId="57"/>
    <cellStyle name="subhead" xfId="58"/>
    <cellStyle name="강조색1" xfId="59" builtinId="29" customBuiltin="1"/>
    <cellStyle name="강조색1 2" xfId="60"/>
    <cellStyle name="강조색2" xfId="61" builtinId="33" customBuiltin="1"/>
    <cellStyle name="강조색2 2" xfId="62"/>
    <cellStyle name="강조색3" xfId="63" builtinId="37" customBuiltin="1"/>
    <cellStyle name="강조색3 2" xfId="64"/>
    <cellStyle name="강조색4" xfId="65" builtinId="41" customBuiltin="1"/>
    <cellStyle name="강조색4 2" xfId="66"/>
    <cellStyle name="강조색5" xfId="67" builtinId="45" customBuiltin="1"/>
    <cellStyle name="강조색5 2" xfId="68"/>
    <cellStyle name="강조색6" xfId="69" builtinId="49" customBuiltin="1"/>
    <cellStyle name="강조색6 2" xfId="70"/>
    <cellStyle name="경고문" xfId="71" builtinId="11" customBuiltin="1"/>
    <cellStyle name="경고문 2" xfId="72"/>
    <cellStyle name="계산" xfId="73" builtinId="22" customBuiltin="1"/>
    <cellStyle name="계산 2" xfId="74"/>
    <cellStyle name="고정소숫점" xfId="75"/>
    <cellStyle name="고정출력1" xfId="76"/>
    <cellStyle name="고정출력2" xfId="77"/>
    <cellStyle name="나쁨" xfId="78" builtinId="27" customBuiltin="1"/>
    <cellStyle name="나쁨 2" xfId="79"/>
    <cellStyle name="날짜" xfId="80"/>
    <cellStyle name="달러" xfId="81"/>
    <cellStyle name="뒤에 오는 하이퍼링크_0829광역시원단위추정(최종).xls Chart 1" xfId="82"/>
    <cellStyle name="메모" xfId="83" builtinId="10" customBuiltin="1"/>
    <cellStyle name="메모 2" xfId="84"/>
    <cellStyle name="백분율" xfId="85" builtinId="5"/>
    <cellStyle name="백분율 2" xfId="86"/>
    <cellStyle name="백분율 3" xfId="87"/>
    <cellStyle name="백분율 4" xfId="88"/>
    <cellStyle name="보통" xfId="89" builtinId="28" customBuiltin="1"/>
    <cellStyle name="보통 2" xfId="90"/>
    <cellStyle name="뷭?_BOOKSHIP" xfId="91"/>
    <cellStyle name="설명 텍스트" xfId="92" builtinId="53" customBuiltin="1"/>
    <cellStyle name="설명 텍스트 2" xfId="93"/>
    <cellStyle name="셀 확인" xfId="94" builtinId="23" customBuiltin="1"/>
    <cellStyle name="셀 확인 2" xfId="95"/>
    <cellStyle name="쉼표 [0]" xfId="96" builtinId="6"/>
    <cellStyle name="쉼표 [0] 10" xfId="97"/>
    <cellStyle name="쉼표 [0] 2" xfId="98"/>
    <cellStyle name="쉼표 [0] 2 2" xfId="99"/>
    <cellStyle name="쉼표 [0] 2 2 2" xfId="100"/>
    <cellStyle name="쉼표 [0] 2 3" xfId="101"/>
    <cellStyle name="쉼표 [0] 2 4" xfId="102"/>
    <cellStyle name="쉼표 [0] 3" xfId="103"/>
    <cellStyle name="쉼표 [0] 3 2" xfId="104"/>
    <cellStyle name="쉼표 [0] 4" xfId="105"/>
    <cellStyle name="쉼표 [0] 4 2" xfId="106"/>
    <cellStyle name="쉼표 [0] 4 3" xfId="107"/>
    <cellStyle name="쉼표 [0] 5" xfId="108"/>
    <cellStyle name="쉼표 [0] 5 2" xfId="109"/>
    <cellStyle name="쉼표 [0] 6" xfId="110"/>
    <cellStyle name="쉼표 [0] 6 2" xfId="111"/>
    <cellStyle name="쉼표 [0] 6 3" xfId="112"/>
    <cellStyle name="쉼표 [0] 7" xfId="113"/>
    <cellStyle name="쉼표 [0] 8" xfId="114"/>
    <cellStyle name="쉼표 [0] 9" xfId="115"/>
    <cellStyle name="스타일 1" xfId="116"/>
    <cellStyle name="연결된 셀" xfId="117" builtinId="24" customBuiltin="1"/>
    <cellStyle name="연결된 셀 2" xfId="118"/>
    <cellStyle name="요약" xfId="119" builtinId="25" customBuiltin="1"/>
    <cellStyle name="요약 2" xfId="120"/>
    <cellStyle name="입력" xfId="121" builtinId="20" customBuiltin="1"/>
    <cellStyle name="입력 2" xfId="122"/>
    <cellStyle name="자리수" xfId="123"/>
    <cellStyle name="자리수0" xfId="124"/>
    <cellStyle name="제목" xfId="125" builtinId="15" customBuiltin="1"/>
    <cellStyle name="제목 1" xfId="126" builtinId="16" customBuiltin="1"/>
    <cellStyle name="제목 1 2" xfId="127"/>
    <cellStyle name="제목 2" xfId="128" builtinId="17" customBuiltin="1"/>
    <cellStyle name="제목 2 2" xfId="129"/>
    <cellStyle name="제목 3" xfId="130" builtinId="18" customBuiltin="1"/>
    <cellStyle name="제목 3 2" xfId="131"/>
    <cellStyle name="제목 4" xfId="132" builtinId="19" customBuiltin="1"/>
    <cellStyle name="제목 4 2" xfId="133"/>
    <cellStyle name="제목 5" xfId="134"/>
    <cellStyle name="좋음" xfId="135" builtinId="26" customBuiltin="1"/>
    <cellStyle name="좋음 2" xfId="136"/>
    <cellStyle name="좋음 3" xfId="137"/>
    <cellStyle name="지정되지 않음" xfId="138"/>
    <cellStyle name="출력" xfId="139" builtinId="21" customBuiltin="1"/>
    <cellStyle name="출력 2" xfId="140"/>
    <cellStyle name="콤마 [0]_ 대    형 " xfId="141"/>
    <cellStyle name="콤마[ ]" xfId="142"/>
    <cellStyle name="콤마[*]" xfId="143"/>
    <cellStyle name="콤마[.]" xfId="144"/>
    <cellStyle name="콤마[0]" xfId="145"/>
    <cellStyle name="콤마_ 대    형 " xfId="146"/>
    <cellStyle name="통화 [0] 2" xfId="147"/>
    <cellStyle name="퍼센트" xfId="148"/>
    <cellStyle name="표준" xfId="0" builtinId="0"/>
    <cellStyle name="표준 10" xfId="149"/>
    <cellStyle name="표준 10 2" xfId="150"/>
    <cellStyle name="표준 10 3" xfId="151"/>
    <cellStyle name="표준 10 4" xfId="152"/>
    <cellStyle name="표준 100" xfId="153"/>
    <cellStyle name="표준 100 2" xfId="154"/>
    <cellStyle name="표준 100 3" xfId="155"/>
    <cellStyle name="표준 101" xfId="156"/>
    <cellStyle name="표준 101 2" xfId="157"/>
    <cellStyle name="표준 101 3" xfId="158"/>
    <cellStyle name="표준 102" xfId="159"/>
    <cellStyle name="표준 102 2" xfId="160"/>
    <cellStyle name="표준 103" xfId="161"/>
    <cellStyle name="표준 104" xfId="162"/>
    <cellStyle name="표준 105" xfId="163"/>
    <cellStyle name="표준 106" xfId="164"/>
    <cellStyle name="표준 107" xfId="165"/>
    <cellStyle name="표준 108" xfId="166"/>
    <cellStyle name="표준 109" xfId="167"/>
    <cellStyle name="표준 11" xfId="168"/>
    <cellStyle name="표준 11 2" xfId="169"/>
    <cellStyle name="표준 11 3" xfId="170"/>
    <cellStyle name="표준 11 4" xfId="171"/>
    <cellStyle name="표준 110" xfId="172"/>
    <cellStyle name="표준 111" xfId="173"/>
    <cellStyle name="표준 112" xfId="174"/>
    <cellStyle name="표준 113" xfId="175"/>
    <cellStyle name="표준 114" xfId="176"/>
    <cellStyle name="표준 115" xfId="177"/>
    <cellStyle name="표준 116" xfId="178"/>
    <cellStyle name="표준 117" xfId="179"/>
    <cellStyle name="표준 117 2" xfId="180"/>
    <cellStyle name="표준 117 3" xfId="181"/>
    <cellStyle name="표준 117 4" xfId="182"/>
    <cellStyle name="표준 118" xfId="183"/>
    <cellStyle name="표준 118 2" xfId="184"/>
    <cellStyle name="표준 118 3" xfId="185"/>
    <cellStyle name="표준 118 4" xfId="186"/>
    <cellStyle name="표준 119" xfId="187"/>
    <cellStyle name="표준 119 2" xfId="188"/>
    <cellStyle name="표준 119 3" xfId="189"/>
    <cellStyle name="표준 119 4" xfId="190"/>
    <cellStyle name="표준 12" xfId="191"/>
    <cellStyle name="표준 12 2" xfId="192"/>
    <cellStyle name="표준 12 3" xfId="193"/>
    <cellStyle name="표준 12 4" xfId="194"/>
    <cellStyle name="표준 120" xfId="195"/>
    <cellStyle name="표준 121" xfId="196"/>
    <cellStyle name="표준 122" xfId="197"/>
    <cellStyle name="표준 123" xfId="198"/>
    <cellStyle name="표준 124" xfId="199"/>
    <cellStyle name="표준 125" xfId="200"/>
    <cellStyle name="표준 126" xfId="201"/>
    <cellStyle name="표준 127" xfId="202"/>
    <cellStyle name="표준 128" xfId="203"/>
    <cellStyle name="표준 129" xfId="204"/>
    <cellStyle name="표준 13" xfId="205"/>
    <cellStyle name="표준 13 2" xfId="206"/>
    <cellStyle name="표준 13 3" xfId="207"/>
    <cellStyle name="표준 13 4" xfId="208"/>
    <cellStyle name="표준 130" xfId="209"/>
    <cellStyle name="표준 131" xfId="210"/>
    <cellStyle name="표준 132" xfId="211"/>
    <cellStyle name="표준 133" xfId="212"/>
    <cellStyle name="표준 134" xfId="213"/>
    <cellStyle name="표준 135" xfId="214"/>
    <cellStyle name="표준 136" xfId="215"/>
    <cellStyle name="표준 137" xfId="216"/>
    <cellStyle name="표준 138" xfId="217"/>
    <cellStyle name="표준 139" xfId="218"/>
    <cellStyle name="표준 14" xfId="219"/>
    <cellStyle name="표준 14 2" xfId="220"/>
    <cellStyle name="표준 14 3" xfId="221"/>
    <cellStyle name="표준 14 4" xfId="222"/>
    <cellStyle name="표준 140" xfId="223"/>
    <cellStyle name="표준 141" xfId="224"/>
    <cellStyle name="표준 142" xfId="225"/>
    <cellStyle name="표준 143" xfId="226"/>
    <cellStyle name="표준 144" xfId="227"/>
    <cellStyle name="표준 145" xfId="228"/>
    <cellStyle name="표준 146" xfId="229"/>
    <cellStyle name="표준 147" xfId="230"/>
    <cellStyle name="표준 148" xfId="231"/>
    <cellStyle name="표준 149" xfId="232"/>
    <cellStyle name="표준 15" xfId="233"/>
    <cellStyle name="표준 15 2" xfId="234"/>
    <cellStyle name="표준 15 3" xfId="235"/>
    <cellStyle name="표준 15 4" xfId="236"/>
    <cellStyle name="표준 150" xfId="237"/>
    <cellStyle name="표준 151" xfId="238"/>
    <cellStyle name="표준 152" xfId="239"/>
    <cellStyle name="표준 153" xfId="240"/>
    <cellStyle name="표준 154" xfId="241"/>
    <cellStyle name="표준 155" xfId="242"/>
    <cellStyle name="표준 156" xfId="243"/>
    <cellStyle name="표준 157" xfId="244"/>
    <cellStyle name="표준 158" xfId="245"/>
    <cellStyle name="표준 159" xfId="246"/>
    <cellStyle name="표준 16" xfId="247"/>
    <cellStyle name="표준 16 2" xfId="248"/>
    <cellStyle name="표준 16 3" xfId="249"/>
    <cellStyle name="표준 16 4" xfId="250"/>
    <cellStyle name="표준 160" xfId="251"/>
    <cellStyle name="표준 161" xfId="252"/>
    <cellStyle name="표준 162" xfId="253"/>
    <cellStyle name="표준 163" xfId="254"/>
    <cellStyle name="표준 164" xfId="255"/>
    <cellStyle name="표준 165" xfId="256"/>
    <cellStyle name="표준 166" xfId="257"/>
    <cellStyle name="표준 167" xfId="258"/>
    <cellStyle name="표준 168" xfId="259"/>
    <cellStyle name="표준 169" xfId="260"/>
    <cellStyle name="표준 17" xfId="261"/>
    <cellStyle name="표준 17 2" xfId="262"/>
    <cellStyle name="표준 17 3" xfId="263"/>
    <cellStyle name="표준 17 4" xfId="264"/>
    <cellStyle name="표준 170" xfId="265"/>
    <cellStyle name="표준 171" xfId="266"/>
    <cellStyle name="표준 172" xfId="267"/>
    <cellStyle name="표준 172 2" xfId="268"/>
    <cellStyle name="표준 172 3" xfId="269"/>
    <cellStyle name="표준 173" xfId="270"/>
    <cellStyle name="표준 174" xfId="271"/>
    <cellStyle name="표준 175" xfId="272"/>
    <cellStyle name="표준 176" xfId="273"/>
    <cellStyle name="표준 177" xfId="274"/>
    <cellStyle name="표준 178" xfId="275"/>
    <cellStyle name="표준 179" xfId="276"/>
    <cellStyle name="표준 18" xfId="277"/>
    <cellStyle name="표준 18 2" xfId="278"/>
    <cellStyle name="표준 18 3" xfId="279"/>
    <cellStyle name="표준 18 4" xfId="280"/>
    <cellStyle name="표준 180" xfId="281"/>
    <cellStyle name="표준 181" xfId="282"/>
    <cellStyle name="표준 182" xfId="283"/>
    <cellStyle name="표준 183" xfId="284"/>
    <cellStyle name="표준 184" xfId="285"/>
    <cellStyle name="표준 185" xfId="286"/>
    <cellStyle name="표준 186" xfId="287"/>
    <cellStyle name="표준 187" xfId="288"/>
    <cellStyle name="표준 188" xfId="289"/>
    <cellStyle name="표준 189" xfId="290"/>
    <cellStyle name="표준 19" xfId="291"/>
    <cellStyle name="표준 19 2" xfId="292"/>
    <cellStyle name="표준 19 3" xfId="293"/>
    <cellStyle name="표준 19 4" xfId="294"/>
    <cellStyle name="표준 190" xfId="295"/>
    <cellStyle name="표준 191" xfId="296"/>
    <cellStyle name="표준 192" xfId="297"/>
    <cellStyle name="표준 193" xfId="298"/>
    <cellStyle name="표준 194" xfId="299"/>
    <cellStyle name="표준 195" xfId="300"/>
    <cellStyle name="표준 196" xfId="301"/>
    <cellStyle name="표준 197" xfId="302"/>
    <cellStyle name="표준 198" xfId="303"/>
    <cellStyle name="표준 199" xfId="304"/>
    <cellStyle name="표준 2" xfId="305"/>
    <cellStyle name="표준 2 10" xfId="306"/>
    <cellStyle name="표준 2 11" xfId="307"/>
    <cellStyle name="표준 2 12" xfId="308"/>
    <cellStyle name="표준 2 13" xfId="309"/>
    <cellStyle name="표준 2 14" xfId="310"/>
    <cellStyle name="표준 2 15" xfId="311"/>
    <cellStyle name="표준 2 16" xfId="312"/>
    <cellStyle name="표준 2 17" xfId="313"/>
    <cellStyle name="표준 2 18" xfId="314"/>
    <cellStyle name="표준 2 19" xfId="315"/>
    <cellStyle name="표준 2 2" xfId="316"/>
    <cellStyle name="표준 2 2 2" xfId="317"/>
    <cellStyle name="표준 2 2 3" xfId="318"/>
    <cellStyle name="표준 2 2 4" xfId="319"/>
    <cellStyle name="표준 2 20" xfId="320"/>
    <cellStyle name="표준 2 3" xfId="321"/>
    <cellStyle name="표준 2 3 2" xfId="322"/>
    <cellStyle name="표준 2 3 3" xfId="323"/>
    <cellStyle name="표준 2 4" xfId="324"/>
    <cellStyle name="표준 2 5" xfId="325"/>
    <cellStyle name="표준 2 5 2" xfId="326"/>
    <cellStyle name="표준 2 5 3" xfId="327"/>
    <cellStyle name="표준 2 6" xfId="328"/>
    <cellStyle name="표준 2 7" xfId="329"/>
    <cellStyle name="표준 2 8" xfId="330"/>
    <cellStyle name="표준 2 9" xfId="331"/>
    <cellStyle name="표준 2_계획도" xfId="332"/>
    <cellStyle name="표준 20" xfId="333"/>
    <cellStyle name="표준 20 2" xfId="334"/>
    <cellStyle name="표준 20 2 2" xfId="335"/>
    <cellStyle name="표준 20 2 3" xfId="336"/>
    <cellStyle name="표준 20 2 4" xfId="337"/>
    <cellStyle name="표준 20 3" xfId="338"/>
    <cellStyle name="표준 20 3 2" xfId="339"/>
    <cellStyle name="표준 20 3 3" xfId="340"/>
    <cellStyle name="표준 20 3 4" xfId="341"/>
    <cellStyle name="표준 20 4" xfId="342"/>
    <cellStyle name="표준 20 4 2" xfId="343"/>
    <cellStyle name="표준 20 4 3" xfId="344"/>
    <cellStyle name="표준 20 4 4" xfId="345"/>
    <cellStyle name="표준 20 5" xfId="346"/>
    <cellStyle name="표준 20 5 2" xfId="347"/>
    <cellStyle name="표준 20 5 3" xfId="348"/>
    <cellStyle name="표준 20 5 4" xfId="349"/>
    <cellStyle name="표준 20 6" xfId="350"/>
    <cellStyle name="표준 20 7" xfId="351"/>
    <cellStyle name="표준 20 8" xfId="352"/>
    <cellStyle name="표준 20_계획도" xfId="353"/>
    <cellStyle name="표준 200" xfId="354"/>
    <cellStyle name="표준 201" xfId="355"/>
    <cellStyle name="표준 202" xfId="356"/>
    <cellStyle name="표준 203" xfId="357"/>
    <cellStyle name="표준 204" xfId="358"/>
    <cellStyle name="표준 205" xfId="359"/>
    <cellStyle name="표준 206" xfId="360"/>
    <cellStyle name="표준 207" xfId="361"/>
    <cellStyle name="표준 208" xfId="362"/>
    <cellStyle name="표준 209" xfId="363"/>
    <cellStyle name="표준 21" xfId="364"/>
    <cellStyle name="표준 21 2" xfId="365"/>
    <cellStyle name="표준 21 2 2" xfId="366"/>
    <cellStyle name="표준 21 2 3" xfId="367"/>
    <cellStyle name="표준 21 2 4" xfId="368"/>
    <cellStyle name="표준 21 3" xfId="369"/>
    <cellStyle name="표준 21 3 2" xfId="370"/>
    <cellStyle name="표준 21 3 3" xfId="371"/>
    <cellStyle name="표준 21 3 4" xfId="372"/>
    <cellStyle name="표준 21 4" xfId="373"/>
    <cellStyle name="표준 21 4 2" xfId="374"/>
    <cellStyle name="표준 21 4 3" xfId="375"/>
    <cellStyle name="표준 21 4 4" xfId="376"/>
    <cellStyle name="표준 21 5" xfId="377"/>
    <cellStyle name="표준 21 5 2" xfId="378"/>
    <cellStyle name="표준 21 5 3" xfId="379"/>
    <cellStyle name="표준 21 5 4" xfId="380"/>
    <cellStyle name="표준 21 6" xfId="381"/>
    <cellStyle name="표준 21 7" xfId="382"/>
    <cellStyle name="표준 21 8" xfId="383"/>
    <cellStyle name="표준 21_계획도" xfId="384"/>
    <cellStyle name="표준 210" xfId="385"/>
    <cellStyle name="표준 211" xfId="386"/>
    <cellStyle name="표준 212" xfId="387"/>
    <cellStyle name="표준 213" xfId="388"/>
    <cellStyle name="표준 214" xfId="389"/>
    <cellStyle name="표준 215" xfId="390"/>
    <cellStyle name="표준 216" xfId="391"/>
    <cellStyle name="표준 217" xfId="392"/>
    <cellStyle name="표준 218" xfId="393"/>
    <cellStyle name="표준 219" xfId="394"/>
    <cellStyle name="표준 22" xfId="395"/>
    <cellStyle name="표준 22 2" xfId="396"/>
    <cellStyle name="표준 22 2 2" xfId="397"/>
    <cellStyle name="표준 22 2 3" xfId="398"/>
    <cellStyle name="표준 22 2 4" xfId="399"/>
    <cellStyle name="표준 22 3" xfId="400"/>
    <cellStyle name="표준 22 3 2" xfId="401"/>
    <cellStyle name="표준 22 3 3" xfId="402"/>
    <cellStyle name="표준 22 3 4" xfId="403"/>
    <cellStyle name="표준 22 4" xfId="404"/>
    <cellStyle name="표준 22 4 2" xfId="405"/>
    <cellStyle name="표준 22 4 3" xfId="406"/>
    <cellStyle name="표준 22 4 4" xfId="407"/>
    <cellStyle name="표준 22 5" xfId="408"/>
    <cellStyle name="표준 22 5 2" xfId="409"/>
    <cellStyle name="표준 22 5 3" xfId="410"/>
    <cellStyle name="표준 22 5 4" xfId="411"/>
    <cellStyle name="표준 22 6" xfId="412"/>
    <cellStyle name="표준 22 7" xfId="413"/>
    <cellStyle name="표준 22 8" xfId="414"/>
    <cellStyle name="표준 22_계획도" xfId="415"/>
    <cellStyle name="표준 220" xfId="416"/>
    <cellStyle name="표준 221" xfId="417"/>
    <cellStyle name="표준 222" xfId="418"/>
    <cellStyle name="표준 223" xfId="419"/>
    <cellStyle name="표준 224" xfId="420"/>
    <cellStyle name="표준 225" xfId="421"/>
    <cellStyle name="표준 226" xfId="422"/>
    <cellStyle name="표준 227" xfId="423"/>
    <cellStyle name="표준 228" xfId="424"/>
    <cellStyle name="표준 229" xfId="425"/>
    <cellStyle name="표준 23" xfId="426"/>
    <cellStyle name="표준 23 2" xfId="427"/>
    <cellStyle name="표준 23 3" xfId="428"/>
    <cellStyle name="표준 23 4" xfId="429"/>
    <cellStyle name="표준 230" xfId="430"/>
    <cellStyle name="표준 231" xfId="431"/>
    <cellStyle name="표준 232" xfId="432"/>
    <cellStyle name="표준 233" xfId="433"/>
    <cellStyle name="표준 234" xfId="434"/>
    <cellStyle name="표준 235" xfId="435"/>
    <cellStyle name="표준 236" xfId="436"/>
    <cellStyle name="표준 237" xfId="437"/>
    <cellStyle name="표준 238" xfId="438"/>
    <cellStyle name="표준 239" xfId="439"/>
    <cellStyle name="표준 24" xfId="440"/>
    <cellStyle name="표준 24 2" xfId="441"/>
    <cellStyle name="표준 24 3" xfId="442"/>
    <cellStyle name="표준 24 4" xfId="443"/>
    <cellStyle name="표준 240" xfId="444"/>
    <cellStyle name="표준 241" xfId="445"/>
    <cellStyle name="표준 242" xfId="446"/>
    <cellStyle name="표준 243" xfId="447"/>
    <cellStyle name="표준 244" xfId="448"/>
    <cellStyle name="표준 245" xfId="449"/>
    <cellStyle name="표준 246" xfId="450"/>
    <cellStyle name="표준 247" xfId="451"/>
    <cellStyle name="표준 248" xfId="452"/>
    <cellStyle name="표준 249" xfId="453"/>
    <cellStyle name="표준 25" xfId="454"/>
    <cellStyle name="표준 25 2" xfId="455"/>
    <cellStyle name="표준 25 3" xfId="456"/>
    <cellStyle name="표준 25 4" xfId="457"/>
    <cellStyle name="표준 250" xfId="458"/>
    <cellStyle name="표준 251" xfId="459"/>
    <cellStyle name="표준 252" xfId="460"/>
    <cellStyle name="표준 253" xfId="461"/>
    <cellStyle name="표준 254" xfId="462"/>
    <cellStyle name="표준 255" xfId="463"/>
    <cellStyle name="표준 256" xfId="464"/>
    <cellStyle name="표준 256 2" xfId="465"/>
    <cellStyle name="표준 256 3" xfId="466"/>
    <cellStyle name="표준 257" xfId="467"/>
    <cellStyle name="표준 257 2" xfId="468"/>
    <cellStyle name="표준 257 3" xfId="469"/>
    <cellStyle name="표준 258" xfId="470"/>
    <cellStyle name="표준 258 2" xfId="471"/>
    <cellStyle name="표준 258 3" xfId="472"/>
    <cellStyle name="표준 259" xfId="473"/>
    <cellStyle name="표준 259 2" xfId="474"/>
    <cellStyle name="표준 259 3" xfId="475"/>
    <cellStyle name="표준 26" xfId="476"/>
    <cellStyle name="표준 26 2" xfId="477"/>
    <cellStyle name="표준 26 3" xfId="478"/>
    <cellStyle name="표준 26 4" xfId="479"/>
    <cellStyle name="표준 260" xfId="480"/>
    <cellStyle name="표준 260 2" xfId="481"/>
    <cellStyle name="표준 260 3" xfId="482"/>
    <cellStyle name="표준 261" xfId="483"/>
    <cellStyle name="표준 261 2" xfId="484"/>
    <cellStyle name="표준 261 3" xfId="485"/>
    <cellStyle name="표준 262" xfId="486"/>
    <cellStyle name="표준 262 2" xfId="487"/>
    <cellStyle name="표준 262 3" xfId="488"/>
    <cellStyle name="표준 263" xfId="489"/>
    <cellStyle name="표준 263 2" xfId="490"/>
    <cellStyle name="표준 263 3" xfId="491"/>
    <cellStyle name="표준 264" xfId="492"/>
    <cellStyle name="표준 264 2" xfId="493"/>
    <cellStyle name="표준 264 3" xfId="494"/>
    <cellStyle name="표준 265" xfId="495"/>
    <cellStyle name="표준 265 2" xfId="496"/>
    <cellStyle name="표준 265 3" xfId="497"/>
    <cellStyle name="표준 266" xfId="498"/>
    <cellStyle name="표준 266 2" xfId="499"/>
    <cellStyle name="표준 266 3" xfId="500"/>
    <cellStyle name="표준 267" xfId="501"/>
    <cellStyle name="표준 267 2" xfId="502"/>
    <cellStyle name="표준 267 3" xfId="503"/>
    <cellStyle name="표준 268" xfId="504"/>
    <cellStyle name="표준 268 2" xfId="505"/>
    <cellStyle name="표준 268 3" xfId="506"/>
    <cellStyle name="표준 269" xfId="507"/>
    <cellStyle name="표준 269 2" xfId="508"/>
    <cellStyle name="표준 269 3" xfId="509"/>
    <cellStyle name="표준 27" xfId="510"/>
    <cellStyle name="표준 27 2" xfId="511"/>
    <cellStyle name="표준 27 3" xfId="512"/>
    <cellStyle name="표준 27 4" xfId="513"/>
    <cellStyle name="표준 270" xfId="514"/>
    <cellStyle name="표준 270 2" xfId="515"/>
    <cellStyle name="표준 270 3" xfId="516"/>
    <cellStyle name="표준 271" xfId="517"/>
    <cellStyle name="표준 271 2" xfId="518"/>
    <cellStyle name="표준 271 3" xfId="519"/>
    <cellStyle name="표준 272" xfId="520"/>
    <cellStyle name="표준 272 2" xfId="521"/>
    <cellStyle name="표준 272 3" xfId="522"/>
    <cellStyle name="표준 273" xfId="523"/>
    <cellStyle name="표준 273 2" xfId="524"/>
    <cellStyle name="표준 273 3" xfId="525"/>
    <cellStyle name="표준 274" xfId="526"/>
    <cellStyle name="표준 274 2" xfId="527"/>
    <cellStyle name="표준 274 3" xfId="528"/>
    <cellStyle name="표준 275" xfId="529"/>
    <cellStyle name="표준 275 2" xfId="530"/>
    <cellStyle name="표준 275 3" xfId="531"/>
    <cellStyle name="표준 276" xfId="532"/>
    <cellStyle name="표준 276 2" xfId="533"/>
    <cellStyle name="표준 276 3" xfId="534"/>
    <cellStyle name="표준 277" xfId="535"/>
    <cellStyle name="표준 277 2" xfId="536"/>
    <cellStyle name="표준 277 3" xfId="537"/>
    <cellStyle name="표준 278" xfId="538"/>
    <cellStyle name="표준 278 2" xfId="539"/>
    <cellStyle name="표준 278 3" xfId="540"/>
    <cellStyle name="표준 279" xfId="541"/>
    <cellStyle name="표준 279 2" xfId="542"/>
    <cellStyle name="표준 279 3" xfId="543"/>
    <cellStyle name="표준 28" xfId="544"/>
    <cellStyle name="표준 28 2" xfId="545"/>
    <cellStyle name="표준 28 3" xfId="546"/>
    <cellStyle name="표준 28 4" xfId="547"/>
    <cellStyle name="표준 280" xfId="548"/>
    <cellStyle name="표준 280 2" xfId="549"/>
    <cellStyle name="표준 280 3" xfId="550"/>
    <cellStyle name="표준 281" xfId="551"/>
    <cellStyle name="표준 281 2" xfId="552"/>
    <cellStyle name="표준 281 3" xfId="553"/>
    <cellStyle name="표준 282" xfId="554"/>
    <cellStyle name="표준 282 2" xfId="555"/>
    <cellStyle name="표준 282 3" xfId="556"/>
    <cellStyle name="표준 283" xfId="557"/>
    <cellStyle name="표준 283 2" xfId="558"/>
    <cellStyle name="표준 283 3" xfId="559"/>
    <cellStyle name="표준 284" xfId="560"/>
    <cellStyle name="표준 284 2" xfId="561"/>
    <cellStyle name="표준 284 3" xfId="562"/>
    <cellStyle name="표준 285" xfId="563"/>
    <cellStyle name="표준 285 2" xfId="564"/>
    <cellStyle name="표준 285 3" xfId="565"/>
    <cellStyle name="표준 286" xfId="566"/>
    <cellStyle name="표준 286 2" xfId="567"/>
    <cellStyle name="표준 286 3" xfId="568"/>
    <cellStyle name="표준 287" xfId="569"/>
    <cellStyle name="표준 287 2" xfId="570"/>
    <cellStyle name="표준 287 3" xfId="571"/>
    <cellStyle name="표준 288" xfId="572"/>
    <cellStyle name="표준 288 2" xfId="573"/>
    <cellStyle name="표준 288 3" xfId="574"/>
    <cellStyle name="표준 289" xfId="575"/>
    <cellStyle name="표준 289 2" xfId="576"/>
    <cellStyle name="표준 289 3" xfId="577"/>
    <cellStyle name="표준 29" xfId="578"/>
    <cellStyle name="표준 29 2" xfId="579"/>
    <cellStyle name="표준 29 3" xfId="580"/>
    <cellStyle name="표준 29 4" xfId="581"/>
    <cellStyle name="표준 290" xfId="582"/>
    <cellStyle name="표준 290 2" xfId="583"/>
    <cellStyle name="표준 290 3" xfId="584"/>
    <cellStyle name="표준 291" xfId="585"/>
    <cellStyle name="표준 291 2" xfId="586"/>
    <cellStyle name="표준 291 3" xfId="587"/>
    <cellStyle name="표준 292" xfId="588"/>
    <cellStyle name="표준 292 2" xfId="589"/>
    <cellStyle name="표준 292 3" xfId="590"/>
    <cellStyle name="표준 293" xfId="591"/>
    <cellStyle name="표준 293 2" xfId="592"/>
    <cellStyle name="표준 293 3" xfId="593"/>
    <cellStyle name="표준 294" xfId="594"/>
    <cellStyle name="표준 294 2" xfId="595"/>
    <cellStyle name="표준 294 3" xfId="596"/>
    <cellStyle name="표준 295" xfId="597"/>
    <cellStyle name="표준 295 2" xfId="598"/>
    <cellStyle name="표준 295 3" xfId="599"/>
    <cellStyle name="표준 296" xfId="600"/>
    <cellStyle name="표준 296 2" xfId="601"/>
    <cellStyle name="표준 296 3" xfId="602"/>
    <cellStyle name="표준 297" xfId="603"/>
    <cellStyle name="표준 297 2" xfId="604"/>
    <cellStyle name="표준 297 3" xfId="605"/>
    <cellStyle name="표준 298" xfId="606"/>
    <cellStyle name="표준 298 2" xfId="607"/>
    <cellStyle name="표준 298 3" xfId="608"/>
    <cellStyle name="표준 299" xfId="609"/>
    <cellStyle name="표준 299 2" xfId="610"/>
    <cellStyle name="표준 299 3" xfId="611"/>
    <cellStyle name="표준 3" xfId="612"/>
    <cellStyle name="표준 3 2" xfId="613"/>
    <cellStyle name="표준 3 3" xfId="614"/>
    <cellStyle name="표준 3 4" xfId="615"/>
    <cellStyle name="표준 30" xfId="616"/>
    <cellStyle name="표준 30 2" xfId="617"/>
    <cellStyle name="표준 30 3" xfId="618"/>
    <cellStyle name="표준 30 4" xfId="619"/>
    <cellStyle name="표준 300" xfId="620"/>
    <cellStyle name="표준 300 2" xfId="621"/>
    <cellStyle name="표준 300 3" xfId="622"/>
    <cellStyle name="표준 301" xfId="623"/>
    <cellStyle name="표준 301 2" xfId="624"/>
    <cellStyle name="표준 301 3" xfId="625"/>
    <cellStyle name="표준 302" xfId="626"/>
    <cellStyle name="표준 302 2" xfId="627"/>
    <cellStyle name="표준 302 3" xfId="628"/>
    <cellStyle name="표준 303" xfId="629"/>
    <cellStyle name="표준 303 2" xfId="630"/>
    <cellStyle name="표준 303 3" xfId="631"/>
    <cellStyle name="표준 304" xfId="632"/>
    <cellStyle name="표준 304 2" xfId="633"/>
    <cellStyle name="표준 304 3" xfId="634"/>
    <cellStyle name="표준 305" xfId="635"/>
    <cellStyle name="표준 305 2" xfId="636"/>
    <cellStyle name="표준 305 3" xfId="637"/>
    <cellStyle name="표준 306" xfId="638"/>
    <cellStyle name="표준 306 2" xfId="639"/>
    <cellStyle name="표준 306 3" xfId="640"/>
    <cellStyle name="표준 307" xfId="641"/>
    <cellStyle name="표준 307 2" xfId="642"/>
    <cellStyle name="표준 307 3" xfId="643"/>
    <cellStyle name="표준 308" xfId="644"/>
    <cellStyle name="표준 308 2" xfId="645"/>
    <cellStyle name="표준 308 3" xfId="646"/>
    <cellStyle name="표준 309" xfId="647"/>
    <cellStyle name="표준 309 2" xfId="648"/>
    <cellStyle name="표준 31" xfId="649"/>
    <cellStyle name="표준 31 2" xfId="650"/>
    <cellStyle name="표준 31 3" xfId="651"/>
    <cellStyle name="표준 31 4" xfId="652"/>
    <cellStyle name="표준 310" xfId="653"/>
    <cellStyle name="표준 310 2" xfId="654"/>
    <cellStyle name="표준 311" xfId="655"/>
    <cellStyle name="표준 311 2" xfId="656"/>
    <cellStyle name="표준 312" xfId="657"/>
    <cellStyle name="표준 312 2" xfId="658"/>
    <cellStyle name="표준 313" xfId="659"/>
    <cellStyle name="표준 313 2" xfId="660"/>
    <cellStyle name="표준 314" xfId="661"/>
    <cellStyle name="표준 314 2" xfId="662"/>
    <cellStyle name="표준 315" xfId="663"/>
    <cellStyle name="표준 315 2" xfId="664"/>
    <cellStyle name="표준 316" xfId="665"/>
    <cellStyle name="표준 316 2" xfId="666"/>
    <cellStyle name="표준 317" xfId="667"/>
    <cellStyle name="표준 317 2" xfId="668"/>
    <cellStyle name="표준 318" xfId="669"/>
    <cellStyle name="표준 318 2" xfId="670"/>
    <cellStyle name="표준 319" xfId="671"/>
    <cellStyle name="표준 319 2" xfId="672"/>
    <cellStyle name="표준 32" xfId="673"/>
    <cellStyle name="표준 32 2" xfId="674"/>
    <cellStyle name="표준 32 3" xfId="675"/>
    <cellStyle name="표준 32 4" xfId="676"/>
    <cellStyle name="표준 320" xfId="677"/>
    <cellStyle name="표준 320 2" xfId="678"/>
    <cellStyle name="표준 321" xfId="679"/>
    <cellStyle name="표준 321 2" xfId="680"/>
    <cellStyle name="표준 322" xfId="681"/>
    <cellStyle name="표준 322 2" xfId="682"/>
    <cellStyle name="표준 323" xfId="683"/>
    <cellStyle name="표준 323 2" xfId="684"/>
    <cellStyle name="표준 324" xfId="685"/>
    <cellStyle name="표준 324 2" xfId="686"/>
    <cellStyle name="표준 325" xfId="687"/>
    <cellStyle name="표준 325 2" xfId="688"/>
    <cellStyle name="표준 326" xfId="689"/>
    <cellStyle name="표준 326 2" xfId="690"/>
    <cellStyle name="표준 327" xfId="691"/>
    <cellStyle name="표준 327 2" xfId="692"/>
    <cellStyle name="표준 328" xfId="693"/>
    <cellStyle name="표준 329" xfId="694"/>
    <cellStyle name="표준 33" xfId="695"/>
    <cellStyle name="표준 33 2" xfId="696"/>
    <cellStyle name="표준 33 3" xfId="697"/>
    <cellStyle name="표준 33 4" xfId="698"/>
    <cellStyle name="표준 330" xfId="699"/>
    <cellStyle name="표준 331" xfId="700"/>
    <cellStyle name="표준 332" xfId="701"/>
    <cellStyle name="표준 333" xfId="702"/>
    <cellStyle name="표준 334" xfId="703"/>
    <cellStyle name="표준 335" xfId="704"/>
    <cellStyle name="표준 335 2" xfId="705"/>
    <cellStyle name="표준 336" xfId="706"/>
    <cellStyle name="표준 337" xfId="707"/>
    <cellStyle name="표준 338" xfId="708"/>
    <cellStyle name="표준 339" xfId="709"/>
    <cellStyle name="표준 34" xfId="710"/>
    <cellStyle name="표준 34 2" xfId="711"/>
    <cellStyle name="표준 34 3" xfId="712"/>
    <cellStyle name="표준 34 4" xfId="713"/>
    <cellStyle name="표준 340" xfId="714"/>
    <cellStyle name="표준 341" xfId="715"/>
    <cellStyle name="표준 342" xfId="716"/>
    <cellStyle name="표준 343" xfId="717"/>
    <cellStyle name="표준 344" xfId="718"/>
    <cellStyle name="표준 345" xfId="719"/>
    <cellStyle name="표준 346" xfId="720"/>
    <cellStyle name="표준 347" xfId="721"/>
    <cellStyle name="표준 348" xfId="722"/>
    <cellStyle name="표준 349" xfId="723"/>
    <cellStyle name="표준 35" xfId="724"/>
    <cellStyle name="표준 35 2" xfId="725"/>
    <cellStyle name="표준 35 3" xfId="726"/>
    <cellStyle name="표준 35 4" xfId="727"/>
    <cellStyle name="표준 350" xfId="728"/>
    <cellStyle name="표준 351" xfId="729"/>
    <cellStyle name="표준 352" xfId="730"/>
    <cellStyle name="표준 353" xfId="731"/>
    <cellStyle name="표준 354" xfId="732"/>
    <cellStyle name="표준 355" xfId="733"/>
    <cellStyle name="표준 356" xfId="734"/>
    <cellStyle name="표준 357" xfId="735"/>
    <cellStyle name="표준 358" xfId="736"/>
    <cellStyle name="표준 359" xfId="737"/>
    <cellStyle name="표준 36" xfId="738"/>
    <cellStyle name="표준 36 2" xfId="739"/>
    <cellStyle name="표준 36 3" xfId="740"/>
    <cellStyle name="표준 36 4" xfId="741"/>
    <cellStyle name="표준 360" xfId="742"/>
    <cellStyle name="표준 361" xfId="743"/>
    <cellStyle name="표준 362" xfId="744"/>
    <cellStyle name="표준 363" xfId="745"/>
    <cellStyle name="표준 364" xfId="746"/>
    <cellStyle name="표준 37" xfId="747"/>
    <cellStyle name="표준 37 2" xfId="748"/>
    <cellStyle name="표준 37 3" xfId="749"/>
    <cellStyle name="표준 37 4" xfId="750"/>
    <cellStyle name="표준 38" xfId="751"/>
    <cellStyle name="표준 38 2" xfId="752"/>
    <cellStyle name="표준 38 2 2" xfId="753"/>
    <cellStyle name="표준 38 2 3" xfId="754"/>
    <cellStyle name="표준 38 2 4" xfId="755"/>
    <cellStyle name="표준 38 3" xfId="756"/>
    <cellStyle name="표준 38 3 2" xfId="757"/>
    <cellStyle name="표준 38 3 3" xfId="758"/>
    <cellStyle name="표준 38 3 4" xfId="759"/>
    <cellStyle name="표준 38 4" xfId="760"/>
    <cellStyle name="표준 38 4 2" xfId="761"/>
    <cellStyle name="표준 38 4 3" xfId="762"/>
    <cellStyle name="표준 38 4 4" xfId="763"/>
    <cellStyle name="표준 38 5" xfId="764"/>
    <cellStyle name="표준 38 6" xfId="765"/>
    <cellStyle name="표준 38 7" xfId="766"/>
    <cellStyle name="표준 38_계획도" xfId="767"/>
    <cellStyle name="표준 39" xfId="768"/>
    <cellStyle name="표준 39 2" xfId="769"/>
    <cellStyle name="표준 39 2 2" xfId="770"/>
    <cellStyle name="표준 39 2 3" xfId="771"/>
    <cellStyle name="표준 39 2 4" xfId="772"/>
    <cellStyle name="표준 39 3" xfId="773"/>
    <cellStyle name="표준 39 3 2" xfId="774"/>
    <cellStyle name="표준 39 3 3" xfId="775"/>
    <cellStyle name="표준 39 3 4" xfId="776"/>
    <cellStyle name="표준 39 4" xfId="777"/>
    <cellStyle name="표준 39 4 2" xfId="778"/>
    <cellStyle name="표준 39 4 3" xfId="779"/>
    <cellStyle name="표준 39 4 4" xfId="780"/>
    <cellStyle name="표준 39 5" xfId="781"/>
    <cellStyle name="표준 39 6" xfId="782"/>
    <cellStyle name="표준 39 7" xfId="783"/>
    <cellStyle name="표준 39_계획도" xfId="784"/>
    <cellStyle name="표준 4" xfId="785"/>
    <cellStyle name="표준 4 2" xfId="786"/>
    <cellStyle name="표준 4 3" xfId="787"/>
    <cellStyle name="표준 4 4" xfId="788"/>
    <cellStyle name="표준 4 5" xfId="789"/>
    <cellStyle name="표준 40" xfId="790"/>
    <cellStyle name="표준 40 2" xfId="791"/>
    <cellStyle name="표준 40 2 2" xfId="792"/>
    <cellStyle name="표준 40 2 3" xfId="793"/>
    <cellStyle name="표준 40 2 4" xfId="794"/>
    <cellStyle name="표준 40 3" xfId="795"/>
    <cellStyle name="표준 40 3 2" xfId="796"/>
    <cellStyle name="표준 40 3 3" xfId="797"/>
    <cellStyle name="표준 40 3 4" xfId="798"/>
    <cellStyle name="표준 40 4" xfId="799"/>
    <cellStyle name="표준 40 4 2" xfId="800"/>
    <cellStyle name="표준 40 4 3" xfId="801"/>
    <cellStyle name="표준 40 4 4" xfId="802"/>
    <cellStyle name="표준 40 5" xfId="803"/>
    <cellStyle name="표준 40 6" xfId="804"/>
    <cellStyle name="표준 40 7" xfId="805"/>
    <cellStyle name="표준 40_계획도" xfId="806"/>
    <cellStyle name="표준 41" xfId="807"/>
    <cellStyle name="표준 41 2" xfId="808"/>
    <cellStyle name="표준 41 2 2" xfId="809"/>
    <cellStyle name="표준 41 2 3" xfId="810"/>
    <cellStyle name="표준 41 2 4" xfId="811"/>
    <cellStyle name="표준 41 3" xfId="812"/>
    <cellStyle name="표준 41 3 2" xfId="813"/>
    <cellStyle name="표준 41 3 3" xfId="814"/>
    <cellStyle name="표준 41 3 4" xfId="815"/>
    <cellStyle name="표준 41 4" xfId="816"/>
    <cellStyle name="표준 41 4 2" xfId="817"/>
    <cellStyle name="표준 41 4 3" xfId="818"/>
    <cellStyle name="표준 41 4 4" xfId="819"/>
    <cellStyle name="표준 41 5" xfId="820"/>
    <cellStyle name="표준 41 6" xfId="821"/>
    <cellStyle name="표준 41 7" xfId="822"/>
    <cellStyle name="표준 41_계획도" xfId="823"/>
    <cellStyle name="표준 42" xfId="824"/>
    <cellStyle name="표준 42 2" xfId="825"/>
    <cellStyle name="표준 42 2 2" xfId="826"/>
    <cellStyle name="표준 42 2 3" xfId="827"/>
    <cellStyle name="표준 42 2 4" xfId="828"/>
    <cellStyle name="표준 42 3" xfId="829"/>
    <cellStyle name="표준 42 3 2" xfId="830"/>
    <cellStyle name="표준 42 3 3" xfId="831"/>
    <cellStyle name="표준 42 3 4" xfId="832"/>
    <cellStyle name="표준 42 4" xfId="833"/>
    <cellStyle name="표준 42 4 2" xfId="834"/>
    <cellStyle name="표준 42 4 3" xfId="835"/>
    <cellStyle name="표준 42 4 4" xfId="836"/>
    <cellStyle name="표준 42 5" xfId="837"/>
    <cellStyle name="표준 42 6" xfId="838"/>
    <cellStyle name="표준 42 7" xfId="839"/>
    <cellStyle name="표준 42_계획도" xfId="840"/>
    <cellStyle name="표준 43" xfId="841"/>
    <cellStyle name="표준 43 2" xfId="842"/>
    <cellStyle name="표준 43 3" xfId="843"/>
    <cellStyle name="표준 43 4" xfId="844"/>
    <cellStyle name="표준 44" xfId="845"/>
    <cellStyle name="표준 44 2" xfId="846"/>
    <cellStyle name="표준 44 2 2" xfId="847"/>
    <cellStyle name="표준 44 2 3" xfId="848"/>
    <cellStyle name="표준 44 2 4" xfId="849"/>
    <cellStyle name="표준 44 3" xfId="850"/>
    <cellStyle name="표준 44 3 2" xfId="851"/>
    <cellStyle name="표준 44 3 3" xfId="852"/>
    <cellStyle name="표준 44 3 4" xfId="853"/>
    <cellStyle name="표준 44 4" xfId="854"/>
    <cellStyle name="표준 44 4 2" xfId="855"/>
    <cellStyle name="표준 44 4 3" xfId="856"/>
    <cellStyle name="표준 44 4 4" xfId="857"/>
    <cellStyle name="표준 44 5" xfId="858"/>
    <cellStyle name="표준 44 6" xfId="859"/>
    <cellStyle name="표준 44 7" xfId="860"/>
    <cellStyle name="표준 44_계획도" xfId="861"/>
    <cellStyle name="표준 45" xfId="862"/>
    <cellStyle name="표준 45 2" xfId="863"/>
    <cellStyle name="표준 45 2 2" xfId="864"/>
    <cellStyle name="표준 45 2 3" xfId="865"/>
    <cellStyle name="표준 45 2 4" xfId="866"/>
    <cellStyle name="표준 45 3" xfId="867"/>
    <cellStyle name="표준 45 3 2" xfId="868"/>
    <cellStyle name="표준 45 3 3" xfId="869"/>
    <cellStyle name="표준 45 3 4" xfId="870"/>
    <cellStyle name="표준 45 4" xfId="871"/>
    <cellStyle name="표준 45 4 2" xfId="872"/>
    <cellStyle name="표준 45 4 3" xfId="873"/>
    <cellStyle name="표준 45 4 4" xfId="874"/>
    <cellStyle name="표준 45 5" xfId="875"/>
    <cellStyle name="표준 45 6" xfId="876"/>
    <cellStyle name="표준 45 7" xfId="877"/>
    <cellStyle name="표준 45_계획도" xfId="878"/>
    <cellStyle name="표준 46" xfId="879"/>
    <cellStyle name="표준 46 2" xfId="880"/>
    <cellStyle name="표준 46 2 2" xfId="881"/>
    <cellStyle name="표준 46 2 3" xfId="882"/>
    <cellStyle name="표준 46 2 4" xfId="883"/>
    <cellStyle name="표준 46 3" xfId="884"/>
    <cellStyle name="표준 46 3 2" xfId="885"/>
    <cellStyle name="표준 46 3 3" xfId="886"/>
    <cellStyle name="표준 46 3 4" xfId="887"/>
    <cellStyle name="표준 46 4" xfId="888"/>
    <cellStyle name="표준 46 4 2" xfId="889"/>
    <cellStyle name="표준 46 4 3" xfId="890"/>
    <cellStyle name="표준 46 4 4" xfId="891"/>
    <cellStyle name="표준 46 5" xfId="892"/>
    <cellStyle name="표준 46 6" xfId="893"/>
    <cellStyle name="표준 46 7" xfId="894"/>
    <cellStyle name="표준 46_계획도" xfId="895"/>
    <cellStyle name="표준 47" xfId="896"/>
    <cellStyle name="표준 47 2" xfId="897"/>
    <cellStyle name="표준 47 2 2" xfId="898"/>
    <cellStyle name="표준 47 2 3" xfId="899"/>
    <cellStyle name="표준 47 2 4" xfId="900"/>
    <cellStyle name="표준 47 3" xfId="901"/>
    <cellStyle name="표준 47 3 2" xfId="902"/>
    <cellStyle name="표준 47 3 3" xfId="903"/>
    <cellStyle name="표준 47 3 4" xfId="904"/>
    <cellStyle name="표준 47 4" xfId="905"/>
    <cellStyle name="표준 47 4 2" xfId="906"/>
    <cellStyle name="표준 47 4 3" xfId="907"/>
    <cellStyle name="표준 47 4 4" xfId="908"/>
    <cellStyle name="표준 47 5" xfId="909"/>
    <cellStyle name="표준 47 6" xfId="910"/>
    <cellStyle name="표준 47 7" xfId="911"/>
    <cellStyle name="표준 47_계획도" xfId="912"/>
    <cellStyle name="표준 48" xfId="913"/>
    <cellStyle name="표준 48 2" xfId="914"/>
    <cellStyle name="표준 48 2 2" xfId="915"/>
    <cellStyle name="표준 48 2 3" xfId="916"/>
    <cellStyle name="표준 48 2 4" xfId="917"/>
    <cellStyle name="표준 48 3" xfId="918"/>
    <cellStyle name="표준 48 3 2" xfId="919"/>
    <cellStyle name="표준 48 3 3" xfId="920"/>
    <cellStyle name="표준 48 3 4" xfId="921"/>
    <cellStyle name="표준 48 4" xfId="922"/>
    <cellStyle name="표준 48 4 2" xfId="923"/>
    <cellStyle name="표준 48 4 3" xfId="924"/>
    <cellStyle name="표준 48 4 4" xfId="925"/>
    <cellStyle name="표준 48 5" xfId="926"/>
    <cellStyle name="표준 48 6" xfId="927"/>
    <cellStyle name="표준 48 7" xfId="928"/>
    <cellStyle name="표준 48_계획도" xfId="929"/>
    <cellStyle name="표준 49" xfId="930"/>
    <cellStyle name="표준 49 2" xfId="931"/>
    <cellStyle name="표준 49 2 2" xfId="932"/>
    <cellStyle name="표준 49 2 3" xfId="933"/>
    <cellStyle name="표준 49 2 4" xfId="934"/>
    <cellStyle name="표준 49 3" xfId="935"/>
    <cellStyle name="표준 49 3 2" xfId="936"/>
    <cellStyle name="표준 49 3 3" xfId="937"/>
    <cellStyle name="표준 49 3 4" xfId="938"/>
    <cellStyle name="표준 49 4" xfId="939"/>
    <cellStyle name="표준 49 4 2" xfId="940"/>
    <cellStyle name="표준 49 4 3" xfId="941"/>
    <cellStyle name="표준 49 4 4" xfId="942"/>
    <cellStyle name="표준 49 5" xfId="943"/>
    <cellStyle name="표준 49 6" xfId="944"/>
    <cellStyle name="표준 49 7" xfId="945"/>
    <cellStyle name="표준 49_계획도" xfId="946"/>
    <cellStyle name="표준 5" xfId="947"/>
    <cellStyle name="표준 5 2" xfId="948"/>
    <cellStyle name="표준 5 3" xfId="949"/>
    <cellStyle name="표준 5 4" xfId="950"/>
    <cellStyle name="표준 50" xfId="951"/>
    <cellStyle name="표준 50 2" xfId="952"/>
    <cellStyle name="표준 50 2 2" xfId="953"/>
    <cellStyle name="표준 50 2 3" xfId="954"/>
    <cellStyle name="표준 50 2 4" xfId="955"/>
    <cellStyle name="표준 50 3" xfId="956"/>
    <cellStyle name="표준 50 3 2" xfId="957"/>
    <cellStyle name="표준 50 3 3" xfId="958"/>
    <cellStyle name="표준 50 3 4" xfId="959"/>
    <cellStyle name="표준 50 4" xfId="960"/>
    <cellStyle name="표준 50 4 2" xfId="961"/>
    <cellStyle name="표준 50 4 3" xfId="962"/>
    <cellStyle name="표준 50 4 4" xfId="963"/>
    <cellStyle name="표준 50 5" xfId="964"/>
    <cellStyle name="표준 50 6" xfId="965"/>
    <cellStyle name="표준 50 7" xfId="966"/>
    <cellStyle name="표준 50_계획도" xfId="967"/>
    <cellStyle name="표준 51" xfId="968"/>
    <cellStyle name="표준 51 2" xfId="969"/>
    <cellStyle name="표준 51 2 2" xfId="970"/>
    <cellStyle name="표준 51 2 3" xfId="971"/>
    <cellStyle name="표준 51 2 4" xfId="972"/>
    <cellStyle name="표준 51 3" xfId="973"/>
    <cellStyle name="표준 51 3 2" xfId="974"/>
    <cellStyle name="표준 51 3 3" xfId="975"/>
    <cellStyle name="표준 51 3 4" xfId="976"/>
    <cellStyle name="표준 51 4" xfId="977"/>
    <cellStyle name="표준 51 4 2" xfId="978"/>
    <cellStyle name="표준 51 4 3" xfId="979"/>
    <cellStyle name="표준 51 4 4" xfId="980"/>
    <cellStyle name="표준 51 5" xfId="981"/>
    <cellStyle name="표준 51 6" xfId="982"/>
    <cellStyle name="표준 51 7" xfId="983"/>
    <cellStyle name="표준 51_계획도" xfId="984"/>
    <cellStyle name="표준 52" xfId="985"/>
    <cellStyle name="표준 52 2" xfId="986"/>
    <cellStyle name="표준 52 2 2" xfId="987"/>
    <cellStyle name="표준 52 2 3" xfId="988"/>
    <cellStyle name="표준 52 2 4" xfId="989"/>
    <cellStyle name="표준 52 3" xfId="990"/>
    <cellStyle name="표준 52 3 2" xfId="991"/>
    <cellStyle name="표준 52 3 3" xfId="992"/>
    <cellStyle name="표준 52 3 4" xfId="993"/>
    <cellStyle name="표준 52 4" xfId="994"/>
    <cellStyle name="표준 52 4 2" xfId="995"/>
    <cellStyle name="표준 52 4 3" xfId="996"/>
    <cellStyle name="표준 52 4 4" xfId="997"/>
    <cellStyle name="표준 52 5" xfId="998"/>
    <cellStyle name="표준 52 6" xfId="999"/>
    <cellStyle name="표준 52 7" xfId="1000"/>
    <cellStyle name="표준 52_계획도" xfId="1001"/>
    <cellStyle name="표준 53" xfId="1002"/>
    <cellStyle name="표준 53 2" xfId="1003"/>
    <cellStyle name="표준 53 2 2" xfId="1004"/>
    <cellStyle name="표준 53 2 3" xfId="1005"/>
    <cellStyle name="표준 53 2 4" xfId="1006"/>
    <cellStyle name="표준 53 3" xfId="1007"/>
    <cellStyle name="표준 53 3 2" xfId="1008"/>
    <cellStyle name="표준 53 3 3" xfId="1009"/>
    <cellStyle name="표준 53 3 4" xfId="1010"/>
    <cellStyle name="표준 53 4" xfId="1011"/>
    <cellStyle name="표준 53 4 2" xfId="1012"/>
    <cellStyle name="표준 53 4 3" xfId="1013"/>
    <cellStyle name="표준 53 4 4" xfId="1014"/>
    <cellStyle name="표준 53 5" xfId="1015"/>
    <cellStyle name="표준 53 6" xfId="1016"/>
    <cellStyle name="표준 53 7" xfId="1017"/>
    <cellStyle name="표준 53_계획도" xfId="1018"/>
    <cellStyle name="표준 54" xfId="1019"/>
    <cellStyle name="표준 54 2" xfId="1020"/>
    <cellStyle name="표준 54 2 2" xfId="1021"/>
    <cellStyle name="표준 54 2 3" xfId="1022"/>
    <cellStyle name="표준 54 2 4" xfId="1023"/>
    <cellStyle name="표준 54 3" xfId="1024"/>
    <cellStyle name="표준 54 3 2" xfId="1025"/>
    <cellStyle name="표준 54 3 3" xfId="1026"/>
    <cellStyle name="표준 54 3 4" xfId="1027"/>
    <cellStyle name="표준 54 4" xfId="1028"/>
    <cellStyle name="표준 54 4 2" xfId="1029"/>
    <cellStyle name="표준 54 4 3" xfId="1030"/>
    <cellStyle name="표준 54 4 4" xfId="1031"/>
    <cellStyle name="표준 54 5" xfId="1032"/>
    <cellStyle name="표준 54 6" xfId="1033"/>
    <cellStyle name="표준 54 7" xfId="1034"/>
    <cellStyle name="표준 54_계획도" xfId="1035"/>
    <cellStyle name="표준 55" xfId="1036"/>
    <cellStyle name="표준 55 2" xfId="1037"/>
    <cellStyle name="표준 55 2 2" xfId="1038"/>
    <cellStyle name="표준 55 2 3" xfId="1039"/>
    <cellStyle name="표준 55 2 4" xfId="1040"/>
    <cellStyle name="표준 55 3" xfId="1041"/>
    <cellStyle name="표준 55 3 2" xfId="1042"/>
    <cellStyle name="표준 55 3 3" xfId="1043"/>
    <cellStyle name="표준 55 3 4" xfId="1044"/>
    <cellStyle name="표준 55 4" xfId="1045"/>
    <cellStyle name="표준 55 4 2" xfId="1046"/>
    <cellStyle name="표준 55 4 3" xfId="1047"/>
    <cellStyle name="표준 55 4 4" xfId="1048"/>
    <cellStyle name="표준 55 5" xfId="1049"/>
    <cellStyle name="표준 55 6" xfId="1050"/>
    <cellStyle name="표준 55 7" xfId="1051"/>
    <cellStyle name="표준 55_계획도" xfId="1052"/>
    <cellStyle name="표준 56" xfId="1053"/>
    <cellStyle name="표준 56 2" xfId="1054"/>
    <cellStyle name="표준 56 2 2" xfId="1055"/>
    <cellStyle name="표준 56 2 3" xfId="1056"/>
    <cellStyle name="표준 56 2 4" xfId="1057"/>
    <cellStyle name="표준 56 3" xfId="1058"/>
    <cellStyle name="표준 56 3 2" xfId="1059"/>
    <cellStyle name="표준 56 3 3" xfId="1060"/>
    <cellStyle name="표준 56 3 4" xfId="1061"/>
    <cellStyle name="표준 56 4" xfId="1062"/>
    <cellStyle name="표준 56 4 2" xfId="1063"/>
    <cellStyle name="표준 56 4 3" xfId="1064"/>
    <cellStyle name="표준 56 4 4" xfId="1065"/>
    <cellStyle name="표준 56 5" xfId="1066"/>
    <cellStyle name="표준 56 6" xfId="1067"/>
    <cellStyle name="표준 56 7" xfId="1068"/>
    <cellStyle name="표준 56_계획도" xfId="1069"/>
    <cellStyle name="표준 57" xfId="1070"/>
    <cellStyle name="표준 57 2" xfId="1071"/>
    <cellStyle name="표준 57 2 2" xfId="1072"/>
    <cellStyle name="표준 57 2 3" xfId="1073"/>
    <cellStyle name="표준 57 2 4" xfId="1074"/>
    <cellStyle name="표준 57 3" xfId="1075"/>
    <cellStyle name="표준 57 3 2" xfId="1076"/>
    <cellStyle name="표준 57 3 3" xfId="1077"/>
    <cellStyle name="표준 57 3 4" xfId="1078"/>
    <cellStyle name="표준 57 4" xfId="1079"/>
    <cellStyle name="표준 57 4 2" xfId="1080"/>
    <cellStyle name="표준 57 4 3" xfId="1081"/>
    <cellStyle name="표준 57 4 4" xfId="1082"/>
    <cellStyle name="표준 57 5" xfId="1083"/>
    <cellStyle name="표준 57 6" xfId="1084"/>
    <cellStyle name="표준 57 7" xfId="1085"/>
    <cellStyle name="표준 57_계획도" xfId="1086"/>
    <cellStyle name="표준 58" xfId="1087"/>
    <cellStyle name="표준 58 2" xfId="1088"/>
    <cellStyle name="표준 58 2 2" xfId="1089"/>
    <cellStyle name="표준 58 2 3" xfId="1090"/>
    <cellStyle name="표준 58 2 4" xfId="1091"/>
    <cellStyle name="표준 58 3" xfId="1092"/>
    <cellStyle name="표준 58 3 2" xfId="1093"/>
    <cellStyle name="표준 58 3 3" xfId="1094"/>
    <cellStyle name="표준 58 3 4" xfId="1095"/>
    <cellStyle name="표준 58 4" xfId="1096"/>
    <cellStyle name="표준 58 4 2" xfId="1097"/>
    <cellStyle name="표준 58 4 3" xfId="1098"/>
    <cellStyle name="표준 58 4 4" xfId="1099"/>
    <cellStyle name="표준 58 5" xfId="1100"/>
    <cellStyle name="표준 58 6" xfId="1101"/>
    <cellStyle name="표준 58 7" xfId="1102"/>
    <cellStyle name="표준 58_계획도" xfId="1103"/>
    <cellStyle name="표준 59" xfId="1104"/>
    <cellStyle name="표준 59 2" xfId="1105"/>
    <cellStyle name="표준 59 2 2" xfId="1106"/>
    <cellStyle name="표준 59 2 3" xfId="1107"/>
    <cellStyle name="표준 59 2 4" xfId="1108"/>
    <cellStyle name="표준 59 3" xfId="1109"/>
    <cellStyle name="표준 59 3 2" xfId="1110"/>
    <cellStyle name="표준 59 3 3" xfId="1111"/>
    <cellStyle name="표준 59 3 4" xfId="1112"/>
    <cellStyle name="표준 59 4" xfId="1113"/>
    <cellStyle name="표준 59 4 2" xfId="1114"/>
    <cellStyle name="표준 59 4 3" xfId="1115"/>
    <cellStyle name="표준 59 4 4" xfId="1116"/>
    <cellStyle name="표준 59 5" xfId="1117"/>
    <cellStyle name="표준 59 6" xfId="1118"/>
    <cellStyle name="표준 59 7" xfId="1119"/>
    <cellStyle name="표준 59_계획도" xfId="1120"/>
    <cellStyle name="표준 6" xfId="1121"/>
    <cellStyle name="표준 6 2" xfId="1122"/>
    <cellStyle name="표준 6 3" xfId="1123"/>
    <cellStyle name="표준 6 4" xfId="1124"/>
    <cellStyle name="표준 60" xfId="1125"/>
    <cellStyle name="표준 60 2" xfId="1126"/>
    <cellStyle name="표준 60 2 2" xfId="1127"/>
    <cellStyle name="표준 60 2 3" xfId="1128"/>
    <cellStyle name="표준 60 2 4" xfId="1129"/>
    <cellStyle name="표준 60 3" xfId="1130"/>
    <cellStyle name="표준 60 3 2" xfId="1131"/>
    <cellStyle name="표준 60 3 3" xfId="1132"/>
    <cellStyle name="표준 60 3 4" xfId="1133"/>
    <cellStyle name="표준 60 4" xfId="1134"/>
    <cellStyle name="표준 60 4 2" xfId="1135"/>
    <cellStyle name="표준 60 4 3" xfId="1136"/>
    <cellStyle name="표준 60 4 4" xfId="1137"/>
    <cellStyle name="표준 60 5" xfId="1138"/>
    <cellStyle name="표준 60 6" xfId="1139"/>
    <cellStyle name="표준 60 7" xfId="1140"/>
    <cellStyle name="표준 60_계획도" xfId="1141"/>
    <cellStyle name="표준 61" xfId="1142"/>
    <cellStyle name="표준 61 2" xfId="1143"/>
    <cellStyle name="표준 61 2 2" xfId="1144"/>
    <cellStyle name="표준 61 2 3" xfId="1145"/>
    <cellStyle name="표준 61 2 4" xfId="1146"/>
    <cellStyle name="표준 61 3" xfId="1147"/>
    <cellStyle name="표준 61 3 2" xfId="1148"/>
    <cellStyle name="표준 61 3 3" xfId="1149"/>
    <cellStyle name="표준 61 3 4" xfId="1150"/>
    <cellStyle name="표준 61 4" xfId="1151"/>
    <cellStyle name="표준 61 4 2" xfId="1152"/>
    <cellStyle name="표준 61 4 3" xfId="1153"/>
    <cellStyle name="표준 61 4 4" xfId="1154"/>
    <cellStyle name="표준 61 5" xfId="1155"/>
    <cellStyle name="표준 61 6" xfId="1156"/>
    <cellStyle name="표준 61 7" xfId="1157"/>
    <cellStyle name="표준 61_계획도" xfId="1158"/>
    <cellStyle name="표준 62" xfId="1159"/>
    <cellStyle name="표준 62 2" xfId="1160"/>
    <cellStyle name="표준 62 3" xfId="1161"/>
    <cellStyle name="표준 62 4" xfId="1162"/>
    <cellStyle name="표준 63" xfId="1163"/>
    <cellStyle name="표준 63 2" xfId="1164"/>
    <cellStyle name="표준 63 3" xfId="1165"/>
    <cellStyle name="표준 63 4" xfId="1166"/>
    <cellStyle name="표준 64" xfId="1167"/>
    <cellStyle name="표준 64 2" xfId="1168"/>
    <cellStyle name="표준 64 3" xfId="1169"/>
    <cellStyle name="표준 64 4" xfId="1170"/>
    <cellStyle name="표준 65" xfId="1171"/>
    <cellStyle name="표준 65 2" xfId="1172"/>
    <cellStyle name="표준 65 3" xfId="1173"/>
    <cellStyle name="표준 65 4" xfId="1174"/>
    <cellStyle name="표준 66" xfId="1175"/>
    <cellStyle name="표준 66 2" xfId="1176"/>
    <cellStyle name="표준 66 3" xfId="1177"/>
    <cellStyle name="표준 66 4" xfId="1178"/>
    <cellStyle name="표준 67" xfId="1179"/>
    <cellStyle name="표준 67 2" xfId="1180"/>
    <cellStyle name="표준 67 3" xfId="1181"/>
    <cellStyle name="표준 67 4" xfId="1182"/>
    <cellStyle name="표준 68" xfId="1183"/>
    <cellStyle name="표준 68 2" xfId="1184"/>
    <cellStyle name="표준 68 3" xfId="1185"/>
    <cellStyle name="표준 68 4" xfId="1186"/>
    <cellStyle name="표준 69" xfId="1187"/>
    <cellStyle name="표준 69 2" xfId="1188"/>
    <cellStyle name="표준 69 3" xfId="1189"/>
    <cellStyle name="표준 69 4" xfId="1190"/>
    <cellStyle name="표준 7" xfId="1191"/>
    <cellStyle name="표준 7 2" xfId="1192"/>
    <cellStyle name="표준 7 3" xfId="1193"/>
    <cellStyle name="표준 7 4" xfId="1194"/>
    <cellStyle name="표준 70" xfId="1195"/>
    <cellStyle name="표준 70 2" xfId="1196"/>
    <cellStyle name="표준 70 3" xfId="1197"/>
    <cellStyle name="표준 70 4" xfId="1198"/>
    <cellStyle name="표준 71" xfId="1199"/>
    <cellStyle name="표준 71 2" xfId="1200"/>
    <cellStyle name="표준 71 3" xfId="1201"/>
    <cellStyle name="표준 71 4" xfId="1202"/>
    <cellStyle name="표준 72" xfId="1203"/>
    <cellStyle name="표준 72 2" xfId="1204"/>
    <cellStyle name="표준 72 3" xfId="1205"/>
    <cellStyle name="표준 72 4" xfId="1206"/>
    <cellStyle name="표준 73" xfId="1207"/>
    <cellStyle name="표준 73 2" xfId="1208"/>
    <cellStyle name="표준 73 3" xfId="1209"/>
    <cellStyle name="표준 73 4" xfId="1210"/>
    <cellStyle name="표준 74" xfId="1211"/>
    <cellStyle name="표준 74 2" xfId="1212"/>
    <cellStyle name="표준 74 3" xfId="1213"/>
    <cellStyle name="표준 74 4" xfId="1214"/>
    <cellStyle name="표준 75" xfId="1215"/>
    <cellStyle name="표준 75 2" xfId="1216"/>
    <cellStyle name="표준 75 3" xfId="1217"/>
    <cellStyle name="표준 75 4" xfId="1218"/>
    <cellStyle name="표준 76" xfId="1219"/>
    <cellStyle name="표준 76 2" xfId="1220"/>
    <cellStyle name="표준 76 3" xfId="1221"/>
    <cellStyle name="표준 76 4" xfId="1222"/>
    <cellStyle name="표준 77" xfId="1223"/>
    <cellStyle name="표준 77 2" xfId="1224"/>
    <cellStyle name="표준 77 3" xfId="1225"/>
    <cellStyle name="표준 77 4" xfId="1226"/>
    <cellStyle name="표준 78" xfId="1227"/>
    <cellStyle name="표준 78 2" xfId="1228"/>
    <cellStyle name="표준 78 3" xfId="1229"/>
    <cellStyle name="표준 78 4" xfId="1230"/>
    <cellStyle name="표준 79" xfId="1231"/>
    <cellStyle name="표준 79 2" xfId="1232"/>
    <cellStyle name="표준 79 3" xfId="1233"/>
    <cellStyle name="표준 79 4" xfId="1234"/>
    <cellStyle name="표준 8" xfId="1235"/>
    <cellStyle name="표준 8 2" xfId="1236"/>
    <cellStyle name="표준 8 3" xfId="1237"/>
    <cellStyle name="표준 8 4" xfId="1238"/>
    <cellStyle name="표준 80" xfId="1239"/>
    <cellStyle name="표준 80 2" xfId="1240"/>
    <cellStyle name="표준 80 3" xfId="1241"/>
    <cellStyle name="표준 80 4" xfId="1242"/>
    <cellStyle name="표준 81" xfId="1243"/>
    <cellStyle name="표준 81 2" xfId="1244"/>
    <cellStyle name="표준 81 3" xfId="1245"/>
    <cellStyle name="표준 81 4" xfId="1246"/>
    <cellStyle name="표준 82" xfId="1247"/>
    <cellStyle name="표준 82 2" xfId="1248"/>
    <cellStyle name="표준 82 3" xfId="1249"/>
    <cellStyle name="표준 82 4" xfId="1250"/>
    <cellStyle name="표준 83" xfId="1251"/>
    <cellStyle name="표준 83 2" xfId="1252"/>
    <cellStyle name="표준 83 3" xfId="1253"/>
    <cellStyle name="표준 83 4" xfId="1254"/>
    <cellStyle name="표준 84" xfId="1255"/>
    <cellStyle name="표준 84 2" xfId="1256"/>
    <cellStyle name="표준 84 3" xfId="1257"/>
    <cellStyle name="표준 84 4" xfId="1258"/>
    <cellStyle name="표준 85" xfId="1259"/>
    <cellStyle name="표준 85 2" xfId="1260"/>
    <cellStyle name="표준 85 3" xfId="1261"/>
    <cellStyle name="표준 85 4" xfId="1262"/>
    <cellStyle name="표준 86" xfId="1263"/>
    <cellStyle name="표준 86 2" xfId="1264"/>
    <cellStyle name="표준 86 3" xfId="1265"/>
    <cellStyle name="표준 86 4" xfId="1266"/>
    <cellStyle name="표준 87" xfId="1267"/>
    <cellStyle name="표준 87 2" xfId="1268"/>
    <cellStyle name="표준 87 3" xfId="1269"/>
    <cellStyle name="표준 87 4" xfId="1270"/>
    <cellStyle name="표준 88" xfId="1271"/>
    <cellStyle name="표준 88 2" xfId="1272"/>
    <cellStyle name="표준 88 3" xfId="1273"/>
    <cellStyle name="표준 88 4" xfId="1274"/>
    <cellStyle name="표준 89" xfId="1275"/>
    <cellStyle name="표준 89 2" xfId="1276"/>
    <cellStyle name="표준 89 3" xfId="1277"/>
    <cellStyle name="표준 89 4" xfId="1278"/>
    <cellStyle name="표준 9" xfId="1279"/>
    <cellStyle name="표준 9 2" xfId="1280"/>
    <cellStyle name="표준 9 3" xfId="1281"/>
    <cellStyle name="표준 9 4" xfId="1282"/>
    <cellStyle name="표준 90" xfId="1283"/>
    <cellStyle name="표준 90 2" xfId="1284"/>
    <cellStyle name="표준 90 3" xfId="1285"/>
    <cellStyle name="표준 90 4" xfId="1286"/>
    <cellStyle name="표준 91" xfId="1287"/>
    <cellStyle name="표준 91 2" xfId="1288"/>
    <cellStyle name="표준 91 3" xfId="1289"/>
    <cellStyle name="표준 91 4" xfId="1290"/>
    <cellStyle name="표준 92" xfId="1291"/>
    <cellStyle name="표준 92 2" xfId="1292"/>
    <cellStyle name="표준 92 3" xfId="1293"/>
    <cellStyle name="표준 92 4" xfId="1294"/>
    <cellStyle name="표준 93" xfId="1295"/>
    <cellStyle name="표준 93 2" xfId="1296"/>
    <cellStyle name="표준 93 3" xfId="1297"/>
    <cellStyle name="표준 94" xfId="1298"/>
    <cellStyle name="표준 94 2" xfId="1299"/>
    <cellStyle name="표준 94 3" xfId="1300"/>
    <cellStyle name="표준 95" xfId="1301"/>
    <cellStyle name="표준 95 2" xfId="1302"/>
    <cellStyle name="표준 95 3" xfId="1303"/>
    <cellStyle name="표준 96" xfId="1304"/>
    <cellStyle name="표준 96 2" xfId="1305"/>
    <cellStyle name="표준 96 3" xfId="1306"/>
    <cellStyle name="표준 96 4" xfId="1307"/>
    <cellStyle name="표준 97" xfId="1308"/>
    <cellStyle name="표준 97 2" xfId="1309"/>
    <cellStyle name="표준 97 3" xfId="1310"/>
    <cellStyle name="표준 98" xfId="1311"/>
    <cellStyle name="표준 98 2" xfId="1312"/>
    <cellStyle name="표준 98 3" xfId="1313"/>
    <cellStyle name="표준 98 4" xfId="1314"/>
    <cellStyle name="표준 99" xfId="1315"/>
    <cellStyle name="표준 99 2" xfId="1316"/>
    <cellStyle name="표준 99 3" xfId="1317"/>
    <cellStyle name="표준 99 4" xfId="1318"/>
    <cellStyle name="하이퍼링크 2" xfId="1319"/>
    <cellStyle name="하이퍼링크 3" xfId="1320"/>
    <cellStyle name="합산" xfId="1321"/>
    <cellStyle name="화폐기호" xfId="1322"/>
    <cellStyle name="화폐기호0" xfId="13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66162898992526E-2"/>
          <c:y val="0.10599073717183959"/>
          <c:w val="0.88537623825247669"/>
          <c:h val="0.7362844679380115"/>
        </c:manualLayout>
      </c:layout>
      <c:lineChart>
        <c:grouping val="standard"/>
        <c:varyColors val="0"/>
        <c:ser>
          <c:idx val="4"/>
          <c:order val="0"/>
          <c:tx>
            <c:strRef>
              <c:f>유수율현황!$E$27</c:f>
              <c:strCache>
                <c:ptCount val="1"/>
                <c:pt idx="0">
                  <c:v>유수율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유수율현황!$A$28:$A$47</c:f>
              <c:strCache>
                <c:ptCount val="20"/>
                <c:pt idx="0">
                  <c:v>1996년</c:v>
                </c:pt>
                <c:pt idx="1">
                  <c:v>1997년</c:v>
                </c:pt>
                <c:pt idx="2">
                  <c:v>1998년</c:v>
                </c:pt>
                <c:pt idx="3">
                  <c:v>1999년</c:v>
                </c:pt>
                <c:pt idx="4">
                  <c:v>2000년</c:v>
                </c:pt>
                <c:pt idx="5">
                  <c:v>2001년</c:v>
                </c:pt>
                <c:pt idx="6">
                  <c:v>2002년</c:v>
                </c:pt>
                <c:pt idx="7">
                  <c:v>2003년</c:v>
                </c:pt>
                <c:pt idx="8">
                  <c:v>2004년</c:v>
                </c:pt>
                <c:pt idx="9">
                  <c:v>2005년</c:v>
                </c:pt>
                <c:pt idx="10">
                  <c:v>2006년</c:v>
                </c:pt>
                <c:pt idx="11">
                  <c:v>2007년</c:v>
                </c:pt>
                <c:pt idx="12">
                  <c:v>2008년</c:v>
                </c:pt>
                <c:pt idx="13">
                  <c:v>2009년</c:v>
                </c:pt>
                <c:pt idx="14">
                  <c:v>2010년</c:v>
                </c:pt>
                <c:pt idx="15">
                  <c:v>2011년</c:v>
                </c:pt>
                <c:pt idx="16">
                  <c:v>2012년</c:v>
                </c:pt>
                <c:pt idx="17">
                  <c:v>2013년</c:v>
                </c:pt>
                <c:pt idx="18">
                  <c:v>2014년</c:v>
                </c:pt>
                <c:pt idx="19">
                  <c:v>2015년</c:v>
                </c:pt>
              </c:strCache>
            </c:strRef>
          </c:cat>
          <c:val>
            <c:numRef>
              <c:f>유수율현황!$E$28:$E$47</c:f>
              <c:numCache>
                <c:formatCode>0.0%</c:formatCode>
                <c:ptCount val="20"/>
                <c:pt idx="0">
                  <c:v>0.83797969644751746</c:v>
                </c:pt>
                <c:pt idx="1">
                  <c:v>0.84000015314738496</c:v>
                </c:pt>
                <c:pt idx="2">
                  <c:v>0.7645820202048389</c:v>
                </c:pt>
                <c:pt idx="3">
                  <c:v>0.77520560462991162</c:v>
                </c:pt>
                <c:pt idx="4">
                  <c:v>0.77996965098634297</c:v>
                </c:pt>
                <c:pt idx="5">
                  <c:v>0.70910075839653308</c:v>
                </c:pt>
                <c:pt idx="6">
                  <c:v>0.69806243272335844</c:v>
                </c:pt>
                <c:pt idx="7">
                  <c:v>0.7025332985113607</c:v>
                </c:pt>
                <c:pt idx="8">
                  <c:v>0.65661748984391699</c:v>
                </c:pt>
                <c:pt idx="9">
                  <c:v>0.60138033948890135</c:v>
                </c:pt>
                <c:pt idx="10">
                  <c:v>0.66368757347085816</c:v>
                </c:pt>
                <c:pt idx="11">
                  <c:v>0.70087426566476729</c:v>
                </c:pt>
                <c:pt idx="12">
                  <c:v>0.73423157478927592</c:v>
                </c:pt>
                <c:pt idx="13">
                  <c:v>0.71300005744355521</c:v>
                </c:pt>
                <c:pt idx="14">
                  <c:v>0.66212428579773341</c:v>
                </c:pt>
                <c:pt idx="15">
                  <c:v>0.63528259378979335</c:v>
                </c:pt>
                <c:pt idx="16">
                  <c:v>0.67426285981448342</c:v>
                </c:pt>
                <c:pt idx="17">
                  <c:v>0.6319754722213663</c:v>
                </c:pt>
                <c:pt idx="18">
                  <c:v>0.62162440856896417</c:v>
                </c:pt>
                <c:pt idx="19">
                  <c:v>0.63795029206363907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유수율현황!$G$27</c:f>
              <c:strCache>
                <c:ptCount val="1"/>
                <c:pt idx="0">
                  <c:v>무수율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strRef>
              <c:f>유수율현황!$A$28:$A$47</c:f>
              <c:strCache>
                <c:ptCount val="20"/>
                <c:pt idx="0">
                  <c:v>1996년</c:v>
                </c:pt>
                <c:pt idx="1">
                  <c:v>1997년</c:v>
                </c:pt>
                <c:pt idx="2">
                  <c:v>1998년</c:v>
                </c:pt>
                <c:pt idx="3">
                  <c:v>1999년</c:v>
                </c:pt>
                <c:pt idx="4">
                  <c:v>2000년</c:v>
                </c:pt>
                <c:pt idx="5">
                  <c:v>2001년</c:v>
                </c:pt>
                <c:pt idx="6">
                  <c:v>2002년</c:v>
                </c:pt>
                <c:pt idx="7">
                  <c:v>2003년</c:v>
                </c:pt>
                <c:pt idx="8">
                  <c:v>2004년</c:v>
                </c:pt>
                <c:pt idx="9">
                  <c:v>2005년</c:v>
                </c:pt>
                <c:pt idx="10">
                  <c:v>2006년</c:v>
                </c:pt>
                <c:pt idx="11">
                  <c:v>2007년</c:v>
                </c:pt>
                <c:pt idx="12">
                  <c:v>2008년</c:v>
                </c:pt>
                <c:pt idx="13">
                  <c:v>2009년</c:v>
                </c:pt>
                <c:pt idx="14">
                  <c:v>2010년</c:v>
                </c:pt>
                <c:pt idx="15">
                  <c:v>2011년</c:v>
                </c:pt>
                <c:pt idx="16">
                  <c:v>2012년</c:v>
                </c:pt>
                <c:pt idx="17">
                  <c:v>2013년</c:v>
                </c:pt>
                <c:pt idx="18">
                  <c:v>2014년</c:v>
                </c:pt>
                <c:pt idx="19">
                  <c:v>2015년</c:v>
                </c:pt>
              </c:strCache>
            </c:strRef>
          </c:cat>
          <c:val>
            <c:numRef>
              <c:f>유수율현황!$G$28:$G$47</c:f>
              <c:numCache>
                <c:formatCode>0.0%</c:formatCode>
                <c:ptCount val="20"/>
                <c:pt idx="0">
                  <c:v>5.5710837904246371E-2</c:v>
                </c:pt>
                <c:pt idx="1">
                  <c:v>5.9495991956228123E-2</c:v>
                </c:pt>
                <c:pt idx="2">
                  <c:v>8.5908784003076888E-2</c:v>
                </c:pt>
                <c:pt idx="3">
                  <c:v>9.0161437709412123E-2</c:v>
                </c:pt>
                <c:pt idx="4">
                  <c:v>8.8315629742033386E-2</c:v>
                </c:pt>
                <c:pt idx="5">
                  <c:v>0.14924160346695559</c:v>
                </c:pt>
                <c:pt idx="6">
                  <c:v>0.155005382131324</c:v>
                </c:pt>
                <c:pt idx="7">
                  <c:v>0.21206581352833637</c:v>
                </c:pt>
                <c:pt idx="8">
                  <c:v>0.22749625828522557</c:v>
                </c:pt>
                <c:pt idx="9">
                  <c:v>0.12572281290803955</c:v>
                </c:pt>
                <c:pt idx="10">
                  <c:v>8.5108452466724813E-2</c:v>
                </c:pt>
                <c:pt idx="11">
                  <c:v>9.1245668219387274E-2</c:v>
                </c:pt>
                <c:pt idx="12">
                  <c:v>6.0836800404681111E-2</c:v>
                </c:pt>
                <c:pt idx="13">
                  <c:v>8.5502634335626562E-2</c:v>
                </c:pt>
                <c:pt idx="14">
                  <c:v>4.2999866625197426E-2</c:v>
                </c:pt>
                <c:pt idx="15">
                  <c:v>7.4946700381774006E-2</c:v>
                </c:pt>
                <c:pt idx="16">
                  <c:v>1.9521596067590317E-2</c:v>
                </c:pt>
                <c:pt idx="17">
                  <c:v>2.5748042615285644E-2</c:v>
                </c:pt>
                <c:pt idx="18">
                  <c:v>8.5999980076600979E-2</c:v>
                </c:pt>
                <c:pt idx="19">
                  <c:v>7.3599967663654828E-2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유수율현황!$I$27</c:f>
              <c:strCache>
                <c:ptCount val="1"/>
                <c:pt idx="0">
                  <c:v>누수율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유수율현황!$A$28:$A$47</c:f>
              <c:strCache>
                <c:ptCount val="20"/>
                <c:pt idx="0">
                  <c:v>1996년</c:v>
                </c:pt>
                <c:pt idx="1">
                  <c:v>1997년</c:v>
                </c:pt>
                <c:pt idx="2">
                  <c:v>1998년</c:v>
                </c:pt>
                <c:pt idx="3">
                  <c:v>1999년</c:v>
                </c:pt>
                <c:pt idx="4">
                  <c:v>2000년</c:v>
                </c:pt>
                <c:pt idx="5">
                  <c:v>2001년</c:v>
                </c:pt>
                <c:pt idx="6">
                  <c:v>2002년</c:v>
                </c:pt>
                <c:pt idx="7">
                  <c:v>2003년</c:v>
                </c:pt>
                <c:pt idx="8">
                  <c:v>2004년</c:v>
                </c:pt>
                <c:pt idx="9">
                  <c:v>2005년</c:v>
                </c:pt>
                <c:pt idx="10">
                  <c:v>2006년</c:v>
                </c:pt>
                <c:pt idx="11">
                  <c:v>2007년</c:v>
                </c:pt>
                <c:pt idx="12">
                  <c:v>2008년</c:v>
                </c:pt>
                <c:pt idx="13">
                  <c:v>2009년</c:v>
                </c:pt>
                <c:pt idx="14">
                  <c:v>2010년</c:v>
                </c:pt>
                <c:pt idx="15">
                  <c:v>2011년</c:v>
                </c:pt>
                <c:pt idx="16">
                  <c:v>2012년</c:v>
                </c:pt>
                <c:pt idx="17">
                  <c:v>2013년</c:v>
                </c:pt>
                <c:pt idx="18">
                  <c:v>2014년</c:v>
                </c:pt>
                <c:pt idx="19">
                  <c:v>2015년</c:v>
                </c:pt>
              </c:strCache>
            </c:strRef>
          </c:cat>
          <c:val>
            <c:numRef>
              <c:f>유수율현황!$I$28:$I$47</c:f>
              <c:numCache>
                <c:formatCode>0.0%</c:formatCode>
                <c:ptCount val="20"/>
                <c:pt idx="0">
                  <c:v>0.10630946564823616</c:v>
                </c:pt>
                <c:pt idx="1">
                  <c:v>0.10050385489638701</c:v>
                </c:pt>
                <c:pt idx="2">
                  <c:v>0.14950919579208422</c:v>
                </c:pt>
                <c:pt idx="3">
                  <c:v>0.13463295766067621</c:v>
                </c:pt>
                <c:pt idx="4">
                  <c:v>0.13171471927162368</c:v>
                </c:pt>
                <c:pt idx="5">
                  <c:v>0.14165763813651139</c:v>
                </c:pt>
                <c:pt idx="6">
                  <c:v>0.14693218514531756</c:v>
                </c:pt>
                <c:pt idx="7">
                  <c:v>8.5400887960302957E-2</c:v>
                </c:pt>
                <c:pt idx="8">
                  <c:v>0.11588625187085738</c:v>
                </c:pt>
                <c:pt idx="9">
                  <c:v>0.27289684760305916</c:v>
                </c:pt>
                <c:pt idx="10">
                  <c:v>0.25120397406241707</c:v>
                </c:pt>
                <c:pt idx="11">
                  <c:v>0.20788006611584542</c:v>
                </c:pt>
                <c:pt idx="12">
                  <c:v>0.20493162480604293</c:v>
                </c:pt>
                <c:pt idx="13">
                  <c:v>0.20149730822081818</c:v>
                </c:pt>
                <c:pt idx="14">
                  <c:v>0.29487584757706919</c:v>
                </c:pt>
                <c:pt idx="15">
                  <c:v>0.28977070582843267</c:v>
                </c:pt>
                <c:pt idx="16">
                  <c:v>0.30621554411792623</c:v>
                </c:pt>
                <c:pt idx="17">
                  <c:v>0.34227648516334808</c:v>
                </c:pt>
                <c:pt idx="18">
                  <c:v>0.29237561135443485</c:v>
                </c:pt>
                <c:pt idx="19">
                  <c:v>0.28844974027270609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11168"/>
        <c:axId val="314108160"/>
      </c:lineChart>
      <c:catAx>
        <c:axId val="2231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314108160"/>
        <c:crosses val="autoZero"/>
        <c:auto val="1"/>
        <c:lblAlgn val="ctr"/>
        <c:lblOffset val="100"/>
        <c:noMultiLvlLbl val="0"/>
      </c:catAx>
      <c:valAx>
        <c:axId val="314108160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23111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73106496129072"/>
          <c:y val="0.46945917310794888"/>
          <c:w val="0.25421932530337027"/>
          <c:h val="6.6855209612559793E-2"/>
        </c:manualLayout>
      </c:layout>
      <c:overlay val="0"/>
      <c:txPr>
        <a:bodyPr/>
        <a:lstStyle/>
        <a:p>
          <a:pPr>
            <a:defRPr sz="1200" b="1"/>
          </a:pPr>
          <a:endParaRPr lang="ko-K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sx="101000" sy="1010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01600"/>
    </a:sp3d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48</xdr:row>
      <xdr:rowOff>9525</xdr:rowOff>
    </xdr:from>
    <xdr:to>
      <xdr:col>8</xdr:col>
      <xdr:colOff>304800</xdr:colOff>
      <xdr:row>71</xdr:row>
      <xdr:rowOff>66675</xdr:rowOff>
    </xdr:to>
    <xdr:graphicFrame macro="">
      <xdr:nvGraphicFramePr>
        <xdr:cNvPr id="119862" name="차트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0.02215</cdr:x>
      <cdr:y>0.01386</cdr:y>
    </cdr:from>
    <cdr:to>
      <cdr:x>0.07436</cdr:x>
      <cdr:y>0.07636</cdr:y>
    </cdr:to>
    <cdr:sp macro="" textlink="">
      <cdr:nvSpPr>
        <cdr:cNvPr id="2" name="TextBox 2"/>
        <cdr:cNvSpPr txBox="1"/>
      </cdr:nvSpPr>
      <cdr:spPr bwMode="auto">
        <a:xfrm xmlns:a="http://schemas.openxmlformats.org/drawingml/2006/main">
          <a:off x="209269" y="56621"/>
          <a:ext cx="493371" cy="2553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ko-KR" sz="1200" b="1"/>
            <a:t>(%)</a:t>
          </a:r>
          <a:endParaRPr lang="ko-KR" alt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="85" zoomScaleSheetLayoutView="85" workbookViewId="0">
      <selection activeCell="L10" sqref="L10"/>
    </sheetView>
  </sheetViews>
  <sheetFormatPr defaultColWidth="7.33203125" defaultRowHeight="12"/>
  <cols>
    <col min="1" max="1" width="29.21875" style="1" customWidth="1"/>
    <col min="2" max="2" width="3.88671875" style="1" customWidth="1"/>
    <col min="3" max="9" width="7.5546875" style="1" customWidth="1"/>
    <col min="10" max="16384" width="7.33203125" style="1"/>
  </cols>
  <sheetData>
    <row r="1" spans="1:9" ht="36" customHeight="1">
      <c r="A1" s="88" t="s">
        <v>70</v>
      </c>
      <c r="B1" s="88"/>
      <c r="C1" s="88"/>
      <c r="D1" s="88"/>
      <c r="E1" s="88"/>
      <c r="F1" s="88"/>
      <c r="G1" s="88"/>
      <c r="H1" s="88"/>
      <c r="I1" s="88"/>
    </row>
    <row r="2" spans="1:9" ht="36" customHeight="1">
      <c r="A2" s="89" t="s">
        <v>0</v>
      </c>
      <c r="B2" s="89"/>
      <c r="C2" s="64" t="s">
        <v>21</v>
      </c>
      <c r="D2" s="63" t="s">
        <v>16</v>
      </c>
      <c r="E2" s="63" t="s">
        <v>17</v>
      </c>
      <c r="F2" s="63" t="s">
        <v>18</v>
      </c>
      <c r="G2" s="63" t="s">
        <v>19</v>
      </c>
      <c r="H2" s="63" t="s">
        <v>40</v>
      </c>
      <c r="I2" s="63" t="s">
        <v>20</v>
      </c>
    </row>
    <row r="3" spans="1:9" ht="36" customHeight="1">
      <c r="A3" s="87" t="s">
        <v>60</v>
      </c>
      <c r="B3" s="87"/>
      <c r="C3" s="76">
        <v>70.7</v>
      </c>
      <c r="D3" s="76">
        <v>74.8</v>
      </c>
      <c r="E3" s="76" t="s">
        <v>58</v>
      </c>
      <c r="F3" s="76" t="s">
        <v>58</v>
      </c>
      <c r="G3" s="76" t="s">
        <v>58</v>
      </c>
      <c r="H3" s="76" t="s">
        <v>61</v>
      </c>
      <c r="I3" s="4" t="s">
        <v>41</v>
      </c>
    </row>
    <row r="4" spans="1:9" ht="36" customHeight="1">
      <c r="A4" s="90" t="s">
        <v>101</v>
      </c>
      <c r="B4" s="90"/>
      <c r="C4" s="2">
        <v>67.400000000000006</v>
      </c>
      <c r="D4" s="2">
        <v>73</v>
      </c>
      <c r="E4" s="2">
        <v>76</v>
      </c>
      <c r="F4" s="2">
        <v>80</v>
      </c>
      <c r="G4" s="2">
        <v>80</v>
      </c>
      <c r="H4" s="76" t="s">
        <v>61</v>
      </c>
      <c r="I4" s="4" t="s">
        <v>41</v>
      </c>
    </row>
    <row r="5" spans="1:9" ht="36" customHeight="1">
      <c r="A5" s="91" t="s">
        <v>42</v>
      </c>
      <c r="B5" s="91"/>
      <c r="C5" s="61">
        <v>71</v>
      </c>
      <c r="D5" s="61">
        <v>73</v>
      </c>
      <c r="E5" s="61">
        <v>76</v>
      </c>
      <c r="F5" s="61">
        <v>80</v>
      </c>
      <c r="G5" s="76" t="s">
        <v>58</v>
      </c>
      <c r="H5" s="76" t="s">
        <v>61</v>
      </c>
      <c r="I5" s="4" t="s">
        <v>41</v>
      </c>
    </row>
    <row r="6" spans="1:9" ht="36" customHeight="1">
      <c r="A6" s="91" t="s">
        <v>102</v>
      </c>
      <c r="B6" s="91"/>
      <c r="C6" s="76">
        <v>70.7</v>
      </c>
      <c r="D6" s="76">
        <v>74.8</v>
      </c>
      <c r="E6" s="76">
        <v>79</v>
      </c>
      <c r="F6" s="76" t="s">
        <v>58</v>
      </c>
      <c r="G6" s="76" t="s">
        <v>58</v>
      </c>
      <c r="H6" s="76" t="s">
        <v>61</v>
      </c>
      <c r="I6" s="4" t="s">
        <v>41</v>
      </c>
    </row>
    <row r="7" spans="1:9" ht="36" customHeight="1">
      <c r="A7" s="91" t="s">
        <v>63</v>
      </c>
      <c r="B7" s="91"/>
      <c r="C7" s="76" t="s">
        <v>58</v>
      </c>
      <c r="D7" s="76" t="s">
        <v>58</v>
      </c>
      <c r="E7" s="76">
        <v>78.8</v>
      </c>
      <c r="F7" s="76">
        <v>79.5</v>
      </c>
      <c r="G7" s="76">
        <v>80.400000000000006</v>
      </c>
      <c r="H7" s="76">
        <v>81.099999999999994</v>
      </c>
      <c r="I7" s="2" t="s">
        <v>62</v>
      </c>
    </row>
    <row r="8" spans="1:9" ht="36" customHeight="1">
      <c r="A8" s="91" t="s">
        <v>64</v>
      </c>
      <c r="B8" s="91"/>
      <c r="C8" s="62">
        <v>62.1</v>
      </c>
      <c r="D8" s="62">
        <v>67.099999999999994</v>
      </c>
      <c r="E8" s="62">
        <v>72.099999999999994</v>
      </c>
      <c r="F8" s="62">
        <v>77.099999999999994</v>
      </c>
      <c r="G8" s="76" t="s">
        <v>58</v>
      </c>
      <c r="H8" s="76" t="s">
        <v>58</v>
      </c>
      <c r="I8" s="2" t="s">
        <v>65</v>
      </c>
    </row>
    <row r="9" spans="1:9" ht="36" customHeight="1">
      <c r="A9" s="91" t="s">
        <v>68</v>
      </c>
      <c r="B9" s="91"/>
      <c r="C9" s="76">
        <v>76.400000000000006</v>
      </c>
      <c r="D9" s="76">
        <v>80</v>
      </c>
      <c r="E9" s="76">
        <v>80</v>
      </c>
      <c r="F9" s="76" t="s">
        <v>58</v>
      </c>
      <c r="G9" s="76" t="s">
        <v>58</v>
      </c>
      <c r="H9" s="76" t="s">
        <v>58</v>
      </c>
      <c r="I9" s="2" t="s">
        <v>66</v>
      </c>
    </row>
    <row r="10" spans="1:9" ht="36" customHeight="1">
      <c r="A10" s="91" t="s">
        <v>69</v>
      </c>
      <c r="B10" s="91"/>
      <c r="C10" s="76">
        <v>70</v>
      </c>
      <c r="D10" s="76">
        <v>80</v>
      </c>
      <c r="E10" s="76">
        <v>85</v>
      </c>
      <c r="F10" s="76">
        <v>85</v>
      </c>
      <c r="G10" s="76" t="s">
        <v>58</v>
      </c>
      <c r="H10" s="83" t="s">
        <v>58</v>
      </c>
      <c r="I10" s="2" t="s">
        <v>67</v>
      </c>
    </row>
    <row r="11" spans="1:9" ht="36" customHeight="1">
      <c r="A11" s="86" t="s">
        <v>72</v>
      </c>
      <c r="B11" s="86"/>
      <c r="C11" s="76">
        <v>91</v>
      </c>
      <c r="D11" s="76">
        <f>C11</f>
        <v>91</v>
      </c>
      <c r="E11" s="76">
        <f>D11</f>
        <v>91</v>
      </c>
      <c r="F11" s="76">
        <f>E11</f>
        <v>91</v>
      </c>
      <c r="G11" s="76"/>
      <c r="H11" s="83"/>
      <c r="I11" s="84" t="s">
        <v>73</v>
      </c>
    </row>
    <row r="12" spans="1:9" ht="36" customHeight="1">
      <c r="A12" s="85" t="s">
        <v>74</v>
      </c>
      <c r="B12" s="85"/>
      <c r="C12" s="73"/>
      <c r="D12" s="74">
        <v>63.8</v>
      </c>
      <c r="E12" s="74">
        <v>85</v>
      </c>
      <c r="F12" s="74">
        <f t="shared" ref="F12:H13" si="0">E12</f>
        <v>85</v>
      </c>
      <c r="G12" s="74">
        <f t="shared" si="0"/>
        <v>85</v>
      </c>
      <c r="H12" s="74">
        <f t="shared" si="0"/>
        <v>85</v>
      </c>
      <c r="I12" s="73"/>
    </row>
    <row r="13" spans="1:9" ht="36" customHeight="1">
      <c r="A13" s="85" t="s">
        <v>75</v>
      </c>
      <c r="B13" s="85"/>
      <c r="C13" s="73"/>
      <c r="D13" s="73"/>
      <c r="E13" s="74">
        <f>E11</f>
        <v>91</v>
      </c>
      <c r="F13" s="74">
        <f t="shared" si="0"/>
        <v>91</v>
      </c>
      <c r="G13" s="74">
        <f t="shared" si="0"/>
        <v>91</v>
      </c>
      <c r="H13" s="74">
        <f t="shared" si="0"/>
        <v>91</v>
      </c>
      <c r="I13" s="73"/>
    </row>
    <row r="14" spans="1:9" ht="36" customHeight="1">
      <c r="A14" s="75" t="s">
        <v>71</v>
      </c>
    </row>
    <row r="19" spans="1:9">
      <c r="A19" s="2" t="s">
        <v>76</v>
      </c>
      <c r="B19" s="2"/>
      <c r="C19" s="2" t="s">
        <v>77</v>
      </c>
      <c r="D19" s="2" t="s">
        <v>25</v>
      </c>
      <c r="E19" s="2" t="s">
        <v>78</v>
      </c>
      <c r="F19" s="2" t="s">
        <v>79</v>
      </c>
      <c r="G19" s="2" t="s">
        <v>80</v>
      </c>
      <c r="H19" s="2" t="s">
        <v>40</v>
      </c>
      <c r="I19" s="2" t="s">
        <v>81</v>
      </c>
    </row>
    <row r="20" spans="1:9">
      <c r="A20" s="2" t="s">
        <v>82</v>
      </c>
      <c r="B20" s="2" t="s">
        <v>57</v>
      </c>
      <c r="C20" s="2" t="s">
        <v>58</v>
      </c>
      <c r="D20" s="2">
        <v>77.5</v>
      </c>
      <c r="E20" s="2" t="s">
        <v>58</v>
      </c>
      <c r="F20" s="2" t="s">
        <v>58</v>
      </c>
      <c r="G20" s="2" t="s">
        <v>58</v>
      </c>
      <c r="H20" s="2" t="s">
        <v>58</v>
      </c>
      <c r="I20" s="2"/>
    </row>
    <row r="21" spans="1:9">
      <c r="A21" s="2"/>
      <c r="B21" s="2" t="s">
        <v>59</v>
      </c>
      <c r="C21" s="2" t="s">
        <v>58</v>
      </c>
      <c r="D21" s="2">
        <v>75.3</v>
      </c>
      <c r="E21" s="2" t="s">
        <v>58</v>
      </c>
      <c r="F21" s="2" t="s">
        <v>58</v>
      </c>
      <c r="G21" s="2" t="s">
        <v>58</v>
      </c>
      <c r="H21" s="2" t="s">
        <v>58</v>
      </c>
      <c r="I21" s="2"/>
    </row>
    <row r="22" spans="1:9">
      <c r="A22" s="2" t="s">
        <v>83</v>
      </c>
      <c r="B22" s="2"/>
      <c r="C22" s="2">
        <v>67.400000000000006</v>
      </c>
      <c r="D22" s="2">
        <v>73</v>
      </c>
      <c r="E22" s="2">
        <v>76</v>
      </c>
      <c r="F22" s="2">
        <v>80</v>
      </c>
      <c r="G22" s="2">
        <v>80</v>
      </c>
      <c r="H22" s="2" t="s">
        <v>58</v>
      </c>
      <c r="I22" s="2" t="s">
        <v>84</v>
      </c>
    </row>
    <row r="23" spans="1:9">
      <c r="A23" s="2" t="s">
        <v>85</v>
      </c>
      <c r="B23" s="2"/>
      <c r="C23" s="2">
        <v>71</v>
      </c>
      <c r="D23" s="2">
        <v>73</v>
      </c>
      <c r="E23" s="2">
        <v>76</v>
      </c>
      <c r="F23" s="2">
        <v>80</v>
      </c>
      <c r="G23" s="2" t="s">
        <v>58</v>
      </c>
      <c r="H23" s="2" t="s">
        <v>58</v>
      </c>
      <c r="I23" s="2" t="s">
        <v>84</v>
      </c>
    </row>
    <row r="24" spans="1:9">
      <c r="A24" s="2" t="s">
        <v>86</v>
      </c>
      <c r="B24" s="2"/>
      <c r="C24" s="2" t="s">
        <v>58</v>
      </c>
      <c r="D24" s="2">
        <v>63.8</v>
      </c>
      <c r="E24" s="2">
        <v>85</v>
      </c>
      <c r="F24" s="2">
        <v>85</v>
      </c>
      <c r="G24" s="2">
        <v>85</v>
      </c>
      <c r="H24" s="2">
        <v>85</v>
      </c>
      <c r="I24" s="2" t="s">
        <v>84</v>
      </c>
    </row>
    <row r="25" spans="1:9">
      <c r="A25" s="2" t="s">
        <v>87</v>
      </c>
      <c r="B25" s="2"/>
      <c r="C25" s="2" t="s">
        <v>58</v>
      </c>
      <c r="D25" s="2">
        <v>85</v>
      </c>
      <c r="E25" s="2">
        <v>88</v>
      </c>
      <c r="F25" s="2" t="s">
        <v>58</v>
      </c>
      <c r="G25" s="2" t="s">
        <v>58</v>
      </c>
      <c r="H25" s="2" t="s">
        <v>58</v>
      </c>
      <c r="I25" s="2"/>
    </row>
    <row r="26" spans="1:9">
      <c r="A26" s="2" t="s">
        <v>88</v>
      </c>
      <c r="B26" s="2"/>
      <c r="C26" s="2" t="s">
        <v>58</v>
      </c>
      <c r="D26" s="2" t="s">
        <v>58</v>
      </c>
      <c r="E26" s="2">
        <v>78.8</v>
      </c>
      <c r="F26" s="2">
        <v>79.5</v>
      </c>
      <c r="G26" s="2">
        <v>80.400000000000006</v>
      </c>
      <c r="H26" s="2">
        <v>81.099999999999994</v>
      </c>
      <c r="I26" s="2" t="s">
        <v>89</v>
      </c>
    </row>
    <row r="27" spans="1:9">
      <c r="A27" s="2" t="s">
        <v>90</v>
      </c>
      <c r="B27" s="2"/>
      <c r="C27" s="2">
        <v>62.1</v>
      </c>
      <c r="D27" s="2">
        <v>67.099999999999994</v>
      </c>
      <c r="E27" s="2">
        <v>72.099999999999994</v>
      </c>
      <c r="F27" s="2">
        <v>77.099999999999994</v>
      </c>
      <c r="G27" s="2" t="s">
        <v>58</v>
      </c>
      <c r="H27" s="2" t="s">
        <v>58</v>
      </c>
      <c r="I27" s="2" t="s">
        <v>91</v>
      </c>
    </row>
    <row r="28" spans="1:9">
      <c r="A28" s="2" t="s">
        <v>92</v>
      </c>
      <c r="B28" s="2"/>
      <c r="C28" s="2">
        <v>76.400000000000006</v>
      </c>
      <c r="D28" s="2">
        <v>80</v>
      </c>
      <c r="E28" s="2">
        <v>80</v>
      </c>
      <c r="F28" s="2" t="s">
        <v>58</v>
      </c>
      <c r="G28" s="2" t="s">
        <v>58</v>
      </c>
      <c r="H28" s="2" t="s">
        <v>58</v>
      </c>
      <c r="I28" s="2" t="s">
        <v>93</v>
      </c>
    </row>
    <row r="29" spans="1:9">
      <c r="A29" s="2" t="s">
        <v>94</v>
      </c>
      <c r="B29" s="2"/>
      <c r="C29" s="2">
        <v>70</v>
      </c>
      <c r="D29" s="2">
        <v>80</v>
      </c>
      <c r="E29" s="2">
        <v>85</v>
      </c>
      <c r="F29" s="2">
        <v>85</v>
      </c>
      <c r="G29" s="2" t="s">
        <v>58</v>
      </c>
      <c r="H29" s="2" t="s">
        <v>58</v>
      </c>
      <c r="I29" s="2" t="s">
        <v>95</v>
      </c>
    </row>
    <row r="30" spans="1:9">
      <c r="A30" s="2" t="s">
        <v>96</v>
      </c>
      <c r="B30" s="2"/>
      <c r="C30" s="2">
        <v>91</v>
      </c>
      <c r="D30" s="2">
        <v>91</v>
      </c>
      <c r="E30" s="2">
        <v>91</v>
      </c>
      <c r="F30" s="2">
        <v>91</v>
      </c>
      <c r="G30" s="2"/>
      <c r="H30" s="2"/>
      <c r="I30" s="2" t="s">
        <v>97</v>
      </c>
    </row>
    <row r="31" spans="1:9">
      <c r="A31" s="2" t="s">
        <v>98</v>
      </c>
      <c r="B31" s="2"/>
      <c r="C31" s="2"/>
      <c r="D31" s="2">
        <v>63.8</v>
      </c>
      <c r="E31" s="2">
        <v>85</v>
      </c>
      <c r="F31" s="2">
        <v>85</v>
      </c>
      <c r="G31" s="2">
        <v>85</v>
      </c>
      <c r="H31" s="2">
        <v>85</v>
      </c>
      <c r="I31" s="2"/>
    </row>
    <row r="32" spans="1:9">
      <c r="A32" s="2" t="s">
        <v>99</v>
      </c>
      <c r="B32" s="2"/>
      <c r="C32" s="2"/>
      <c r="D32" s="2"/>
      <c r="E32" s="2">
        <v>91</v>
      </c>
      <c r="F32" s="2">
        <v>91</v>
      </c>
      <c r="G32" s="2">
        <v>91</v>
      </c>
      <c r="H32" s="2">
        <v>91</v>
      </c>
      <c r="I32" s="2"/>
    </row>
    <row r="33" spans="1:9">
      <c r="A33" s="2" t="s">
        <v>100</v>
      </c>
      <c r="B33" s="2"/>
      <c r="C33" s="2"/>
      <c r="D33" s="2"/>
      <c r="E33" s="2"/>
      <c r="F33" s="2"/>
      <c r="G33" s="2"/>
      <c r="H33" s="2"/>
      <c r="I33" s="2"/>
    </row>
  </sheetData>
  <mergeCells count="13">
    <mergeCell ref="A13:B13"/>
    <mergeCell ref="A11:B11"/>
    <mergeCell ref="A3:B3"/>
    <mergeCell ref="A1:I1"/>
    <mergeCell ref="A2:B2"/>
    <mergeCell ref="A4:B4"/>
    <mergeCell ref="A5:B5"/>
    <mergeCell ref="A6:B6"/>
    <mergeCell ref="A12:B12"/>
    <mergeCell ref="A7:B7"/>
    <mergeCell ref="A8:B8"/>
    <mergeCell ref="A9:B9"/>
    <mergeCell ref="A10:B10"/>
  </mergeCells>
  <phoneticPr fontId="3" type="noConversion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view="pageBreakPreview" topLeftCell="A31" zoomScale="70" zoomScaleNormal="85" zoomScaleSheetLayoutView="70" workbookViewId="0">
      <selection activeCell="R38" sqref="R38"/>
    </sheetView>
  </sheetViews>
  <sheetFormatPr defaultRowHeight="13.5" outlineLevelCol="1"/>
  <cols>
    <col min="1" max="1" width="10.33203125" style="6" bestFit="1" customWidth="1"/>
    <col min="2" max="2" width="16" style="6" bestFit="1" customWidth="1"/>
    <col min="3" max="4" width="14.77734375" style="6" customWidth="1" outlineLevel="1"/>
    <col min="5" max="5" width="9.21875" style="6" customWidth="1" outlineLevel="1"/>
    <col min="6" max="6" width="20" style="6" customWidth="1" outlineLevel="1"/>
    <col min="7" max="7" width="10.77734375" style="6" customWidth="1" outlineLevel="1"/>
    <col min="8" max="8" width="14.77734375" style="6" bestFit="1" customWidth="1"/>
    <col min="9" max="9" width="9.21875" style="6" bestFit="1" customWidth="1"/>
    <col min="10" max="10" width="9" style="32" customWidth="1"/>
    <col min="11" max="11" width="15.44140625" style="6" bestFit="1" customWidth="1"/>
    <col min="12" max="12" width="12.6640625" style="6" customWidth="1"/>
    <col min="13" max="13" width="19.88671875" style="6" bestFit="1" customWidth="1"/>
    <col min="14" max="14" width="11.33203125" style="6" bestFit="1" customWidth="1"/>
    <col min="15" max="15" width="11.5546875" style="6" bestFit="1" customWidth="1"/>
    <col min="16" max="16" width="9" style="6" bestFit="1" customWidth="1"/>
    <col min="17" max="16384" width="8.88671875" style="6"/>
  </cols>
  <sheetData>
    <row r="1" spans="1:16">
      <c r="K1" s="15"/>
      <c r="L1" s="15"/>
      <c r="M1" s="15"/>
    </row>
    <row r="2" spans="1:16">
      <c r="A2" s="3"/>
      <c r="B2" s="16"/>
      <c r="C2" s="3"/>
      <c r="D2" s="3"/>
      <c r="E2" s="3"/>
      <c r="F2" s="3"/>
      <c r="G2" s="3"/>
      <c r="H2" s="3"/>
      <c r="I2" s="3"/>
      <c r="J2" s="33"/>
      <c r="K2" s="3"/>
      <c r="L2" s="3"/>
      <c r="M2" s="3"/>
    </row>
    <row r="3" spans="1:16" ht="19.5">
      <c r="A3" s="92" t="s">
        <v>34</v>
      </c>
      <c r="B3" s="94" t="s">
        <v>29</v>
      </c>
      <c r="C3" s="94" t="s">
        <v>35</v>
      </c>
      <c r="D3" s="94"/>
      <c r="E3" s="94"/>
      <c r="F3" s="94"/>
      <c r="G3" s="94"/>
      <c r="H3" s="94" t="s">
        <v>36</v>
      </c>
      <c r="I3" s="94"/>
      <c r="J3" s="34"/>
      <c r="K3" s="35"/>
      <c r="L3" s="34"/>
      <c r="M3" s="7"/>
    </row>
    <row r="4" spans="1:16" ht="19.5">
      <c r="A4" s="93"/>
      <c r="B4" s="95"/>
      <c r="C4" s="9" t="s">
        <v>33</v>
      </c>
      <c r="D4" s="9" t="s">
        <v>28</v>
      </c>
      <c r="E4" s="10" t="s">
        <v>26</v>
      </c>
      <c r="F4" s="9" t="s">
        <v>30</v>
      </c>
      <c r="G4" s="10" t="s">
        <v>31</v>
      </c>
      <c r="H4" s="7" t="s">
        <v>27</v>
      </c>
      <c r="I4" s="8" t="s">
        <v>32</v>
      </c>
      <c r="J4" s="36"/>
      <c r="K4" s="37"/>
      <c r="L4" s="36"/>
      <c r="M4" s="8" t="s">
        <v>37</v>
      </c>
    </row>
    <row r="5" spans="1:16">
      <c r="A5" s="11">
        <v>1996</v>
      </c>
      <c r="B5" s="38">
        <v>3207419</v>
      </c>
      <c r="C5" s="38">
        <f>D5+F5</f>
        <v>2866440</v>
      </c>
      <c r="D5" s="38">
        <v>2687752</v>
      </c>
      <c r="E5" s="39">
        <f>D5/C5</f>
        <v>0.93766204769679462</v>
      </c>
      <c r="F5" s="38">
        <v>178688</v>
      </c>
      <c r="G5" s="39">
        <f t="shared" ref="G5:G15" si="0">F5/C5</f>
        <v>6.2337952303205373E-2</v>
      </c>
      <c r="H5" s="38">
        <f t="shared" ref="H5:H24" si="1">B5-C5</f>
        <v>340979</v>
      </c>
      <c r="I5" s="39">
        <f t="shared" ref="I5:I24" si="2">H5/B5</f>
        <v>0.10630946564823616</v>
      </c>
      <c r="J5" s="40"/>
      <c r="K5" s="41">
        <f t="shared" ref="K5:K24" si="3">C5+H5</f>
        <v>3207419</v>
      </c>
      <c r="L5" s="42"/>
      <c r="M5" s="38">
        <v>104927</v>
      </c>
      <c r="O5" s="38">
        <v>340979</v>
      </c>
      <c r="P5" s="6" t="b">
        <f>H5=O5</f>
        <v>1</v>
      </c>
    </row>
    <row r="6" spans="1:16">
      <c r="A6" s="11">
        <v>1997</v>
      </c>
      <c r="B6" s="43">
        <v>3395.4220000000005</v>
      </c>
      <c r="C6" s="38">
        <f t="shared" ref="C6:C24" si="4">D6+F6</f>
        <v>3054.1690000000003</v>
      </c>
      <c r="D6" s="43">
        <v>2852.1550000000002</v>
      </c>
      <c r="E6" s="39">
        <f t="shared" ref="E6:E24" si="5">D6/C6</f>
        <v>0.93385631246993861</v>
      </c>
      <c r="F6" s="43">
        <v>202.01400000000001</v>
      </c>
      <c r="G6" s="39">
        <f t="shared" si="0"/>
        <v>6.6143687530061362E-2</v>
      </c>
      <c r="H6" s="38">
        <f t="shared" si="1"/>
        <v>341.25300000000016</v>
      </c>
      <c r="I6" s="39">
        <f t="shared" si="2"/>
        <v>0.100503854896387</v>
      </c>
      <c r="J6" s="40"/>
      <c r="K6" s="41">
        <f t="shared" si="3"/>
        <v>3395.4220000000005</v>
      </c>
      <c r="L6" s="42"/>
      <c r="M6" s="44"/>
      <c r="O6" s="43">
        <v>341.25299999999999</v>
      </c>
      <c r="P6" s="6" t="b">
        <f t="shared" ref="P6:P24" si="6">H6=O6</f>
        <v>1</v>
      </c>
    </row>
    <row r="7" spans="1:16">
      <c r="A7" s="11">
        <v>1998</v>
      </c>
      <c r="B7" s="43">
        <v>3296.8339999999998</v>
      </c>
      <c r="C7" s="38">
        <f t="shared" si="4"/>
        <v>2803.9269999999997</v>
      </c>
      <c r="D7" s="43">
        <v>2520.6999999999998</v>
      </c>
      <c r="E7" s="39">
        <f t="shared" si="5"/>
        <v>0.89898916769231152</v>
      </c>
      <c r="F7" s="43">
        <v>283.22699999999998</v>
      </c>
      <c r="G7" s="39">
        <f t="shared" si="0"/>
        <v>0.10101083230768847</v>
      </c>
      <c r="H7" s="38">
        <f t="shared" si="1"/>
        <v>492.90700000000015</v>
      </c>
      <c r="I7" s="39">
        <f t="shared" si="2"/>
        <v>0.14950919579208422</v>
      </c>
      <c r="J7" s="40"/>
      <c r="K7" s="41">
        <f t="shared" si="3"/>
        <v>3296.8339999999998</v>
      </c>
      <c r="L7" s="42"/>
      <c r="M7" s="43">
        <v>108.095</v>
      </c>
      <c r="O7" s="43">
        <v>492.90699999999998</v>
      </c>
      <c r="P7" s="6" t="b">
        <f t="shared" si="6"/>
        <v>1</v>
      </c>
    </row>
    <row r="8" spans="1:16">
      <c r="A8" s="11">
        <v>1999</v>
      </c>
      <c r="B8" s="12">
        <v>3283</v>
      </c>
      <c r="C8" s="38">
        <f t="shared" si="4"/>
        <v>2841</v>
      </c>
      <c r="D8" s="12">
        <v>2545</v>
      </c>
      <c r="E8" s="39">
        <f t="shared" si="5"/>
        <v>0.89581133403731084</v>
      </c>
      <c r="F8" s="13">
        <v>296</v>
      </c>
      <c r="G8" s="39">
        <f t="shared" si="0"/>
        <v>0.10418866596268919</v>
      </c>
      <c r="H8" s="38">
        <f t="shared" si="1"/>
        <v>442</v>
      </c>
      <c r="I8" s="39">
        <f t="shared" si="2"/>
        <v>0.13463295766067621</v>
      </c>
      <c r="J8" s="40"/>
      <c r="K8" s="41">
        <f t="shared" si="3"/>
        <v>3283</v>
      </c>
      <c r="L8" s="42"/>
      <c r="M8" s="13">
        <v>154</v>
      </c>
      <c r="O8" s="13">
        <v>442</v>
      </c>
      <c r="P8" s="6" t="b">
        <f t="shared" si="6"/>
        <v>1</v>
      </c>
    </row>
    <row r="9" spans="1:16">
      <c r="A9" s="11">
        <v>2000</v>
      </c>
      <c r="B9" s="17">
        <v>3295</v>
      </c>
      <c r="C9" s="38">
        <f t="shared" si="4"/>
        <v>2861</v>
      </c>
      <c r="D9" s="18">
        <v>2570</v>
      </c>
      <c r="E9" s="39">
        <f t="shared" si="5"/>
        <v>0.89828731212862634</v>
      </c>
      <c r="F9" s="17">
        <v>291</v>
      </c>
      <c r="G9" s="39">
        <f t="shared" si="0"/>
        <v>0.10171268787137365</v>
      </c>
      <c r="H9" s="38">
        <f t="shared" si="1"/>
        <v>434</v>
      </c>
      <c r="I9" s="39">
        <f t="shared" si="2"/>
        <v>0.13171471927162368</v>
      </c>
      <c r="J9" s="40"/>
      <c r="K9" s="41">
        <f t="shared" si="3"/>
        <v>3295</v>
      </c>
      <c r="L9" s="42"/>
      <c r="M9" s="17">
        <v>58</v>
      </c>
      <c r="O9" s="18">
        <v>434</v>
      </c>
      <c r="P9" s="6" t="b">
        <f t="shared" si="6"/>
        <v>1</v>
      </c>
    </row>
    <row r="10" spans="1:16">
      <c r="A10" s="11">
        <v>2001</v>
      </c>
      <c r="B10" s="17">
        <v>3692</v>
      </c>
      <c r="C10" s="38">
        <f t="shared" si="4"/>
        <v>3169</v>
      </c>
      <c r="D10" s="18">
        <v>2618</v>
      </c>
      <c r="E10" s="39">
        <f t="shared" si="5"/>
        <v>0.82612811612496051</v>
      </c>
      <c r="F10" s="17">
        <v>551</v>
      </c>
      <c r="G10" s="39">
        <f t="shared" si="0"/>
        <v>0.17387188387503943</v>
      </c>
      <c r="H10" s="38">
        <f t="shared" si="1"/>
        <v>523</v>
      </c>
      <c r="I10" s="39">
        <f t="shared" si="2"/>
        <v>0.14165763813651139</v>
      </c>
      <c r="J10" s="40"/>
      <c r="K10" s="41">
        <f t="shared" si="3"/>
        <v>3692</v>
      </c>
      <c r="L10" s="42"/>
      <c r="M10" s="17">
        <v>134</v>
      </c>
      <c r="O10" s="18">
        <v>523</v>
      </c>
      <c r="P10" s="6" t="b">
        <f t="shared" si="6"/>
        <v>1</v>
      </c>
    </row>
    <row r="11" spans="1:16">
      <c r="A11" s="11">
        <v>2002</v>
      </c>
      <c r="B11" s="17">
        <v>3716</v>
      </c>
      <c r="C11" s="38">
        <f t="shared" si="4"/>
        <v>3170</v>
      </c>
      <c r="D11" s="18">
        <v>2594</v>
      </c>
      <c r="E11" s="39">
        <f t="shared" si="5"/>
        <v>0.81829652996845426</v>
      </c>
      <c r="F11" s="17">
        <v>576</v>
      </c>
      <c r="G11" s="39">
        <f t="shared" si="0"/>
        <v>0.18170347003154574</v>
      </c>
      <c r="H11" s="38">
        <f t="shared" si="1"/>
        <v>546</v>
      </c>
      <c r="I11" s="39">
        <f t="shared" si="2"/>
        <v>0.14693218514531756</v>
      </c>
      <c r="J11" s="40"/>
      <c r="K11" s="41">
        <f t="shared" si="3"/>
        <v>3716</v>
      </c>
      <c r="L11" s="42"/>
      <c r="M11" s="17">
        <v>113</v>
      </c>
      <c r="O11" s="18">
        <v>546</v>
      </c>
      <c r="P11" s="6" t="b">
        <f t="shared" si="6"/>
        <v>1</v>
      </c>
    </row>
    <row r="12" spans="1:16" ht="14.25" customHeight="1">
      <c r="A12" s="11">
        <v>2003</v>
      </c>
      <c r="B12" s="17">
        <v>3829</v>
      </c>
      <c r="C12" s="38">
        <f t="shared" si="4"/>
        <v>3502</v>
      </c>
      <c r="D12" s="18">
        <v>2690</v>
      </c>
      <c r="E12" s="39">
        <f t="shared" si="5"/>
        <v>0.76813249571673325</v>
      </c>
      <c r="F12" s="17">
        <v>812</v>
      </c>
      <c r="G12" s="39">
        <f t="shared" si="0"/>
        <v>0.23186750428326672</v>
      </c>
      <c r="H12" s="38">
        <f t="shared" si="1"/>
        <v>327</v>
      </c>
      <c r="I12" s="39">
        <f t="shared" si="2"/>
        <v>8.5400887960302957E-2</v>
      </c>
      <c r="J12" s="40"/>
      <c r="K12" s="41">
        <f t="shared" si="3"/>
        <v>3829</v>
      </c>
      <c r="L12" s="42"/>
      <c r="M12" s="17">
        <v>149</v>
      </c>
      <c r="O12" s="18">
        <v>327</v>
      </c>
      <c r="P12" s="6" t="b">
        <f t="shared" si="6"/>
        <v>1</v>
      </c>
    </row>
    <row r="13" spans="1:16" ht="14.25" customHeight="1">
      <c r="A13" s="11">
        <v>2004</v>
      </c>
      <c r="B13" s="19">
        <v>4677</v>
      </c>
      <c r="C13" s="38">
        <f t="shared" si="4"/>
        <v>4135</v>
      </c>
      <c r="D13" s="19">
        <v>3071</v>
      </c>
      <c r="E13" s="39">
        <f t="shared" si="5"/>
        <v>0.74268440145102776</v>
      </c>
      <c r="F13" s="19">
        <v>1064</v>
      </c>
      <c r="G13" s="39">
        <f t="shared" si="0"/>
        <v>0.25731559854897218</v>
      </c>
      <c r="H13" s="38">
        <f t="shared" si="1"/>
        <v>542</v>
      </c>
      <c r="I13" s="39">
        <f t="shared" si="2"/>
        <v>0.11588625187085738</v>
      </c>
      <c r="J13" s="40"/>
      <c r="K13" s="41">
        <f t="shared" si="3"/>
        <v>4677</v>
      </c>
      <c r="L13" s="42"/>
      <c r="M13" s="19">
        <v>196</v>
      </c>
      <c r="O13" s="19">
        <v>542</v>
      </c>
      <c r="P13" s="6" t="b">
        <f t="shared" si="6"/>
        <v>1</v>
      </c>
    </row>
    <row r="14" spans="1:16">
      <c r="A14" s="11">
        <v>2005</v>
      </c>
      <c r="B14" s="20">
        <v>5361</v>
      </c>
      <c r="C14" s="38">
        <f t="shared" si="4"/>
        <v>3898</v>
      </c>
      <c r="D14" s="20">
        <v>3224</v>
      </c>
      <c r="E14" s="39">
        <f t="shared" si="5"/>
        <v>0.82709081580297583</v>
      </c>
      <c r="F14" s="21">
        <v>674</v>
      </c>
      <c r="G14" s="39">
        <f t="shared" si="0"/>
        <v>0.17290918419702411</v>
      </c>
      <c r="H14" s="38">
        <f t="shared" si="1"/>
        <v>1463</v>
      </c>
      <c r="I14" s="39">
        <f t="shared" si="2"/>
        <v>0.27289684760305916</v>
      </c>
      <c r="J14" s="40"/>
      <c r="K14" s="41">
        <f t="shared" si="3"/>
        <v>5361</v>
      </c>
      <c r="L14" s="42"/>
      <c r="M14" s="21">
        <v>375</v>
      </c>
      <c r="N14" s="6" t="s">
        <v>38</v>
      </c>
      <c r="O14" s="21">
        <v>1463</v>
      </c>
      <c r="P14" s="6" t="b">
        <f t="shared" si="6"/>
        <v>1</v>
      </c>
    </row>
    <row r="15" spans="1:16">
      <c r="A15" s="11">
        <v>2006</v>
      </c>
      <c r="B15" s="5">
        <v>5274200</v>
      </c>
      <c r="C15" s="38">
        <f t="shared" si="4"/>
        <v>3949300</v>
      </c>
      <c r="D15" s="5">
        <v>3500421</v>
      </c>
      <c r="E15" s="39">
        <f t="shared" si="5"/>
        <v>0.8863396044868711</v>
      </c>
      <c r="F15" s="5">
        <v>448879</v>
      </c>
      <c r="G15" s="39">
        <f t="shared" si="0"/>
        <v>0.11366039551312891</v>
      </c>
      <c r="H15" s="38">
        <f t="shared" si="1"/>
        <v>1324900</v>
      </c>
      <c r="I15" s="39">
        <f t="shared" si="2"/>
        <v>0.25120397406241707</v>
      </c>
      <c r="J15" s="40"/>
      <c r="K15" s="41">
        <f t="shared" si="3"/>
        <v>5274200</v>
      </c>
      <c r="L15" s="42"/>
      <c r="M15" s="5">
        <v>3500421</v>
      </c>
      <c r="O15" s="5">
        <v>1324900</v>
      </c>
      <c r="P15" s="6" t="b">
        <f t="shared" si="6"/>
        <v>1</v>
      </c>
    </row>
    <row r="16" spans="1:16">
      <c r="A16" s="11">
        <v>2007</v>
      </c>
      <c r="B16" s="14">
        <v>5550258</v>
      </c>
      <c r="C16" s="38">
        <f t="shared" si="4"/>
        <v>4396470</v>
      </c>
      <c r="D16" s="14">
        <v>3890033</v>
      </c>
      <c r="E16" s="39">
        <f t="shared" si="5"/>
        <v>0.88480826663209344</v>
      </c>
      <c r="F16" s="14">
        <v>506437</v>
      </c>
      <c r="G16" s="39">
        <f t="shared" ref="G16:G24" si="7">F16/C16</f>
        <v>0.11519173336790653</v>
      </c>
      <c r="H16" s="38">
        <f t="shared" si="1"/>
        <v>1153788</v>
      </c>
      <c r="I16" s="39">
        <f t="shared" si="2"/>
        <v>0.20788006611584542</v>
      </c>
      <c r="J16" s="40"/>
      <c r="K16" s="41">
        <f t="shared" si="3"/>
        <v>5550258</v>
      </c>
      <c r="L16" s="42"/>
      <c r="M16" s="14">
        <v>3890033</v>
      </c>
      <c r="O16" s="14">
        <v>1153788</v>
      </c>
      <c r="P16" s="6" t="b">
        <f t="shared" si="6"/>
        <v>1</v>
      </c>
    </row>
    <row r="17" spans="1:16">
      <c r="A17" s="11">
        <v>2008</v>
      </c>
      <c r="B17" s="22">
        <v>5630112</v>
      </c>
      <c r="C17" s="38">
        <f t="shared" si="4"/>
        <v>4476324</v>
      </c>
      <c r="D17" s="22">
        <v>4133806</v>
      </c>
      <c r="E17" s="39">
        <f t="shared" si="5"/>
        <v>0.92348230378319351</v>
      </c>
      <c r="F17" s="22">
        <v>342518</v>
      </c>
      <c r="G17" s="39">
        <f t="shared" si="7"/>
        <v>7.6517696216806472E-2</v>
      </c>
      <c r="H17" s="38">
        <f t="shared" si="1"/>
        <v>1153788</v>
      </c>
      <c r="I17" s="39">
        <f t="shared" si="2"/>
        <v>0.20493162480604293</v>
      </c>
      <c r="J17" s="40"/>
      <c r="K17" s="41">
        <f t="shared" si="3"/>
        <v>5630112</v>
      </c>
      <c r="L17" s="42"/>
      <c r="M17" s="23">
        <v>4133806</v>
      </c>
      <c r="O17" s="22">
        <v>1153788</v>
      </c>
      <c r="P17" s="6" t="b">
        <f t="shared" si="6"/>
        <v>1</v>
      </c>
    </row>
    <row r="18" spans="1:16">
      <c r="A18" s="11">
        <v>2009</v>
      </c>
      <c r="B18" s="24">
        <v>6197388</v>
      </c>
      <c r="C18" s="38">
        <f t="shared" si="4"/>
        <v>4948631</v>
      </c>
      <c r="D18" s="24">
        <v>4418738</v>
      </c>
      <c r="E18" s="39">
        <f t="shared" si="5"/>
        <v>0.8929212947985008</v>
      </c>
      <c r="F18" s="24">
        <v>529893</v>
      </c>
      <c r="G18" s="39">
        <f t="shared" si="7"/>
        <v>0.10707870520149916</v>
      </c>
      <c r="H18" s="38">
        <f t="shared" si="1"/>
        <v>1248757</v>
      </c>
      <c r="I18" s="39">
        <f t="shared" si="2"/>
        <v>0.20149730822081818</v>
      </c>
      <c r="J18" s="40"/>
      <c r="K18" s="41">
        <f t="shared" si="3"/>
        <v>6197388</v>
      </c>
      <c r="L18" s="42"/>
      <c r="M18" s="25">
        <v>4418738</v>
      </c>
      <c r="O18" s="24">
        <v>1248757</v>
      </c>
      <c r="P18" s="6" t="b">
        <f t="shared" si="6"/>
        <v>1</v>
      </c>
    </row>
    <row r="19" spans="1:16">
      <c r="A19" s="11">
        <v>2010</v>
      </c>
      <c r="B19" s="24">
        <v>7070301</v>
      </c>
      <c r="C19" s="38">
        <f t="shared" si="4"/>
        <v>4985440</v>
      </c>
      <c r="D19" s="24">
        <v>4681418</v>
      </c>
      <c r="E19" s="39">
        <f t="shared" si="5"/>
        <v>0.93901802047562499</v>
      </c>
      <c r="F19" s="24">
        <v>304022</v>
      </c>
      <c r="G19" s="39">
        <f t="shared" si="7"/>
        <v>6.098197952437498E-2</v>
      </c>
      <c r="H19" s="38">
        <f t="shared" si="1"/>
        <v>2084861</v>
      </c>
      <c r="I19" s="39">
        <f t="shared" si="2"/>
        <v>0.29487584757706919</v>
      </c>
      <c r="J19" s="40"/>
      <c r="K19" s="41">
        <f t="shared" si="3"/>
        <v>7070301</v>
      </c>
      <c r="L19" s="42"/>
      <c r="M19" s="25">
        <v>4681418</v>
      </c>
      <c r="O19" s="24">
        <v>2084861</v>
      </c>
      <c r="P19" s="6" t="b">
        <f t="shared" si="6"/>
        <v>1</v>
      </c>
    </row>
    <row r="20" spans="1:16">
      <c r="A20" s="11">
        <v>2011</v>
      </c>
      <c r="B20" s="25">
        <v>8269290</v>
      </c>
      <c r="C20" s="38">
        <f t="shared" si="4"/>
        <v>5873092</v>
      </c>
      <c r="D20" s="25">
        <v>5253336</v>
      </c>
      <c r="E20" s="39">
        <f t="shared" si="5"/>
        <v>0.89447534620605296</v>
      </c>
      <c r="F20" s="25">
        <v>619756</v>
      </c>
      <c r="G20" s="39">
        <f t="shared" si="7"/>
        <v>0.10552465379394704</v>
      </c>
      <c r="H20" s="38">
        <f t="shared" si="1"/>
        <v>2396198</v>
      </c>
      <c r="I20" s="39">
        <f t="shared" si="2"/>
        <v>0.28977070582843267</v>
      </c>
      <c r="J20" s="40"/>
      <c r="K20" s="41">
        <f t="shared" si="3"/>
        <v>8269290</v>
      </c>
      <c r="L20" s="42"/>
      <c r="M20" s="25">
        <v>5253336</v>
      </c>
      <c r="O20" s="25">
        <v>2396198</v>
      </c>
      <c r="P20" s="6" t="b">
        <f t="shared" si="6"/>
        <v>1</v>
      </c>
    </row>
    <row r="21" spans="1:16">
      <c r="A21" s="11">
        <v>2012</v>
      </c>
      <c r="B21" s="26">
        <v>9376846</v>
      </c>
      <c r="C21" s="38">
        <f t="shared" si="4"/>
        <v>6505510</v>
      </c>
      <c r="D21" s="26">
        <v>6322459</v>
      </c>
      <c r="E21" s="39">
        <f t="shared" si="5"/>
        <v>0.97186215992289615</v>
      </c>
      <c r="F21" s="26">
        <v>183051</v>
      </c>
      <c r="G21" s="39">
        <f t="shared" si="7"/>
        <v>2.8137840077103869E-2</v>
      </c>
      <c r="H21" s="38">
        <f t="shared" si="1"/>
        <v>2871336</v>
      </c>
      <c r="I21" s="39">
        <f t="shared" si="2"/>
        <v>0.30621554411792623</v>
      </c>
      <c r="J21" s="40"/>
      <c r="K21" s="41">
        <f t="shared" si="3"/>
        <v>9376846</v>
      </c>
      <c r="L21" s="42"/>
      <c r="M21" s="28">
        <v>6322459</v>
      </c>
      <c r="O21" s="27">
        <v>2871336</v>
      </c>
      <c r="P21" s="6" t="b">
        <f t="shared" si="6"/>
        <v>1</v>
      </c>
    </row>
    <row r="22" spans="1:16">
      <c r="A22" s="11">
        <v>2013</v>
      </c>
      <c r="B22" s="29">
        <v>10579678</v>
      </c>
      <c r="C22" s="38">
        <f t="shared" si="4"/>
        <v>6958503</v>
      </c>
      <c r="D22" s="29">
        <v>6686097</v>
      </c>
      <c r="E22" s="39">
        <f t="shared" si="5"/>
        <v>0.9608527868709692</v>
      </c>
      <c r="F22" s="29">
        <v>272406</v>
      </c>
      <c r="G22" s="39">
        <f t="shared" si="7"/>
        <v>3.9147213129030772E-2</v>
      </c>
      <c r="H22" s="38">
        <f t="shared" si="1"/>
        <v>3621175</v>
      </c>
      <c r="I22" s="39">
        <f t="shared" si="2"/>
        <v>0.34227648516334808</v>
      </c>
      <c r="J22" s="40"/>
      <c r="K22" s="41">
        <f t="shared" si="3"/>
        <v>10579678</v>
      </c>
      <c r="L22" s="42"/>
      <c r="M22" s="30">
        <v>6625173</v>
      </c>
      <c r="O22" s="30">
        <v>3621175</v>
      </c>
      <c r="P22" s="6" t="b">
        <f t="shared" si="6"/>
        <v>1</v>
      </c>
    </row>
    <row r="23" spans="1:16" ht="16.5">
      <c r="A23" s="11">
        <v>2014</v>
      </c>
      <c r="B23" s="68">
        <v>11142677</v>
      </c>
      <c r="C23" s="38">
        <f t="shared" si="4"/>
        <v>7884830</v>
      </c>
      <c r="D23" s="70">
        <v>6926560</v>
      </c>
      <c r="E23" s="39">
        <f t="shared" si="5"/>
        <v>0.87846662515234952</v>
      </c>
      <c r="F23" s="71">
        <v>958270</v>
      </c>
      <c r="G23" s="39">
        <f t="shared" si="7"/>
        <v>0.12153337484765049</v>
      </c>
      <c r="H23" s="72">
        <v>3257847</v>
      </c>
      <c r="I23" s="39">
        <f t="shared" si="2"/>
        <v>0.29237561135443485</v>
      </c>
      <c r="J23" s="40"/>
      <c r="K23" s="41">
        <f t="shared" si="3"/>
        <v>11142677</v>
      </c>
      <c r="L23" s="42"/>
      <c r="M23" s="30">
        <v>4585150</v>
      </c>
      <c r="O23" s="30">
        <v>2573291</v>
      </c>
      <c r="P23" s="6" t="b">
        <f t="shared" si="6"/>
        <v>0</v>
      </c>
    </row>
    <row r="24" spans="1:16" s="51" customFormat="1" ht="13.5" customHeight="1">
      <c r="A24" s="45">
        <v>2015</v>
      </c>
      <c r="B24" s="31">
        <v>11528823</v>
      </c>
      <c r="C24" s="46">
        <f t="shared" si="4"/>
        <v>8203337</v>
      </c>
      <c r="D24" s="31">
        <v>7354816</v>
      </c>
      <c r="E24" s="47">
        <f t="shared" si="5"/>
        <v>0.89656392270608898</v>
      </c>
      <c r="F24" s="31">
        <v>848521</v>
      </c>
      <c r="G24" s="47">
        <f t="shared" si="7"/>
        <v>0.10343607729391101</v>
      </c>
      <c r="H24" s="46">
        <f t="shared" si="1"/>
        <v>3325486</v>
      </c>
      <c r="I24" s="47">
        <f t="shared" si="2"/>
        <v>0.28844974027270609</v>
      </c>
      <c r="J24" s="48"/>
      <c r="K24" s="49">
        <f t="shared" si="3"/>
        <v>11528823</v>
      </c>
      <c r="L24" s="50"/>
      <c r="M24" s="31">
        <v>593965</v>
      </c>
      <c r="O24" s="31">
        <v>3325486</v>
      </c>
      <c r="P24" s="6" t="b">
        <f t="shared" si="6"/>
        <v>1</v>
      </c>
    </row>
    <row r="25" spans="1:16" s="80" customFormat="1" ht="34.5" customHeight="1">
      <c r="A25" s="79" t="s">
        <v>103</v>
      </c>
      <c r="J25" s="81"/>
    </row>
    <row r="26" spans="1:16" s="80" customFormat="1" ht="34.5" customHeight="1">
      <c r="A26" s="92" t="s">
        <v>34</v>
      </c>
      <c r="B26" s="94" t="s">
        <v>29</v>
      </c>
      <c r="C26" s="94" t="s">
        <v>35</v>
      </c>
      <c r="D26" s="94"/>
      <c r="E26" s="94"/>
      <c r="F26" s="94"/>
      <c r="G26" s="94"/>
      <c r="H26" s="94" t="s">
        <v>36</v>
      </c>
      <c r="I26" s="94"/>
      <c r="J26" s="34"/>
      <c r="K26" s="35"/>
      <c r="L26" s="34"/>
      <c r="M26" s="7"/>
    </row>
    <row r="27" spans="1:16" s="80" customFormat="1" ht="34.5" customHeight="1">
      <c r="A27" s="93"/>
      <c r="B27" s="95"/>
      <c r="C27" s="9" t="s">
        <v>33</v>
      </c>
      <c r="D27" s="9" t="s">
        <v>28</v>
      </c>
      <c r="E27" s="10" t="s">
        <v>26</v>
      </c>
      <c r="F27" s="9" t="s">
        <v>30</v>
      </c>
      <c r="G27" s="10" t="s">
        <v>31</v>
      </c>
      <c r="H27" s="7" t="s">
        <v>27</v>
      </c>
      <c r="I27" s="8" t="s">
        <v>32</v>
      </c>
      <c r="J27" s="36"/>
      <c r="K27" s="37"/>
      <c r="L27" s="36"/>
      <c r="M27" s="8" t="s">
        <v>37</v>
      </c>
    </row>
    <row r="28" spans="1:16" s="80" customFormat="1" ht="34.5" customHeight="1">
      <c r="A28" s="77" t="s">
        <v>22</v>
      </c>
      <c r="B28" s="52">
        <f>SUM(D28,F28,H28)</f>
        <v>3207419</v>
      </c>
      <c r="C28" s="52">
        <f>D28+F28</f>
        <v>2866440</v>
      </c>
      <c r="D28" s="52">
        <v>2687752</v>
      </c>
      <c r="E28" s="39">
        <f t="shared" ref="E28:E46" si="8">D28/B28</f>
        <v>0.83797969644751746</v>
      </c>
      <c r="F28" s="52">
        <v>178688</v>
      </c>
      <c r="G28" s="59">
        <f>F28/B28</f>
        <v>5.5710837904246371E-2</v>
      </c>
      <c r="H28" s="52">
        <v>340979</v>
      </c>
      <c r="I28" s="59">
        <f t="shared" ref="I28:I47" si="9">H28/B28</f>
        <v>0.10630946564823616</v>
      </c>
      <c r="J28" s="40"/>
      <c r="K28" s="41">
        <f t="shared" ref="K28:K47" si="10">C28+H28</f>
        <v>3207419</v>
      </c>
      <c r="L28" s="42"/>
      <c r="M28" s="38">
        <v>104927</v>
      </c>
    </row>
    <row r="29" spans="1:16" s="80" customFormat="1" ht="34.5" customHeight="1">
      <c r="A29" s="77" t="s">
        <v>39</v>
      </c>
      <c r="B29" s="52">
        <f t="shared" ref="B29:B47" si="11">SUM(D29,F29,H29)</f>
        <v>3395422</v>
      </c>
      <c r="C29" s="52">
        <f t="shared" ref="C29:C47" si="12">D29+F29</f>
        <v>3054169</v>
      </c>
      <c r="D29" s="53">
        <f t="shared" ref="D29:D37" si="13">D6*1000</f>
        <v>2852155</v>
      </c>
      <c r="E29" s="39">
        <f t="shared" si="8"/>
        <v>0.84000015314738496</v>
      </c>
      <c r="F29" s="53">
        <f t="shared" ref="F29:F37" si="14">F6*1000</f>
        <v>202014</v>
      </c>
      <c r="G29" s="59">
        <f t="shared" ref="G29:G47" si="15">F29/B29</f>
        <v>5.9495991956228123E-2</v>
      </c>
      <c r="H29" s="53">
        <f t="shared" ref="H29:H37" si="16">H6*1000</f>
        <v>341253.00000000017</v>
      </c>
      <c r="I29" s="59">
        <f t="shared" si="9"/>
        <v>0.10050385489638701</v>
      </c>
      <c r="J29" s="40"/>
      <c r="K29" s="41">
        <f t="shared" si="10"/>
        <v>3395422</v>
      </c>
      <c r="L29" s="42"/>
      <c r="M29" s="44"/>
    </row>
    <row r="30" spans="1:16" s="80" customFormat="1" ht="34.5" customHeight="1">
      <c r="A30" s="77" t="s">
        <v>1</v>
      </c>
      <c r="B30" s="52">
        <f t="shared" si="11"/>
        <v>3296834</v>
      </c>
      <c r="C30" s="52">
        <f t="shared" si="12"/>
        <v>2803927</v>
      </c>
      <c r="D30" s="53">
        <f t="shared" si="13"/>
        <v>2520700</v>
      </c>
      <c r="E30" s="39">
        <f t="shared" si="8"/>
        <v>0.7645820202048389</v>
      </c>
      <c r="F30" s="53">
        <f t="shared" si="14"/>
        <v>283227</v>
      </c>
      <c r="G30" s="59">
        <f t="shared" si="15"/>
        <v>8.5908784003076888E-2</v>
      </c>
      <c r="H30" s="53">
        <f t="shared" si="16"/>
        <v>492907.00000000017</v>
      </c>
      <c r="I30" s="59">
        <f t="shared" si="9"/>
        <v>0.14950919579208422</v>
      </c>
      <c r="J30" s="40"/>
      <c r="K30" s="41">
        <f t="shared" si="10"/>
        <v>3296834</v>
      </c>
      <c r="L30" s="42"/>
      <c r="M30" s="43">
        <v>108.095</v>
      </c>
    </row>
    <row r="31" spans="1:16" s="80" customFormat="1" ht="34.5" customHeight="1">
      <c r="A31" s="77" t="s">
        <v>2</v>
      </c>
      <c r="B31" s="52">
        <f t="shared" si="11"/>
        <v>3283000</v>
      </c>
      <c r="C31" s="52">
        <f t="shared" si="12"/>
        <v>2841000</v>
      </c>
      <c r="D31" s="53">
        <f t="shared" si="13"/>
        <v>2545000</v>
      </c>
      <c r="E31" s="39">
        <f t="shared" si="8"/>
        <v>0.77520560462991162</v>
      </c>
      <c r="F31" s="53">
        <f t="shared" si="14"/>
        <v>296000</v>
      </c>
      <c r="G31" s="59">
        <f t="shared" si="15"/>
        <v>9.0161437709412123E-2</v>
      </c>
      <c r="H31" s="53">
        <f t="shared" si="16"/>
        <v>442000</v>
      </c>
      <c r="I31" s="59">
        <f t="shared" si="9"/>
        <v>0.13463295766067621</v>
      </c>
      <c r="J31" s="40"/>
      <c r="K31" s="41">
        <f t="shared" si="10"/>
        <v>3283000</v>
      </c>
      <c r="L31" s="42"/>
      <c r="M31" s="13">
        <v>154</v>
      </c>
    </row>
    <row r="32" spans="1:16" s="80" customFormat="1" ht="34.5" customHeight="1">
      <c r="A32" s="77" t="s">
        <v>3</v>
      </c>
      <c r="B32" s="52">
        <f t="shared" si="11"/>
        <v>3295000</v>
      </c>
      <c r="C32" s="52">
        <f t="shared" si="12"/>
        <v>2861000</v>
      </c>
      <c r="D32" s="53">
        <f t="shared" si="13"/>
        <v>2570000</v>
      </c>
      <c r="E32" s="39">
        <f t="shared" si="8"/>
        <v>0.77996965098634297</v>
      </c>
      <c r="F32" s="53">
        <f t="shared" si="14"/>
        <v>291000</v>
      </c>
      <c r="G32" s="59">
        <f t="shared" si="15"/>
        <v>8.8315629742033386E-2</v>
      </c>
      <c r="H32" s="53">
        <f t="shared" si="16"/>
        <v>434000</v>
      </c>
      <c r="I32" s="59">
        <f t="shared" si="9"/>
        <v>0.13171471927162368</v>
      </c>
      <c r="J32" s="40"/>
      <c r="K32" s="41">
        <f t="shared" si="10"/>
        <v>3295000</v>
      </c>
      <c r="L32" s="42"/>
      <c r="M32" s="17">
        <v>58</v>
      </c>
    </row>
    <row r="33" spans="1:14" s="80" customFormat="1" ht="34.5" customHeight="1">
      <c r="A33" s="77" t="s">
        <v>4</v>
      </c>
      <c r="B33" s="52">
        <f t="shared" si="11"/>
        <v>3692000</v>
      </c>
      <c r="C33" s="52">
        <f t="shared" si="12"/>
        <v>3169000</v>
      </c>
      <c r="D33" s="53">
        <f t="shared" si="13"/>
        <v>2618000</v>
      </c>
      <c r="E33" s="39">
        <f t="shared" si="8"/>
        <v>0.70910075839653308</v>
      </c>
      <c r="F33" s="53">
        <f t="shared" si="14"/>
        <v>551000</v>
      </c>
      <c r="G33" s="59">
        <f t="shared" si="15"/>
        <v>0.14924160346695559</v>
      </c>
      <c r="H33" s="53">
        <f t="shared" si="16"/>
        <v>523000</v>
      </c>
      <c r="I33" s="59">
        <f t="shared" si="9"/>
        <v>0.14165763813651139</v>
      </c>
      <c r="J33" s="40"/>
      <c r="K33" s="41">
        <f t="shared" si="10"/>
        <v>3692000</v>
      </c>
      <c r="L33" s="42"/>
      <c r="M33" s="17">
        <v>134</v>
      </c>
    </row>
    <row r="34" spans="1:14" s="80" customFormat="1" ht="34.5" customHeight="1">
      <c r="A34" s="77" t="s">
        <v>5</v>
      </c>
      <c r="B34" s="52">
        <f t="shared" si="11"/>
        <v>3716000</v>
      </c>
      <c r="C34" s="52">
        <f t="shared" si="12"/>
        <v>3170000</v>
      </c>
      <c r="D34" s="53">
        <f t="shared" si="13"/>
        <v>2594000</v>
      </c>
      <c r="E34" s="39">
        <f t="shared" si="8"/>
        <v>0.69806243272335844</v>
      </c>
      <c r="F34" s="53">
        <f t="shared" si="14"/>
        <v>576000</v>
      </c>
      <c r="G34" s="59">
        <f t="shared" si="15"/>
        <v>0.155005382131324</v>
      </c>
      <c r="H34" s="53">
        <f t="shared" si="16"/>
        <v>546000</v>
      </c>
      <c r="I34" s="59">
        <f t="shared" si="9"/>
        <v>0.14693218514531756</v>
      </c>
      <c r="J34" s="40"/>
      <c r="K34" s="41">
        <f t="shared" si="10"/>
        <v>3716000</v>
      </c>
      <c r="L34" s="42"/>
      <c r="M34" s="17">
        <v>113</v>
      </c>
    </row>
    <row r="35" spans="1:14" s="80" customFormat="1" ht="34.5" customHeight="1">
      <c r="A35" s="77" t="s">
        <v>6</v>
      </c>
      <c r="B35" s="52">
        <f t="shared" si="11"/>
        <v>3829000</v>
      </c>
      <c r="C35" s="52">
        <f t="shared" si="12"/>
        <v>3502000</v>
      </c>
      <c r="D35" s="53">
        <f t="shared" si="13"/>
        <v>2690000</v>
      </c>
      <c r="E35" s="39">
        <f t="shared" si="8"/>
        <v>0.7025332985113607</v>
      </c>
      <c r="F35" s="53">
        <f t="shared" si="14"/>
        <v>812000</v>
      </c>
      <c r="G35" s="59">
        <f t="shared" si="15"/>
        <v>0.21206581352833637</v>
      </c>
      <c r="H35" s="53">
        <f t="shared" si="16"/>
        <v>327000</v>
      </c>
      <c r="I35" s="59">
        <f t="shared" si="9"/>
        <v>8.5400887960302957E-2</v>
      </c>
      <c r="J35" s="40"/>
      <c r="K35" s="41">
        <f t="shared" si="10"/>
        <v>3829000</v>
      </c>
      <c r="L35" s="42"/>
      <c r="M35" s="17">
        <v>149</v>
      </c>
    </row>
    <row r="36" spans="1:14" s="80" customFormat="1" ht="34.5" customHeight="1">
      <c r="A36" s="77" t="s">
        <v>7</v>
      </c>
      <c r="B36" s="52">
        <f t="shared" si="11"/>
        <v>4677000</v>
      </c>
      <c r="C36" s="52">
        <f t="shared" si="12"/>
        <v>4135000</v>
      </c>
      <c r="D36" s="53">
        <f t="shared" si="13"/>
        <v>3071000</v>
      </c>
      <c r="E36" s="39">
        <f t="shared" si="8"/>
        <v>0.65661748984391699</v>
      </c>
      <c r="F36" s="53">
        <f t="shared" si="14"/>
        <v>1064000</v>
      </c>
      <c r="G36" s="59">
        <f t="shared" si="15"/>
        <v>0.22749625828522557</v>
      </c>
      <c r="H36" s="53">
        <f t="shared" si="16"/>
        <v>542000</v>
      </c>
      <c r="I36" s="59">
        <f t="shared" si="9"/>
        <v>0.11588625187085738</v>
      </c>
      <c r="J36" s="40"/>
      <c r="K36" s="41">
        <f t="shared" si="10"/>
        <v>4677000</v>
      </c>
      <c r="L36" s="42"/>
      <c r="M36" s="19">
        <v>196</v>
      </c>
    </row>
    <row r="37" spans="1:14" s="80" customFormat="1" ht="34.5" customHeight="1">
      <c r="A37" s="77" t="s">
        <v>8</v>
      </c>
      <c r="B37" s="52">
        <f t="shared" si="11"/>
        <v>5361000</v>
      </c>
      <c r="C37" s="52">
        <f t="shared" si="12"/>
        <v>3898000</v>
      </c>
      <c r="D37" s="53">
        <f t="shared" si="13"/>
        <v>3224000</v>
      </c>
      <c r="E37" s="39">
        <f t="shared" si="8"/>
        <v>0.60138033948890135</v>
      </c>
      <c r="F37" s="53">
        <f t="shared" si="14"/>
        <v>674000</v>
      </c>
      <c r="G37" s="59">
        <f t="shared" si="15"/>
        <v>0.12572281290803955</v>
      </c>
      <c r="H37" s="53">
        <f t="shared" si="16"/>
        <v>1463000</v>
      </c>
      <c r="I37" s="59">
        <f t="shared" si="9"/>
        <v>0.27289684760305916</v>
      </c>
      <c r="J37" s="40"/>
      <c r="K37" s="41">
        <f t="shared" si="10"/>
        <v>5361000</v>
      </c>
      <c r="L37" s="42"/>
      <c r="M37" s="21">
        <v>375</v>
      </c>
      <c r="N37" s="80" t="s">
        <v>38</v>
      </c>
    </row>
    <row r="38" spans="1:14" s="80" customFormat="1" ht="34.5" customHeight="1">
      <c r="A38" s="77" t="s">
        <v>9</v>
      </c>
      <c r="B38" s="52">
        <f t="shared" si="11"/>
        <v>5274200</v>
      </c>
      <c r="C38" s="52">
        <f t="shared" si="12"/>
        <v>3949300</v>
      </c>
      <c r="D38" s="54">
        <v>3500421</v>
      </c>
      <c r="E38" s="39">
        <f t="shared" si="8"/>
        <v>0.66368757347085816</v>
      </c>
      <c r="F38" s="54">
        <v>448879</v>
      </c>
      <c r="G38" s="59">
        <f t="shared" si="15"/>
        <v>8.5108452466724813E-2</v>
      </c>
      <c r="H38" s="54">
        <v>1324900</v>
      </c>
      <c r="I38" s="59">
        <f t="shared" si="9"/>
        <v>0.25120397406241707</v>
      </c>
      <c r="J38" s="40"/>
      <c r="K38" s="41">
        <f t="shared" si="10"/>
        <v>5274200</v>
      </c>
      <c r="L38" s="42"/>
      <c r="M38" s="5">
        <v>3500421</v>
      </c>
    </row>
    <row r="39" spans="1:14" s="80" customFormat="1" ht="34.5" customHeight="1">
      <c r="A39" s="77" t="s">
        <v>10</v>
      </c>
      <c r="B39" s="52">
        <f t="shared" si="11"/>
        <v>5550258</v>
      </c>
      <c r="C39" s="52">
        <f t="shared" si="12"/>
        <v>4396470</v>
      </c>
      <c r="D39" s="55">
        <v>3890033</v>
      </c>
      <c r="E39" s="39">
        <f t="shared" si="8"/>
        <v>0.70087426566476729</v>
      </c>
      <c r="F39" s="55">
        <v>506437</v>
      </c>
      <c r="G39" s="59">
        <f t="shared" si="15"/>
        <v>9.1245668219387274E-2</v>
      </c>
      <c r="H39" s="55">
        <v>1153788</v>
      </c>
      <c r="I39" s="59">
        <f t="shared" si="9"/>
        <v>0.20788006611584542</v>
      </c>
      <c r="J39" s="40"/>
      <c r="K39" s="41">
        <f t="shared" si="10"/>
        <v>5550258</v>
      </c>
      <c r="L39" s="42"/>
      <c r="M39" s="14">
        <v>3890033</v>
      </c>
    </row>
    <row r="40" spans="1:14" s="80" customFormat="1" ht="34.5" customHeight="1">
      <c r="A40" s="77" t="s">
        <v>11</v>
      </c>
      <c r="B40" s="52">
        <f t="shared" si="11"/>
        <v>5630112</v>
      </c>
      <c r="C40" s="52">
        <f t="shared" si="12"/>
        <v>4476324</v>
      </c>
      <c r="D40" s="65">
        <v>4133806</v>
      </c>
      <c r="E40" s="39">
        <f t="shared" si="8"/>
        <v>0.73423157478927592</v>
      </c>
      <c r="F40" s="65">
        <v>342518</v>
      </c>
      <c r="G40" s="59">
        <f t="shared" si="15"/>
        <v>6.0836800404681111E-2</v>
      </c>
      <c r="H40" s="65">
        <v>1153788</v>
      </c>
      <c r="I40" s="59">
        <f t="shared" si="9"/>
        <v>0.20493162480604293</v>
      </c>
      <c r="J40" s="40"/>
      <c r="K40" s="41">
        <f t="shared" si="10"/>
        <v>5630112</v>
      </c>
      <c r="L40" s="42"/>
      <c r="M40" s="23">
        <v>4133806</v>
      </c>
    </row>
    <row r="41" spans="1:14" s="80" customFormat="1" ht="34.5" customHeight="1">
      <c r="A41" s="77" t="s">
        <v>12</v>
      </c>
      <c r="B41" s="52">
        <f t="shared" si="11"/>
        <v>6197388</v>
      </c>
      <c r="C41" s="52">
        <f t="shared" si="12"/>
        <v>4948631</v>
      </c>
      <c r="D41" s="69">
        <v>4418738</v>
      </c>
      <c r="E41" s="39">
        <f t="shared" si="8"/>
        <v>0.71300005744355521</v>
      </c>
      <c r="F41" s="69">
        <v>529893</v>
      </c>
      <c r="G41" s="59">
        <f t="shared" si="15"/>
        <v>8.5502634335626562E-2</v>
      </c>
      <c r="H41" s="69">
        <v>1248757</v>
      </c>
      <c r="I41" s="59">
        <f t="shared" si="9"/>
        <v>0.20149730822081818</v>
      </c>
      <c r="J41" s="40"/>
      <c r="K41" s="41">
        <f t="shared" si="10"/>
        <v>6197388</v>
      </c>
      <c r="L41" s="42"/>
      <c r="M41" s="25">
        <v>4418738</v>
      </c>
    </row>
    <row r="42" spans="1:14" s="80" customFormat="1" ht="34.5" customHeight="1">
      <c r="A42" s="77" t="s">
        <v>13</v>
      </c>
      <c r="B42" s="52">
        <f t="shared" si="11"/>
        <v>7070301</v>
      </c>
      <c r="C42" s="52">
        <f t="shared" si="12"/>
        <v>4985440</v>
      </c>
      <c r="D42" s="69">
        <v>4681418</v>
      </c>
      <c r="E42" s="39">
        <f t="shared" si="8"/>
        <v>0.66212428579773341</v>
      </c>
      <c r="F42" s="69">
        <v>304022</v>
      </c>
      <c r="G42" s="59">
        <f t="shared" si="15"/>
        <v>4.2999866625197426E-2</v>
      </c>
      <c r="H42" s="69">
        <v>2084861</v>
      </c>
      <c r="I42" s="59">
        <f t="shared" si="9"/>
        <v>0.29487584757706919</v>
      </c>
      <c r="J42" s="40"/>
      <c r="K42" s="41">
        <f t="shared" si="10"/>
        <v>7070301</v>
      </c>
      <c r="L42" s="42"/>
      <c r="M42" s="25">
        <v>4681418</v>
      </c>
    </row>
    <row r="43" spans="1:14" s="80" customFormat="1" ht="34.5" customHeight="1">
      <c r="A43" s="77" t="s">
        <v>14</v>
      </c>
      <c r="B43" s="52">
        <f t="shared" si="11"/>
        <v>8269290</v>
      </c>
      <c r="C43" s="52">
        <f t="shared" si="12"/>
        <v>5873092</v>
      </c>
      <c r="D43" s="69">
        <v>5253336</v>
      </c>
      <c r="E43" s="39">
        <f t="shared" si="8"/>
        <v>0.63528259378979335</v>
      </c>
      <c r="F43" s="69">
        <v>619756</v>
      </c>
      <c r="G43" s="59">
        <f t="shared" si="15"/>
        <v>7.4946700381774006E-2</v>
      </c>
      <c r="H43" s="69">
        <v>2396198</v>
      </c>
      <c r="I43" s="59">
        <f t="shared" si="9"/>
        <v>0.28977070582843267</v>
      </c>
      <c r="J43" s="40"/>
      <c r="K43" s="41">
        <f t="shared" si="10"/>
        <v>8269290</v>
      </c>
      <c r="L43" s="42"/>
      <c r="M43" s="25">
        <v>5253336</v>
      </c>
    </row>
    <row r="44" spans="1:14" s="80" customFormat="1" ht="34.5" customHeight="1">
      <c r="A44" s="77" t="s">
        <v>15</v>
      </c>
      <c r="B44" s="52">
        <f t="shared" si="11"/>
        <v>9376846</v>
      </c>
      <c r="C44" s="52">
        <f t="shared" si="12"/>
        <v>6505510</v>
      </c>
      <c r="D44" s="66">
        <v>6322459</v>
      </c>
      <c r="E44" s="39">
        <f t="shared" si="8"/>
        <v>0.67426285981448342</v>
      </c>
      <c r="F44" s="66">
        <v>183051</v>
      </c>
      <c r="G44" s="59">
        <f t="shared" si="15"/>
        <v>1.9521596067590317E-2</v>
      </c>
      <c r="H44" s="56">
        <v>2871336</v>
      </c>
      <c r="I44" s="59">
        <f t="shared" si="9"/>
        <v>0.30621554411792623</v>
      </c>
      <c r="J44" s="40"/>
      <c r="K44" s="41">
        <f t="shared" si="10"/>
        <v>9376846</v>
      </c>
      <c r="L44" s="42"/>
      <c r="M44" s="28">
        <v>6322459</v>
      </c>
    </row>
    <row r="45" spans="1:14" s="80" customFormat="1" ht="34.5" customHeight="1">
      <c r="A45" s="77" t="s">
        <v>23</v>
      </c>
      <c r="B45" s="52">
        <f t="shared" si="11"/>
        <v>10579678</v>
      </c>
      <c r="C45" s="52">
        <f t="shared" si="12"/>
        <v>6958503</v>
      </c>
      <c r="D45" s="66">
        <v>6686097</v>
      </c>
      <c r="E45" s="39">
        <f t="shared" si="8"/>
        <v>0.6319754722213663</v>
      </c>
      <c r="F45" s="66">
        <v>272406</v>
      </c>
      <c r="G45" s="59">
        <f t="shared" si="15"/>
        <v>2.5748042615285644E-2</v>
      </c>
      <c r="H45" s="56">
        <v>3621175</v>
      </c>
      <c r="I45" s="59">
        <f t="shared" si="9"/>
        <v>0.34227648516334808</v>
      </c>
      <c r="J45" s="40"/>
      <c r="K45" s="41">
        <f t="shared" si="10"/>
        <v>10579678</v>
      </c>
      <c r="L45" s="42"/>
      <c r="M45" s="30">
        <v>6625173</v>
      </c>
    </row>
    <row r="46" spans="1:14" s="80" customFormat="1" ht="34.5" customHeight="1">
      <c r="A46" s="77" t="s">
        <v>24</v>
      </c>
      <c r="B46" s="52">
        <f>SUM(D46,F46,H46)</f>
        <v>11142677</v>
      </c>
      <c r="C46" s="52">
        <f t="shared" si="12"/>
        <v>7884830</v>
      </c>
      <c r="D46" s="67">
        <v>6926560</v>
      </c>
      <c r="E46" s="39">
        <f t="shared" si="8"/>
        <v>0.62162440856896417</v>
      </c>
      <c r="F46" s="67">
        <v>958270</v>
      </c>
      <c r="G46" s="59">
        <f t="shared" si="15"/>
        <v>8.5999980076600979E-2</v>
      </c>
      <c r="H46" s="30">
        <v>3257847</v>
      </c>
      <c r="I46" s="59">
        <f t="shared" si="9"/>
        <v>0.29237561135443485</v>
      </c>
      <c r="J46" s="40"/>
      <c r="K46" s="41">
        <f t="shared" si="10"/>
        <v>11142677</v>
      </c>
      <c r="L46" s="42"/>
      <c r="M46" s="30">
        <v>4585150</v>
      </c>
    </row>
    <row r="47" spans="1:14" s="82" customFormat="1" ht="34.5" customHeight="1">
      <c r="A47" s="78" t="s">
        <v>25</v>
      </c>
      <c r="B47" s="58">
        <f t="shared" si="11"/>
        <v>11528823</v>
      </c>
      <c r="C47" s="58">
        <f t="shared" si="12"/>
        <v>8203337</v>
      </c>
      <c r="D47" s="57">
        <v>7354816</v>
      </c>
      <c r="E47" s="47">
        <f>D47/B47</f>
        <v>0.63795029206363907</v>
      </c>
      <c r="F47" s="57">
        <v>848521</v>
      </c>
      <c r="G47" s="60">
        <f t="shared" si="15"/>
        <v>7.3599967663654828E-2</v>
      </c>
      <c r="H47" s="57">
        <v>3325486</v>
      </c>
      <c r="I47" s="60">
        <f t="shared" si="9"/>
        <v>0.28844974027270609</v>
      </c>
      <c r="J47" s="48"/>
      <c r="K47" s="49">
        <f t="shared" si="10"/>
        <v>11528823</v>
      </c>
      <c r="L47" s="50"/>
      <c r="M47" s="31">
        <v>593965</v>
      </c>
    </row>
    <row r="49" spans="11:23" ht="16.5" customHeight="1"/>
    <row r="50" spans="11:23" ht="16.5" customHeight="1"/>
    <row r="57" spans="11:23" ht="14.25" thickBot="1"/>
    <row r="58" spans="11:23" ht="17.25" thickTop="1">
      <c r="K58" s="96" t="s">
        <v>43</v>
      </c>
      <c r="L58" s="96" t="s">
        <v>44</v>
      </c>
      <c r="M58" s="96" t="s">
        <v>45</v>
      </c>
      <c r="N58" s="96" t="s">
        <v>46</v>
      </c>
      <c r="O58" s="96" t="s">
        <v>47</v>
      </c>
      <c r="P58" s="96"/>
      <c r="Q58" s="96"/>
      <c r="R58" s="96"/>
      <c r="S58" s="96" t="s">
        <v>48</v>
      </c>
      <c r="T58" s="96"/>
      <c r="U58" s="98" t="s">
        <v>49</v>
      </c>
      <c r="V58" s="98" t="s">
        <v>50</v>
      </c>
      <c r="W58" s="100" t="s">
        <v>51</v>
      </c>
    </row>
    <row r="59" spans="11:23" ht="13.5" customHeight="1">
      <c r="K59" s="97"/>
      <c r="L59" s="97"/>
      <c r="M59" s="97"/>
      <c r="N59" s="97"/>
      <c r="O59" s="97" t="s">
        <v>52</v>
      </c>
      <c r="P59" s="102" t="s">
        <v>53</v>
      </c>
      <c r="Q59" s="102" t="s">
        <v>54</v>
      </c>
      <c r="R59" s="103" t="s">
        <v>55</v>
      </c>
      <c r="S59" s="97" t="s">
        <v>56</v>
      </c>
      <c r="T59" s="97"/>
      <c r="U59" s="99"/>
      <c r="V59" s="99"/>
      <c r="W59" s="101"/>
    </row>
    <row r="60" spans="11:23" ht="13.5" customHeight="1">
      <c r="K60" s="97"/>
      <c r="L60" s="97"/>
      <c r="M60" s="97"/>
      <c r="N60" s="97"/>
      <c r="O60" s="97"/>
      <c r="P60" s="102"/>
      <c r="Q60" s="102"/>
      <c r="R60" s="104"/>
      <c r="S60" s="97"/>
      <c r="T60" s="97"/>
      <c r="U60" s="99"/>
      <c r="V60" s="99"/>
      <c r="W60" s="101"/>
    </row>
    <row r="61" spans="11:23" ht="13.5" customHeight="1">
      <c r="K61" s="107">
        <v>11528823</v>
      </c>
      <c r="L61" s="107">
        <v>31586</v>
      </c>
      <c r="M61" s="107">
        <v>8203337</v>
      </c>
      <c r="N61" s="107">
        <v>7354816</v>
      </c>
      <c r="O61" s="107">
        <v>848521</v>
      </c>
      <c r="P61" s="107">
        <v>593965</v>
      </c>
      <c r="Q61" s="107">
        <v>186674</v>
      </c>
      <c r="R61" s="107">
        <v>67882</v>
      </c>
      <c r="S61" s="107">
        <v>3325486</v>
      </c>
      <c r="T61" s="107"/>
      <c r="U61" s="109">
        <f>N61/K61*100</f>
        <v>63.795029206363907</v>
      </c>
      <c r="V61" s="109">
        <f>O61/K61*100</f>
        <v>7.3599967663654828</v>
      </c>
      <c r="W61" s="105">
        <f>100-U61-V61</f>
        <v>28.844974027270609</v>
      </c>
    </row>
    <row r="62" spans="11:23" ht="14.25" customHeight="1" thickBot="1"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10"/>
      <c r="V62" s="110"/>
      <c r="W62" s="106"/>
    </row>
    <row r="63" spans="11:23" ht="14.25" thickTop="1"/>
  </sheetData>
  <mergeCells count="34">
    <mergeCell ref="W61:W62"/>
    <mergeCell ref="K61:K62"/>
    <mergeCell ref="L61:L62"/>
    <mergeCell ref="M61:M62"/>
    <mergeCell ref="N61:N62"/>
    <mergeCell ref="O61:O62"/>
    <mergeCell ref="P61:P62"/>
    <mergeCell ref="Q61:Q62"/>
    <mergeCell ref="R61:R62"/>
    <mergeCell ref="S61:T62"/>
    <mergeCell ref="U61:U62"/>
    <mergeCell ref="V61:V62"/>
    <mergeCell ref="U58:U60"/>
    <mergeCell ref="V58:V60"/>
    <mergeCell ref="W58:W60"/>
    <mergeCell ref="O59:O60"/>
    <mergeCell ref="P59:P60"/>
    <mergeCell ref="Q59:Q60"/>
    <mergeCell ref="R59:R60"/>
    <mergeCell ref="S59:T60"/>
    <mergeCell ref="S58:T58"/>
    <mergeCell ref="K58:K60"/>
    <mergeCell ref="L58:L60"/>
    <mergeCell ref="M58:M60"/>
    <mergeCell ref="N58:N60"/>
    <mergeCell ref="O58:R58"/>
    <mergeCell ref="A26:A27"/>
    <mergeCell ref="B26:B27"/>
    <mergeCell ref="C26:G26"/>
    <mergeCell ref="H26:I26"/>
    <mergeCell ref="A3:A4"/>
    <mergeCell ref="B3:B4"/>
    <mergeCell ref="C3:G3"/>
    <mergeCell ref="H3:I3"/>
  </mergeCells>
  <phoneticPr fontId="3" type="noConversion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상위비교</vt:lpstr>
      <vt:lpstr>유수율현황</vt:lpstr>
      <vt:lpstr>상위비교!Print_Area</vt:lpstr>
      <vt:lpstr>유수율현황!Print_Area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선호</cp:lastModifiedBy>
  <cp:lastPrinted>2017-04-25T01:57:55Z</cp:lastPrinted>
  <dcterms:created xsi:type="dcterms:W3CDTF">2006-08-10T05:15:05Z</dcterms:created>
  <dcterms:modified xsi:type="dcterms:W3CDTF">2017-10-24T07:47:08Z</dcterms:modified>
</cp:coreProperties>
</file>