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5" yWindow="7305" windowWidth="28335" windowHeight="6960" activeTab="4"/>
  </bookViews>
  <sheets>
    <sheet name="2015" sheetId="9" r:id="rId1"/>
    <sheet name="2014" sheetId="11" r:id="rId2"/>
    <sheet name="2013" sheetId="12" r:id="rId3"/>
    <sheet name="2012" sheetId="15" r:id="rId4"/>
    <sheet name="2011" sheetId="17" r:id="rId5"/>
    <sheet name="Sheet2" sheetId="10" r:id="rId6"/>
  </sheets>
  <definedNames>
    <definedName name="_xlnm.Print_Area" localSheetId="4">'2011'!$A$1:$G$91,'2011'!$A$93:$E$127</definedName>
    <definedName name="_xlnm.Print_Area" localSheetId="3">'2012'!$A$1:$G$88,'2012'!$A$90:$E$124</definedName>
    <definedName name="_xlnm.Print_Area" localSheetId="2">'2013'!$A$1:$G$86,'2013'!$A$88:$E$122</definedName>
    <definedName name="_xlnm.Print_Area" localSheetId="1">'2014'!$A$1:$G$86,'2014'!$A$88:$E$122</definedName>
    <definedName name="_xlnm.Print_Area" localSheetId="0">'2015'!$A$1:$G$82,'2015'!$A$84:$E$118</definedName>
  </definedNames>
  <calcPr calcId="144525"/>
</workbook>
</file>

<file path=xl/calcChain.xml><?xml version="1.0" encoding="utf-8"?>
<calcChain xmlns="http://schemas.openxmlformats.org/spreadsheetml/2006/main">
  <c r="G118" i="9" l="1"/>
  <c r="G117" i="9"/>
  <c r="G116" i="9"/>
  <c r="G115" i="9"/>
  <c r="G114" i="9"/>
  <c r="G113" i="9"/>
  <c r="G111" i="9"/>
  <c r="G110" i="9"/>
  <c r="G109" i="9"/>
  <c r="G108" i="9"/>
  <c r="G106" i="9"/>
  <c r="G105" i="9"/>
  <c r="G104" i="9"/>
  <c r="G103" i="9"/>
  <c r="G102" i="9"/>
  <c r="G101" i="9"/>
  <c r="G100" i="9"/>
  <c r="G98" i="9"/>
  <c r="G97" i="9"/>
  <c r="G96" i="9"/>
  <c r="G95" i="9"/>
  <c r="G93" i="9"/>
  <c r="G92" i="9"/>
  <c r="G91" i="9"/>
  <c r="G90" i="9"/>
  <c r="G89" i="9"/>
  <c r="G88" i="9"/>
  <c r="G92" i="11"/>
  <c r="G93" i="11"/>
  <c r="G94" i="11"/>
  <c r="G95" i="11"/>
  <c r="G96" i="11"/>
  <c r="G97" i="11"/>
  <c r="G99" i="11"/>
  <c r="G100" i="11"/>
  <c r="G101" i="11"/>
  <c r="G102" i="11"/>
  <c r="G104" i="11"/>
  <c r="G105" i="11"/>
  <c r="G106" i="11"/>
  <c r="G107" i="11"/>
  <c r="G108" i="11"/>
  <c r="G109" i="11"/>
  <c r="G110" i="11"/>
  <c r="G112" i="11"/>
  <c r="G113" i="11"/>
  <c r="G114" i="11"/>
  <c r="G115" i="11"/>
  <c r="G117" i="11"/>
  <c r="G118" i="11"/>
  <c r="G119" i="11"/>
  <c r="G120" i="11"/>
  <c r="G121" i="11"/>
  <c r="G122" i="11"/>
  <c r="G92" i="12"/>
  <c r="G93" i="12"/>
  <c r="G94" i="12"/>
  <c r="G95" i="12"/>
  <c r="G96" i="12"/>
  <c r="G97" i="12"/>
  <c r="G99" i="12"/>
  <c r="G100" i="12"/>
  <c r="G101" i="12"/>
  <c r="G102" i="12"/>
  <c r="G104" i="12"/>
  <c r="G105" i="12"/>
  <c r="G106" i="12"/>
  <c r="G107" i="12"/>
  <c r="G108" i="12"/>
  <c r="G109" i="12"/>
  <c r="G110" i="12"/>
  <c r="G112" i="12"/>
  <c r="G113" i="12"/>
  <c r="G114" i="12"/>
  <c r="G115" i="12"/>
  <c r="G116" i="12"/>
  <c r="G117" i="12"/>
  <c r="G118" i="12"/>
  <c r="G119" i="12"/>
  <c r="G120" i="12"/>
  <c r="G121" i="12"/>
  <c r="G122" i="12"/>
  <c r="G94" i="15"/>
  <c r="G95" i="15"/>
  <c r="G96" i="15"/>
  <c r="G97" i="15"/>
  <c r="G98" i="15"/>
  <c r="G99" i="15"/>
  <c r="G101" i="15"/>
  <c r="G102" i="15"/>
  <c r="G103" i="15"/>
  <c r="G104" i="15"/>
  <c r="G106" i="15"/>
  <c r="G107" i="15"/>
  <c r="G108" i="15"/>
  <c r="G109" i="15"/>
  <c r="G110" i="15"/>
  <c r="G111" i="15"/>
  <c r="G112" i="15"/>
  <c r="G114" i="15"/>
  <c r="G115" i="15"/>
  <c r="G116" i="15"/>
  <c r="G117" i="15"/>
  <c r="G119" i="15"/>
  <c r="G120" i="15"/>
  <c r="G121" i="15"/>
  <c r="G122" i="15"/>
  <c r="G123" i="15"/>
  <c r="G124" i="15"/>
  <c r="G97" i="17"/>
  <c r="G98" i="17"/>
  <c r="G99" i="17"/>
  <c r="G100" i="17"/>
  <c r="G101" i="17"/>
  <c r="G102" i="17"/>
  <c r="G104" i="17"/>
  <c r="G105" i="17"/>
  <c r="G106" i="17"/>
  <c r="G107" i="17"/>
  <c r="G109" i="17"/>
  <c r="G110" i="17"/>
  <c r="G111" i="17"/>
  <c r="G112" i="17"/>
  <c r="G113" i="17"/>
  <c r="G114" i="17"/>
  <c r="G115" i="17"/>
  <c r="G117" i="17"/>
  <c r="G118" i="17"/>
  <c r="G119" i="17"/>
  <c r="G120" i="17"/>
  <c r="G122" i="17"/>
  <c r="G123" i="17"/>
  <c r="G124" i="17"/>
  <c r="G125" i="17"/>
  <c r="G126" i="17"/>
  <c r="G127" i="17"/>
  <c r="I7" i="9"/>
  <c r="I8" i="9"/>
  <c r="I9" i="9"/>
  <c r="I11" i="9"/>
  <c r="I12" i="9"/>
  <c r="I13" i="9"/>
  <c r="I15" i="9"/>
  <c r="I16" i="9"/>
  <c r="I17" i="9"/>
  <c r="I18" i="9"/>
  <c r="I19" i="9"/>
  <c r="I23" i="9"/>
  <c r="I24" i="9"/>
  <c r="I26" i="9"/>
  <c r="I27" i="9"/>
  <c r="I28" i="9"/>
  <c r="I29" i="9"/>
  <c r="I30" i="9"/>
  <c r="I31" i="9"/>
  <c r="I33" i="9"/>
  <c r="I34" i="9"/>
  <c r="I35" i="9"/>
  <c r="I37" i="9"/>
  <c r="I38" i="9"/>
  <c r="I39" i="9"/>
  <c r="I40" i="9"/>
  <c r="I41" i="9"/>
  <c r="I42" i="9"/>
  <c r="I45" i="9"/>
  <c r="I47" i="9"/>
  <c r="I48" i="9"/>
  <c r="I49" i="9"/>
  <c r="I50" i="9"/>
  <c r="I51" i="9"/>
  <c r="I52" i="9"/>
  <c r="I53" i="9"/>
  <c r="I56" i="9"/>
  <c r="I57" i="9"/>
  <c r="I59" i="9"/>
  <c r="I60" i="9"/>
  <c r="I61" i="9"/>
  <c r="I62" i="9"/>
  <c r="I63" i="9"/>
  <c r="I64" i="9"/>
  <c r="I65" i="9"/>
  <c r="I67" i="9"/>
  <c r="I68" i="9"/>
  <c r="I69" i="9"/>
  <c r="I70" i="9"/>
  <c r="I71" i="9"/>
  <c r="I72" i="9"/>
  <c r="I73" i="9"/>
  <c r="I74" i="9"/>
  <c r="I75" i="9"/>
  <c r="I78" i="9"/>
  <c r="I79" i="9"/>
  <c r="I80" i="9"/>
  <c r="I81" i="9"/>
  <c r="I7" i="11"/>
  <c r="I8" i="11"/>
  <c r="I9" i="11"/>
  <c r="I11" i="11"/>
  <c r="I12" i="11"/>
  <c r="I13" i="11"/>
  <c r="I15" i="11"/>
  <c r="I16" i="11"/>
  <c r="I17" i="11"/>
  <c r="I18" i="11"/>
  <c r="I19" i="11"/>
  <c r="I23" i="11"/>
  <c r="I24" i="11"/>
  <c r="I26" i="11"/>
  <c r="I27" i="11"/>
  <c r="I28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4" i="11"/>
  <c r="I45" i="11"/>
  <c r="I47" i="11"/>
  <c r="I48" i="11"/>
  <c r="I49" i="11"/>
  <c r="I50" i="11"/>
  <c r="I51" i="11"/>
  <c r="I52" i="11"/>
  <c r="I53" i="11"/>
  <c r="I56" i="11"/>
  <c r="I57" i="11"/>
  <c r="I59" i="11"/>
  <c r="I60" i="11"/>
  <c r="I61" i="11"/>
  <c r="I62" i="11"/>
  <c r="I63" i="11"/>
  <c r="I64" i="11"/>
  <c r="I65" i="11"/>
  <c r="I66" i="11"/>
  <c r="I68" i="11"/>
  <c r="I69" i="11"/>
  <c r="I70" i="11"/>
  <c r="I71" i="11"/>
  <c r="I72" i="11"/>
  <c r="I73" i="11"/>
  <c r="I74" i="11"/>
  <c r="I75" i="11"/>
  <c r="I76" i="11"/>
  <c r="I77" i="11"/>
  <c r="I80" i="11"/>
  <c r="I82" i="11"/>
  <c r="I83" i="11"/>
  <c r="I84" i="11"/>
  <c r="I85" i="11"/>
  <c r="I7" i="12"/>
  <c r="I8" i="12"/>
  <c r="I9" i="12"/>
  <c r="I11" i="12"/>
  <c r="I12" i="12"/>
  <c r="I13" i="12"/>
  <c r="I15" i="12"/>
  <c r="I16" i="12"/>
  <c r="I17" i="12"/>
  <c r="I18" i="12"/>
  <c r="I22" i="12"/>
  <c r="I23" i="12"/>
  <c r="I25" i="12"/>
  <c r="I26" i="12"/>
  <c r="I27" i="12"/>
  <c r="I29" i="12"/>
  <c r="I30" i="12"/>
  <c r="I32" i="12"/>
  <c r="I33" i="12"/>
  <c r="I34" i="12"/>
  <c r="I36" i="12"/>
  <c r="I37" i="12"/>
  <c r="I38" i="12"/>
  <c r="I39" i="12"/>
  <c r="I40" i="12"/>
  <c r="I41" i="12"/>
  <c r="I44" i="12"/>
  <c r="I46" i="12"/>
  <c r="I47" i="12"/>
  <c r="I48" i="12"/>
  <c r="I49" i="12"/>
  <c r="I50" i="12"/>
  <c r="I51" i="12"/>
  <c r="I54" i="12"/>
  <c r="I55" i="12"/>
  <c r="I57" i="12"/>
  <c r="I59" i="12"/>
  <c r="I61" i="12"/>
  <c r="I62" i="12"/>
  <c r="I63" i="12"/>
  <c r="I64" i="12"/>
  <c r="I65" i="12"/>
  <c r="I66" i="12"/>
  <c r="I69" i="12"/>
  <c r="I70" i="12"/>
  <c r="I71" i="12"/>
  <c r="I72" i="12"/>
  <c r="I73" i="12"/>
  <c r="I74" i="12"/>
  <c r="I75" i="12"/>
  <c r="I76" i="12"/>
  <c r="I77" i="12"/>
  <c r="I80" i="12"/>
  <c r="I82" i="12"/>
  <c r="I83" i="12"/>
  <c r="I84" i="12"/>
  <c r="I85" i="12"/>
  <c r="I7" i="15"/>
  <c r="I8" i="15"/>
  <c r="I9" i="15"/>
  <c r="I11" i="15"/>
  <c r="I12" i="15"/>
  <c r="I13" i="15"/>
  <c r="I15" i="15"/>
  <c r="I16" i="15"/>
  <c r="I17" i="15"/>
  <c r="I18" i="15"/>
  <c r="I22" i="15"/>
  <c r="I23" i="15"/>
  <c r="I25" i="15"/>
  <c r="I26" i="15"/>
  <c r="I27" i="15"/>
  <c r="I29" i="15"/>
  <c r="I30" i="15"/>
  <c r="I32" i="15"/>
  <c r="I33" i="15"/>
  <c r="I34" i="15"/>
  <c r="I36" i="15"/>
  <c r="I37" i="15"/>
  <c r="I38" i="15"/>
  <c r="I39" i="15"/>
  <c r="I40" i="15"/>
  <c r="I43" i="15"/>
  <c r="I45" i="15"/>
  <c r="I46" i="15"/>
  <c r="I47" i="15"/>
  <c r="I48" i="15"/>
  <c r="I49" i="15"/>
  <c r="I50" i="15"/>
  <c r="I53" i="15"/>
  <c r="I54" i="15"/>
  <c r="I55" i="15"/>
  <c r="I57" i="15"/>
  <c r="I59" i="15"/>
  <c r="I61" i="15"/>
  <c r="I62" i="15"/>
  <c r="I63" i="15"/>
  <c r="I64" i="15"/>
  <c r="I65" i="15"/>
  <c r="I66" i="15"/>
  <c r="I69" i="15"/>
  <c r="I70" i="15"/>
  <c r="I71" i="15"/>
  <c r="I72" i="15"/>
  <c r="I73" i="15"/>
  <c r="I74" i="15"/>
  <c r="I75" i="15"/>
  <c r="I76" i="15"/>
  <c r="I77" i="15"/>
  <c r="I78" i="15"/>
  <c r="I81" i="15"/>
  <c r="I83" i="15"/>
  <c r="I84" i="15"/>
  <c r="I85" i="15"/>
  <c r="I86" i="15"/>
  <c r="I87" i="15"/>
  <c r="I7" i="17"/>
  <c r="I8" i="17"/>
  <c r="I9" i="17"/>
  <c r="I11" i="17"/>
  <c r="I12" i="17"/>
  <c r="I13" i="17"/>
  <c r="I15" i="17"/>
  <c r="I16" i="17"/>
  <c r="I17" i="17"/>
  <c r="I18" i="17"/>
  <c r="I22" i="17"/>
  <c r="I23" i="17"/>
  <c r="I25" i="17"/>
  <c r="I26" i="17"/>
  <c r="I27" i="17"/>
  <c r="I29" i="17"/>
  <c r="I30" i="17"/>
  <c r="I32" i="17"/>
  <c r="I33" i="17"/>
  <c r="I34" i="17"/>
  <c r="I36" i="17"/>
  <c r="I37" i="17"/>
  <c r="I38" i="17"/>
  <c r="I39" i="17"/>
  <c r="I40" i="17"/>
  <c r="I43" i="17"/>
  <c r="I45" i="17"/>
  <c r="I46" i="17"/>
  <c r="I47" i="17"/>
  <c r="I48" i="17"/>
  <c r="I49" i="17"/>
  <c r="I50" i="17"/>
  <c r="I53" i="17"/>
  <c r="I54" i="17"/>
  <c r="I55" i="17"/>
  <c r="I56" i="17"/>
  <c r="I58" i="17"/>
  <c r="I60" i="17"/>
  <c r="I62" i="17"/>
  <c r="I64" i="17"/>
  <c r="I65" i="17"/>
  <c r="I66" i="17"/>
  <c r="I67" i="17"/>
  <c r="I68" i="17"/>
  <c r="I69" i="17"/>
  <c r="I72" i="17"/>
  <c r="I73" i="17"/>
  <c r="I74" i="17"/>
  <c r="I75" i="17"/>
  <c r="I76" i="17"/>
  <c r="I77" i="17"/>
  <c r="I78" i="17"/>
  <c r="I79" i="17"/>
  <c r="I80" i="17"/>
  <c r="I81" i="17"/>
  <c r="I84" i="17"/>
  <c r="I86" i="17"/>
  <c r="I87" i="17"/>
  <c r="I88" i="17"/>
  <c r="I89" i="17"/>
  <c r="I90" i="17"/>
  <c r="E121" i="17"/>
  <c r="G121" i="17" s="1"/>
  <c r="E118" i="15"/>
  <c r="G118" i="15" s="1"/>
  <c r="E116" i="12"/>
  <c r="E116" i="11"/>
  <c r="G116" i="11" s="1"/>
  <c r="E112" i="9"/>
  <c r="G112" i="9" s="1"/>
  <c r="E116" i="17"/>
  <c r="E108" i="17" s="1"/>
  <c r="G108" i="17" s="1"/>
  <c r="E103" i="17"/>
  <c r="E96" i="17" s="1"/>
  <c r="G96" i="17" s="1"/>
  <c r="E113" i="15"/>
  <c r="E105" i="15" s="1"/>
  <c r="G105" i="15" s="1"/>
  <c r="E100" i="15"/>
  <c r="E93" i="15" s="1"/>
  <c r="G93" i="15" s="1"/>
  <c r="E111" i="12"/>
  <c r="E103" i="12" s="1"/>
  <c r="G103" i="12" s="1"/>
  <c r="E98" i="12"/>
  <c r="E91" i="12" s="1"/>
  <c r="G91" i="12" s="1"/>
  <c r="E111" i="11"/>
  <c r="E103" i="11" s="1"/>
  <c r="G103" i="11" s="1"/>
  <c r="E98" i="11"/>
  <c r="E91" i="11" s="1"/>
  <c r="G91" i="11" s="1"/>
  <c r="E107" i="9"/>
  <c r="E99" i="9" s="1"/>
  <c r="G99" i="9" s="1"/>
  <c r="E94" i="9"/>
  <c r="G94" i="9" s="1"/>
  <c r="G62" i="17"/>
  <c r="G61" i="17" s="1"/>
  <c r="F61" i="17"/>
  <c r="I61" i="17" s="1"/>
  <c r="E61" i="17"/>
  <c r="F52" i="17"/>
  <c r="I52" i="17" s="1"/>
  <c r="E52" i="17"/>
  <c r="G56" i="17"/>
  <c r="G90" i="17"/>
  <c r="G89" i="17"/>
  <c r="G88" i="17"/>
  <c r="G87" i="17"/>
  <c r="G86" i="17"/>
  <c r="F85" i="17"/>
  <c r="I85" i="17" s="1"/>
  <c r="E85" i="17"/>
  <c r="G84" i="17"/>
  <c r="G83" i="17" s="1"/>
  <c r="F83" i="17"/>
  <c r="I83" i="17" s="1"/>
  <c r="E83" i="17"/>
  <c r="G77" i="17"/>
  <c r="G76" i="17"/>
  <c r="G75" i="17"/>
  <c r="G74" i="17"/>
  <c r="G73" i="17"/>
  <c r="G72" i="17"/>
  <c r="F71" i="17"/>
  <c r="F70" i="17" s="1"/>
  <c r="I70" i="17" s="1"/>
  <c r="E71" i="17"/>
  <c r="E70" i="17" s="1"/>
  <c r="G64" i="17"/>
  <c r="G63" i="17" s="1"/>
  <c r="F63" i="17"/>
  <c r="I63" i="17" s="1"/>
  <c r="E63" i="17"/>
  <c r="G60" i="17"/>
  <c r="G59" i="17" s="1"/>
  <c r="F59" i="17"/>
  <c r="I59" i="17" s="1"/>
  <c r="E59" i="17"/>
  <c r="G58" i="17"/>
  <c r="G57" i="17" s="1"/>
  <c r="F57" i="17"/>
  <c r="I57" i="17" s="1"/>
  <c r="E57" i="17"/>
  <c r="G55" i="17"/>
  <c r="G54" i="17"/>
  <c r="G53" i="17"/>
  <c r="G47" i="17"/>
  <c r="G46" i="17"/>
  <c r="G45" i="17"/>
  <c r="F44" i="17"/>
  <c r="F42" i="17" s="1"/>
  <c r="F41" i="17" s="1"/>
  <c r="I41" i="17" s="1"/>
  <c r="E44" i="17"/>
  <c r="E42" i="17" s="1"/>
  <c r="E41" i="17" s="1"/>
  <c r="G43" i="17"/>
  <c r="G36" i="17"/>
  <c r="G35" i="17" s="1"/>
  <c r="F35" i="17"/>
  <c r="I35" i="17" s="1"/>
  <c r="E35" i="17"/>
  <c r="G34" i="17"/>
  <c r="G33" i="17"/>
  <c r="G32" i="17"/>
  <c r="F31" i="17"/>
  <c r="I31" i="17" s="1"/>
  <c r="E31" i="17"/>
  <c r="G30" i="17"/>
  <c r="G29" i="17"/>
  <c r="F28" i="17"/>
  <c r="I28" i="17" s="1"/>
  <c r="E28" i="17"/>
  <c r="G27" i="17"/>
  <c r="G26" i="17"/>
  <c r="G25" i="17"/>
  <c r="F24" i="17"/>
  <c r="I24" i="17" s="1"/>
  <c r="E24" i="17"/>
  <c r="G23" i="17"/>
  <c r="G21" i="17" s="1"/>
  <c r="G22" i="17"/>
  <c r="F21" i="17"/>
  <c r="I21" i="17" s="1"/>
  <c r="E21" i="17"/>
  <c r="G15" i="17"/>
  <c r="G14" i="17" s="1"/>
  <c r="F14" i="17"/>
  <c r="I14" i="17" s="1"/>
  <c r="E14" i="17"/>
  <c r="G13" i="17"/>
  <c r="G12" i="17"/>
  <c r="G11" i="17"/>
  <c r="F10" i="17"/>
  <c r="I10" i="17" s="1"/>
  <c r="E10" i="17"/>
  <c r="G9" i="17"/>
  <c r="G8" i="17"/>
  <c r="G7" i="17"/>
  <c r="F6" i="17"/>
  <c r="E6" i="17"/>
  <c r="G87" i="15"/>
  <c r="G74" i="15"/>
  <c r="F52" i="15"/>
  <c r="I52" i="15" s="1"/>
  <c r="E52" i="15"/>
  <c r="G53" i="15"/>
  <c r="G86" i="15"/>
  <c r="G85" i="15"/>
  <c r="G84" i="15"/>
  <c r="G83" i="15"/>
  <c r="F82" i="15"/>
  <c r="I82" i="15" s="1"/>
  <c r="E82" i="15"/>
  <c r="G81" i="15"/>
  <c r="G80" i="15" s="1"/>
  <c r="F80" i="15"/>
  <c r="I80" i="15" s="1"/>
  <c r="E80" i="15"/>
  <c r="E79" i="15" s="1"/>
  <c r="G73" i="15"/>
  <c r="G72" i="15"/>
  <c r="G71" i="15"/>
  <c r="G70" i="15"/>
  <c r="G69" i="15"/>
  <c r="F68" i="15"/>
  <c r="F67" i="15" s="1"/>
  <c r="I67" i="15" s="1"/>
  <c r="E68" i="15"/>
  <c r="E67" i="15" s="1"/>
  <c r="G61" i="15"/>
  <c r="G60" i="15" s="1"/>
  <c r="F60" i="15"/>
  <c r="I60" i="15" s="1"/>
  <c r="E60" i="15"/>
  <c r="G59" i="15"/>
  <c r="G58" i="15" s="1"/>
  <c r="F58" i="15"/>
  <c r="I58" i="15" s="1"/>
  <c r="E58" i="15"/>
  <c r="G57" i="15"/>
  <c r="G56" i="15" s="1"/>
  <c r="F56" i="15"/>
  <c r="I56" i="15" s="1"/>
  <c r="E56" i="15"/>
  <c r="G55" i="15"/>
  <c r="G54" i="15"/>
  <c r="G47" i="15"/>
  <c r="G46" i="15"/>
  <c r="G45" i="15"/>
  <c r="F44" i="15"/>
  <c r="F42" i="15" s="1"/>
  <c r="F41" i="15" s="1"/>
  <c r="I41" i="15" s="1"/>
  <c r="E44" i="15"/>
  <c r="E42" i="15" s="1"/>
  <c r="E41" i="15" s="1"/>
  <c r="G43" i="15"/>
  <c r="G36" i="15"/>
  <c r="G35" i="15" s="1"/>
  <c r="F35" i="15"/>
  <c r="I35" i="15" s="1"/>
  <c r="E35" i="15"/>
  <c r="G34" i="15"/>
  <c r="G33" i="15"/>
  <c r="G32" i="15"/>
  <c r="F31" i="15"/>
  <c r="I31" i="15" s="1"/>
  <c r="E31" i="15"/>
  <c r="G30" i="15"/>
  <c r="G29" i="15"/>
  <c r="F28" i="15"/>
  <c r="I28" i="15" s="1"/>
  <c r="E28" i="15"/>
  <c r="G27" i="15"/>
  <c r="G26" i="15"/>
  <c r="G25" i="15"/>
  <c r="F24" i="15"/>
  <c r="I24" i="15" s="1"/>
  <c r="E24" i="15"/>
  <c r="G23" i="15"/>
  <c r="G22" i="15"/>
  <c r="F21" i="15"/>
  <c r="I21" i="15" s="1"/>
  <c r="E21" i="15"/>
  <c r="G15" i="15"/>
  <c r="G14" i="15" s="1"/>
  <c r="F14" i="15"/>
  <c r="I14" i="15" s="1"/>
  <c r="E14" i="15"/>
  <c r="G13" i="15"/>
  <c r="G12" i="15"/>
  <c r="G11" i="15"/>
  <c r="F10" i="15"/>
  <c r="I10" i="15" s="1"/>
  <c r="E10" i="15"/>
  <c r="G9" i="15"/>
  <c r="G8" i="15"/>
  <c r="G7" i="15"/>
  <c r="F6" i="15"/>
  <c r="I6" i="15" s="1"/>
  <c r="E6" i="15"/>
  <c r="G85" i="12"/>
  <c r="G84" i="12"/>
  <c r="G83" i="12"/>
  <c r="G82" i="12"/>
  <c r="G80" i="12"/>
  <c r="G79" i="12" s="1"/>
  <c r="F81" i="12"/>
  <c r="I81" i="12" s="1"/>
  <c r="F79" i="12"/>
  <c r="E79" i="12"/>
  <c r="E81" i="12"/>
  <c r="G61" i="12"/>
  <c r="G60" i="12" s="1"/>
  <c r="G59" i="12"/>
  <c r="G58" i="12" s="1"/>
  <c r="G57" i="12"/>
  <c r="G56" i="12" s="1"/>
  <c r="G55" i="12"/>
  <c r="G54" i="12"/>
  <c r="F60" i="12"/>
  <c r="I60" i="12" s="1"/>
  <c r="F58" i="12"/>
  <c r="I58" i="12" s="1"/>
  <c r="F56" i="12"/>
  <c r="F53" i="12"/>
  <c r="I53" i="12" s="1"/>
  <c r="E60" i="12"/>
  <c r="E56" i="12"/>
  <c r="G85" i="11"/>
  <c r="G84" i="11"/>
  <c r="G83" i="11"/>
  <c r="G82" i="11"/>
  <c r="G80" i="11"/>
  <c r="G79" i="11" s="1"/>
  <c r="F81" i="11"/>
  <c r="I81" i="11" s="1"/>
  <c r="F79" i="11"/>
  <c r="E79" i="11"/>
  <c r="E54" i="11"/>
  <c r="G61" i="11"/>
  <c r="G60" i="11" s="1"/>
  <c r="F60" i="11"/>
  <c r="E60" i="11"/>
  <c r="G73" i="12"/>
  <c r="G72" i="12"/>
  <c r="G71" i="12"/>
  <c r="G70" i="12"/>
  <c r="G69" i="12"/>
  <c r="F68" i="12"/>
  <c r="F67" i="12" s="1"/>
  <c r="I67" i="12" s="1"/>
  <c r="E68" i="12"/>
  <c r="E67" i="12" s="1"/>
  <c r="E58" i="12"/>
  <c r="E53" i="12"/>
  <c r="G48" i="12"/>
  <c r="G47" i="12"/>
  <c r="G46" i="12"/>
  <c r="F45" i="12"/>
  <c r="F43" i="12" s="1"/>
  <c r="F42" i="12" s="1"/>
  <c r="I42" i="12" s="1"/>
  <c r="E45" i="12"/>
  <c r="E43" i="12" s="1"/>
  <c r="E42" i="12" s="1"/>
  <c r="G44" i="12"/>
  <c r="G36" i="12"/>
  <c r="G35" i="12" s="1"/>
  <c r="F35" i="12"/>
  <c r="I35" i="12" s="1"/>
  <c r="E35" i="12"/>
  <c r="G34" i="12"/>
  <c r="G33" i="12"/>
  <c r="G32" i="12"/>
  <c r="F31" i="12"/>
  <c r="I31" i="12" s="1"/>
  <c r="E31" i="12"/>
  <c r="G30" i="12"/>
  <c r="G29" i="12"/>
  <c r="F28" i="12"/>
  <c r="I28" i="12" s="1"/>
  <c r="E28" i="12"/>
  <c r="G27" i="12"/>
  <c r="G26" i="12"/>
  <c r="G25" i="12"/>
  <c r="F24" i="12"/>
  <c r="I24" i="12" s="1"/>
  <c r="E24" i="12"/>
  <c r="G23" i="12"/>
  <c r="G22" i="12"/>
  <c r="F21" i="12"/>
  <c r="I21" i="12" s="1"/>
  <c r="E21" i="12"/>
  <c r="G15" i="12"/>
  <c r="G14" i="12" s="1"/>
  <c r="F14" i="12"/>
  <c r="I14" i="12" s="1"/>
  <c r="E14" i="12"/>
  <c r="G13" i="12"/>
  <c r="G12" i="12"/>
  <c r="G11" i="12"/>
  <c r="F10" i="12"/>
  <c r="I10" i="12" s="1"/>
  <c r="E10" i="12"/>
  <c r="G9" i="12"/>
  <c r="G8" i="12"/>
  <c r="G7" i="12"/>
  <c r="F6" i="12"/>
  <c r="I6" i="12" s="1"/>
  <c r="E6" i="12"/>
  <c r="E81" i="11"/>
  <c r="E78" i="11" s="1"/>
  <c r="G73" i="11"/>
  <c r="G72" i="11"/>
  <c r="G71" i="11"/>
  <c r="G70" i="11"/>
  <c r="G69" i="11"/>
  <c r="F68" i="11"/>
  <c r="F67" i="11" s="1"/>
  <c r="I67" i="11" s="1"/>
  <c r="E68" i="11"/>
  <c r="E67" i="11" s="1"/>
  <c r="G59" i="11"/>
  <c r="G58" i="11" s="1"/>
  <c r="F58" i="11"/>
  <c r="I58" i="11" s="1"/>
  <c r="E58" i="11"/>
  <c r="G57" i="11"/>
  <c r="G56" i="11"/>
  <c r="F55" i="11"/>
  <c r="F54" i="11" s="1"/>
  <c r="I54" i="11" s="1"/>
  <c r="E55" i="11"/>
  <c r="G49" i="11"/>
  <c r="G48" i="11"/>
  <c r="G47" i="11"/>
  <c r="F46" i="11"/>
  <c r="F44" i="11" s="1"/>
  <c r="F43" i="11" s="1"/>
  <c r="I43" i="11" s="1"/>
  <c r="E46" i="11"/>
  <c r="E44" i="11" s="1"/>
  <c r="E43" i="11" s="1"/>
  <c r="G45" i="11"/>
  <c r="G37" i="11"/>
  <c r="G36" i="11" s="1"/>
  <c r="F36" i="11"/>
  <c r="E36" i="11"/>
  <c r="G35" i="11"/>
  <c r="G34" i="11"/>
  <c r="G33" i="11"/>
  <c r="F32" i="11"/>
  <c r="I32" i="11" s="1"/>
  <c r="E32" i="11"/>
  <c r="G31" i="11"/>
  <c r="G30" i="11"/>
  <c r="F29" i="11"/>
  <c r="I29" i="11" s="1"/>
  <c r="E29" i="11"/>
  <c r="G28" i="11"/>
  <c r="G27" i="11"/>
  <c r="G26" i="11"/>
  <c r="F25" i="11"/>
  <c r="I25" i="11" s="1"/>
  <c r="E25" i="11"/>
  <c r="G24" i="11"/>
  <c r="G23" i="11"/>
  <c r="F22" i="11"/>
  <c r="I22" i="11" s="1"/>
  <c r="E22" i="11"/>
  <c r="G15" i="11"/>
  <c r="G14" i="11" s="1"/>
  <c r="F14" i="11"/>
  <c r="I14" i="11" s="1"/>
  <c r="E14" i="11"/>
  <c r="G13" i="11"/>
  <c r="G12" i="11"/>
  <c r="G11" i="11"/>
  <c r="F10" i="11"/>
  <c r="I10" i="11" s="1"/>
  <c r="E10" i="11"/>
  <c r="G9" i="11"/>
  <c r="G8" i="11"/>
  <c r="G7" i="11"/>
  <c r="F6" i="11"/>
  <c r="I6" i="11" s="1"/>
  <c r="E6" i="11"/>
  <c r="G81" i="9"/>
  <c r="G80" i="9"/>
  <c r="G79" i="9"/>
  <c r="G78" i="9"/>
  <c r="F77" i="9"/>
  <c r="F76" i="9" s="1"/>
  <c r="I76" i="9" s="1"/>
  <c r="E77" i="9"/>
  <c r="E76" i="9" s="1"/>
  <c r="G71" i="9"/>
  <c r="G70" i="9"/>
  <c r="G69" i="9"/>
  <c r="G68" i="9"/>
  <c r="G67" i="9"/>
  <c r="F66" i="9"/>
  <c r="F65" i="9" s="1"/>
  <c r="E66" i="9"/>
  <c r="E65" i="9" s="1"/>
  <c r="G59" i="9"/>
  <c r="G58" i="9" s="1"/>
  <c r="G57" i="9"/>
  <c r="G56" i="9"/>
  <c r="F58" i="9"/>
  <c r="I58" i="9" s="1"/>
  <c r="F55" i="9"/>
  <c r="I55" i="9" s="1"/>
  <c r="E55" i="9"/>
  <c r="E58" i="9"/>
  <c r="G49" i="9"/>
  <c r="G48" i="9"/>
  <c r="G47" i="9"/>
  <c r="G45" i="9"/>
  <c r="F46" i="9"/>
  <c r="F44" i="9" s="1"/>
  <c r="F43" i="9" s="1"/>
  <c r="I43" i="9" s="1"/>
  <c r="E46" i="9"/>
  <c r="E44" i="9" s="1"/>
  <c r="E43" i="9" s="1"/>
  <c r="G13" i="9"/>
  <c r="G23" i="9"/>
  <c r="G24" i="9"/>
  <c r="G26" i="9"/>
  <c r="G27" i="9"/>
  <c r="G28" i="9"/>
  <c r="G30" i="9"/>
  <c r="G31" i="9"/>
  <c r="G33" i="9"/>
  <c r="G34" i="9"/>
  <c r="G35" i="9"/>
  <c r="F36" i="9"/>
  <c r="I36" i="9" s="1"/>
  <c r="F32" i="9"/>
  <c r="I32" i="9" s="1"/>
  <c r="F29" i="9"/>
  <c r="F25" i="9"/>
  <c r="I25" i="9" s="1"/>
  <c r="F22" i="9"/>
  <c r="I22" i="9" s="1"/>
  <c r="E22" i="9"/>
  <c r="E25" i="9"/>
  <c r="E29" i="9"/>
  <c r="E32" i="9"/>
  <c r="G37" i="9"/>
  <c r="G36" i="9" s="1"/>
  <c r="E36" i="9"/>
  <c r="G15" i="9"/>
  <c r="G14" i="9" s="1"/>
  <c r="G12" i="9"/>
  <c r="G11" i="9"/>
  <c r="G9" i="9"/>
  <c r="G8" i="9"/>
  <c r="G7" i="9"/>
  <c r="F6" i="9"/>
  <c r="I6" i="9" s="1"/>
  <c r="F10" i="9"/>
  <c r="I10" i="9" s="1"/>
  <c r="F14" i="9"/>
  <c r="I14" i="9" s="1"/>
  <c r="E6" i="9"/>
  <c r="E10" i="9"/>
  <c r="E14" i="9"/>
  <c r="I46" i="11" l="1"/>
  <c r="G111" i="11"/>
  <c r="G107" i="9"/>
  <c r="F78" i="11"/>
  <c r="I78" i="11" s="1"/>
  <c r="E87" i="9"/>
  <c r="G87" i="9" s="1"/>
  <c r="I66" i="9"/>
  <c r="I46" i="9"/>
  <c r="G98" i="11"/>
  <c r="I77" i="9"/>
  <c r="I79" i="11"/>
  <c r="I55" i="11"/>
  <c r="I44" i="9"/>
  <c r="E51" i="17"/>
  <c r="I71" i="17"/>
  <c r="I44" i="17"/>
  <c r="F5" i="17"/>
  <c r="I5" i="17" s="1"/>
  <c r="E82" i="17"/>
  <c r="F51" i="17"/>
  <c r="I51" i="17" s="1"/>
  <c r="I6" i="17"/>
  <c r="I42" i="17"/>
  <c r="G103" i="17"/>
  <c r="G31" i="17"/>
  <c r="G116" i="17"/>
  <c r="G21" i="15"/>
  <c r="I42" i="15"/>
  <c r="G113" i="15"/>
  <c r="E5" i="15"/>
  <c r="I68" i="15"/>
  <c r="I44" i="15"/>
  <c r="G100" i="15"/>
  <c r="E78" i="12"/>
  <c r="F52" i="12"/>
  <c r="I52" i="12" s="1"/>
  <c r="I43" i="12"/>
  <c r="G111" i="12"/>
  <c r="E52" i="12"/>
  <c r="I68" i="12"/>
  <c r="I56" i="12"/>
  <c r="I45" i="12"/>
  <c r="F78" i="12"/>
  <c r="I78" i="12" s="1"/>
  <c r="I79" i="12"/>
  <c r="G98" i="12"/>
  <c r="E54" i="9"/>
  <c r="G71" i="17"/>
  <c r="G70" i="17" s="1"/>
  <c r="G52" i="17"/>
  <c r="G51" i="17" s="1"/>
  <c r="F20" i="17"/>
  <c r="E20" i="17"/>
  <c r="E19" i="17" s="1"/>
  <c r="G24" i="17"/>
  <c r="G10" i="17"/>
  <c r="G6" i="17"/>
  <c r="F82" i="17"/>
  <c r="I82" i="17" s="1"/>
  <c r="G85" i="17"/>
  <c r="G82" i="17" s="1"/>
  <c r="G44" i="17"/>
  <c r="G42" i="17" s="1"/>
  <c r="G41" i="17" s="1"/>
  <c r="G28" i="17"/>
  <c r="E5" i="17"/>
  <c r="F79" i="15"/>
  <c r="I79" i="15" s="1"/>
  <c r="E51" i="15"/>
  <c r="G52" i="15"/>
  <c r="G51" i="15" s="1"/>
  <c r="F20" i="15"/>
  <c r="G31" i="15"/>
  <c r="G28" i="15"/>
  <c r="G10" i="15"/>
  <c r="G82" i="15"/>
  <c r="G79" i="15" s="1"/>
  <c r="G68" i="15"/>
  <c r="G67" i="15" s="1"/>
  <c r="F51" i="15"/>
  <c r="I51" i="15" s="1"/>
  <c r="G44" i="15"/>
  <c r="G42" i="15" s="1"/>
  <c r="G41" i="15" s="1"/>
  <c r="E20" i="15"/>
  <c r="E19" i="15" s="1"/>
  <c r="G24" i="15"/>
  <c r="F5" i="15"/>
  <c r="I5" i="15" s="1"/>
  <c r="G6" i="15"/>
  <c r="G81" i="12"/>
  <c r="G78" i="12" s="1"/>
  <c r="G28" i="12"/>
  <c r="G10" i="12"/>
  <c r="G68" i="12"/>
  <c r="G67" i="12" s="1"/>
  <c r="G53" i="12"/>
  <c r="G52" i="12" s="1"/>
  <c r="G45" i="12"/>
  <c r="G43" i="12" s="1"/>
  <c r="G42" i="12" s="1"/>
  <c r="G31" i="12"/>
  <c r="F20" i="12"/>
  <c r="G24" i="12"/>
  <c r="G21" i="12"/>
  <c r="E20" i="12"/>
  <c r="E19" i="12" s="1"/>
  <c r="F5" i="12"/>
  <c r="I5" i="12" s="1"/>
  <c r="E5" i="12"/>
  <c r="G6" i="12"/>
  <c r="G81" i="11"/>
  <c r="G78" i="11" s="1"/>
  <c r="F21" i="11"/>
  <c r="G22" i="11"/>
  <c r="E21" i="11"/>
  <c r="E20" i="11" s="1"/>
  <c r="G32" i="11"/>
  <c r="G68" i="11"/>
  <c r="G67" i="11" s="1"/>
  <c r="G55" i="11"/>
  <c r="G54" i="11" s="1"/>
  <c r="G44" i="11"/>
  <c r="G43" i="11" s="1"/>
  <c r="G46" i="11"/>
  <c r="G29" i="11"/>
  <c r="G25" i="11"/>
  <c r="F5" i="11"/>
  <c r="I5" i="11" s="1"/>
  <c r="G10" i="11"/>
  <c r="E5" i="11"/>
  <c r="G6" i="11"/>
  <c r="G77" i="9"/>
  <c r="G76" i="9" s="1"/>
  <c r="G66" i="9"/>
  <c r="G65" i="9" s="1"/>
  <c r="F54" i="9"/>
  <c r="I54" i="9" s="1"/>
  <c r="G55" i="9"/>
  <c r="G54" i="9" s="1"/>
  <c r="G25" i="9"/>
  <c r="G46" i="9"/>
  <c r="G44" i="9" s="1"/>
  <c r="G43" i="9" s="1"/>
  <c r="F21" i="9"/>
  <c r="G22" i="9"/>
  <c r="E21" i="9"/>
  <c r="E20" i="9" s="1"/>
  <c r="G29" i="9"/>
  <c r="F5" i="9"/>
  <c r="I5" i="9" s="1"/>
  <c r="G32" i="9"/>
  <c r="G6" i="9"/>
  <c r="E5" i="9"/>
  <c r="G10" i="9"/>
  <c r="F20" i="9" l="1"/>
  <c r="I20" i="9" s="1"/>
  <c r="I21" i="9"/>
  <c r="F20" i="11"/>
  <c r="I20" i="11" s="1"/>
  <c r="I21" i="11"/>
  <c r="F19" i="17"/>
  <c r="I19" i="17" s="1"/>
  <c r="I20" i="17"/>
  <c r="F19" i="15"/>
  <c r="I19" i="15" s="1"/>
  <c r="I20" i="15"/>
  <c r="F19" i="12"/>
  <c r="I19" i="12" s="1"/>
  <c r="I20" i="12"/>
  <c r="G20" i="17"/>
  <c r="G19" i="17" s="1"/>
  <c r="G5" i="17"/>
  <c r="G20" i="15"/>
  <c r="G19" i="15" s="1"/>
  <c r="G5" i="15"/>
  <c r="G5" i="12"/>
  <c r="G20" i="12"/>
  <c r="G19" i="12" s="1"/>
  <c r="G21" i="11"/>
  <c r="G20" i="11" s="1"/>
  <c r="G5" i="11"/>
  <c r="G21" i="9"/>
  <c r="G20" i="9" s="1"/>
  <c r="G5" i="9"/>
</calcChain>
</file>

<file path=xl/sharedStrings.xml><?xml version="1.0" encoding="utf-8"?>
<sst xmlns="http://schemas.openxmlformats.org/spreadsheetml/2006/main" count="686" uniqueCount="101">
  <si>
    <t>구분</t>
    <phoneticPr fontId="1" type="noConversion"/>
  </si>
  <si>
    <t>계</t>
    <phoneticPr fontId="1" type="noConversion"/>
  </si>
  <si>
    <t>결산액(징수결정액)</t>
    <phoneticPr fontId="1" type="noConversion"/>
  </si>
  <si>
    <t>수납액</t>
    <phoneticPr fontId="1" type="noConversion"/>
  </si>
  <si>
    <t>미수금</t>
    <phoneticPr fontId="1" type="noConversion"/>
  </si>
  <si>
    <t>상수도사업수익</t>
    <phoneticPr fontId="1" type="noConversion"/>
  </si>
  <si>
    <t>영업수익</t>
    <phoneticPr fontId="1" type="noConversion"/>
  </si>
  <si>
    <t>사용료수익</t>
    <phoneticPr fontId="1" type="noConversion"/>
  </si>
  <si>
    <t>급배수공사수익</t>
    <phoneticPr fontId="1" type="noConversion"/>
  </si>
  <si>
    <t>기타영업수익</t>
    <phoneticPr fontId="1" type="noConversion"/>
  </si>
  <si>
    <t>영업외 수익</t>
    <phoneticPr fontId="1" type="noConversion"/>
  </si>
  <si>
    <t>이자수익</t>
    <phoneticPr fontId="1" type="noConversion"/>
  </si>
  <si>
    <t>타회계전입금수익</t>
    <phoneticPr fontId="1" type="noConversion"/>
  </si>
  <si>
    <t>기타영업외수익</t>
    <phoneticPr fontId="1" type="noConversion"/>
  </si>
  <si>
    <t>특별이익</t>
    <phoneticPr fontId="1" type="noConversion"/>
  </si>
  <si>
    <t>전기손익수정이익</t>
    <phoneticPr fontId="1" type="noConversion"/>
  </si>
  <si>
    <t>(단위 : 원)</t>
    <phoneticPr fontId="1" type="noConversion"/>
  </si>
  <si>
    <t>상수도사업비용</t>
    <phoneticPr fontId="1" type="noConversion"/>
  </si>
  <si>
    <t>영업비용</t>
    <phoneticPr fontId="1" type="noConversion"/>
  </si>
  <si>
    <t>정수비</t>
    <phoneticPr fontId="1" type="noConversion"/>
  </si>
  <si>
    <t>일반재료비</t>
    <phoneticPr fontId="1" type="noConversion"/>
  </si>
  <si>
    <t>정수구입비</t>
    <phoneticPr fontId="1" type="noConversion"/>
  </si>
  <si>
    <t>배급수비</t>
    <phoneticPr fontId="1" type="noConversion"/>
  </si>
  <si>
    <t>인력운영비</t>
    <phoneticPr fontId="1" type="noConversion"/>
  </si>
  <si>
    <t>경비</t>
    <phoneticPr fontId="1" type="noConversion"/>
  </si>
  <si>
    <t>급배수공사비</t>
    <phoneticPr fontId="1" type="noConversion"/>
  </si>
  <si>
    <t>일반관리비</t>
    <phoneticPr fontId="1" type="noConversion"/>
  </si>
  <si>
    <t>징수 및 수용가 관리비</t>
    <phoneticPr fontId="1" type="noConversion"/>
  </si>
  <si>
    <t>경상이전</t>
    <phoneticPr fontId="1" type="noConversion"/>
  </si>
  <si>
    <t>특별손실</t>
    <phoneticPr fontId="1" type="noConversion"/>
  </si>
  <si>
    <t>전기손익수정손실</t>
    <phoneticPr fontId="1" type="noConversion"/>
  </si>
  <si>
    <t>결산액(채무확정액)</t>
    <phoneticPr fontId="1" type="noConversion"/>
  </si>
  <si>
    <t>지출액</t>
    <phoneticPr fontId="1" type="noConversion"/>
  </si>
  <si>
    <t>미지급금</t>
    <phoneticPr fontId="1" type="noConversion"/>
  </si>
  <si>
    <t>1.1 수익적 수입</t>
    <phoneticPr fontId="1" type="noConversion"/>
  </si>
  <si>
    <t>1.2 수익적 지출</t>
    <phoneticPr fontId="1" type="noConversion"/>
  </si>
  <si>
    <t>1. 사업 예산</t>
    <phoneticPr fontId="1" type="noConversion"/>
  </si>
  <si>
    <t>2. 자본 예산</t>
    <phoneticPr fontId="1" type="noConversion"/>
  </si>
  <si>
    <t>2.1 자본적 수입</t>
    <phoneticPr fontId="1" type="noConversion"/>
  </si>
  <si>
    <t>2.2 자본적 지출</t>
    <phoneticPr fontId="1" type="noConversion"/>
  </si>
  <si>
    <t>자본적 수입</t>
    <phoneticPr fontId="1" type="noConversion"/>
  </si>
  <si>
    <t>자본잉여금수입</t>
    <phoneticPr fontId="1" type="noConversion"/>
  </si>
  <si>
    <t>시설분담금수입</t>
    <phoneticPr fontId="1" type="noConversion"/>
  </si>
  <si>
    <t>타회계건설보조금수입</t>
    <phoneticPr fontId="1" type="noConversion"/>
  </si>
  <si>
    <t>국고보조금수입</t>
    <phoneticPr fontId="1" type="noConversion"/>
  </si>
  <si>
    <t>시도비보조금수입</t>
    <phoneticPr fontId="1" type="noConversion"/>
  </si>
  <si>
    <t>자본적 지출</t>
    <phoneticPr fontId="1" type="noConversion"/>
  </si>
  <si>
    <t>유형자산취득</t>
    <phoneticPr fontId="1" type="noConversion"/>
  </si>
  <si>
    <t>비가동설비자산취득</t>
    <phoneticPr fontId="1" type="noConversion"/>
  </si>
  <si>
    <t>구축물</t>
    <phoneticPr fontId="1" type="noConversion"/>
  </si>
  <si>
    <t>기계장치</t>
    <phoneticPr fontId="1" type="noConversion"/>
  </si>
  <si>
    <t>건설중인자산</t>
    <phoneticPr fontId="1" type="noConversion"/>
  </si>
  <si>
    <t>3. 이월 예산</t>
    <phoneticPr fontId="1" type="noConversion"/>
  </si>
  <si>
    <t>3.1 이월재원(수입)</t>
    <phoneticPr fontId="1" type="noConversion"/>
  </si>
  <si>
    <t>3.2 이월예산(지출)</t>
    <phoneticPr fontId="1" type="noConversion"/>
  </si>
  <si>
    <t>당년도 예산 편성분</t>
    <phoneticPr fontId="1" type="noConversion"/>
  </si>
  <si>
    <t>수용가미수금</t>
    <phoneticPr fontId="1" type="noConversion"/>
  </si>
  <si>
    <t>기타미수금</t>
    <phoneticPr fontId="1" type="noConversion"/>
  </si>
  <si>
    <t>순세계잉여금</t>
    <phoneticPr fontId="1" type="noConversion"/>
  </si>
  <si>
    <t>이월 재원 충당액</t>
    <phoneticPr fontId="1" type="noConversion"/>
  </si>
  <si>
    <t>미지급이월액</t>
    <phoneticPr fontId="1" type="noConversion"/>
  </si>
  <si>
    <t>결산액</t>
    <phoneticPr fontId="1" type="noConversion"/>
  </si>
  <si>
    <t>자본적지출</t>
    <phoneticPr fontId="1" type="noConversion"/>
  </si>
  <si>
    <t>무형자산 및 기타유동자산취득</t>
    <phoneticPr fontId="1" type="noConversion"/>
  </si>
  <si>
    <t>미지급비용</t>
    <phoneticPr fontId="1" type="noConversion"/>
  </si>
  <si>
    <t>영업외비용</t>
    <phoneticPr fontId="1" type="noConversion"/>
  </si>
  <si>
    <t>지급이자 및 취급제비</t>
    <phoneticPr fontId="1" type="noConversion"/>
  </si>
  <si>
    <t>비유동부채상환</t>
    <phoneticPr fontId="1" type="noConversion"/>
  </si>
  <si>
    <t>정부차입금원금상환</t>
    <phoneticPr fontId="1" type="noConversion"/>
  </si>
  <si>
    <t>수익적지출</t>
    <phoneticPr fontId="1" type="noConversion"/>
  </si>
  <si>
    <t>영업외비용</t>
    <phoneticPr fontId="1" type="noConversion"/>
  </si>
  <si>
    <t>기타자본적지출</t>
    <phoneticPr fontId="1" type="noConversion"/>
  </si>
  <si>
    <t>정부보조금반환</t>
    <phoneticPr fontId="1" type="noConversion"/>
  </si>
  <si>
    <t>비예산지출</t>
    <phoneticPr fontId="1" type="noConversion"/>
  </si>
  <si>
    <t>토지</t>
    <phoneticPr fontId="1" type="noConversion"/>
  </si>
  <si>
    <t>비예산지출재원</t>
    <phoneticPr fontId="1" type="noConversion"/>
  </si>
  <si>
    <t>공기구비품</t>
    <phoneticPr fontId="1" type="noConversion"/>
  </si>
  <si>
    <t>무형자산</t>
    <phoneticPr fontId="1" type="noConversion"/>
  </si>
  <si>
    <t>무형자산계정</t>
    <phoneticPr fontId="1" type="noConversion"/>
  </si>
  <si>
    <t>4. 결산총괄</t>
    <phoneticPr fontId="1" type="noConversion"/>
  </si>
  <si>
    <t>수납액, 지출액</t>
    <phoneticPr fontId="1" type="noConversion"/>
  </si>
  <si>
    <t>수입</t>
    <phoneticPr fontId="1" type="noConversion"/>
  </si>
  <si>
    <t>영업외수익</t>
    <phoneticPr fontId="1" type="noConversion"/>
  </si>
  <si>
    <t>이월금</t>
    <phoneticPr fontId="1" type="noConversion"/>
  </si>
  <si>
    <t>지출</t>
    <phoneticPr fontId="1" type="noConversion"/>
  </si>
  <si>
    <t>이월예산지출</t>
    <phoneticPr fontId="1" type="noConversion"/>
  </si>
  <si>
    <t>사고이월금</t>
    <phoneticPr fontId="1" type="noConversion"/>
  </si>
  <si>
    <t>건설개량이월금</t>
    <phoneticPr fontId="1" type="noConversion"/>
  </si>
  <si>
    <t>계속비이월금</t>
    <phoneticPr fontId="1" type="noConversion"/>
  </si>
  <si>
    <t>미지급 비용</t>
    <phoneticPr fontId="1" type="noConversion"/>
  </si>
  <si>
    <t>무형자산취득</t>
    <phoneticPr fontId="1" type="noConversion"/>
  </si>
  <si>
    <t>차액</t>
    <phoneticPr fontId="1" type="noConversion"/>
  </si>
  <si>
    <t>유형자산취득(가동설비)</t>
    <phoneticPr fontId="1" type="noConversion"/>
  </si>
  <si>
    <t>비유동부채상환(고정부채)</t>
    <phoneticPr fontId="1" type="noConversion"/>
  </si>
  <si>
    <t>국도비보조금미수금(-)</t>
    <phoneticPr fontId="1" type="noConversion"/>
  </si>
  <si>
    <t>이월재원충당액</t>
    <phoneticPr fontId="1" type="noConversion"/>
  </si>
  <si>
    <t>▣ 2015년도</t>
    <phoneticPr fontId="1" type="noConversion"/>
  </si>
  <si>
    <t>▣ 2014년도</t>
    <phoneticPr fontId="1" type="noConversion"/>
  </si>
  <si>
    <t>▣ 2013년도</t>
    <phoneticPr fontId="1" type="noConversion"/>
  </si>
  <si>
    <t>▣ 2012년도</t>
    <phoneticPr fontId="1" type="noConversion"/>
  </si>
  <si>
    <t>▣ 2011년도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</si>
</sst>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176" fontId="0" fillId="0" borderId="0" xfId="1" applyNumberFormat="1" applyFo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zoomScaleSheetLayoutView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M62" sqref="M62"/>
    </sheetView>
  </sheetViews>
  <sheetFormatPr defaultRowHeight="16.5" x14ac:dyDescent="0.3"/>
  <cols>
    <col min="1" max="3" width="10.125" customWidth="1"/>
    <col min="4" max="4" width="21" customWidth="1"/>
    <col min="5" max="7" width="20.25" customWidth="1"/>
    <col min="9" max="9" width="11.125" style="2" bestFit="1" customWidth="1"/>
  </cols>
  <sheetData>
    <row r="1" spans="1:9" x14ac:dyDescent="0.3">
      <c r="A1" t="s">
        <v>96</v>
      </c>
    </row>
    <row r="2" spans="1:9" x14ac:dyDescent="0.3">
      <c r="A2" t="s">
        <v>36</v>
      </c>
    </row>
    <row r="3" spans="1:9" x14ac:dyDescent="0.3">
      <c r="A3" t="s">
        <v>34</v>
      </c>
      <c r="G3" s="3" t="s">
        <v>16</v>
      </c>
    </row>
    <row r="4" spans="1:9" x14ac:dyDescent="0.3">
      <c r="A4" s="13" t="s">
        <v>0</v>
      </c>
      <c r="B4" s="13"/>
      <c r="C4" s="13"/>
      <c r="D4" s="13"/>
      <c r="E4" s="4" t="s">
        <v>2</v>
      </c>
      <c r="F4" s="4" t="s">
        <v>3</v>
      </c>
      <c r="G4" s="4" t="s">
        <v>4</v>
      </c>
    </row>
    <row r="5" spans="1:9" x14ac:dyDescent="0.3">
      <c r="A5" s="12" t="s">
        <v>5</v>
      </c>
      <c r="B5" s="12"/>
      <c r="C5" s="12"/>
      <c r="D5" s="12"/>
      <c r="E5" s="1">
        <f>E6+E10+E14</f>
        <v>8707658820</v>
      </c>
      <c r="F5" s="1">
        <f>F6+F10+F14</f>
        <v>8533480620</v>
      </c>
      <c r="G5" s="1">
        <f>G6+G10+G14</f>
        <v>174178200</v>
      </c>
      <c r="I5" s="2">
        <f>ROUND(F5/1000,0)</f>
        <v>8533481</v>
      </c>
    </row>
    <row r="6" spans="1:9" x14ac:dyDescent="0.3">
      <c r="A6" s="6"/>
      <c r="B6" s="12" t="s">
        <v>6</v>
      </c>
      <c r="C6" s="12"/>
      <c r="D6" s="12"/>
      <c r="E6" s="1">
        <f>E7+E8+E9</f>
        <v>5727693820</v>
      </c>
      <c r="F6" s="1">
        <f>F7+F8+F9</f>
        <v>5553515620</v>
      </c>
      <c r="G6" s="1">
        <f>G7+G8+G9</f>
        <v>174178200</v>
      </c>
      <c r="I6" s="2">
        <f t="shared" ref="I6:I69" si="0">ROUND(F6/1000,0)</f>
        <v>5553516</v>
      </c>
    </row>
    <row r="7" spans="1:9" x14ac:dyDescent="0.3">
      <c r="A7" s="6"/>
      <c r="B7" s="6"/>
      <c r="C7" s="12" t="s">
        <v>7</v>
      </c>
      <c r="D7" s="12"/>
      <c r="E7" s="1">
        <v>5171903200</v>
      </c>
      <c r="F7" s="1">
        <v>4997725000</v>
      </c>
      <c r="G7" s="1">
        <f>E7-F7</f>
        <v>174178200</v>
      </c>
      <c r="I7" s="2">
        <f t="shared" si="0"/>
        <v>4997725</v>
      </c>
    </row>
    <row r="8" spans="1:9" x14ac:dyDescent="0.3">
      <c r="A8" s="6"/>
      <c r="B8" s="6"/>
      <c r="C8" s="12" t="s">
        <v>8</v>
      </c>
      <c r="D8" s="12"/>
      <c r="E8" s="1">
        <v>529515000</v>
      </c>
      <c r="F8" s="1">
        <v>529515000</v>
      </c>
      <c r="G8" s="1">
        <f>E8-F8</f>
        <v>0</v>
      </c>
      <c r="I8" s="2">
        <f t="shared" si="0"/>
        <v>529515</v>
      </c>
    </row>
    <row r="9" spans="1:9" x14ac:dyDescent="0.3">
      <c r="A9" s="6"/>
      <c r="B9" s="6"/>
      <c r="C9" s="12" t="s">
        <v>9</v>
      </c>
      <c r="D9" s="12"/>
      <c r="E9" s="1">
        <v>26275620</v>
      </c>
      <c r="F9" s="1">
        <v>26275620</v>
      </c>
      <c r="G9" s="1">
        <f>E9-F9</f>
        <v>0</v>
      </c>
      <c r="I9" s="2">
        <f t="shared" si="0"/>
        <v>26276</v>
      </c>
    </row>
    <row r="10" spans="1:9" x14ac:dyDescent="0.3">
      <c r="A10" s="6"/>
      <c r="B10" s="12" t="s">
        <v>10</v>
      </c>
      <c r="C10" s="12"/>
      <c r="D10" s="12"/>
      <c r="E10" s="1">
        <f>E11+E12+E13</f>
        <v>2977371000</v>
      </c>
      <c r="F10" s="1">
        <f>F11+F12+F13</f>
        <v>2977371000</v>
      </c>
      <c r="G10" s="1">
        <f>G11+G12+G13</f>
        <v>0</v>
      </c>
      <c r="I10" s="2">
        <f t="shared" si="0"/>
        <v>2977371</v>
      </c>
    </row>
    <row r="11" spans="1:9" x14ac:dyDescent="0.3">
      <c r="A11" s="6"/>
      <c r="B11" s="6"/>
      <c r="C11" s="12" t="s">
        <v>11</v>
      </c>
      <c r="D11" s="12"/>
      <c r="E11" s="1">
        <v>37333000</v>
      </c>
      <c r="F11" s="1">
        <v>37333000</v>
      </c>
      <c r="G11" s="1">
        <f>E11-F11</f>
        <v>0</v>
      </c>
      <c r="I11" s="2">
        <f t="shared" si="0"/>
        <v>37333</v>
      </c>
    </row>
    <row r="12" spans="1:9" x14ac:dyDescent="0.3">
      <c r="A12" s="6"/>
      <c r="B12" s="6"/>
      <c r="C12" s="12" t="s">
        <v>12</v>
      </c>
      <c r="D12" s="12"/>
      <c r="E12" s="1">
        <v>2940038000</v>
      </c>
      <c r="F12" s="1">
        <v>2940038000</v>
      </c>
      <c r="G12" s="1">
        <f>E12-F12</f>
        <v>0</v>
      </c>
      <c r="I12" s="2">
        <f t="shared" si="0"/>
        <v>2940038</v>
      </c>
    </row>
    <row r="13" spans="1:9" x14ac:dyDescent="0.3">
      <c r="A13" s="6"/>
      <c r="B13" s="6"/>
      <c r="C13" s="12" t="s">
        <v>13</v>
      </c>
      <c r="D13" s="12"/>
      <c r="E13" s="1"/>
      <c r="F13" s="1"/>
      <c r="G13" s="1">
        <f>E13-F13</f>
        <v>0</v>
      </c>
      <c r="I13" s="2">
        <f t="shared" si="0"/>
        <v>0</v>
      </c>
    </row>
    <row r="14" spans="1:9" x14ac:dyDescent="0.3">
      <c r="A14" s="6"/>
      <c r="B14" s="12" t="s">
        <v>14</v>
      </c>
      <c r="C14" s="12"/>
      <c r="D14" s="12"/>
      <c r="E14" s="1">
        <f>E15</f>
        <v>2594000</v>
      </c>
      <c r="F14" s="1">
        <f>F15</f>
        <v>2594000</v>
      </c>
      <c r="G14" s="1">
        <f>G15</f>
        <v>0</v>
      </c>
      <c r="I14" s="2">
        <f t="shared" si="0"/>
        <v>2594</v>
      </c>
    </row>
    <row r="15" spans="1:9" x14ac:dyDescent="0.3">
      <c r="A15" s="6"/>
      <c r="B15" s="6"/>
      <c r="C15" s="12" t="s">
        <v>15</v>
      </c>
      <c r="D15" s="12"/>
      <c r="E15" s="1">
        <v>2594000</v>
      </c>
      <c r="F15" s="1">
        <v>2594000</v>
      </c>
      <c r="G15" s="1">
        <f>E15-F15</f>
        <v>0</v>
      </c>
      <c r="I15" s="2">
        <f t="shared" si="0"/>
        <v>2594</v>
      </c>
    </row>
    <row r="16" spans="1:9" x14ac:dyDescent="0.3">
      <c r="I16" s="2">
        <f t="shared" si="0"/>
        <v>0</v>
      </c>
    </row>
    <row r="17" spans="1:9" x14ac:dyDescent="0.3">
      <c r="I17" s="2">
        <f t="shared" si="0"/>
        <v>0</v>
      </c>
    </row>
    <row r="18" spans="1:9" x14ac:dyDescent="0.3">
      <c r="A18" t="s">
        <v>35</v>
      </c>
      <c r="G18" s="3" t="s">
        <v>16</v>
      </c>
      <c r="I18" s="2">
        <f t="shared" si="0"/>
        <v>0</v>
      </c>
    </row>
    <row r="19" spans="1:9" x14ac:dyDescent="0.3">
      <c r="A19" s="13" t="s">
        <v>0</v>
      </c>
      <c r="B19" s="13"/>
      <c r="C19" s="13"/>
      <c r="D19" s="13"/>
      <c r="E19" s="4" t="s">
        <v>31</v>
      </c>
      <c r="F19" s="4" t="s">
        <v>32</v>
      </c>
      <c r="G19" s="4" t="s">
        <v>33</v>
      </c>
      <c r="I19" s="2" t="e">
        <f t="shared" si="0"/>
        <v>#VALUE!</v>
      </c>
    </row>
    <row r="20" spans="1:9" x14ac:dyDescent="0.3">
      <c r="A20" s="12" t="s">
        <v>17</v>
      </c>
      <c r="B20" s="12"/>
      <c r="C20" s="12"/>
      <c r="D20" s="12"/>
      <c r="E20" s="1">
        <f>E21+E36</f>
        <v>7225097939</v>
      </c>
      <c r="F20" s="1">
        <f>F21+F36</f>
        <v>7225097939</v>
      </c>
      <c r="G20" s="1">
        <f>G21+G36</f>
        <v>0</v>
      </c>
      <c r="I20" s="2">
        <f t="shared" si="0"/>
        <v>7225098</v>
      </c>
    </row>
    <row r="21" spans="1:9" x14ac:dyDescent="0.3">
      <c r="A21" s="6"/>
      <c r="B21" s="12" t="s">
        <v>18</v>
      </c>
      <c r="C21" s="12"/>
      <c r="D21" s="12"/>
      <c r="E21" s="1">
        <f>E22+E25+E28+E29+E32</f>
        <v>7223577759</v>
      </c>
      <c r="F21" s="1">
        <f>F22+F25+F28+F29+F32</f>
        <v>7223577759</v>
      </c>
      <c r="G21" s="1">
        <f>G22+G25+G28+G29+G32</f>
        <v>0</v>
      </c>
      <c r="I21" s="2">
        <f t="shared" si="0"/>
        <v>7223578</v>
      </c>
    </row>
    <row r="22" spans="1:9" x14ac:dyDescent="0.3">
      <c r="A22" s="6"/>
      <c r="B22" s="6"/>
      <c r="C22" s="14" t="s">
        <v>19</v>
      </c>
      <c r="D22" s="15"/>
      <c r="E22" s="1">
        <f>E23+E24</f>
        <v>4433480120</v>
      </c>
      <c r="F22" s="1">
        <f>F23+F24</f>
        <v>4433480120</v>
      </c>
      <c r="G22" s="1">
        <f>G23+G24</f>
        <v>0</v>
      </c>
      <c r="I22" s="2">
        <f t="shared" si="0"/>
        <v>4433480</v>
      </c>
    </row>
    <row r="23" spans="1:9" x14ac:dyDescent="0.3">
      <c r="A23" s="6"/>
      <c r="B23" s="6"/>
      <c r="C23" s="6"/>
      <c r="D23" s="6" t="s">
        <v>20</v>
      </c>
      <c r="E23" s="1">
        <v>998800</v>
      </c>
      <c r="F23" s="1">
        <v>998800</v>
      </c>
      <c r="G23" s="1">
        <f>E23-F23</f>
        <v>0</v>
      </c>
      <c r="I23" s="2">
        <f t="shared" si="0"/>
        <v>999</v>
      </c>
    </row>
    <row r="24" spans="1:9" x14ac:dyDescent="0.3">
      <c r="A24" s="6"/>
      <c r="B24" s="6"/>
      <c r="C24" s="6"/>
      <c r="D24" s="6" t="s">
        <v>21</v>
      </c>
      <c r="E24" s="1">
        <v>4432481320</v>
      </c>
      <c r="F24" s="1">
        <v>4432481320</v>
      </c>
      <c r="G24" s="1">
        <f>E24-F24</f>
        <v>0</v>
      </c>
      <c r="I24" s="2">
        <f t="shared" si="0"/>
        <v>4432481</v>
      </c>
    </row>
    <row r="25" spans="1:9" x14ac:dyDescent="0.3">
      <c r="A25" s="6"/>
      <c r="B25" s="6"/>
      <c r="C25" s="12" t="s">
        <v>22</v>
      </c>
      <c r="D25" s="12"/>
      <c r="E25" s="1">
        <f>E26+E27</f>
        <v>1113996390</v>
      </c>
      <c r="F25" s="1">
        <f>F26+F27</f>
        <v>1113996390</v>
      </c>
      <c r="G25" s="1">
        <f>G26+G27</f>
        <v>0</v>
      </c>
      <c r="I25" s="2">
        <f t="shared" si="0"/>
        <v>1113996</v>
      </c>
    </row>
    <row r="26" spans="1:9" x14ac:dyDescent="0.3">
      <c r="A26" s="6"/>
      <c r="B26" s="6"/>
      <c r="C26" s="7"/>
      <c r="D26" s="7" t="s">
        <v>23</v>
      </c>
      <c r="E26" s="1">
        <v>9888000</v>
      </c>
      <c r="F26" s="1">
        <v>9888000</v>
      </c>
      <c r="G26" s="1">
        <f>E26-F26</f>
        <v>0</v>
      </c>
      <c r="I26" s="2">
        <f t="shared" si="0"/>
        <v>9888</v>
      </c>
    </row>
    <row r="27" spans="1:9" x14ac:dyDescent="0.3">
      <c r="A27" s="6"/>
      <c r="B27" s="6"/>
      <c r="C27" s="7"/>
      <c r="D27" s="7" t="s">
        <v>24</v>
      </c>
      <c r="E27" s="1">
        <v>1104108390</v>
      </c>
      <c r="F27" s="1">
        <v>1104108390</v>
      </c>
      <c r="G27" s="1">
        <f>E27-F27</f>
        <v>0</v>
      </c>
      <c r="I27" s="2">
        <f t="shared" si="0"/>
        <v>1104108</v>
      </c>
    </row>
    <row r="28" spans="1:9" x14ac:dyDescent="0.3">
      <c r="A28" s="6"/>
      <c r="B28" s="6"/>
      <c r="C28" s="14" t="s">
        <v>25</v>
      </c>
      <c r="D28" s="15"/>
      <c r="E28" s="1">
        <v>548851180</v>
      </c>
      <c r="F28" s="1">
        <v>548851180</v>
      </c>
      <c r="G28" s="1">
        <f>E28-F28</f>
        <v>0</v>
      </c>
      <c r="I28" s="2">
        <f t="shared" si="0"/>
        <v>548851</v>
      </c>
    </row>
    <row r="29" spans="1:9" x14ac:dyDescent="0.3">
      <c r="A29" s="6"/>
      <c r="B29" s="6"/>
      <c r="C29" s="12" t="s">
        <v>26</v>
      </c>
      <c r="D29" s="12"/>
      <c r="E29" s="1">
        <f>E30+E31</f>
        <v>570142184</v>
      </c>
      <c r="F29" s="1">
        <f>F30+F31</f>
        <v>570142184</v>
      </c>
      <c r="G29" s="1">
        <f>G30+G31</f>
        <v>0</v>
      </c>
      <c r="I29" s="2">
        <f t="shared" si="0"/>
        <v>570142</v>
      </c>
    </row>
    <row r="30" spans="1:9" x14ac:dyDescent="0.3">
      <c r="A30" s="6"/>
      <c r="B30" s="6"/>
      <c r="C30" s="6"/>
      <c r="D30" s="5" t="s">
        <v>23</v>
      </c>
      <c r="E30" s="1">
        <v>452253100</v>
      </c>
      <c r="F30" s="1">
        <v>452253100</v>
      </c>
      <c r="G30" s="1">
        <f>E30-F30</f>
        <v>0</v>
      </c>
      <c r="I30" s="2">
        <f t="shared" si="0"/>
        <v>452253</v>
      </c>
    </row>
    <row r="31" spans="1:9" x14ac:dyDescent="0.3">
      <c r="A31" s="6"/>
      <c r="B31" s="6"/>
      <c r="C31" s="5"/>
      <c r="D31" s="5" t="s">
        <v>24</v>
      </c>
      <c r="E31" s="1">
        <v>117889084</v>
      </c>
      <c r="F31" s="1">
        <v>117889084</v>
      </c>
      <c r="G31" s="1">
        <f>E31-F31</f>
        <v>0</v>
      </c>
      <c r="I31" s="2">
        <f t="shared" si="0"/>
        <v>117889</v>
      </c>
    </row>
    <row r="32" spans="1:9" x14ac:dyDescent="0.3">
      <c r="A32" s="6"/>
      <c r="B32" s="6"/>
      <c r="C32" s="12" t="s">
        <v>27</v>
      </c>
      <c r="D32" s="12"/>
      <c r="E32" s="1">
        <f>E33+E34+E35</f>
        <v>557107885</v>
      </c>
      <c r="F32" s="1">
        <f>F33+F34+F35</f>
        <v>557107885</v>
      </c>
      <c r="G32" s="1">
        <f>G33+G34+G35</f>
        <v>0</v>
      </c>
      <c r="I32" s="2">
        <f t="shared" si="0"/>
        <v>557108</v>
      </c>
    </row>
    <row r="33" spans="1:9" x14ac:dyDescent="0.3">
      <c r="A33" s="6"/>
      <c r="B33" s="6"/>
      <c r="C33" s="6"/>
      <c r="D33" s="6" t="s">
        <v>23</v>
      </c>
      <c r="E33" s="1">
        <v>440550370</v>
      </c>
      <c r="F33" s="1">
        <v>440550370</v>
      </c>
      <c r="G33" s="1">
        <f>E33-F33</f>
        <v>0</v>
      </c>
      <c r="I33" s="2">
        <f t="shared" si="0"/>
        <v>440550</v>
      </c>
    </row>
    <row r="34" spans="1:9" x14ac:dyDescent="0.3">
      <c r="A34" s="6"/>
      <c r="B34" s="6"/>
      <c r="C34" s="6"/>
      <c r="D34" s="6" t="s">
        <v>24</v>
      </c>
      <c r="E34" s="1">
        <v>115892555</v>
      </c>
      <c r="F34" s="1">
        <v>115892555</v>
      </c>
      <c r="G34" s="1">
        <f>E34-F34</f>
        <v>0</v>
      </c>
      <c r="I34" s="2">
        <f t="shared" si="0"/>
        <v>115893</v>
      </c>
    </row>
    <row r="35" spans="1:9" x14ac:dyDescent="0.3">
      <c r="A35" s="6"/>
      <c r="B35" s="6"/>
      <c r="C35" s="5"/>
      <c r="D35" s="5" t="s">
        <v>28</v>
      </c>
      <c r="E35" s="1">
        <v>664960</v>
      </c>
      <c r="F35" s="1">
        <v>664960</v>
      </c>
      <c r="G35" s="1">
        <f>E35-F35</f>
        <v>0</v>
      </c>
      <c r="I35" s="2">
        <f t="shared" si="0"/>
        <v>665</v>
      </c>
    </row>
    <row r="36" spans="1:9" x14ac:dyDescent="0.3">
      <c r="A36" s="6"/>
      <c r="B36" s="12" t="s">
        <v>29</v>
      </c>
      <c r="C36" s="12"/>
      <c r="D36" s="12"/>
      <c r="E36" s="1">
        <f>E37</f>
        <v>1520180</v>
      </c>
      <c r="F36" s="1">
        <f>F37</f>
        <v>1520180</v>
      </c>
      <c r="G36" s="1">
        <f>G37</f>
        <v>0</v>
      </c>
      <c r="I36" s="2">
        <f t="shared" si="0"/>
        <v>1520</v>
      </c>
    </row>
    <row r="37" spans="1:9" x14ac:dyDescent="0.3">
      <c r="A37" s="6"/>
      <c r="B37" s="6"/>
      <c r="C37" s="12" t="s">
        <v>30</v>
      </c>
      <c r="D37" s="12"/>
      <c r="E37" s="1">
        <v>1520180</v>
      </c>
      <c r="F37" s="1">
        <v>1520180</v>
      </c>
      <c r="G37" s="1">
        <f>E37-F37</f>
        <v>0</v>
      </c>
      <c r="I37" s="2">
        <f t="shared" si="0"/>
        <v>1520</v>
      </c>
    </row>
    <row r="38" spans="1:9" x14ac:dyDescent="0.3">
      <c r="I38" s="2">
        <f t="shared" si="0"/>
        <v>0</v>
      </c>
    </row>
    <row r="39" spans="1:9" x14ac:dyDescent="0.3">
      <c r="I39" s="2">
        <f t="shared" si="0"/>
        <v>0</v>
      </c>
    </row>
    <row r="40" spans="1:9" x14ac:dyDescent="0.3">
      <c r="A40" t="s">
        <v>37</v>
      </c>
      <c r="I40" s="2">
        <f t="shared" si="0"/>
        <v>0</v>
      </c>
    </row>
    <row r="41" spans="1:9" x14ac:dyDescent="0.3">
      <c r="A41" t="s">
        <v>38</v>
      </c>
      <c r="G41" s="3" t="s">
        <v>16</v>
      </c>
      <c r="I41" s="2">
        <f t="shared" si="0"/>
        <v>0</v>
      </c>
    </row>
    <row r="42" spans="1:9" x14ac:dyDescent="0.3">
      <c r="A42" s="13" t="s">
        <v>0</v>
      </c>
      <c r="B42" s="13"/>
      <c r="C42" s="13"/>
      <c r="D42" s="13"/>
      <c r="E42" s="4" t="s">
        <v>2</v>
      </c>
      <c r="F42" s="4" t="s">
        <v>3</v>
      </c>
      <c r="G42" s="4" t="s">
        <v>4</v>
      </c>
      <c r="I42" s="2" t="e">
        <f t="shared" si="0"/>
        <v>#VALUE!</v>
      </c>
    </row>
    <row r="43" spans="1:9" x14ac:dyDescent="0.3">
      <c r="A43" s="12" t="s">
        <v>40</v>
      </c>
      <c r="B43" s="12"/>
      <c r="C43" s="12"/>
      <c r="D43" s="12"/>
      <c r="E43" s="1">
        <f>E44</f>
        <v>7141666800</v>
      </c>
      <c r="F43" s="1">
        <f>F44</f>
        <v>4716896800</v>
      </c>
      <c r="G43" s="1">
        <f>G44</f>
        <v>2424770000</v>
      </c>
      <c r="I43" s="2">
        <f t="shared" si="0"/>
        <v>4716897</v>
      </c>
    </row>
    <row r="44" spans="1:9" x14ac:dyDescent="0.3">
      <c r="A44" s="6"/>
      <c r="B44" s="12" t="s">
        <v>41</v>
      </c>
      <c r="C44" s="12"/>
      <c r="D44" s="12"/>
      <c r="E44" s="1">
        <f>E45+E46</f>
        <v>7141666800</v>
      </c>
      <c r="F44" s="1">
        <f>F45+F46</f>
        <v>4716896800</v>
      </c>
      <c r="G44" s="1">
        <f>G45+G46</f>
        <v>2424770000</v>
      </c>
      <c r="I44" s="2">
        <f t="shared" si="0"/>
        <v>4716897</v>
      </c>
    </row>
    <row r="45" spans="1:9" x14ac:dyDescent="0.3">
      <c r="A45" s="6"/>
      <c r="B45" s="6"/>
      <c r="C45" s="12" t="s">
        <v>42</v>
      </c>
      <c r="D45" s="12"/>
      <c r="E45" s="1">
        <v>609471800</v>
      </c>
      <c r="F45" s="1">
        <v>609471800</v>
      </c>
      <c r="G45" s="1">
        <f>E45-F45</f>
        <v>0</v>
      </c>
      <c r="I45" s="2">
        <f t="shared" si="0"/>
        <v>609472</v>
      </c>
    </row>
    <row r="46" spans="1:9" x14ac:dyDescent="0.3">
      <c r="A46" s="6"/>
      <c r="B46" s="6"/>
      <c r="C46" s="12" t="s">
        <v>43</v>
      </c>
      <c r="D46" s="12"/>
      <c r="E46" s="1">
        <f>E47+E48+E49</f>
        <v>6532195000</v>
      </c>
      <c r="F46" s="1">
        <f>F47+F48+F49</f>
        <v>4107425000</v>
      </c>
      <c r="G46" s="1">
        <f>G47+G48+G49</f>
        <v>2424770000</v>
      </c>
      <c r="I46" s="2">
        <f t="shared" si="0"/>
        <v>4107425</v>
      </c>
    </row>
    <row r="47" spans="1:9" x14ac:dyDescent="0.3">
      <c r="A47" s="6"/>
      <c r="B47" s="6"/>
      <c r="C47" s="5"/>
      <c r="D47" s="5" t="s">
        <v>44</v>
      </c>
      <c r="E47" s="1">
        <v>3232000000</v>
      </c>
      <c r="F47" s="1">
        <v>1164000000</v>
      </c>
      <c r="G47" s="1">
        <f>E47-F47</f>
        <v>2068000000</v>
      </c>
      <c r="I47" s="2">
        <f t="shared" si="0"/>
        <v>1164000</v>
      </c>
    </row>
    <row r="48" spans="1:9" x14ac:dyDescent="0.3">
      <c r="A48" s="6"/>
      <c r="B48" s="6"/>
      <c r="C48" s="5"/>
      <c r="D48" s="5" t="s">
        <v>43</v>
      </c>
      <c r="E48" s="1">
        <v>2749140000</v>
      </c>
      <c r="F48" s="1">
        <v>2749140000</v>
      </c>
      <c r="G48" s="1">
        <f>E48-F48</f>
        <v>0</v>
      </c>
      <c r="I48" s="2">
        <f t="shared" si="0"/>
        <v>2749140</v>
      </c>
    </row>
    <row r="49" spans="1:9" x14ac:dyDescent="0.3">
      <c r="A49" s="6"/>
      <c r="B49" s="6"/>
      <c r="C49" s="5"/>
      <c r="D49" s="5" t="s">
        <v>45</v>
      </c>
      <c r="E49" s="1">
        <v>551055000</v>
      </c>
      <c r="F49" s="1">
        <v>194285000</v>
      </c>
      <c r="G49" s="1">
        <f>E49-F49</f>
        <v>356770000</v>
      </c>
      <c r="I49" s="2">
        <f t="shared" si="0"/>
        <v>194285</v>
      </c>
    </row>
    <row r="50" spans="1:9" x14ac:dyDescent="0.3">
      <c r="I50" s="2">
        <f t="shared" si="0"/>
        <v>0</v>
      </c>
    </row>
    <row r="51" spans="1:9" x14ac:dyDescent="0.3">
      <c r="I51" s="2">
        <f t="shared" si="0"/>
        <v>0</v>
      </c>
    </row>
    <row r="52" spans="1:9" x14ac:dyDescent="0.3">
      <c r="A52" t="s">
        <v>39</v>
      </c>
      <c r="G52" s="3" t="s">
        <v>16</v>
      </c>
      <c r="I52" s="2">
        <f t="shared" si="0"/>
        <v>0</v>
      </c>
    </row>
    <row r="53" spans="1:9" x14ac:dyDescent="0.3">
      <c r="A53" s="13" t="s">
        <v>0</v>
      </c>
      <c r="B53" s="13"/>
      <c r="C53" s="13"/>
      <c r="D53" s="13"/>
      <c r="E53" s="4" t="s">
        <v>31</v>
      </c>
      <c r="F53" s="4" t="s">
        <v>32</v>
      </c>
      <c r="G53" s="4" t="s">
        <v>33</v>
      </c>
      <c r="I53" s="2" t="e">
        <f t="shared" si="0"/>
        <v>#VALUE!</v>
      </c>
    </row>
    <row r="54" spans="1:9" x14ac:dyDescent="0.3">
      <c r="A54" s="12" t="s">
        <v>46</v>
      </c>
      <c r="B54" s="12"/>
      <c r="C54" s="12"/>
      <c r="D54" s="12"/>
      <c r="E54" s="1">
        <f>E55+E58</f>
        <v>5489634380</v>
      </c>
      <c r="F54" s="1">
        <f>F55+F58</f>
        <v>5489634380</v>
      </c>
      <c r="G54" s="1">
        <f>G55+G58</f>
        <v>0</v>
      </c>
      <c r="I54" s="2">
        <f t="shared" si="0"/>
        <v>5489634</v>
      </c>
    </row>
    <row r="55" spans="1:9" x14ac:dyDescent="0.3">
      <c r="A55" s="6"/>
      <c r="B55" s="12" t="s">
        <v>47</v>
      </c>
      <c r="C55" s="12"/>
      <c r="D55" s="12"/>
      <c r="E55" s="1">
        <f>E56+E57</f>
        <v>2432863080</v>
      </c>
      <c r="F55" s="1">
        <f>F56+F57</f>
        <v>2432863080</v>
      </c>
      <c r="G55" s="1">
        <f>G56+G57</f>
        <v>0</v>
      </c>
      <c r="I55" s="2">
        <f t="shared" si="0"/>
        <v>2432863</v>
      </c>
    </row>
    <row r="56" spans="1:9" x14ac:dyDescent="0.3">
      <c r="A56" s="6"/>
      <c r="B56" s="6"/>
      <c r="C56" s="14" t="s">
        <v>49</v>
      </c>
      <c r="D56" s="15"/>
      <c r="E56" s="1">
        <v>2358360140</v>
      </c>
      <c r="F56" s="1">
        <v>2358360140</v>
      </c>
      <c r="G56" s="1">
        <f>E56-F56</f>
        <v>0</v>
      </c>
      <c r="I56" s="2">
        <f t="shared" si="0"/>
        <v>2358360</v>
      </c>
    </row>
    <row r="57" spans="1:9" x14ac:dyDescent="0.3">
      <c r="A57" s="6"/>
      <c r="B57" s="6"/>
      <c r="C57" s="12" t="s">
        <v>50</v>
      </c>
      <c r="D57" s="12"/>
      <c r="E57" s="1">
        <v>74502940</v>
      </c>
      <c r="F57" s="1">
        <v>74502940</v>
      </c>
      <c r="G57" s="1">
        <f>E57-F57</f>
        <v>0</v>
      </c>
      <c r="I57" s="2">
        <f t="shared" si="0"/>
        <v>74503</v>
      </c>
    </row>
    <row r="58" spans="1:9" x14ac:dyDescent="0.3">
      <c r="A58" s="6"/>
      <c r="B58" s="12" t="s">
        <v>48</v>
      </c>
      <c r="C58" s="12"/>
      <c r="D58" s="12"/>
      <c r="E58" s="1">
        <f>E59</f>
        <v>3056771300</v>
      </c>
      <c r="F58" s="1">
        <f>F59</f>
        <v>3056771300</v>
      </c>
      <c r="G58" s="1">
        <f>G59</f>
        <v>0</v>
      </c>
      <c r="I58" s="2">
        <f t="shared" si="0"/>
        <v>3056771</v>
      </c>
    </row>
    <row r="59" spans="1:9" x14ac:dyDescent="0.3">
      <c r="A59" s="6"/>
      <c r="B59" s="6"/>
      <c r="C59" s="12" t="s">
        <v>51</v>
      </c>
      <c r="D59" s="12"/>
      <c r="E59" s="1">
        <v>3056771300</v>
      </c>
      <c r="F59" s="1">
        <v>3056771300</v>
      </c>
      <c r="G59" s="1">
        <f>E59-F59</f>
        <v>0</v>
      </c>
      <c r="I59" s="2">
        <f t="shared" si="0"/>
        <v>3056771</v>
      </c>
    </row>
    <row r="60" spans="1:9" x14ac:dyDescent="0.3">
      <c r="I60" s="2">
        <f t="shared" si="0"/>
        <v>0</v>
      </c>
    </row>
    <row r="61" spans="1:9" x14ac:dyDescent="0.3">
      <c r="I61" s="2">
        <f t="shared" si="0"/>
        <v>0</v>
      </c>
    </row>
    <row r="62" spans="1:9" x14ac:dyDescent="0.3">
      <c r="A62" t="s">
        <v>52</v>
      </c>
      <c r="I62" s="2">
        <f t="shared" si="0"/>
        <v>0</v>
      </c>
    </row>
    <row r="63" spans="1:9" x14ac:dyDescent="0.3">
      <c r="A63" t="s">
        <v>53</v>
      </c>
      <c r="G63" s="3" t="s">
        <v>16</v>
      </c>
      <c r="I63" s="2">
        <f t="shared" si="0"/>
        <v>0</v>
      </c>
    </row>
    <row r="64" spans="1:9" x14ac:dyDescent="0.3">
      <c r="A64" s="13" t="s">
        <v>0</v>
      </c>
      <c r="B64" s="13"/>
      <c r="C64" s="13"/>
      <c r="D64" s="13"/>
      <c r="E64" s="4" t="s">
        <v>61</v>
      </c>
      <c r="F64" s="4" t="s">
        <v>3</v>
      </c>
      <c r="G64" s="4" t="s">
        <v>4</v>
      </c>
      <c r="I64" s="2" t="e">
        <f t="shared" si="0"/>
        <v>#VALUE!</v>
      </c>
    </row>
    <row r="65" spans="1:9" x14ac:dyDescent="0.3">
      <c r="A65" s="12" t="s">
        <v>1</v>
      </c>
      <c r="B65" s="12"/>
      <c r="C65" s="12"/>
      <c r="D65" s="12"/>
      <c r="E65" s="1">
        <f>E66+E70+E71</f>
        <v>4061530185</v>
      </c>
      <c r="F65" s="1">
        <f>F66+F70+F71</f>
        <v>3928762925</v>
      </c>
      <c r="G65" s="1">
        <f>G66+G70+G71</f>
        <v>132767260</v>
      </c>
      <c r="I65" s="2">
        <f t="shared" si="0"/>
        <v>3928763</v>
      </c>
    </row>
    <row r="66" spans="1:9" x14ac:dyDescent="0.3">
      <c r="A66" s="6"/>
      <c r="B66" s="12" t="s">
        <v>55</v>
      </c>
      <c r="C66" s="12"/>
      <c r="D66" s="12"/>
      <c r="E66" s="1">
        <f>E67+E68+E69</f>
        <v>1103856695</v>
      </c>
      <c r="F66" s="1">
        <f>F67+F68+F69</f>
        <v>971089435</v>
      </c>
      <c r="G66" s="1">
        <f>G67+G68+G69</f>
        <v>132767260</v>
      </c>
      <c r="I66" s="2">
        <f t="shared" si="0"/>
        <v>971089</v>
      </c>
    </row>
    <row r="67" spans="1:9" x14ac:dyDescent="0.3">
      <c r="A67" s="6"/>
      <c r="B67" s="6"/>
      <c r="C67" s="12" t="s">
        <v>56</v>
      </c>
      <c r="D67" s="12"/>
      <c r="E67" s="1">
        <v>288504980</v>
      </c>
      <c r="F67" s="1">
        <v>155737720</v>
      </c>
      <c r="G67" s="1">
        <f>E67-F67</f>
        <v>132767260</v>
      </c>
      <c r="I67" s="2">
        <f t="shared" si="0"/>
        <v>155738</v>
      </c>
    </row>
    <row r="68" spans="1:9" x14ac:dyDescent="0.3">
      <c r="A68" s="6"/>
      <c r="B68" s="6"/>
      <c r="C68" s="12" t="s">
        <v>57</v>
      </c>
      <c r="D68" s="12"/>
      <c r="E68" s="1">
        <v>673000000</v>
      </c>
      <c r="F68" s="1">
        <v>673000000</v>
      </c>
      <c r="G68" s="1">
        <f>E68-F68</f>
        <v>0</v>
      </c>
      <c r="I68" s="2">
        <f t="shared" si="0"/>
        <v>673000</v>
      </c>
    </row>
    <row r="69" spans="1:9" x14ac:dyDescent="0.3">
      <c r="A69" s="6"/>
      <c r="B69" s="6"/>
      <c r="C69" s="12" t="s">
        <v>58</v>
      </c>
      <c r="D69" s="12"/>
      <c r="E69" s="1">
        <v>142351715</v>
      </c>
      <c r="F69" s="1">
        <v>142351715</v>
      </c>
      <c r="G69" s="1">
        <f>E69-F69</f>
        <v>0</v>
      </c>
      <c r="I69" s="2">
        <f t="shared" si="0"/>
        <v>142352</v>
      </c>
    </row>
    <row r="70" spans="1:9" x14ac:dyDescent="0.3">
      <c r="A70" s="6"/>
      <c r="B70" s="12" t="s">
        <v>59</v>
      </c>
      <c r="C70" s="12"/>
      <c r="D70" s="12"/>
      <c r="E70" s="1">
        <v>2948335110</v>
      </c>
      <c r="F70" s="1">
        <v>2948335110</v>
      </c>
      <c r="G70" s="1">
        <f>E70-F70</f>
        <v>0</v>
      </c>
      <c r="I70" s="2">
        <f t="shared" ref="I70:I81" si="1">ROUND(F70/1000,0)</f>
        <v>2948335</v>
      </c>
    </row>
    <row r="71" spans="1:9" x14ac:dyDescent="0.3">
      <c r="A71" s="6"/>
      <c r="B71" s="12" t="s">
        <v>60</v>
      </c>
      <c r="C71" s="12"/>
      <c r="D71" s="12"/>
      <c r="E71" s="1">
        <v>9338380</v>
      </c>
      <c r="F71" s="1">
        <v>9338380</v>
      </c>
      <c r="G71" s="1">
        <f>E71-F71</f>
        <v>0</v>
      </c>
      <c r="I71" s="2">
        <f t="shared" si="1"/>
        <v>9338</v>
      </c>
    </row>
    <row r="72" spans="1:9" x14ac:dyDescent="0.3">
      <c r="I72" s="2">
        <f t="shared" si="1"/>
        <v>0</v>
      </c>
    </row>
    <row r="73" spans="1:9" x14ac:dyDescent="0.3">
      <c r="I73" s="2">
        <f t="shared" si="1"/>
        <v>0</v>
      </c>
    </row>
    <row r="74" spans="1:9" x14ac:dyDescent="0.3">
      <c r="A74" t="s">
        <v>54</v>
      </c>
      <c r="G74" s="3" t="s">
        <v>16</v>
      </c>
      <c r="I74" s="2">
        <f t="shared" si="1"/>
        <v>0</v>
      </c>
    </row>
    <row r="75" spans="1:9" x14ac:dyDescent="0.3">
      <c r="A75" s="13" t="s">
        <v>0</v>
      </c>
      <c r="B75" s="13"/>
      <c r="C75" s="13"/>
      <c r="D75" s="13"/>
      <c r="E75" s="4" t="s">
        <v>31</v>
      </c>
      <c r="F75" s="4" t="s">
        <v>32</v>
      </c>
      <c r="G75" s="4" t="s">
        <v>33</v>
      </c>
      <c r="I75" s="2" t="e">
        <f t="shared" si="1"/>
        <v>#VALUE!</v>
      </c>
    </row>
    <row r="76" spans="1:9" x14ac:dyDescent="0.3">
      <c r="A76" s="12" t="s">
        <v>1</v>
      </c>
      <c r="B76" s="12"/>
      <c r="C76" s="12"/>
      <c r="D76" s="12"/>
      <c r="E76" s="1">
        <f>E77+E81</f>
        <v>2902029590</v>
      </c>
      <c r="F76" s="1">
        <f>F77+F81</f>
        <v>2902029590</v>
      </c>
      <c r="G76" s="1">
        <f>G77+G81</f>
        <v>0</v>
      </c>
      <c r="I76" s="2">
        <f t="shared" si="1"/>
        <v>2902030</v>
      </c>
    </row>
    <row r="77" spans="1:9" x14ac:dyDescent="0.3">
      <c r="A77" s="6"/>
      <c r="B77" s="12" t="s">
        <v>62</v>
      </c>
      <c r="C77" s="12"/>
      <c r="D77" s="12"/>
      <c r="E77" s="1">
        <f>E78+E79+E80</f>
        <v>2892691210</v>
      </c>
      <c r="F77" s="1">
        <f>F78+F79+F80</f>
        <v>2892691210</v>
      </c>
      <c r="G77" s="1">
        <f>G78+G79+G80</f>
        <v>0</v>
      </c>
      <c r="I77" s="2">
        <f t="shared" si="1"/>
        <v>2892691</v>
      </c>
    </row>
    <row r="78" spans="1:9" x14ac:dyDescent="0.3">
      <c r="A78" s="6"/>
      <c r="B78" s="6"/>
      <c r="C78" s="14" t="s">
        <v>47</v>
      </c>
      <c r="D78" s="15"/>
      <c r="E78" s="1">
        <v>967366730</v>
      </c>
      <c r="F78" s="1">
        <v>967366730</v>
      </c>
      <c r="G78" s="1">
        <f>E78-F78</f>
        <v>0</v>
      </c>
      <c r="I78" s="2">
        <f t="shared" si="1"/>
        <v>967367</v>
      </c>
    </row>
    <row r="79" spans="1:9" x14ac:dyDescent="0.3">
      <c r="A79" s="6"/>
      <c r="B79" s="6"/>
      <c r="C79" s="12" t="s">
        <v>63</v>
      </c>
      <c r="D79" s="12"/>
      <c r="E79" s="1">
        <v>49717000</v>
      </c>
      <c r="F79" s="1">
        <v>49717000</v>
      </c>
      <c r="G79" s="1">
        <f>E79-F79</f>
        <v>0</v>
      </c>
      <c r="I79" s="2">
        <f t="shared" si="1"/>
        <v>49717</v>
      </c>
    </row>
    <row r="80" spans="1:9" x14ac:dyDescent="0.3">
      <c r="A80" s="6"/>
      <c r="B80" s="6"/>
      <c r="C80" s="12" t="s">
        <v>48</v>
      </c>
      <c r="D80" s="12"/>
      <c r="E80" s="1">
        <v>1875607480</v>
      </c>
      <c r="F80" s="1">
        <v>1875607480</v>
      </c>
      <c r="G80" s="1">
        <f>E80-F80</f>
        <v>0</v>
      </c>
      <c r="I80" s="2">
        <f t="shared" si="1"/>
        <v>1875607</v>
      </c>
    </row>
    <row r="81" spans="1:9" x14ac:dyDescent="0.3">
      <c r="A81" s="6"/>
      <c r="B81" s="12" t="s">
        <v>64</v>
      </c>
      <c r="C81" s="12"/>
      <c r="D81" s="12"/>
      <c r="E81" s="1">
        <v>9338380</v>
      </c>
      <c r="F81" s="1">
        <v>9338380</v>
      </c>
      <c r="G81" s="1">
        <f>E81-F81</f>
        <v>0</v>
      </c>
      <c r="I81" s="2">
        <f t="shared" si="1"/>
        <v>9338</v>
      </c>
    </row>
    <row r="84" spans="1:9" x14ac:dyDescent="0.3">
      <c r="A84" t="s">
        <v>79</v>
      </c>
    </row>
    <row r="85" spans="1:9" x14ac:dyDescent="0.3">
      <c r="E85" s="3" t="s">
        <v>16</v>
      </c>
    </row>
    <row r="86" spans="1:9" x14ac:dyDescent="0.3">
      <c r="A86" s="13" t="s">
        <v>0</v>
      </c>
      <c r="B86" s="13"/>
      <c r="C86" s="13"/>
      <c r="D86" s="13"/>
      <c r="E86" s="4" t="s">
        <v>80</v>
      </c>
    </row>
    <row r="87" spans="1:9" x14ac:dyDescent="0.3">
      <c r="A87" s="14" t="s">
        <v>81</v>
      </c>
      <c r="B87" s="16"/>
      <c r="C87" s="16"/>
      <c r="D87" s="15"/>
      <c r="E87" s="1">
        <f>SUM(E88:E94)</f>
        <v>17179140345</v>
      </c>
      <c r="G87" s="2">
        <f>ROUND(E87/1000,0)</f>
        <v>17179140</v>
      </c>
    </row>
    <row r="88" spans="1:9" x14ac:dyDescent="0.3">
      <c r="A88" s="6"/>
      <c r="B88" s="12" t="s">
        <v>6</v>
      </c>
      <c r="C88" s="12"/>
      <c r="D88" s="12"/>
      <c r="E88" s="1">
        <v>5553515620</v>
      </c>
      <c r="G88" s="2">
        <f t="shared" ref="G88:G118" si="2">ROUND(E88/1000,0)</f>
        <v>5553516</v>
      </c>
    </row>
    <row r="89" spans="1:9" x14ac:dyDescent="0.3">
      <c r="A89" s="6"/>
      <c r="B89" s="12" t="s">
        <v>82</v>
      </c>
      <c r="C89" s="12"/>
      <c r="D89" s="12"/>
      <c r="E89" s="1">
        <v>2977371000</v>
      </c>
      <c r="G89" s="2">
        <f t="shared" si="2"/>
        <v>2977371</v>
      </c>
    </row>
    <row r="90" spans="1:9" x14ac:dyDescent="0.3">
      <c r="A90" s="6"/>
      <c r="B90" s="12" t="s">
        <v>14</v>
      </c>
      <c r="C90" s="12"/>
      <c r="D90" s="12"/>
      <c r="E90" s="1">
        <v>2594000</v>
      </c>
      <c r="G90" s="2">
        <f t="shared" si="2"/>
        <v>2594</v>
      </c>
    </row>
    <row r="91" spans="1:9" x14ac:dyDescent="0.3">
      <c r="A91" s="6"/>
      <c r="B91" s="12" t="s">
        <v>56</v>
      </c>
      <c r="C91" s="12"/>
      <c r="D91" s="12"/>
      <c r="E91" s="1">
        <v>155737720</v>
      </c>
      <c r="G91" s="2">
        <f t="shared" si="2"/>
        <v>155738</v>
      </c>
    </row>
    <row r="92" spans="1:9" x14ac:dyDescent="0.3">
      <c r="A92" s="6"/>
      <c r="B92" s="12" t="s">
        <v>57</v>
      </c>
      <c r="C92" s="12"/>
      <c r="D92" s="12"/>
      <c r="E92" s="1">
        <v>673000000</v>
      </c>
      <c r="G92" s="2">
        <f t="shared" si="2"/>
        <v>673000</v>
      </c>
    </row>
    <row r="93" spans="1:9" x14ac:dyDescent="0.3">
      <c r="A93" s="6"/>
      <c r="B93" s="12" t="s">
        <v>41</v>
      </c>
      <c r="C93" s="12"/>
      <c r="D93" s="12"/>
      <c r="E93" s="1">
        <v>4716896800</v>
      </c>
      <c r="G93" s="2">
        <f t="shared" si="2"/>
        <v>4716897</v>
      </c>
    </row>
    <row r="94" spans="1:9" x14ac:dyDescent="0.3">
      <c r="A94" s="6"/>
      <c r="B94" s="12" t="s">
        <v>83</v>
      </c>
      <c r="C94" s="12"/>
      <c r="D94" s="12"/>
      <c r="E94" s="1">
        <f>SUM(E95:E98)</f>
        <v>3100025205</v>
      </c>
      <c r="G94" s="2">
        <f t="shared" si="2"/>
        <v>3100025</v>
      </c>
    </row>
    <row r="95" spans="1:9" x14ac:dyDescent="0.3">
      <c r="A95" s="6"/>
      <c r="B95" s="6"/>
      <c r="C95" s="14" t="s">
        <v>58</v>
      </c>
      <c r="D95" s="15"/>
      <c r="E95" s="1">
        <v>142351095</v>
      </c>
      <c r="G95" s="2">
        <f t="shared" si="2"/>
        <v>142351</v>
      </c>
    </row>
    <row r="96" spans="1:9" x14ac:dyDescent="0.3">
      <c r="A96" s="6"/>
      <c r="B96" s="6"/>
      <c r="C96" s="12" t="s">
        <v>95</v>
      </c>
      <c r="D96" s="12"/>
      <c r="E96" s="1">
        <v>2948335110</v>
      </c>
      <c r="G96" s="2">
        <f t="shared" si="2"/>
        <v>2948335</v>
      </c>
    </row>
    <row r="97" spans="1:7" x14ac:dyDescent="0.3">
      <c r="A97" s="6"/>
      <c r="B97" s="6"/>
      <c r="C97" s="12" t="s">
        <v>60</v>
      </c>
      <c r="D97" s="12"/>
      <c r="E97" s="1">
        <v>9339000</v>
      </c>
      <c r="G97" s="2">
        <f t="shared" si="2"/>
        <v>9339</v>
      </c>
    </row>
    <row r="98" spans="1:7" x14ac:dyDescent="0.3">
      <c r="A98" s="6"/>
      <c r="B98" s="6"/>
      <c r="C98" s="12" t="s">
        <v>75</v>
      </c>
      <c r="D98" s="12"/>
      <c r="E98" s="1"/>
      <c r="G98" s="2">
        <f t="shared" si="2"/>
        <v>0</v>
      </c>
    </row>
    <row r="99" spans="1:7" x14ac:dyDescent="0.3">
      <c r="A99" s="14" t="s">
        <v>84</v>
      </c>
      <c r="B99" s="16"/>
      <c r="C99" s="16"/>
      <c r="D99" s="15"/>
      <c r="E99" s="1">
        <f>SUM(E100:E107)</f>
        <v>15616761909</v>
      </c>
      <c r="G99" s="2">
        <f t="shared" si="2"/>
        <v>15616762</v>
      </c>
    </row>
    <row r="100" spans="1:7" x14ac:dyDescent="0.3">
      <c r="A100" s="6"/>
      <c r="B100" s="12" t="s">
        <v>18</v>
      </c>
      <c r="C100" s="12"/>
      <c r="D100" s="12"/>
      <c r="E100" s="1">
        <v>7223577759</v>
      </c>
      <c r="G100" s="2">
        <f t="shared" si="2"/>
        <v>7223578</v>
      </c>
    </row>
    <row r="101" spans="1:7" x14ac:dyDescent="0.3">
      <c r="A101" s="6"/>
      <c r="B101" s="12" t="s">
        <v>65</v>
      </c>
      <c r="C101" s="12"/>
      <c r="D101" s="12"/>
      <c r="E101" s="1">
        <v>1520180</v>
      </c>
      <c r="G101" s="2">
        <f t="shared" si="2"/>
        <v>1520</v>
      </c>
    </row>
    <row r="102" spans="1:7" x14ac:dyDescent="0.3">
      <c r="A102" s="6"/>
      <c r="B102" s="12" t="s">
        <v>92</v>
      </c>
      <c r="C102" s="12"/>
      <c r="D102" s="12"/>
      <c r="E102" s="1">
        <v>2432863080</v>
      </c>
      <c r="G102" s="2">
        <f t="shared" si="2"/>
        <v>2432863</v>
      </c>
    </row>
    <row r="103" spans="1:7" x14ac:dyDescent="0.3">
      <c r="A103" s="6"/>
      <c r="B103" s="12" t="s">
        <v>90</v>
      </c>
      <c r="C103" s="12"/>
      <c r="D103" s="12"/>
      <c r="E103" s="1"/>
      <c r="G103" s="2">
        <f t="shared" si="2"/>
        <v>0</v>
      </c>
    </row>
    <row r="104" spans="1:7" x14ac:dyDescent="0.3">
      <c r="A104" s="6"/>
      <c r="B104" s="12" t="s">
        <v>48</v>
      </c>
      <c r="C104" s="12"/>
      <c r="D104" s="12"/>
      <c r="E104" s="1">
        <v>3056771300</v>
      </c>
      <c r="G104" s="2">
        <f t="shared" si="2"/>
        <v>3056771</v>
      </c>
    </row>
    <row r="105" spans="1:7" x14ac:dyDescent="0.3">
      <c r="A105" s="6"/>
      <c r="B105" s="12" t="s">
        <v>93</v>
      </c>
      <c r="C105" s="12"/>
      <c r="D105" s="12"/>
      <c r="E105" s="1"/>
      <c r="G105" s="2">
        <f t="shared" si="2"/>
        <v>0</v>
      </c>
    </row>
    <row r="106" spans="1:7" x14ac:dyDescent="0.3">
      <c r="A106" s="6"/>
      <c r="B106" s="12" t="s">
        <v>71</v>
      </c>
      <c r="C106" s="12"/>
      <c r="D106" s="12"/>
      <c r="E106" s="1"/>
      <c r="G106" s="2">
        <f t="shared" si="2"/>
        <v>0</v>
      </c>
    </row>
    <row r="107" spans="1:7" x14ac:dyDescent="0.3">
      <c r="A107" s="6"/>
      <c r="B107" s="12" t="s">
        <v>85</v>
      </c>
      <c r="C107" s="12"/>
      <c r="D107" s="12"/>
      <c r="E107" s="1">
        <f>SUM(E108:E111)</f>
        <v>2902029590</v>
      </c>
      <c r="G107" s="2">
        <f t="shared" si="2"/>
        <v>2902030</v>
      </c>
    </row>
    <row r="108" spans="1:7" x14ac:dyDescent="0.3">
      <c r="A108" s="6"/>
      <c r="B108" s="6"/>
      <c r="C108" s="14" t="s">
        <v>69</v>
      </c>
      <c r="D108" s="15"/>
      <c r="E108" s="1"/>
      <c r="G108" s="2">
        <f t="shared" si="2"/>
        <v>0</v>
      </c>
    </row>
    <row r="109" spans="1:7" x14ac:dyDescent="0.3">
      <c r="A109" s="6"/>
      <c r="B109" s="6"/>
      <c r="C109" s="14" t="s">
        <v>62</v>
      </c>
      <c r="D109" s="15"/>
      <c r="E109" s="1">
        <v>2892691210</v>
      </c>
      <c r="G109" s="2">
        <f t="shared" si="2"/>
        <v>2892691</v>
      </c>
    </row>
    <row r="110" spans="1:7" x14ac:dyDescent="0.3">
      <c r="A110" s="6"/>
      <c r="B110" s="6"/>
      <c r="C110" s="12" t="s">
        <v>64</v>
      </c>
      <c r="D110" s="12"/>
      <c r="E110" s="1">
        <v>9338380</v>
      </c>
      <c r="G110" s="2">
        <f t="shared" si="2"/>
        <v>9338</v>
      </c>
    </row>
    <row r="111" spans="1:7" x14ac:dyDescent="0.3">
      <c r="A111" s="6"/>
      <c r="B111" s="6"/>
      <c r="C111" s="12" t="s">
        <v>73</v>
      </c>
      <c r="D111" s="12"/>
      <c r="E111" s="1"/>
      <c r="G111" s="2">
        <f t="shared" si="2"/>
        <v>0</v>
      </c>
    </row>
    <row r="112" spans="1:7" x14ac:dyDescent="0.3">
      <c r="A112" s="14" t="s">
        <v>91</v>
      </c>
      <c r="B112" s="16"/>
      <c r="C112" s="16"/>
      <c r="D112" s="15"/>
      <c r="E112" s="1">
        <f>E113+E114+E115+E116+E117-E118</f>
        <v>1562378436</v>
      </c>
      <c r="G112" s="2">
        <f t="shared" si="2"/>
        <v>1562378</v>
      </c>
    </row>
    <row r="113" spans="1:7" x14ac:dyDescent="0.3">
      <c r="A113" s="6"/>
      <c r="B113" s="12" t="s">
        <v>58</v>
      </c>
      <c r="C113" s="12"/>
      <c r="D113" s="12"/>
      <c r="E113" s="1">
        <v>896565136</v>
      </c>
      <c r="G113" s="2">
        <f t="shared" si="2"/>
        <v>896565</v>
      </c>
    </row>
    <row r="114" spans="1:7" x14ac:dyDescent="0.3">
      <c r="A114" s="6"/>
      <c r="B114" s="12" t="s">
        <v>86</v>
      </c>
      <c r="C114" s="12"/>
      <c r="D114" s="12"/>
      <c r="E114" s="1">
        <v>19700000</v>
      </c>
      <c r="G114" s="2">
        <f t="shared" si="2"/>
        <v>19700</v>
      </c>
    </row>
    <row r="115" spans="1:7" x14ac:dyDescent="0.3">
      <c r="A115" s="6"/>
      <c r="B115" s="12" t="s">
        <v>87</v>
      </c>
      <c r="C115" s="12"/>
      <c r="D115" s="12"/>
      <c r="E115" s="1">
        <v>1500000000</v>
      </c>
      <c r="G115" s="2">
        <f t="shared" si="2"/>
        <v>1500000</v>
      </c>
    </row>
    <row r="116" spans="1:7" x14ac:dyDescent="0.3">
      <c r="A116" s="6"/>
      <c r="B116" s="12" t="s">
        <v>88</v>
      </c>
      <c r="C116" s="12"/>
      <c r="D116" s="12"/>
      <c r="E116" s="1">
        <v>1570883300</v>
      </c>
      <c r="F116" s="2"/>
      <c r="G116" s="2">
        <f t="shared" si="2"/>
        <v>1570883</v>
      </c>
    </row>
    <row r="117" spans="1:7" x14ac:dyDescent="0.3">
      <c r="A117" s="6"/>
      <c r="B117" s="12" t="s">
        <v>89</v>
      </c>
      <c r="C117" s="12"/>
      <c r="D117" s="12"/>
      <c r="E117" s="1"/>
      <c r="G117" s="2">
        <f t="shared" si="2"/>
        <v>0</v>
      </c>
    </row>
    <row r="118" spans="1:7" x14ac:dyDescent="0.3">
      <c r="A118" s="6"/>
      <c r="B118" s="12" t="s">
        <v>94</v>
      </c>
      <c r="C118" s="12"/>
      <c r="D118" s="12"/>
      <c r="E118" s="1">
        <v>2424770000</v>
      </c>
      <c r="F118" s="2"/>
      <c r="G118" s="2">
        <f t="shared" si="2"/>
        <v>2424770</v>
      </c>
    </row>
  </sheetData>
  <mergeCells count="82">
    <mergeCell ref="B115:D115"/>
    <mergeCell ref="B116:D116"/>
    <mergeCell ref="B117:D117"/>
    <mergeCell ref="B118:D118"/>
    <mergeCell ref="B103:D103"/>
    <mergeCell ref="B105:D105"/>
    <mergeCell ref="C108:D108"/>
    <mergeCell ref="C111:D111"/>
    <mergeCell ref="C109:D109"/>
    <mergeCell ref="C110:D110"/>
    <mergeCell ref="A112:D112"/>
    <mergeCell ref="B113:D113"/>
    <mergeCell ref="B114:D114"/>
    <mergeCell ref="B102:D102"/>
    <mergeCell ref="B104:D104"/>
    <mergeCell ref="B107:D107"/>
    <mergeCell ref="B106:D106"/>
    <mergeCell ref="B93:D93"/>
    <mergeCell ref="B94:D94"/>
    <mergeCell ref="A99:D99"/>
    <mergeCell ref="B100:D100"/>
    <mergeCell ref="B101:D101"/>
    <mergeCell ref="C98:D98"/>
    <mergeCell ref="A87:D87"/>
    <mergeCell ref="B88:D88"/>
    <mergeCell ref="C95:D95"/>
    <mergeCell ref="C96:D96"/>
    <mergeCell ref="C97:D97"/>
    <mergeCell ref="B89:D89"/>
    <mergeCell ref="B90:D90"/>
    <mergeCell ref="B91:D91"/>
    <mergeCell ref="B92:D92"/>
    <mergeCell ref="C68:D68"/>
    <mergeCell ref="B70:D70"/>
    <mergeCell ref="B71:D71"/>
    <mergeCell ref="C79:D79"/>
    <mergeCell ref="A86:D86"/>
    <mergeCell ref="A75:D75"/>
    <mergeCell ref="A76:D76"/>
    <mergeCell ref="B77:D77"/>
    <mergeCell ref="C78:D78"/>
    <mergeCell ref="C80:D80"/>
    <mergeCell ref="B81:D81"/>
    <mergeCell ref="C69:D69"/>
    <mergeCell ref="C59:D59"/>
    <mergeCell ref="A64:D64"/>
    <mergeCell ref="A65:D65"/>
    <mergeCell ref="B66:D66"/>
    <mergeCell ref="C67:D67"/>
    <mergeCell ref="C56:D56"/>
    <mergeCell ref="C57:D57"/>
    <mergeCell ref="B58:D58"/>
    <mergeCell ref="A53:D53"/>
    <mergeCell ref="A54:D54"/>
    <mergeCell ref="B55:D55"/>
    <mergeCell ref="C45:D45"/>
    <mergeCell ref="C46:D46"/>
    <mergeCell ref="C32:D32"/>
    <mergeCell ref="C28:D28"/>
    <mergeCell ref="A42:D42"/>
    <mergeCell ref="A43:D43"/>
    <mergeCell ref="B44:D44"/>
    <mergeCell ref="B36:D36"/>
    <mergeCell ref="C37:D37"/>
    <mergeCell ref="C29:D29"/>
    <mergeCell ref="A19:D19"/>
    <mergeCell ref="A20:D20"/>
    <mergeCell ref="B21:D21"/>
    <mergeCell ref="C22:D22"/>
    <mergeCell ref="C25:D25"/>
    <mergeCell ref="C15:D15"/>
    <mergeCell ref="A4:D4"/>
    <mergeCell ref="A5:D5"/>
    <mergeCell ref="B6:D6"/>
    <mergeCell ref="C7:D7"/>
    <mergeCell ref="C8:D8"/>
    <mergeCell ref="C9:D9"/>
    <mergeCell ref="B10:D10"/>
    <mergeCell ref="C11:D11"/>
    <mergeCell ref="C12:D12"/>
    <mergeCell ref="C13:D13"/>
    <mergeCell ref="B14:D14"/>
  </mergeCells>
  <phoneticPr fontId="1" type="noConversion"/>
  <pageMargins left="0.7" right="0.7" top="0.75" bottom="0.75" header="0.3" footer="0.3"/>
  <pageSetup paperSize="9" scale="71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view="pageBreakPreview" zoomScaleSheetLayoutView="100" workbookViewId="0">
      <pane xSplit="4" ySplit="4" topLeftCell="E107" activePane="bottomRight" state="frozen"/>
      <selection pane="topRight" activeCell="E1" sqref="E1"/>
      <selection pane="bottomLeft" activeCell="A4" sqref="A4"/>
      <selection pane="bottomRight" activeCell="M84" sqref="M83:M84"/>
    </sheetView>
  </sheetViews>
  <sheetFormatPr defaultRowHeight="16.5" x14ac:dyDescent="0.3"/>
  <cols>
    <col min="1" max="3" width="10.125" customWidth="1"/>
    <col min="4" max="4" width="21" customWidth="1"/>
    <col min="5" max="7" width="20.25" customWidth="1"/>
    <col min="9" max="9" width="11.125" style="2" bestFit="1" customWidth="1"/>
  </cols>
  <sheetData>
    <row r="1" spans="1:9" x14ac:dyDescent="0.3">
      <c r="A1" t="s">
        <v>97</v>
      </c>
    </row>
    <row r="2" spans="1:9" x14ac:dyDescent="0.3">
      <c r="A2" t="s">
        <v>36</v>
      </c>
    </row>
    <row r="3" spans="1:9" x14ac:dyDescent="0.3">
      <c r="A3" t="s">
        <v>34</v>
      </c>
      <c r="G3" s="3" t="s">
        <v>16</v>
      </c>
    </row>
    <row r="4" spans="1:9" x14ac:dyDescent="0.3">
      <c r="A4" s="13" t="s">
        <v>0</v>
      </c>
      <c r="B4" s="13"/>
      <c r="C4" s="13"/>
      <c r="D4" s="13"/>
      <c r="E4" s="4" t="s">
        <v>2</v>
      </c>
      <c r="F4" s="4" t="s">
        <v>3</v>
      </c>
      <c r="G4" s="4" t="s">
        <v>4</v>
      </c>
    </row>
    <row r="5" spans="1:9" x14ac:dyDescent="0.3">
      <c r="A5" s="12" t="s">
        <v>5</v>
      </c>
      <c r="B5" s="12"/>
      <c r="C5" s="12"/>
      <c r="D5" s="12"/>
      <c r="E5" s="1">
        <f>E6+E10+E14</f>
        <v>5775681016</v>
      </c>
      <c r="F5" s="1">
        <f>F6+F10+F14</f>
        <v>5606350726</v>
      </c>
      <c r="G5" s="1">
        <f>G6+G10+G14</f>
        <v>169330290</v>
      </c>
      <c r="I5" s="2">
        <f>ROUND(F5/1000,0)</f>
        <v>5606351</v>
      </c>
    </row>
    <row r="6" spans="1:9" x14ac:dyDescent="0.3">
      <c r="A6" s="6"/>
      <c r="B6" s="12" t="s">
        <v>6</v>
      </c>
      <c r="C6" s="12"/>
      <c r="D6" s="12"/>
      <c r="E6" s="1">
        <f>E7+E8+E9</f>
        <v>4826866550</v>
      </c>
      <c r="F6" s="1">
        <f>F7+F8+F9</f>
        <v>4657536260</v>
      </c>
      <c r="G6" s="1">
        <f>G7+G8+G9</f>
        <v>169330290</v>
      </c>
      <c r="I6" s="2">
        <f t="shared" ref="I6:I69" si="0">ROUND(F6/1000,0)</f>
        <v>4657536</v>
      </c>
    </row>
    <row r="7" spans="1:9" x14ac:dyDescent="0.3">
      <c r="A7" s="6"/>
      <c r="B7" s="6"/>
      <c r="C7" s="12" t="s">
        <v>7</v>
      </c>
      <c r="D7" s="12"/>
      <c r="E7" s="1">
        <v>4412170880</v>
      </c>
      <c r="F7" s="1">
        <v>4242840590</v>
      </c>
      <c r="G7" s="1">
        <f>E7-F7</f>
        <v>169330290</v>
      </c>
      <c r="I7" s="2">
        <f t="shared" si="0"/>
        <v>4242841</v>
      </c>
    </row>
    <row r="8" spans="1:9" x14ac:dyDescent="0.3">
      <c r="A8" s="6"/>
      <c r="B8" s="6"/>
      <c r="C8" s="12" t="s">
        <v>8</v>
      </c>
      <c r="D8" s="12"/>
      <c r="E8" s="1">
        <v>401961000</v>
      </c>
      <c r="F8" s="1">
        <v>401961000</v>
      </c>
      <c r="G8" s="1">
        <f>E8-F8</f>
        <v>0</v>
      </c>
      <c r="I8" s="2">
        <f t="shared" si="0"/>
        <v>401961</v>
      </c>
    </row>
    <row r="9" spans="1:9" x14ac:dyDescent="0.3">
      <c r="A9" s="6"/>
      <c r="B9" s="6"/>
      <c r="C9" s="12" t="s">
        <v>9</v>
      </c>
      <c r="D9" s="12"/>
      <c r="E9" s="1">
        <v>12734670</v>
      </c>
      <c r="F9" s="1">
        <v>12734670</v>
      </c>
      <c r="G9" s="1">
        <f>E9-F9</f>
        <v>0</v>
      </c>
      <c r="I9" s="2">
        <f t="shared" si="0"/>
        <v>12735</v>
      </c>
    </row>
    <row r="10" spans="1:9" x14ac:dyDescent="0.3">
      <c r="A10" s="6"/>
      <c r="B10" s="12" t="s">
        <v>10</v>
      </c>
      <c r="C10" s="12"/>
      <c r="D10" s="12"/>
      <c r="E10" s="1">
        <f>E11+E12+E13</f>
        <v>948814466</v>
      </c>
      <c r="F10" s="1">
        <f>F11+F12+F13</f>
        <v>948814466</v>
      </c>
      <c r="G10" s="1">
        <f>G11+G12+G13</f>
        <v>0</v>
      </c>
      <c r="I10" s="2">
        <f t="shared" si="0"/>
        <v>948814</v>
      </c>
    </row>
    <row r="11" spans="1:9" x14ac:dyDescent="0.3">
      <c r="A11" s="6"/>
      <c r="B11" s="6"/>
      <c r="C11" s="12" t="s">
        <v>11</v>
      </c>
      <c r="D11" s="12"/>
      <c r="E11" s="1">
        <v>70969666</v>
      </c>
      <c r="F11" s="1">
        <v>70969666</v>
      </c>
      <c r="G11" s="1">
        <f>E11-F11</f>
        <v>0</v>
      </c>
      <c r="I11" s="2">
        <f t="shared" si="0"/>
        <v>70970</v>
      </c>
    </row>
    <row r="12" spans="1:9" x14ac:dyDescent="0.3">
      <c r="A12" s="6"/>
      <c r="B12" s="6"/>
      <c r="C12" s="12" t="s">
        <v>12</v>
      </c>
      <c r="D12" s="12"/>
      <c r="E12" s="1">
        <v>877792000</v>
      </c>
      <c r="F12" s="1">
        <v>877792000</v>
      </c>
      <c r="G12" s="1">
        <f>E12-F12</f>
        <v>0</v>
      </c>
      <c r="I12" s="2">
        <f t="shared" si="0"/>
        <v>877792</v>
      </c>
    </row>
    <row r="13" spans="1:9" x14ac:dyDescent="0.3">
      <c r="A13" s="6"/>
      <c r="B13" s="6"/>
      <c r="C13" s="12" t="s">
        <v>13</v>
      </c>
      <c r="D13" s="12"/>
      <c r="E13" s="1">
        <v>52800</v>
      </c>
      <c r="F13" s="1">
        <v>52800</v>
      </c>
      <c r="G13" s="1">
        <f>E13-F13</f>
        <v>0</v>
      </c>
      <c r="I13" s="2">
        <f t="shared" si="0"/>
        <v>53</v>
      </c>
    </row>
    <row r="14" spans="1:9" x14ac:dyDescent="0.3">
      <c r="A14" s="6"/>
      <c r="B14" s="12" t="s">
        <v>14</v>
      </c>
      <c r="C14" s="12"/>
      <c r="D14" s="12"/>
      <c r="E14" s="1">
        <f>E15</f>
        <v>0</v>
      </c>
      <c r="F14" s="1">
        <f>F15</f>
        <v>0</v>
      </c>
      <c r="G14" s="1">
        <f>G15</f>
        <v>0</v>
      </c>
      <c r="I14" s="2">
        <f t="shared" si="0"/>
        <v>0</v>
      </c>
    </row>
    <row r="15" spans="1:9" x14ac:dyDescent="0.3">
      <c r="A15" s="6"/>
      <c r="B15" s="6"/>
      <c r="C15" s="12" t="s">
        <v>15</v>
      </c>
      <c r="D15" s="12"/>
      <c r="E15" s="1"/>
      <c r="F15" s="1"/>
      <c r="G15" s="1">
        <f>E15-F15</f>
        <v>0</v>
      </c>
      <c r="I15" s="2">
        <f t="shared" si="0"/>
        <v>0</v>
      </c>
    </row>
    <row r="16" spans="1:9" x14ac:dyDescent="0.3">
      <c r="I16" s="2">
        <f t="shared" si="0"/>
        <v>0</v>
      </c>
    </row>
    <row r="17" spans="1:9" x14ac:dyDescent="0.3">
      <c r="I17" s="2">
        <f t="shared" si="0"/>
        <v>0</v>
      </c>
    </row>
    <row r="18" spans="1:9" x14ac:dyDescent="0.3">
      <c r="A18" t="s">
        <v>35</v>
      </c>
      <c r="G18" s="3" t="s">
        <v>16</v>
      </c>
      <c r="I18" s="2">
        <f t="shared" si="0"/>
        <v>0</v>
      </c>
    </row>
    <row r="19" spans="1:9" x14ac:dyDescent="0.3">
      <c r="A19" s="13" t="s">
        <v>0</v>
      </c>
      <c r="B19" s="13"/>
      <c r="C19" s="13"/>
      <c r="D19" s="13"/>
      <c r="E19" s="4" t="s">
        <v>31</v>
      </c>
      <c r="F19" s="4" t="s">
        <v>32</v>
      </c>
      <c r="G19" s="4" t="s">
        <v>33</v>
      </c>
      <c r="I19" s="2" t="e">
        <f t="shared" si="0"/>
        <v>#VALUE!</v>
      </c>
    </row>
    <row r="20" spans="1:9" x14ac:dyDescent="0.3">
      <c r="A20" s="12" t="s">
        <v>17</v>
      </c>
      <c r="B20" s="12"/>
      <c r="C20" s="12"/>
      <c r="D20" s="12"/>
      <c r="E20" s="1">
        <f>E21+E36</f>
        <v>6454261712</v>
      </c>
      <c r="F20" s="1">
        <f>F21+F36</f>
        <v>6448634462</v>
      </c>
      <c r="G20" s="1">
        <f>G21+G36</f>
        <v>5627250</v>
      </c>
      <c r="I20" s="2">
        <f t="shared" si="0"/>
        <v>6448634</v>
      </c>
    </row>
    <row r="21" spans="1:9" x14ac:dyDescent="0.3">
      <c r="A21" s="6"/>
      <c r="B21" s="12" t="s">
        <v>18</v>
      </c>
      <c r="C21" s="12"/>
      <c r="D21" s="12"/>
      <c r="E21" s="1">
        <f>E22+E25+E28+E29+E32</f>
        <v>6411517302</v>
      </c>
      <c r="F21" s="1">
        <f>F22+F25+F28+F29+F32</f>
        <v>6405890052</v>
      </c>
      <c r="G21" s="1">
        <f>G22+G25+G28+G29+G32</f>
        <v>5627250</v>
      </c>
      <c r="I21" s="2">
        <f t="shared" si="0"/>
        <v>6405890</v>
      </c>
    </row>
    <row r="22" spans="1:9" x14ac:dyDescent="0.3">
      <c r="A22" s="6"/>
      <c r="B22" s="6"/>
      <c r="C22" s="14" t="s">
        <v>19</v>
      </c>
      <c r="D22" s="15"/>
      <c r="E22" s="1">
        <f>E23+E24</f>
        <v>4126498310</v>
      </c>
      <c r="F22" s="1">
        <f>F23+F24</f>
        <v>4126498310</v>
      </c>
      <c r="G22" s="1">
        <f>G23+G24</f>
        <v>0</v>
      </c>
      <c r="I22" s="2">
        <f t="shared" si="0"/>
        <v>4126498</v>
      </c>
    </row>
    <row r="23" spans="1:9" x14ac:dyDescent="0.3">
      <c r="A23" s="6"/>
      <c r="B23" s="6"/>
      <c r="C23" s="6"/>
      <c r="D23" s="6" t="s">
        <v>20</v>
      </c>
      <c r="E23" s="1"/>
      <c r="F23" s="1"/>
      <c r="G23" s="1">
        <f>E23-F23</f>
        <v>0</v>
      </c>
      <c r="I23" s="2">
        <f t="shared" si="0"/>
        <v>0</v>
      </c>
    </row>
    <row r="24" spans="1:9" x14ac:dyDescent="0.3">
      <c r="A24" s="6"/>
      <c r="B24" s="6"/>
      <c r="C24" s="6"/>
      <c r="D24" s="6" t="s">
        <v>21</v>
      </c>
      <c r="E24" s="1">
        <v>4126498310</v>
      </c>
      <c r="F24" s="1">
        <v>4126498310</v>
      </c>
      <c r="G24" s="1">
        <f>E24-F24</f>
        <v>0</v>
      </c>
      <c r="I24" s="2">
        <f t="shared" si="0"/>
        <v>4126498</v>
      </c>
    </row>
    <row r="25" spans="1:9" x14ac:dyDescent="0.3">
      <c r="A25" s="6"/>
      <c r="B25" s="6"/>
      <c r="C25" s="12" t="s">
        <v>22</v>
      </c>
      <c r="D25" s="12"/>
      <c r="E25" s="1">
        <f>E26+E27</f>
        <v>833661360</v>
      </c>
      <c r="F25" s="1">
        <f>F26+F27</f>
        <v>833398030</v>
      </c>
      <c r="G25" s="1">
        <f>G26+G27</f>
        <v>263330</v>
      </c>
      <c r="I25" s="2">
        <f t="shared" si="0"/>
        <v>833398</v>
      </c>
    </row>
    <row r="26" spans="1:9" x14ac:dyDescent="0.3">
      <c r="A26" s="6"/>
      <c r="B26" s="6"/>
      <c r="C26" s="7"/>
      <c r="D26" s="7" t="s">
        <v>23</v>
      </c>
      <c r="E26" s="1">
        <v>7200000</v>
      </c>
      <c r="F26" s="1">
        <v>7200000</v>
      </c>
      <c r="G26" s="1">
        <f>E26-F26</f>
        <v>0</v>
      </c>
      <c r="I26" s="2">
        <f t="shared" si="0"/>
        <v>7200</v>
      </c>
    </row>
    <row r="27" spans="1:9" x14ac:dyDescent="0.3">
      <c r="A27" s="6"/>
      <c r="B27" s="6"/>
      <c r="C27" s="7"/>
      <c r="D27" s="7" t="s">
        <v>24</v>
      </c>
      <c r="E27" s="1">
        <v>826461360</v>
      </c>
      <c r="F27" s="1">
        <v>826198030</v>
      </c>
      <c r="G27" s="1">
        <f>E27-F27</f>
        <v>263330</v>
      </c>
      <c r="I27" s="2">
        <f t="shared" si="0"/>
        <v>826198</v>
      </c>
    </row>
    <row r="28" spans="1:9" x14ac:dyDescent="0.3">
      <c r="A28" s="6"/>
      <c r="B28" s="6"/>
      <c r="C28" s="14" t="s">
        <v>25</v>
      </c>
      <c r="D28" s="15"/>
      <c r="E28" s="1">
        <v>394395000</v>
      </c>
      <c r="F28" s="1">
        <v>394395000</v>
      </c>
      <c r="G28" s="1">
        <f>E28-F28</f>
        <v>0</v>
      </c>
      <c r="I28" s="2">
        <f t="shared" si="0"/>
        <v>394395</v>
      </c>
    </row>
    <row r="29" spans="1:9" x14ac:dyDescent="0.3">
      <c r="A29" s="6"/>
      <c r="B29" s="6"/>
      <c r="C29" s="12" t="s">
        <v>26</v>
      </c>
      <c r="D29" s="12"/>
      <c r="E29" s="1">
        <f>E30+E31</f>
        <v>492618442</v>
      </c>
      <c r="F29" s="1">
        <f>F30+F31</f>
        <v>492618142</v>
      </c>
      <c r="G29" s="1">
        <f>G30+G31</f>
        <v>300</v>
      </c>
      <c r="I29" s="2">
        <f t="shared" si="0"/>
        <v>492618</v>
      </c>
    </row>
    <row r="30" spans="1:9" x14ac:dyDescent="0.3">
      <c r="A30" s="6"/>
      <c r="B30" s="6"/>
      <c r="C30" s="6"/>
      <c r="D30" s="5" t="s">
        <v>23</v>
      </c>
      <c r="E30" s="1">
        <v>402341220</v>
      </c>
      <c r="F30" s="1">
        <v>402341220</v>
      </c>
      <c r="G30" s="1">
        <f>E30-F30</f>
        <v>0</v>
      </c>
      <c r="I30" s="2">
        <f t="shared" si="0"/>
        <v>402341</v>
      </c>
    </row>
    <row r="31" spans="1:9" x14ac:dyDescent="0.3">
      <c r="A31" s="6"/>
      <c r="B31" s="6"/>
      <c r="C31" s="5"/>
      <c r="D31" s="5" t="s">
        <v>24</v>
      </c>
      <c r="E31" s="1">
        <v>90277222</v>
      </c>
      <c r="F31" s="1">
        <v>90276922</v>
      </c>
      <c r="G31" s="1">
        <f>E31-F31</f>
        <v>300</v>
      </c>
      <c r="I31" s="2">
        <f t="shared" si="0"/>
        <v>90277</v>
      </c>
    </row>
    <row r="32" spans="1:9" x14ac:dyDescent="0.3">
      <c r="A32" s="6"/>
      <c r="B32" s="6"/>
      <c r="C32" s="12" t="s">
        <v>27</v>
      </c>
      <c r="D32" s="12"/>
      <c r="E32" s="1">
        <f>E33+E34+E35</f>
        <v>564344190</v>
      </c>
      <c r="F32" s="1">
        <f>F33+F34+F35</f>
        <v>558980570</v>
      </c>
      <c r="G32" s="1">
        <f>G33+G34+G35</f>
        <v>5363620</v>
      </c>
      <c r="I32" s="2">
        <f t="shared" si="0"/>
        <v>558981</v>
      </c>
    </row>
    <row r="33" spans="1:9" x14ac:dyDescent="0.3">
      <c r="A33" s="6"/>
      <c r="B33" s="6"/>
      <c r="C33" s="6"/>
      <c r="D33" s="6" t="s">
        <v>23</v>
      </c>
      <c r="E33" s="1">
        <v>427943980</v>
      </c>
      <c r="F33" s="1">
        <v>427417980</v>
      </c>
      <c r="G33" s="1">
        <f>E33-F33</f>
        <v>526000</v>
      </c>
      <c r="I33" s="2">
        <f t="shared" si="0"/>
        <v>427418</v>
      </c>
    </row>
    <row r="34" spans="1:9" x14ac:dyDescent="0.3">
      <c r="A34" s="6"/>
      <c r="B34" s="6"/>
      <c r="C34" s="6"/>
      <c r="D34" s="6" t="s">
        <v>24</v>
      </c>
      <c r="E34" s="1">
        <v>135665470</v>
      </c>
      <c r="F34" s="1">
        <v>130827850</v>
      </c>
      <c r="G34" s="1">
        <f>E34-F34</f>
        <v>4837620</v>
      </c>
      <c r="I34" s="2">
        <f t="shared" si="0"/>
        <v>130828</v>
      </c>
    </row>
    <row r="35" spans="1:9" x14ac:dyDescent="0.3">
      <c r="A35" s="6"/>
      <c r="B35" s="6"/>
      <c r="C35" s="5"/>
      <c r="D35" s="5" t="s">
        <v>28</v>
      </c>
      <c r="E35" s="1">
        <v>734740</v>
      </c>
      <c r="F35" s="1">
        <v>734740</v>
      </c>
      <c r="G35" s="1">
        <f>E35-F35</f>
        <v>0</v>
      </c>
      <c r="I35" s="2">
        <f t="shared" si="0"/>
        <v>735</v>
      </c>
    </row>
    <row r="36" spans="1:9" x14ac:dyDescent="0.3">
      <c r="A36" s="6"/>
      <c r="B36" s="12" t="s">
        <v>65</v>
      </c>
      <c r="C36" s="12"/>
      <c r="D36" s="12"/>
      <c r="E36" s="1">
        <f>E37</f>
        <v>42744410</v>
      </c>
      <c r="F36" s="1">
        <f>F37</f>
        <v>42744410</v>
      </c>
      <c r="G36" s="1">
        <f>G37</f>
        <v>0</v>
      </c>
      <c r="I36" s="2">
        <f t="shared" si="0"/>
        <v>42744</v>
      </c>
    </row>
    <row r="37" spans="1:9" x14ac:dyDescent="0.3">
      <c r="A37" s="6"/>
      <c r="B37" s="6"/>
      <c r="C37" s="12" t="s">
        <v>66</v>
      </c>
      <c r="D37" s="12"/>
      <c r="E37" s="1">
        <v>42744410</v>
      </c>
      <c r="F37" s="1">
        <v>42744410</v>
      </c>
      <c r="G37" s="1">
        <f>E37-F37</f>
        <v>0</v>
      </c>
      <c r="I37" s="2">
        <f t="shared" si="0"/>
        <v>42744</v>
      </c>
    </row>
    <row r="38" spans="1:9" x14ac:dyDescent="0.3">
      <c r="I38" s="2">
        <f t="shared" si="0"/>
        <v>0</v>
      </c>
    </row>
    <row r="39" spans="1:9" x14ac:dyDescent="0.3">
      <c r="I39" s="2">
        <f t="shared" si="0"/>
        <v>0</v>
      </c>
    </row>
    <row r="40" spans="1:9" x14ac:dyDescent="0.3">
      <c r="A40" t="s">
        <v>37</v>
      </c>
      <c r="I40" s="2">
        <f t="shared" si="0"/>
        <v>0</v>
      </c>
    </row>
    <row r="41" spans="1:9" x14ac:dyDescent="0.3">
      <c r="A41" t="s">
        <v>38</v>
      </c>
      <c r="G41" s="3" t="s">
        <v>16</v>
      </c>
      <c r="I41" s="2">
        <f t="shared" si="0"/>
        <v>0</v>
      </c>
    </row>
    <row r="42" spans="1:9" x14ac:dyDescent="0.3">
      <c r="A42" s="13" t="s">
        <v>0</v>
      </c>
      <c r="B42" s="13"/>
      <c r="C42" s="13"/>
      <c r="D42" s="13"/>
      <c r="E42" s="4" t="s">
        <v>2</v>
      </c>
      <c r="F42" s="4" t="s">
        <v>3</v>
      </c>
      <c r="G42" s="4" t="s">
        <v>4</v>
      </c>
      <c r="I42" s="2" t="e">
        <f t="shared" si="0"/>
        <v>#VALUE!</v>
      </c>
    </row>
    <row r="43" spans="1:9" x14ac:dyDescent="0.3">
      <c r="A43" s="12" t="s">
        <v>40</v>
      </c>
      <c r="B43" s="12"/>
      <c r="C43" s="12"/>
      <c r="D43" s="12"/>
      <c r="E43" s="1">
        <f>E44</f>
        <v>6574790700</v>
      </c>
      <c r="F43" s="1">
        <f>F44</f>
        <v>5901790700</v>
      </c>
      <c r="G43" s="1">
        <f>G44</f>
        <v>673000000</v>
      </c>
      <c r="I43" s="2">
        <f t="shared" si="0"/>
        <v>5901791</v>
      </c>
    </row>
    <row r="44" spans="1:9" x14ac:dyDescent="0.3">
      <c r="A44" s="6"/>
      <c r="B44" s="12" t="s">
        <v>41</v>
      </c>
      <c r="C44" s="12"/>
      <c r="D44" s="12"/>
      <c r="E44" s="1">
        <f>E45+E46</f>
        <v>6574790700</v>
      </c>
      <c r="F44" s="1">
        <f>F45+F46</f>
        <v>5901790700</v>
      </c>
      <c r="G44" s="1">
        <f>G45+G46</f>
        <v>673000000</v>
      </c>
      <c r="I44" s="2">
        <f t="shared" si="0"/>
        <v>5901791</v>
      </c>
    </row>
    <row r="45" spans="1:9" x14ac:dyDescent="0.3">
      <c r="A45" s="6"/>
      <c r="B45" s="6"/>
      <c r="C45" s="12" t="s">
        <v>42</v>
      </c>
      <c r="D45" s="12"/>
      <c r="E45" s="1">
        <v>379353700</v>
      </c>
      <c r="F45" s="1">
        <v>379353700</v>
      </c>
      <c r="G45" s="1">
        <f>E45-F45</f>
        <v>0</v>
      </c>
      <c r="I45" s="2">
        <f t="shared" si="0"/>
        <v>379354</v>
      </c>
    </row>
    <row r="46" spans="1:9" x14ac:dyDescent="0.3">
      <c r="A46" s="6"/>
      <c r="B46" s="6"/>
      <c r="C46" s="12" t="s">
        <v>43</v>
      </c>
      <c r="D46" s="12"/>
      <c r="E46" s="1">
        <f>E47+E48+E49</f>
        <v>6195437000</v>
      </c>
      <c r="F46" s="1">
        <f>F47+F48+F49</f>
        <v>5522437000</v>
      </c>
      <c r="G46" s="1">
        <f>G47+G48+G49</f>
        <v>673000000</v>
      </c>
      <c r="I46" s="2">
        <f t="shared" si="0"/>
        <v>5522437</v>
      </c>
    </row>
    <row r="47" spans="1:9" x14ac:dyDescent="0.3">
      <c r="A47" s="6"/>
      <c r="B47" s="6"/>
      <c r="C47" s="5"/>
      <c r="D47" s="5" t="s">
        <v>44</v>
      </c>
      <c r="E47" s="1">
        <v>2010000000</v>
      </c>
      <c r="F47" s="1">
        <v>1434000000</v>
      </c>
      <c r="G47" s="1">
        <f>E47-F47</f>
        <v>576000000</v>
      </c>
      <c r="I47" s="2">
        <f t="shared" si="0"/>
        <v>1434000</v>
      </c>
    </row>
    <row r="48" spans="1:9" x14ac:dyDescent="0.3">
      <c r="A48" s="6"/>
      <c r="B48" s="6"/>
      <c r="C48" s="5"/>
      <c r="D48" s="5" t="s">
        <v>43</v>
      </c>
      <c r="E48" s="1">
        <v>3841437000</v>
      </c>
      <c r="F48" s="1">
        <v>3841437000</v>
      </c>
      <c r="G48" s="1">
        <f>E48-F48</f>
        <v>0</v>
      </c>
      <c r="I48" s="2">
        <f t="shared" si="0"/>
        <v>3841437</v>
      </c>
    </row>
    <row r="49" spans="1:9" x14ac:dyDescent="0.3">
      <c r="A49" s="6"/>
      <c r="B49" s="6"/>
      <c r="C49" s="5"/>
      <c r="D49" s="5" t="s">
        <v>45</v>
      </c>
      <c r="E49" s="1">
        <v>344000000</v>
      </c>
      <c r="F49" s="1">
        <v>247000000</v>
      </c>
      <c r="G49" s="1">
        <f>E49-F49</f>
        <v>97000000</v>
      </c>
      <c r="I49" s="2">
        <f t="shared" si="0"/>
        <v>247000</v>
      </c>
    </row>
    <row r="50" spans="1:9" x14ac:dyDescent="0.3">
      <c r="I50" s="2">
        <f t="shared" si="0"/>
        <v>0</v>
      </c>
    </row>
    <row r="51" spans="1:9" x14ac:dyDescent="0.3">
      <c r="I51" s="2">
        <f t="shared" si="0"/>
        <v>0</v>
      </c>
    </row>
    <row r="52" spans="1:9" x14ac:dyDescent="0.3">
      <c r="A52" t="s">
        <v>39</v>
      </c>
      <c r="G52" s="3" t="s">
        <v>16</v>
      </c>
      <c r="I52" s="2">
        <f t="shared" si="0"/>
        <v>0</v>
      </c>
    </row>
    <row r="53" spans="1:9" x14ac:dyDescent="0.3">
      <c r="A53" s="13" t="s">
        <v>0</v>
      </c>
      <c r="B53" s="13"/>
      <c r="C53" s="13"/>
      <c r="D53" s="13"/>
      <c r="E53" s="4" t="s">
        <v>31</v>
      </c>
      <c r="F53" s="4" t="s">
        <v>32</v>
      </c>
      <c r="G53" s="4" t="s">
        <v>33</v>
      </c>
      <c r="I53" s="2" t="e">
        <f t="shared" si="0"/>
        <v>#VALUE!</v>
      </c>
    </row>
    <row r="54" spans="1:9" x14ac:dyDescent="0.3">
      <c r="A54" s="12" t="s">
        <v>46</v>
      </c>
      <c r="B54" s="12"/>
      <c r="C54" s="12"/>
      <c r="D54" s="12"/>
      <c r="E54" s="1">
        <f>E55+E58+E60</f>
        <v>5166942470</v>
      </c>
      <c r="F54" s="1">
        <f>F55+F58+F60</f>
        <v>5163231340</v>
      </c>
      <c r="G54" s="1">
        <f>G55+G58+G60</f>
        <v>3711130</v>
      </c>
      <c r="I54" s="2">
        <f t="shared" si="0"/>
        <v>5163231</v>
      </c>
    </row>
    <row r="55" spans="1:9" x14ac:dyDescent="0.3">
      <c r="A55" s="6"/>
      <c r="B55" s="12" t="s">
        <v>47</v>
      </c>
      <c r="C55" s="12"/>
      <c r="D55" s="12"/>
      <c r="E55" s="1">
        <f>E56+E57</f>
        <v>1326836530</v>
      </c>
      <c r="F55" s="1">
        <f>F56+F57</f>
        <v>1323125400</v>
      </c>
      <c r="G55" s="1">
        <f>G56+G57</f>
        <v>3711130</v>
      </c>
      <c r="I55" s="2">
        <f t="shared" si="0"/>
        <v>1323125</v>
      </c>
    </row>
    <row r="56" spans="1:9" x14ac:dyDescent="0.3">
      <c r="A56" s="6"/>
      <c r="B56" s="6"/>
      <c r="C56" s="14" t="s">
        <v>49</v>
      </c>
      <c r="D56" s="15"/>
      <c r="E56" s="1">
        <v>1294899530</v>
      </c>
      <c r="F56" s="1">
        <v>1291188400</v>
      </c>
      <c r="G56" s="1">
        <f>E56-F56</f>
        <v>3711130</v>
      </c>
      <c r="I56" s="2">
        <f t="shared" si="0"/>
        <v>1291188</v>
      </c>
    </row>
    <row r="57" spans="1:9" x14ac:dyDescent="0.3">
      <c r="A57" s="6"/>
      <c r="B57" s="6"/>
      <c r="C57" s="12" t="s">
        <v>50</v>
      </c>
      <c r="D57" s="12"/>
      <c r="E57" s="1">
        <v>31937000</v>
      </c>
      <c r="F57" s="1">
        <v>31937000</v>
      </c>
      <c r="G57" s="1">
        <f>E57-F57</f>
        <v>0</v>
      </c>
      <c r="I57" s="2">
        <f t="shared" si="0"/>
        <v>31937</v>
      </c>
    </row>
    <row r="58" spans="1:9" x14ac:dyDescent="0.3">
      <c r="A58" s="6"/>
      <c r="B58" s="12" t="s">
        <v>48</v>
      </c>
      <c r="C58" s="12"/>
      <c r="D58" s="12"/>
      <c r="E58" s="1">
        <f>E59</f>
        <v>2729705940</v>
      </c>
      <c r="F58" s="1">
        <f>F59</f>
        <v>2729705940</v>
      </c>
      <c r="G58" s="1">
        <f>G59</f>
        <v>0</v>
      </c>
      <c r="I58" s="2">
        <f t="shared" si="0"/>
        <v>2729706</v>
      </c>
    </row>
    <row r="59" spans="1:9" x14ac:dyDescent="0.3">
      <c r="A59" s="6"/>
      <c r="B59" s="6"/>
      <c r="C59" s="12" t="s">
        <v>51</v>
      </c>
      <c r="D59" s="12"/>
      <c r="E59" s="1">
        <v>2729705940</v>
      </c>
      <c r="F59" s="1">
        <v>2729705940</v>
      </c>
      <c r="G59" s="1">
        <f>E59-F59</f>
        <v>0</v>
      </c>
      <c r="I59" s="2">
        <f t="shared" si="0"/>
        <v>2729706</v>
      </c>
    </row>
    <row r="60" spans="1:9" x14ac:dyDescent="0.3">
      <c r="A60" s="6"/>
      <c r="B60" s="12" t="s">
        <v>67</v>
      </c>
      <c r="C60" s="12"/>
      <c r="D60" s="12"/>
      <c r="E60" s="1">
        <f>E61</f>
        <v>1110400000</v>
      </c>
      <c r="F60" s="1">
        <f>F61</f>
        <v>1110400000</v>
      </c>
      <c r="G60" s="1">
        <f>G61</f>
        <v>0</v>
      </c>
      <c r="I60" s="2">
        <f t="shared" si="0"/>
        <v>1110400</v>
      </c>
    </row>
    <row r="61" spans="1:9" x14ac:dyDescent="0.3">
      <c r="A61" s="6"/>
      <c r="B61" s="6"/>
      <c r="C61" s="12" t="s">
        <v>68</v>
      </c>
      <c r="D61" s="12"/>
      <c r="E61" s="1">
        <v>1110400000</v>
      </c>
      <c r="F61" s="1">
        <v>1110400000</v>
      </c>
      <c r="G61" s="1">
        <f>E61-F61</f>
        <v>0</v>
      </c>
      <c r="I61" s="2">
        <f t="shared" si="0"/>
        <v>1110400</v>
      </c>
    </row>
    <row r="62" spans="1:9" x14ac:dyDescent="0.3">
      <c r="I62" s="2">
        <f t="shared" si="0"/>
        <v>0</v>
      </c>
    </row>
    <row r="63" spans="1:9" x14ac:dyDescent="0.3">
      <c r="I63" s="2">
        <f t="shared" si="0"/>
        <v>0</v>
      </c>
    </row>
    <row r="64" spans="1:9" x14ac:dyDescent="0.3">
      <c r="A64" t="s">
        <v>52</v>
      </c>
      <c r="I64" s="2">
        <f t="shared" si="0"/>
        <v>0</v>
      </c>
    </row>
    <row r="65" spans="1:9" x14ac:dyDescent="0.3">
      <c r="A65" t="s">
        <v>53</v>
      </c>
      <c r="G65" s="3" t="s">
        <v>16</v>
      </c>
      <c r="I65" s="2">
        <f t="shared" si="0"/>
        <v>0</v>
      </c>
    </row>
    <row r="66" spans="1:9" x14ac:dyDescent="0.3">
      <c r="A66" s="13" t="s">
        <v>0</v>
      </c>
      <c r="B66" s="13"/>
      <c r="C66" s="13"/>
      <c r="D66" s="13"/>
      <c r="E66" s="4" t="s">
        <v>61</v>
      </c>
      <c r="F66" s="4" t="s">
        <v>3</v>
      </c>
      <c r="G66" s="4" t="s">
        <v>4</v>
      </c>
      <c r="I66" s="2" t="e">
        <f t="shared" si="0"/>
        <v>#VALUE!</v>
      </c>
    </row>
    <row r="67" spans="1:9" x14ac:dyDescent="0.3">
      <c r="A67" s="12" t="s">
        <v>1</v>
      </c>
      <c r="B67" s="12"/>
      <c r="C67" s="12"/>
      <c r="D67" s="12"/>
      <c r="E67" s="1">
        <f>E68+E72+E73</f>
        <v>4037453031</v>
      </c>
      <c r="F67" s="1">
        <f>F68+F72+F73</f>
        <v>3916571921</v>
      </c>
      <c r="G67" s="1">
        <f>G68+G72+G73</f>
        <v>120881110</v>
      </c>
      <c r="I67" s="2">
        <f t="shared" si="0"/>
        <v>3916572</v>
      </c>
    </row>
    <row r="68" spans="1:9" x14ac:dyDescent="0.3">
      <c r="A68" s="6"/>
      <c r="B68" s="12" t="s">
        <v>55</v>
      </c>
      <c r="C68" s="12"/>
      <c r="D68" s="12"/>
      <c r="E68" s="1">
        <f>E69+E70+E71</f>
        <v>1531475161</v>
      </c>
      <c r="F68" s="1">
        <f>F69+F70+F71</f>
        <v>1410594051</v>
      </c>
      <c r="G68" s="1">
        <f>G69+G70+G71</f>
        <v>120881110</v>
      </c>
      <c r="I68" s="2">
        <f t="shared" si="0"/>
        <v>1410594</v>
      </c>
    </row>
    <row r="69" spans="1:9" x14ac:dyDescent="0.3">
      <c r="A69" s="6"/>
      <c r="B69" s="6"/>
      <c r="C69" s="12" t="s">
        <v>56</v>
      </c>
      <c r="D69" s="12"/>
      <c r="E69" s="1">
        <v>305475510</v>
      </c>
      <c r="F69" s="1">
        <v>184594400</v>
      </c>
      <c r="G69" s="1">
        <f>E69-F69</f>
        <v>120881110</v>
      </c>
      <c r="I69" s="2">
        <f t="shared" si="0"/>
        <v>184594</v>
      </c>
    </row>
    <row r="70" spans="1:9" x14ac:dyDescent="0.3">
      <c r="A70" s="6"/>
      <c r="B70" s="6"/>
      <c r="C70" s="12" t="s">
        <v>57</v>
      </c>
      <c r="D70" s="12"/>
      <c r="E70" s="1"/>
      <c r="F70" s="1"/>
      <c r="G70" s="1">
        <f>E70-F70</f>
        <v>0</v>
      </c>
      <c r="I70" s="2">
        <f t="shared" ref="I70:I85" si="1">ROUND(F70/1000,0)</f>
        <v>0</v>
      </c>
    </row>
    <row r="71" spans="1:9" x14ac:dyDescent="0.3">
      <c r="A71" s="6"/>
      <c r="B71" s="6"/>
      <c r="C71" s="12" t="s">
        <v>58</v>
      </c>
      <c r="D71" s="12"/>
      <c r="E71" s="1">
        <v>1225999651</v>
      </c>
      <c r="F71" s="1">
        <v>1225999651</v>
      </c>
      <c r="G71" s="1">
        <f>E71-F71</f>
        <v>0</v>
      </c>
      <c r="I71" s="2">
        <f t="shared" si="1"/>
        <v>1226000</v>
      </c>
    </row>
    <row r="72" spans="1:9" x14ac:dyDescent="0.3">
      <c r="A72" s="6"/>
      <c r="B72" s="12" t="s">
        <v>59</v>
      </c>
      <c r="C72" s="12"/>
      <c r="D72" s="12"/>
      <c r="E72" s="1">
        <v>2386992870</v>
      </c>
      <c r="F72" s="1">
        <v>2386992870</v>
      </c>
      <c r="G72" s="1">
        <f>E72-F72</f>
        <v>0</v>
      </c>
      <c r="I72" s="2">
        <f t="shared" si="1"/>
        <v>2386993</v>
      </c>
    </row>
    <row r="73" spans="1:9" x14ac:dyDescent="0.3">
      <c r="A73" s="6"/>
      <c r="B73" s="12" t="s">
        <v>60</v>
      </c>
      <c r="C73" s="12"/>
      <c r="D73" s="12"/>
      <c r="E73" s="1">
        <v>118985000</v>
      </c>
      <c r="F73" s="1">
        <v>118985000</v>
      </c>
      <c r="G73" s="1">
        <f>E73-F73</f>
        <v>0</v>
      </c>
      <c r="I73" s="2">
        <f t="shared" si="1"/>
        <v>118985</v>
      </c>
    </row>
    <row r="74" spans="1:9" x14ac:dyDescent="0.3">
      <c r="I74" s="2">
        <f t="shared" si="1"/>
        <v>0</v>
      </c>
    </row>
    <row r="75" spans="1:9" x14ac:dyDescent="0.3">
      <c r="I75" s="2">
        <f t="shared" si="1"/>
        <v>0</v>
      </c>
    </row>
    <row r="76" spans="1:9" x14ac:dyDescent="0.3">
      <c r="A76" t="s">
        <v>54</v>
      </c>
      <c r="G76" s="3" t="s">
        <v>16</v>
      </c>
      <c r="I76" s="2">
        <f t="shared" si="1"/>
        <v>0</v>
      </c>
    </row>
    <row r="77" spans="1:9" x14ac:dyDescent="0.3">
      <c r="A77" s="13" t="s">
        <v>0</v>
      </c>
      <c r="B77" s="13"/>
      <c r="C77" s="13"/>
      <c r="D77" s="13"/>
      <c r="E77" s="4" t="s">
        <v>31</v>
      </c>
      <c r="F77" s="4" t="s">
        <v>32</v>
      </c>
      <c r="G77" s="4" t="s">
        <v>33</v>
      </c>
      <c r="I77" s="2" t="e">
        <f t="shared" si="1"/>
        <v>#VALUE!</v>
      </c>
    </row>
    <row r="78" spans="1:9" x14ac:dyDescent="0.3">
      <c r="A78" s="12" t="s">
        <v>1</v>
      </c>
      <c r="B78" s="12"/>
      <c r="C78" s="12"/>
      <c r="D78" s="12"/>
      <c r="E78" s="1">
        <f>E79+E81+E85</f>
        <v>712822340</v>
      </c>
      <c r="F78" s="1">
        <f>F79+F81+F85</f>
        <v>712822340</v>
      </c>
      <c r="G78" s="1">
        <f>G79+G81+G85</f>
        <v>0</v>
      </c>
      <c r="I78" s="2">
        <f t="shared" si="1"/>
        <v>712822</v>
      </c>
    </row>
    <row r="79" spans="1:9" x14ac:dyDescent="0.3">
      <c r="A79" s="6"/>
      <c r="B79" s="12" t="s">
        <v>69</v>
      </c>
      <c r="C79" s="12"/>
      <c r="D79" s="12"/>
      <c r="E79" s="1">
        <f>E80</f>
        <v>864000</v>
      </c>
      <c r="F79" s="1">
        <f>F80</f>
        <v>864000</v>
      </c>
      <c r="G79" s="1">
        <f>G80</f>
        <v>0</v>
      </c>
      <c r="I79" s="2">
        <f t="shared" si="1"/>
        <v>864</v>
      </c>
    </row>
    <row r="80" spans="1:9" x14ac:dyDescent="0.3">
      <c r="A80" s="6"/>
      <c r="B80" s="6"/>
      <c r="C80" s="14" t="s">
        <v>18</v>
      </c>
      <c r="D80" s="15"/>
      <c r="E80" s="1">
        <v>864000</v>
      </c>
      <c r="F80" s="1">
        <v>864000</v>
      </c>
      <c r="G80" s="1">
        <f>E80-F80</f>
        <v>0</v>
      </c>
      <c r="I80" s="2">
        <f t="shared" si="1"/>
        <v>864</v>
      </c>
    </row>
    <row r="81" spans="1:9" x14ac:dyDescent="0.3">
      <c r="A81" s="6"/>
      <c r="B81" s="12" t="s">
        <v>62</v>
      </c>
      <c r="C81" s="12"/>
      <c r="D81" s="12"/>
      <c r="E81" s="1">
        <f>E82+E83+E84</f>
        <v>593274870</v>
      </c>
      <c r="F81" s="1">
        <f>F82+F83+F84</f>
        <v>593274870</v>
      </c>
      <c r="G81" s="1">
        <f>G82+G83+G84</f>
        <v>0</v>
      </c>
      <c r="I81" s="2">
        <f t="shared" si="1"/>
        <v>593275</v>
      </c>
    </row>
    <row r="82" spans="1:9" x14ac:dyDescent="0.3">
      <c r="A82" s="6"/>
      <c r="B82" s="6"/>
      <c r="C82" s="14" t="s">
        <v>47</v>
      </c>
      <c r="D82" s="15"/>
      <c r="E82" s="1"/>
      <c r="F82" s="1"/>
      <c r="G82" s="1">
        <f>E82-F82</f>
        <v>0</v>
      </c>
      <c r="I82" s="2">
        <f t="shared" si="1"/>
        <v>0</v>
      </c>
    </row>
    <row r="83" spans="1:9" x14ac:dyDescent="0.3">
      <c r="A83" s="6"/>
      <c r="B83" s="6"/>
      <c r="C83" s="12" t="s">
        <v>63</v>
      </c>
      <c r="D83" s="12"/>
      <c r="E83" s="1"/>
      <c r="F83" s="1"/>
      <c r="G83" s="1">
        <f>E83-F83</f>
        <v>0</v>
      </c>
      <c r="I83" s="2">
        <f t="shared" si="1"/>
        <v>0</v>
      </c>
    </row>
    <row r="84" spans="1:9" x14ac:dyDescent="0.3">
      <c r="A84" s="6"/>
      <c r="B84" s="6"/>
      <c r="C84" s="12" t="s">
        <v>48</v>
      </c>
      <c r="D84" s="12"/>
      <c r="E84" s="1">
        <v>593274870</v>
      </c>
      <c r="F84" s="1">
        <v>593274870</v>
      </c>
      <c r="G84" s="1">
        <f>E84-F84</f>
        <v>0</v>
      </c>
      <c r="I84" s="2">
        <f t="shared" si="1"/>
        <v>593275</v>
      </c>
    </row>
    <row r="85" spans="1:9" x14ac:dyDescent="0.3">
      <c r="A85" s="6"/>
      <c r="B85" s="12" t="s">
        <v>64</v>
      </c>
      <c r="C85" s="12"/>
      <c r="D85" s="12"/>
      <c r="E85" s="1">
        <v>118683470</v>
      </c>
      <c r="F85" s="1">
        <v>118683470</v>
      </c>
      <c r="G85" s="1">
        <f>E85-F85</f>
        <v>0</v>
      </c>
      <c r="I85" s="2">
        <f t="shared" si="1"/>
        <v>118683</v>
      </c>
    </row>
    <row r="88" spans="1:9" x14ac:dyDescent="0.3">
      <c r="A88" t="s">
        <v>79</v>
      </c>
    </row>
    <row r="89" spans="1:9" x14ac:dyDescent="0.3">
      <c r="E89" s="3" t="s">
        <v>16</v>
      </c>
    </row>
    <row r="90" spans="1:9" x14ac:dyDescent="0.3">
      <c r="A90" s="13" t="s">
        <v>0</v>
      </c>
      <c r="B90" s="13"/>
      <c r="C90" s="13"/>
      <c r="D90" s="13"/>
      <c r="E90" s="4" t="s">
        <v>80</v>
      </c>
    </row>
    <row r="91" spans="1:9" x14ac:dyDescent="0.3">
      <c r="A91" s="14" t="s">
        <v>81</v>
      </c>
      <c r="B91" s="16"/>
      <c r="C91" s="16"/>
      <c r="D91" s="15"/>
      <c r="E91" s="1">
        <f>SUM(E92:E98)</f>
        <v>15424713347</v>
      </c>
      <c r="G91" s="2">
        <f>ROUND(E91/1000,0)</f>
        <v>15424713</v>
      </c>
    </row>
    <row r="92" spans="1:9" x14ac:dyDescent="0.3">
      <c r="A92" s="6"/>
      <c r="B92" s="12" t="s">
        <v>6</v>
      </c>
      <c r="C92" s="12"/>
      <c r="D92" s="12"/>
      <c r="E92" s="1">
        <v>4657536260</v>
      </c>
      <c r="G92" s="2">
        <f t="shared" ref="G92:G122" si="2">ROUND(E92/1000,0)</f>
        <v>4657536</v>
      </c>
    </row>
    <row r="93" spans="1:9" x14ac:dyDescent="0.3">
      <c r="A93" s="6"/>
      <c r="B93" s="12" t="s">
        <v>82</v>
      </c>
      <c r="C93" s="12"/>
      <c r="D93" s="12"/>
      <c r="E93" s="1">
        <v>948814466</v>
      </c>
      <c r="G93" s="2">
        <f t="shared" si="2"/>
        <v>948814</v>
      </c>
    </row>
    <row r="94" spans="1:9" x14ac:dyDescent="0.3">
      <c r="A94" s="6"/>
      <c r="B94" s="12" t="s">
        <v>14</v>
      </c>
      <c r="C94" s="12"/>
      <c r="D94" s="12"/>
      <c r="E94" s="1"/>
      <c r="G94" s="2">
        <f t="shared" si="2"/>
        <v>0</v>
      </c>
    </row>
    <row r="95" spans="1:9" x14ac:dyDescent="0.3">
      <c r="A95" s="6"/>
      <c r="B95" s="12" t="s">
        <v>56</v>
      </c>
      <c r="C95" s="12"/>
      <c r="D95" s="12"/>
      <c r="E95" s="1">
        <v>184594400</v>
      </c>
      <c r="G95" s="2">
        <f t="shared" si="2"/>
        <v>184594</v>
      </c>
    </row>
    <row r="96" spans="1:9" x14ac:dyDescent="0.3">
      <c r="A96" s="6"/>
      <c r="B96" s="12" t="s">
        <v>57</v>
      </c>
      <c r="C96" s="12"/>
      <c r="D96" s="12"/>
      <c r="E96" s="1"/>
      <c r="G96" s="2">
        <f t="shared" si="2"/>
        <v>0</v>
      </c>
    </row>
    <row r="97" spans="1:7" x14ac:dyDescent="0.3">
      <c r="A97" s="6"/>
      <c r="B97" s="12" t="s">
        <v>41</v>
      </c>
      <c r="C97" s="12"/>
      <c r="D97" s="12"/>
      <c r="E97" s="1">
        <v>5901790700</v>
      </c>
      <c r="G97" s="2">
        <f t="shared" si="2"/>
        <v>5901791</v>
      </c>
    </row>
    <row r="98" spans="1:7" x14ac:dyDescent="0.3">
      <c r="A98" s="6"/>
      <c r="B98" s="12" t="s">
        <v>83</v>
      </c>
      <c r="C98" s="12"/>
      <c r="D98" s="12"/>
      <c r="E98" s="1">
        <f>SUM(E99:E102)</f>
        <v>3731977521</v>
      </c>
      <c r="G98" s="2">
        <f t="shared" si="2"/>
        <v>3731978</v>
      </c>
    </row>
    <row r="99" spans="1:7" x14ac:dyDescent="0.3">
      <c r="A99" s="6"/>
      <c r="B99" s="6"/>
      <c r="C99" s="14" t="s">
        <v>58</v>
      </c>
      <c r="D99" s="15"/>
      <c r="E99" s="1">
        <v>1225999651</v>
      </c>
      <c r="G99" s="2">
        <f t="shared" si="2"/>
        <v>1226000</v>
      </c>
    </row>
    <row r="100" spans="1:7" x14ac:dyDescent="0.3">
      <c r="A100" s="6"/>
      <c r="B100" s="6"/>
      <c r="C100" s="12" t="s">
        <v>95</v>
      </c>
      <c r="D100" s="12"/>
      <c r="E100" s="1">
        <v>2386992870</v>
      </c>
      <c r="G100" s="2">
        <f t="shared" si="2"/>
        <v>2386993</v>
      </c>
    </row>
    <row r="101" spans="1:7" x14ac:dyDescent="0.3">
      <c r="A101" s="6"/>
      <c r="B101" s="6"/>
      <c r="C101" s="12" t="s">
        <v>60</v>
      </c>
      <c r="D101" s="12"/>
      <c r="E101" s="1">
        <v>118985000</v>
      </c>
      <c r="G101" s="2">
        <f t="shared" si="2"/>
        <v>118985</v>
      </c>
    </row>
    <row r="102" spans="1:7" x14ac:dyDescent="0.3">
      <c r="A102" s="6"/>
      <c r="B102" s="6"/>
      <c r="C102" s="12" t="s">
        <v>75</v>
      </c>
      <c r="D102" s="12"/>
      <c r="E102" s="1"/>
      <c r="G102" s="2">
        <f t="shared" si="2"/>
        <v>0</v>
      </c>
    </row>
    <row r="103" spans="1:7" x14ac:dyDescent="0.3">
      <c r="A103" s="14" t="s">
        <v>84</v>
      </c>
      <c r="B103" s="16"/>
      <c r="C103" s="16"/>
      <c r="D103" s="15"/>
      <c r="E103" s="1">
        <f>SUM(E104:E111)</f>
        <v>12324688142</v>
      </c>
      <c r="G103" s="2">
        <f t="shared" si="2"/>
        <v>12324688</v>
      </c>
    </row>
    <row r="104" spans="1:7" x14ac:dyDescent="0.3">
      <c r="A104" s="6"/>
      <c r="B104" s="12" t="s">
        <v>18</v>
      </c>
      <c r="C104" s="12"/>
      <c r="D104" s="12"/>
      <c r="E104" s="1">
        <v>6405890052</v>
      </c>
      <c r="G104" s="2">
        <f t="shared" si="2"/>
        <v>6405890</v>
      </c>
    </row>
    <row r="105" spans="1:7" x14ac:dyDescent="0.3">
      <c r="A105" s="6"/>
      <c r="B105" s="12" t="s">
        <v>65</v>
      </c>
      <c r="C105" s="12"/>
      <c r="D105" s="12"/>
      <c r="E105" s="1">
        <v>42744410</v>
      </c>
      <c r="G105" s="2">
        <f t="shared" si="2"/>
        <v>42744</v>
      </c>
    </row>
    <row r="106" spans="1:7" x14ac:dyDescent="0.3">
      <c r="A106" s="6"/>
      <c r="B106" s="12" t="s">
        <v>92</v>
      </c>
      <c r="C106" s="12"/>
      <c r="D106" s="12"/>
      <c r="E106" s="1">
        <v>1323125400</v>
      </c>
      <c r="G106" s="2">
        <f t="shared" si="2"/>
        <v>1323125</v>
      </c>
    </row>
    <row r="107" spans="1:7" x14ac:dyDescent="0.3">
      <c r="A107" s="6"/>
      <c r="B107" s="12" t="s">
        <v>90</v>
      </c>
      <c r="C107" s="12"/>
      <c r="D107" s="12"/>
      <c r="E107" s="1"/>
      <c r="G107" s="2">
        <f t="shared" si="2"/>
        <v>0</v>
      </c>
    </row>
    <row r="108" spans="1:7" x14ac:dyDescent="0.3">
      <c r="A108" s="6"/>
      <c r="B108" s="12" t="s">
        <v>48</v>
      </c>
      <c r="C108" s="12"/>
      <c r="D108" s="12"/>
      <c r="E108" s="1">
        <v>2729705940</v>
      </c>
      <c r="G108" s="2">
        <f t="shared" si="2"/>
        <v>2729706</v>
      </c>
    </row>
    <row r="109" spans="1:7" x14ac:dyDescent="0.3">
      <c r="A109" s="6"/>
      <c r="B109" s="12" t="s">
        <v>93</v>
      </c>
      <c r="C109" s="12"/>
      <c r="D109" s="12"/>
      <c r="E109" s="1">
        <v>1110400000</v>
      </c>
      <c r="G109" s="2">
        <f t="shared" si="2"/>
        <v>1110400</v>
      </c>
    </row>
    <row r="110" spans="1:7" x14ac:dyDescent="0.3">
      <c r="A110" s="6"/>
      <c r="B110" s="12" t="s">
        <v>71</v>
      </c>
      <c r="C110" s="12"/>
      <c r="D110" s="12"/>
      <c r="E110" s="1"/>
      <c r="G110" s="2">
        <f t="shared" si="2"/>
        <v>0</v>
      </c>
    </row>
    <row r="111" spans="1:7" x14ac:dyDescent="0.3">
      <c r="A111" s="6"/>
      <c r="B111" s="12" t="s">
        <v>85</v>
      </c>
      <c r="C111" s="12"/>
      <c r="D111" s="12"/>
      <c r="E111" s="1">
        <f>SUM(E112:E115)</f>
        <v>712822340</v>
      </c>
      <c r="G111" s="2">
        <f t="shared" si="2"/>
        <v>712822</v>
      </c>
    </row>
    <row r="112" spans="1:7" x14ac:dyDescent="0.3">
      <c r="A112" s="6"/>
      <c r="B112" s="6"/>
      <c r="C112" s="14" t="s">
        <v>69</v>
      </c>
      <c r="D112" s="15"/>
      <c r="E112" s="1">
        <v>864000</v>
      </c>
      <c r="G112" s="2">
        <f t="shared" si="2"/>
        <v>864</v>
      </c>
    </row>
    <row r="113" spans="1:7" x14ac:dyDescent="0.3">
      <c r="A113" s="6"/>
      <c r="B113" s="6"/>
      <c r="C113" s="14" t="s">
        <v>62</v>
      </c>
      <c r="D113" s="15"/>
      <c r="E113" s="1">
        <v>593274870</v>
      </c>
      <c r="G113" s="2">
        <f t="shared" si="2"/>
        <v>593275</v>
      </c>
    </row>
    <row r="114" spans="1:7" x14ac:dyDescent="0.3">
      <c r="A114" s="6"/>
      <c r="B114" s="6"/>
      <c r="C114" s="12" t="s">
        <v>64</v>
      </c>
      <c r="D114" s="12"/>
      <c r="E114" s="1">
        <v>118683470</v>
      </c>
      <c r="G114" s="2">
        <f t="shared" si="2"/>
        <v>118683</v>
      </c>
    </row>
    <row r="115" spans="1:7" x14ac:dyDescent="0.3">
      <c r="A115" s="6"/>
      <c r="B115" s="6"/>
      <c r="C115" s="12" t="s">
        <v>73</v>
      </c>
      <c r="D115" s="12"/>
      <c r="E115" s="1"/>
      <c r="G115" s="2">
        <f t="shared" si="2"/>
        <v>0</v>
      </c>
    </row>
    <row r="116" spans="1:7" x14ac:dyDescent="0.3">
      <c r="A116" s="14" t="s">
        <v>91</v>
      </c>
      <c r="B116" s="16"/>
      <c r="C116" s="16"/>
      <c r="D116" s="15"/>
      <c r="E116" s="1">
        <f>E117+E118+E119+E120+E121-E122</f>
        <v>3100025205</v>
      </c>
      <c r="G116" s="2">
        <f t="shared" si="2"/>
        <v>3100025</v>
      </c>
    </row>
    <row r="117" spans="1:7" x14ac:dyDescent="0.3">
      <c r="A117" s="6"/>
      <c r="B117" s="12" t="s">
        <v>58</v>
      </c>
      <c r="C117" s="12"/>
      <c r="D117" s="12"/>
      <c r="E117" s="1">
        <v>142351715</v>
      </c>
      <c r="G117" s="2">
        <f t="shared" si="2"/>
        <v>142352</v>
      </c>
    </row>
    <row r="118" spans="1:7" x14ac:dyDescent="0.3">
      <c r="A118" s="6"/>
      <c r="B118" s="12" t="s">
        <v>86</v>
      </c>
      <c r="C118" s="12"/>
      <c r="D118" s="12"/>
      <c r="E118" s="1">
        <v>2806011050</v>
      </c>
      <c r="G118" s="2">
        <f t="shared" si="2"/>
        <v>2806011</v>
      </c>
    </row>
    <row r="119" spans="1:7" x14ac:dyDescent="0.3">
      <c r="A119" s="6"/>
      <c r="B119" s="12" t="s">
        <v>87</v>
      </c>
      <c r="C119" s="12"/>
      <c r="D119" s="12"/>
      <c r="E119" s="1"/>
      <c r="G119" s="2">
        <f t="shared" si="2"/>
        <v>0</v>
      </c>
    </row>
    <row r="120" spans="1:7" x14ac:dyDescent="0.3">
      <c r="A120" s="6"/>
      <c r="B120" s="12" t="s">
        <v>88</v>
      </c>
      <c r="C120" s="12"/>
      <c r="D120" s="12"/>
      <c r="E120" s="1">
        <v>142324060</v>
      </c>
      <c r="G120" s="2">
        <f t="shared" si="2"/>
        <v>142324</v>
      </c>
    </row>
    <row r="121" spans="1:7" x14ac:dyDescent="0.3">
      <c r="A121" s="6"/>
      <c r="B121" s="12" t="s">
        <v>89</v>
      </c>
      <c r="C121" s="12"/>
      <c r="D121" s="12"/>
      <c r="E121" s="1">
        <v>9338380</v>
      </c>
      <c r="G121" s="2">
        <f t="shared" si="2"/>
        <v>9338</v>
      </c>
    </row>
    <row r="122" spans="1:7" x14ac:dyDescent="0.3">
      <c r="A122" s="6"/>
      <c r="B122" s="12" t="s">
        <v>94</v>
      </c>
      <c r="C122" s="12"/>
      <c r="D122" s="12"/>
      <c r="E122" s="1"/>
      <c r="G122" s="2">
        <f t="shared" si="2"/>
        <v>0</v>
      </c>
    </row>
  </sheetData>
  <mergeCells count="86">
    <mergeCell ref="B121:D121"/>
    <mergeCell ref="B122:D122"/>
    <mergeCell ref="C115:D115"/>
    <mergeCell ref="A116:D116"/>
    <mergeCell ref="B117:D117"/>
    <mergeCell ref="B118:D118"/>
    <mergeCell ref="B119:D119"/>
    <mergeCell ref="B120:D120"/>
    <mergeCell ref="C114:D114"/>
    <mergeCell ref="A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C112:D112"/>
    <mergeCell ref="C113:D113"/>
    <mergeCell ref="A67:D67"/>
    <mergeCell ref="C102:D102"/>
    <mergeCell ref="A91:D91"/>
    <mergeCell ref="B92:D92"/>
    <mergeCell ref="B93:D93"/>
    <mergeCell ref="B94:D94"/>
    <mergeCell ref="B95:D95"/>
    <mergeCell ref="B96:D96"/>
    <mergeCell ref="B97:D97"/>
    <mergeCell ref="B98:D98"/>
    <mergeCell ref="C99:D99"/>
    <mergeCell ref="C100:D100"/>
    <mergeCell ref="C101:D101"/>
    <mergeCell ref="B68:D68"/>
    <mergeCell ref="C69:D69"/>
    <mergeCell ref="C70:D70"/>
    <mergeCell ref="C71:D71"/>
    <mergeCell ref="B72:D72"/>
    <mergeCell ref="A90:D90"/>
    <mergeCell ref="A77:D77"/>
    <mergeCell ref="A78:D78"/>
    <mergeCell ref="B81:D81"/>
    <mergeCell ref="C82:D82"/>
    <mergeCell ref="C83:D83"/>
    <mergeCell ref="C84:D84"/>
    <mergeCell ref="B85:D85"/>
    <mergeCell ref="B79:D79"/>
    <mergeCell ref="C80:D80"/>
    <mergeCell ref="B73:D73"/>
    <mergeCell ref="C56:D56"/>
    <mergeCell ref="C57:D57"/>
    <mergeCell ref="B58:D58"/>
    <mergeCell ref="C59:D59"/>
    <mergeCell ref="A66:D66"/>
    <mergeCell ref="B60:D60"/>
    <mergeCell ref="C61:D61"/>
    <mergeCell ref="B55:D55"/>
    <mergeCell ref="C29:D29"/>
    <mergeCell ref="C32:D32"/>
    <mergeCell ref="B36:D36"/>
    <mergeCell ref="C37:D37"/>
    <mergeCell ref="A42:D42"/>
    <mergeCell ref="A43:D43"/>
    <mergeCell ref="B44:D44"/>
    <mergeCell ref="C45:D45"/>
    <mergeCell ref="C46:D46"/>
    <mergeCell ref="A53:D53"/>
    <mergeCell ref="A54:D54"/>
    <mergeCell ref="C28:D28"/>
    <mergeCell ref="B10:D10"/>
    <mergeCell ref="C11:D11"/>
    <mergeCell ref="C12:D12"/>
    <mergeCell ref="C13:D13"/>
    <mergeCell ref="B14:D14"/>
    <mergeCell ref="C15:D15"/>
    <mergeCell ref="A19:D19"/>
    <mergeCell ref="A20:D20"/>
    <mergeCell ref="B21:D21"/>
    <mergeCell ref="C22:D22"/>
    <mergeCell ref="C25:D25"/>
    <mergeCell ref="C9:D9"/>
    <mergeCell ref="A4:D4"/>
    <mergeCell ref="A5:D5"/>
    <mergeCell ref="B6:D6"/>
    <mergeCell ref="C7:D7"/>
    <mergeCell ref="C8:D8"/>
  </mergeCells>
  <phoneticPr fontId="1" type="noConversion"/>
  <pageMargins left="0.7" right="0.7" top="0.75" bottom="0.75" header="0.3" footer="0.3"/>
  <pageSetup paperSize="9" scale="71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view="pageBreakPreview" zoomScaleSheetLayoutView="100" workbookViewId="0">
      <pane xSplit="4" ySplit="4" topLeftCell="E50" activePane="bottomRight" state="frozen"/>
      <selection pane="topRight" activeCell="E1" sqref="E1"/>
      <selection pane="bottomLeft" activeCell="A4" sqref="A4"/>
      <selection pane="bottomRight" activeCell="L29" sqref="L29"/>
    </sheetView>
  </sheetViews>
  <sheetFormatPr defaultRowHeight="16.5" x14ac:dyDescent="0.3"/>
  <cols>
    <col min="1" max="3" width="10.125" customWidth="1"/>
    <col min="4" max="4" width="21" customWidth="1"/>
    <col min="5" max="7" width="20.25" customWidth="1"/>
    <col min="9" max="9" width="11.125" style="2" bestFit="1" customWidth="1"/>
  </cols>
  <sheetData>
    <row r="1" spans="1:9" x14ac:dyDescent="0.3">
      <c r="A1" t="s">
        <v>98</v>
      </c>
    </row>
    <row r="2" spans="1:9" x14ac:dyDescent="0.3">
      <c r="A2" t="s">
        <v>36</v>
      </c>
    </row>
    <row r="3" spans="1:9" x14ac:dyDescent="0.3">
      <c r="A3" t="s">
        <v>34</v>
      </c>
      <c r="G3" s="3" t="s">
        <v>16</v>
      </c>
    </row>
    <row r="4" spans="1:9" x14ac:dyDescent="0.3">
      <c r="A4" s="13" t="s">
        <v>0</v>
      </c>
      <c r="B4" s="13"/>
      <c r="C4" s="13"/>
      <c r="D4" s="13"/>
      <c r="E4" s="4" t="s">
        <v>2</v>
      </c>
      <c r="F4" s="4" t="s">
        <v>3</v>
      </c>
      <c r="G4" s="4" t="s">
        <v>4</v>
      </c>
    </row>
    <row r="5" spans="1:9" x14ac:dyDescent="0.3">
      <c r="A5" s="12" t="s">
        <v>5</v>
      </c>
      <c r="B5" s="12"/>
      <c r="C5" s="12"/>
      <c r="D5" s="12"/>
      <c r="E5" s="1">
        <f>E6+E10+E14</f>
        <v>7620564145</v>
      </c>
      <c r="F5" s="1">
        <f>F6+F10+F14</f>
        <v>7410887865</v>
      </c>
      <c r="G5" s="1">
        <f>G6+G10+G14</f>
        <v>209676280</v>
      </c>
      <c r="I5" s="2">
        <f>ROUND(F5/1000,0)</f>
        <v>7410888</v>
      </c>
    </row>
    <row r="6" spans="1:9" x14ac:dyDescent="0.3">
      <c r="A6" s="6"/>
      <c r="B6" s="12" t="s">
        <v>6</v>
      </c>
      <c r="C6" s="12"/>
      <c r="D6" s="12"/>
      <c r="E6" s="1">
        <f>E7+E8+E9</f>
        <v>4675086220</v>
      </c>
      <c r="F6" s="1">
        <f>F7+F8+F9</f>
        <v>4465409940</v>
      </c>
      <c r="G6" s="1">
        <f>G7+G8+G9</f>
        <v>209676280</v>
      </c>
      <c r="I6" s="2">
        <f t="shared" ref="I6:I67" si="0">ROUND(F6/1000,0)</f>
        <v>4465410</v>
      </c>
    </row>
    <row r="7" spans="1:9" x14ac:dyDescent="0.3">
      <c r="A7" s="6"/>
      <c r="B7" s="6"/>
      <c r="C7" s="12" t="s">
        <v>7</v>
      </c>
      <c r="D7" s="12"/>
      <c r="E7" s="1">
        <v>4316518940</v>
      </c>
      <c r="F7" s="1">
        <v>4106842660</v>
      </c>
      <c r="G7" s="1">
        <f>E7-F7</f>
        <v>209676280</v>
      </c>
      <c r="I7" s="2">
        <f t="shared" si="0"/>
        <v>4106843</v>
      </c>
    </row>
    <row r="8" spans="1:9" x14ac:dyDescent="0.3">
      <c r="A8" s="6"/>
      <c r="B8" s="6"/>
      <c r="C8" s="12" t="s">
        <v>8</v>
      </c>
      <c r="D8" s="12"/>
      <c r="E8" s="1">
        <v>347299000</v>
      </c>
      <c r="F8" s="1">
        <v>347299000</v>
      </c>
      <c r="G8" s="1">
        <f>E8-F8</f>
        <v>0</v>
      </c>
      <c r="I8" s="2">
        <f t="shared" si="0"/>
        <v>347299</v>
      </c>
    </row>
    <row r="9" spans="1:9" x14ac:dyDescent="0.3">
      <c r="A9" s="6"/>
      <c r="B9" s="6"/>
      <c r="C9" s="12" t="s">
        <v>9</v>
      </c>
      <c r="D9" s="12"/>
      <c r="E9" s="1">
        <v>11268280</v>
      </c>
      <c r="F9" s="1">
        <v>11268280</v>
      </c>
      <c r="G9" s="1">
        <f>E9-F9</f>
        <v>0</v>
      </c>
      <c r="I9" s="2">
        <f t="shared" si="0"/>
        <v>11268</v>
      </c>
    </row>
    <row r="10" spans="1:9" x14ac:dyDescent="0.3">
      <c r="A10" s="6"/>
      <c r="B10" s="12" t="s">
        <v>10</v>
      </c>
      <c r="C10" s="12"/>
      <c r="D10" s="12"/>
      <c r="E10" s="1">
        <f>E11+E12+E13</f>
        <v>2944664925</v>
      </c>
      <c r="F10" s="1">
        <f>F11+F12+F13</f>
        <v>2944664925</v>
      </c>
      <c r="G10" s="1">
        <f>G11+G12+G13</f>
        <v>0</v>
      </c>
      <c r="I10" s="2">
        <f t="shared" si="0"/>
        <v>2944665</v>
      </c>
    </row>
    <row r="11" spans="1:9" x14ac:dyDescent="0.3">
      <c r="A11" s="6"/>
      <c r="B11" s="6"/>
      <c r="C11" s="12" t="s">
        <v>11</v>
      </c>
      <c r="D11" s="12"/>
      <c r="E11" s="1">
        <v>84805925</v>
      </c>
      <c r="F11" s="1">
        <v>84805925</v>
      </c>
      <c r="G11" s="1">
        <f>E11-F11</f>
        <v>0</v>
      </c>
      <c r="I11" s="2">
        <f t="shared" si="0"/>
        <v>84806</v>
      </c>
    </row>
    <row r="12" spans="1:9" x14ac:dyDescent="0.3">
      <c r="A12" s="6"/>
      <c r="B12" s="6"/>
      <c r="C12" s="12" t="s">
        <v>12</v>
      </c>
      <c r="D12" s="12"/>
      <c r="E12" s="1">
        <v>2859859000</v>
      </c>
      <c r="F12" s="1">
        <v>2859859000</v>
      </c>
      <c r="G12" s="1">
        <f>E12-F12</f>
        <v>0</v>
      </c>
      <c r="I12" s="2">
        <f t="shared" si="0"/>
        <v>2859859</v>
      </c>
    </row>
    <row r="13" spans="1:9" x14ac:dyDescent="0.3">
      <c r="A13" s="6"/>
      <c r="B13" s="6"/>
      <c r="C13" s="12" t="s">
        <v>13</v>
      </c>
      <c r="D13" s="12"/>
      <c r="E13" s="1"/>
      <c r="F13" s="1"/>
      <c r="G13" s="1">
        <f>E13-F13</f>
        <v>0</v>
      </c>
      <c r="I13" s="2">
        <f t="shared" si="0"/>
        <v>0</v>
      </c>
    </row>
    <row r="14" spans="1:9" x14ac:dyDescent="0.3">
      <c r="A14" s="6"/>
      <c r="B14" s="12" t="s">
        <v>14</v>
      </c>
      <c r="C14" s="12"/>
      <c r="D14" s="12"/>
      <c r="E14" s="1">
        <f>E15</f>
        <v>813000</v>
      </c>
      <c r="F14" s="1">
        <f>F15</f>
        <v>813000</v>
      </c>
      <c r="G14" s="1">
        <f>G15</f>
        <v>0</v>
      </c>
      <c r="I14" s="2">
        <f t="shared" si="0"/>
        <v>813</v>
      </c>
    </row>
    <row r="15" spans="1:9" x14ac:dyDescent="0.3">
      <c r="A15" s="6"/>
      <c r="B15" s="6"/>
      <c r="C15" s="12" t="s">
        <v>15</v>
      </c>
      <c r="D15" s="12"/>
      <c r="E15" s="1">
        <v>813000</v>
      </c>
      <c r="F15" s="1">
        <v>813000</v>
      </c>
      <c r="G15" s="1">
        <f>E15-F15</f>
        <v>0</v>
      </c>
      <c r="I15" s="2">
        <f t="shared" si="0"/>
        <v>813</v>
      </c>
    </row>
    <row r="16" spans="1:9" x14ac:dyDescent="0.3">
      <c r="I16" s="2">
        <f t="shared" si="0"/>
        <v>0</v>
      </c>
    </row>
    <row r="17" spans="1:9" x14ac:dyDescent="0.3">
      <c r="A17" t="s">
        <v>35</v>
      </c>
      <c r="G17" s="3" t="s">
        <v>16</v>
      </c>
      <c r="I17" s="2">
        <f t="shared" si="0"/>
        <v>0</v>
      </c>
    </row>
    <row r="18" spans="1:9" x14ac:dyDescent="0.3">
      <c r="A18" s="13" t="s">
        <v>0</v>
      </c>
      <c r="B18" s="13"/>
      <c r="C18" s="13"/>
      <c r="D18" s="13"/>
      <c r="E18" s="4" t="s">
        <v>31</v>
      </c>
      <c r="F18" s="4" t="s">
        <v>32</v>
      </c>
      <c r="G18" s="4" t="s">
        <v>33</v>
      </c>
      <c r="I18" s="2" t="e">
        <f t="shared" si="0"/>
        <v>#VALUE!</v>
      </c>
    </row>
    <row r="19" spans="1:9" x14ac:dyDescent="0.3">
      <c r="A19" s="12" t="s">
        <v>17</v>
      </c>
      <c r="B19" s="12"/>
      <c r="C19" s="12"/>
      <c r="D19" s="12"/>
      <c r="E19" s="1">
        <f>E20+E35</f>
        <v>6268314032</v>
      </c>
      <c r="F19" s="1">
        <f>F20+F35</f>
        <v>6234400152</v>
      </c>
      <c r="G19" s="1">
        <f>G20+G35</f>
        <v>33913880</v>
      </c>
      <c r="I19" s="2">
        <f t="shared" si="0"/>
        <v>6234400</v>
      </c>
    </row>
    <row r="20" spans="1:9" x14ac:dyDescent="0.3">
      <c r="A20" s="6"/>
      <c r="B20" s="12" t="s">
        <v>18</v>
      </c>
      <c r="C20" s="12"/>
      <c r="D20" s="12"/>
      <c r="E20" s="1">
        <f>E21+E24+E27+E28+E31</f>
        <v>6230378122</v>
      </c>
      <c r="F20" s="1">
        <f>F21+F24+F27+F28+F31</f>
        <v>6196464242</v>
      </c>
      <c r="G20" s="1">
        <f>G21+G24+G27+G28+G31</f>
        <v>33913880</v>
      </c>
      <c r="I20" s="2">
        <f t="shared" si="0"/>
        <v>6196464</v>
      </c>
    </row>
    <row r="21" spans="1:9" x14ac:dyDescent="0.3">
      <c r="A21" s="6"/>
      <c r="B21" s="6"/>
      <c r="C21" s="14" t="s">
        <v>19</v>
      </c>
      <c r="D21" s="15"/>
      <c r="E21" s="1">
        <f>E22+E23</f>
        <v>3924094770</v>
      </c>
      <c r="F21" s="1">
        <f>F22+F23</f>
        <v>3924094770</v>
      </c>
      <c r="G21" s="1">
        <f>G22+G23</f>
        <v>0</v>
      </c>
      <c r="I21" s="2">
        <f t="shared" si="0"/>
        <v>3924095</v>
      </c>
    </row>
    <row r="22" spans="1:9" x14ac:dyDescent="0.3">
      <c r="A22" s="6"/>
      <c r="B22" s="6"/>
      <c r="C22" s="6"/>
      <c r="D22" s="6" t="s">
        <v>20</v>
      </c>
      <c r="E22" s="1"/>
      <c r="F22" s="1"/>
      <c r="G22" s="1">
        <f>E22-F22</f>
        <v>0</v>
      </c>
      <c r="I22" s="2">
        <f t="shared" si="0"/>
        <v>0</v>
      </c>
    </row>
    <row r="23" spans="1:9" x14ac:dyDescent="0.3">
      <c r="A23" s="6"/>
      <c r="B23" s="6"/>
      <c r="C23" s="6"/>
      <c r="D23" s="6" t="s">
        <v>21</v>
      </c>
      <c r="E23" s="1">
        <v>3924094770</v>
      </c>
      <c r="F23" s="1">
        <v>3924094770</v>
      </c>
      <c r="G23" s="1">
        <f>E23-F23</f>
        <v>0</v>
      </c>
      <c r="I23" s="2">
        <f t="shared" si="0"/>
        <v>3924095</v>
      </c>
    </row>
    <row r="24" spans="1:9" x14ac:dyDescent="0.3">
      <c r="A24" s="6"/>
      <c r="B24" s="6"/>
      <c r="C24" s="12" t="s">
        <v>22</v>
      </c>
      <c r="D24" s="12"/>
      <c r="E24" s="1">
        <f>E25+E26</f>
        <v>867501280</v>
      </c>
      <c r="F24" s="1">
        <f>F25+F26</f>
        <v>863530030</v>
      </c>
      <c r="G24" s="1">
        <f>G25+G26</f>
        <v>3971250</v>
      </c>
      <c r="I24" s="2">
        <f t="shared" si="0"/>
        <v>863530</v>
      </c>
    </row>
    <row r="25" spans="1:9" x14ac:dyDescent="0.3">
      <c r="A25" s="6"/>
      <c r="B25" s="6"/>
      <c r="C25" s="7"/>
      <c r="D25" s="7" t="s">
        <v>23</v>
      </c>
      <c r="E25" s="1">
        <v>3645000</v>
      </c>
      <c r="F25" s="1">
        <v>3000000</v>
      </c>
      <c r="G25" s="1">
        <f>E25-F25</f>
        <v>645000</v>
      </c>
      <c r="I25" s="2">
        <f t="shared" si="0"/>
        <v>3000</v>
      </c>
    </row>
    <row r="26" spans="1:9" x14ac:dyDescent="0.3">
      <c r="A26" s="6"/>
      <c r="B26" s="6"/>
      <c r="C26" s="7"/>
      <c r="D26" s="7" t="s">
        <v>24</v>
      </c>
      <c r="E26" s="1">
        <v>863856280</v>
      </c>
      <c r="F26" s="1">
        <v>860530030</v>
      </c>
      <c r="G26" s="1">
        <f>E26-F26</f>
        <v>3326250</v>
      </c>
      <c r="I26" s="2">
        <f t="shared" si="0"/>
        <v>860530</v>
      </c>
    </row>
    <row r="27" spans="1:9" x14ac:dyDescent="0.3">
      <c r="A27" s="6"/>
      <c r="B27" s="6"/>
      <c r="C27" s="14" t="s">
        <v>25</v>
      </c>
      <c r="D27" s="15"/>
      <c r="E27" s="1">
        <v>362982000</v>
      </c>
      <c r="F27" s="1">
        <v>345469000</v>
      </c>
      <c r="G27" s="1">
        <f>E27-F27</f>
        <v>17513000</v>
      </c>
      <c r="I27" s="2">
        <f t="shared" si="0"/>
        <v>345469</v>
      </c>
    </row>
    <row r="28" spans="1:9" x14ac:dyDescent="0.3">
      <c r="A28" s="6"/>
      <c r="B28" s="6"/>
      <c r="C28" s="12" t="s">
        <v>26</v>
      </c>
      <c r="D28" s="12"/>
      <c r="E28" s="1">
        <f>E29+E30</f>
        <v>560436722</v>
      </c>
      <c r="F28" s="1">
        <f>F29+F30</f>
        <v>560370722</v>
      </c>
      <c r="G28" s="1">
        <f>G29+G30</f>
        <v>66000</v>
      </c>
      <c r="I28" s="2">
        <f t="shared" si="0"/>
        <v>560371</v>
      </c>
    </row>
    <row r="29" spans="1:9" x14ac:dyDescent="0.3">
      <c r="A29" s="6"/>
      <c r="B29" s="6"/>
      <c r="C29" s="6"/>
      <c r="D29" s="5" t="s">
        <v>23</v>
      </c>
      <c r="E29" s="1">
        <v>439241660</v>
      </c>
      <c r="F29" s="1">
        <v>439241660</v>
      </c>
      <c r="G29" s="1">
        <f>E29-F29</f>
        <v>0</v>
      </c>
      <c r="I29" s="2">
        <f t="shared" si="0"/>
        <v>439242</v>
      </c>
    </row>
    <row r="30" spans="1:9" x14ac:dyDescent="0.3">
      <c r="A30" s="6"/>
      <c r="B30" s="6"/>
      <c r="C30" s="5"/>
      <c r="D30" s="5" t="s">
        <v>24</v>
      </c>
      <c r="E30" s="1">
        <v>121195062</v>
      </c>
      <c r="F30" s="1">
        <v>121129062</v>
      </c>
      <c r="G30" s="1">
        <f>E30-F30</f>
        <v>66000</v>
      </c>
      <c r="I30" s="2">
        <f t="shared" si="0"/>
        <v>121129</v>
      </c>
    </row>
    <row r="31" spans="1:9" x14ac:dyDescent="0.3">
      <c r="A31" s="6"/>
      <c r="B31" s="6"/>
      <c r="C31" s="12" t="s">
        <v>27</v>
      </c>
      <c r="D31" s="12"/>
      <c r="E31" s="1">
        <f>E32+E33+E34</f>
        <v>515363350</v>
      </c>
      <c r="F31" s="1">
        <f>F32+F33+F34</f>
        <v>502999720</v>
      </c>
      <c r="G31" s="1">
        <f>G32+G33+G34</f>
        <v>12363630</v>
      </c>
      <c r="I31" s="2">
        <f t="shared" si="0"/>
        <v>503000</v>
      </c>
    </row>
    <row r="32" spans="1:9" x14ac:dyDescent="0.3">
      <c r="A32" s="6"/>
      <c r="B32" s="6"/>
      <c r="C32" s="6"/>
      <c r="D32" s="6" t="s">
        <v>23</v>
      </c>
      <c r="E32" s="1">
        <v>409765500</v>
      </c>
      <c r="F32" s="1">
        <v>398110500</v>
      </c>
      <c r="G32" s="1">
        <f>E32-F32</f>
        <v>11655000</v>
      </c>
      <c r="I32" s="2">
        <f t="shared" si="0"/>
        <v>398111</v>
      </c>
    </row>
    <row r="33" spans="1:9" x14ac:dyDescent="0.3">
      <c r="A33" s="6"/>
      <c r="B33" s="6"/>
      <c r="C33" s="6"/>
      <c r="D33" s="6" t="s">
        <v>24</v>
      </c>
      <c r="E33" s="1">
        <v>104597850</v>
      </c>
      <c r="F33" s="1">
        <v>103889220</v>
      </c>
      <c r="G33" s="1">
        <f>E33-F33</f>
        <v>708630</v>
      </c>
      <c r="I33" s="2">
        <f t="shared" si="0"/>
        <v>103889</v>
      </c>
    </row>
    <row r="34" spans="1:9" x14ac:dyDescent="0.3">
      <c r="A34" s="6"/>
      <c r="B34" s="6"/>
      <c r="C34" s="5"/>
      <c r="D34" s="5" t="s">
        <v>28</v>
      </c>
      <c r="E34" s="1">
        <v>1000000</v>
      </c>
      <c r="F34" s="1">
        <v>1000000</v>
      </c>
      <c r="G34" s="1">
        <f>E34-F34</f>
        <v>0</v>
      </c>
      <c r="I34" s="2">
        <f t="shared" si="0"/>
        <v>1000</v>
      </c>
    </row>
    <row r="35" spans="1:9" x14ac:dyDescent="0.3">
      <c r="A35" s="6"/>
      <c r="B35" s="12" t="s">
        <v>70</v>
      </c>
      <c r="C35" s="12"/>
      <c r="D35" s="12"/>
      <c r="E35" s="1">
        <f>E36</f>
        <v>37935910</v>
      </c>
      <c r="F35" s="1">
        <f>F36</f>
        <v>37935910</v>
      </c>
      <c r="G35" s="1">
        <f>G36</f>
        <v>0</v>
      </c>
      <c r="I35" s="2">
        <f t="shared" si="0"/>
        <v>37936</v>
      </c>
    </row>
    <row r="36" spans="1:9" x14ac:dyDescent="0.3">
      <c r="A36" s="6"/>
      <c r="B36" s="6"/>
      <c r="C36" s="12" t="s">
        <v>66</v>
      </c>
      <c r="D36" s="12"/>
      <c r="E36" s="1">
        <v>37935910</v>
      </c>
      <c r="F36" s="1">
        <v>37935910</v>
      </c>
      <c r="G36" s="1">
        <f>E36-F36</f>
        <v>0</v>
      </c>
      <c r="I36" s="2">
        <f t="shared" si="0"/>
        <v>37936</v>
      </c>
    </row>
    <row r="37" spans="1:9" x14ac:dyDescent="0.3">
      <c r="I37" s="2">
        <f t="shared" si="0"/>
        <v>0</v>
      </c>
    </row>
    <row r="38" spans="1:9" x14ac:dyDescent="0.3">
      <c r="I38" s="2">
        <f t="shared" si="0"/>
        <v>0</v>
      </c>
    </row>
    <row r="39" spans="1:9" x14ac:dyDescent="0.3">
      <c r="A39" t="s">
        <v>37</v>
      </c>
      <c r="I39" s="2">
        <f t="shared" si="0"/>
        <v>0</v>
      </c>
    </row>
    <row r="40" spans="1:9" x14ac:dyDescent="0.3">
      <c r="A40" t="s">
        <v>38</v>
      </c>
      <c r="G40" s="3" t="s">
        <v>16</v>
      </c>
      <c r="I40" s="2">
        <f t="shared" si="0"/>
        <v>0</v>
      </c>
    </row>
    <row r="41" spans="1:9" x14ac:dyDescent="0.3">
      <c r="A41" s="13" t="s">
        <v>0</v>
      </c>
      <c r="B41" s="13"/>
      <c r="C41" s="13"/>
      <c r="D41" s="13"/>
      <c r="E41" s="4" t="s">
        <v>2</v>
      </c>
      <c r="F41" s="4" t="s">
        <v>3</v>
      </c>
      <c r="G41" s="4" t="s">
        <v>4</v>
      </c>
      <c r="I41" s="2" t="e">
        <f t="shared" si="0"/>
        <v>#VALUE!</v>
      </c>
    </row>
    <row r="42" spans="1:9" x14ac:dyDescent="0.3">
      <c r="A42" s="12" t="s">
        <v>40</v>
      </c>
      <c r="B42" s="12"/>
      <c r="C42" s="12"/>
      <c r="D42" s="12"/>
      <c r="E42" s="1">
        <f>E43</f>
        <v>5929565800</v>
      </c>
      <c r="F42" s="1">
        <f>F43</f>
        <v>5929565800</v>
      </c>
      <c r="G42" s="1">
        <f>G43</f>
        <v>0</v>
      </c>
      <c r="I42" s="2">
        <f t="shared" si="0"/>
        <v>5929566</v>
      </c>
    </row>
    <row r="43" spans="1:9" x14ac:dyDescent="0.3">
      <c r="A43" s="6"/>
      <c r="B43" s="12" t="s">
        <v>41</v>
      </c>
      <c r="C43" s="12"/>
      <c r="D43" s="12"/>
      <c r="E43" s="1">
        <f>E44+E45</f>
        <v>5929565800</v>
      </c>
      <c r="F43" s="1">
        <f>F44+F45</f>
        <v>5929565800</v>
      </c>
      <c r="G43" s="1">
        <f>G44+G45</f>
        <v>0</v>
      </c>
      <c r="I43" s="2">
        <f t="shared" si="0"/>
        <v>5929566</v>
      </c>
    </row>
    <row r="44" spans="1:9" x14ac:dyDescent="0.3">
      <c r="A44" s="6"/>
      <c r="B44" s="6"/>
      <c r="C44" s="12" t="s">
        <v>42</v>
      </c>
      <c r="D44" s="12"/>
      <c r="E44" s="1">
        <v>433094800</v>
      </c>
      <c r="F44" s="1">
        <v>433094800</v>
      </c>
      <c r="G44" s="1">
        <f>E44-F44</f>
        <v>0</v>
      </c>
      <c r="I44" s="2">
        <f t="shared" si="0"/>
        <v>433095</v>
      </c>
    </row>
    <row r="45" spans="1:9" x14ac:dyDescent="0.3">
      <c r="A45" s="6"/>
      <c r="B45" s="6"/>
      <c r="C45" s="12" t="s">
        <v>43</v>
      </c>
      <c r="D45" s="12"/>
      <c r="E45" s="1">
        <f>E46+E47+E48</f>
        <v>5496471000</v>
      </c>
      <c r="F45" s="1">
        <f>F46+F47+F48</f>
        <v>5496471000</v>
      </c>
      <c r="G45" s="1">
        <f>G46+G47+G48</f>
        <v>0</v>
      </c>
      <c r="I45" s="2">
        <f t="shared" si="0"/>
        <v>5496471</v>
      </c>
    </row>
    <row r="46" spans="1:9" x14ac:dyDescent="0.3">
      <c r="A46" s="6"/>
      <c r="B46" s="6"/>
      <c r="C46" s="5"/>
      <c r="D46" s="5" t="s">
        <v>44</v>
      </c>
      <c r="E46" s="1">
        <v>2389000000</v>
      </c>
      <c r="F46" s="1">
        <v>2389000000</v>
      </c>
      <c r="G46" s="1">
        <f>E46-F46</f>
        <v>0</v>
      </c>
      <c r="I46" s="2">
        <f t="shared" si="0"/>
        <v>2389000</v>
      </c>
    </row>
    <row r="47" spans="1:9" x14ac:dyDescent="0.3">
      <c r="A47" s="6"/>
      <c r="B47" s="6"/>
      <c r="C47" s="5"/>
      <c r="D47" s="5" t="s">
        <v>43</v>
      </c>
      <c r="E47" s="1">
        <v>2697471000</v>
      </c>
      <c r="F47" s="1">
        <v>2697471000</v>
      </c>
      <c r="G47" s="1">
        <f>E47-F47</f>
        <v>0</v>
      </c>
      <c r="I47" s="2">
        <f t="shared" si="0"/>
        <v>2697471</v>
      </c>
    </row>
    <row r="48" spans="1:9" x14ac:dyDescent="0.3">
      <c r="A48" s="6"/>
      <c r="B48" s="6"/>
      <c r="C48" s="5"/>
      <c r="D48" s="5" t="s">
        <v>45</v>
      </c>
      <c r="E48" s="1">
        <v>410000000</v>
      </c>
      <c r="F48" s="1">
        <v>410000000</v>
      </c>
      <c r="G48" s="1">
        <f>E48-F48</f>
        <v>0</v>
      </c>
      <c r="I48" s="2">
        <f t="shared" si="0"/>
        <v>410000</v>
      </c>
    </row>
    <row r="49" spans="1:9" x14ac:dyDescent="0.3">
      <c r="I49" s="2">
        <f t="shared" si="0"/>
        <v>0</v>
      </c>
    </row>
    <row r="50" spans="1:9" x14ac:dyDescent="0.3">
      <c r="A50" t="s">
        <v>39</v>
      </c>
      <c r="G50" s="3" t="s">
        <v>16</v>
      </c>
      <c r="I50" s="2">
        <f t="shared" si="0"/>
        <v>0</v>
      </c>
    </row>
    <row r="51" spans="1:9" x14ac:dyDescent="0.3">
      <c r="A51" s="13" t="s">
        <v>0</v>
      </c>
      <c r="B51" s="13"/>
      <c r="C51" s="13"/>
      <c r="D51" s="13"/>
      <c r="E51" s="4" t="s">
        <v>31</v>
      </c>
      <c r="F51" s="4" t="s">
        <v>32</v>
      </c>
      <c r="G51" s="4" t="s">
        <v>33</v>
      </c>
      <c r="I51" s="2" t="e">
        <f t="shared" si="0"/>
        <v>#VALUE!</v>
      </c>
    </row>
    <row r="52" spans="1:9" x14ac:dyDescent="0.3">
      <c r="A52" s="12" t="s">
        <v>46</v>
      </c>
      <c r="B52" s="12"/>
      <c r="C52" s="12"/>
      <c r="D52" s="12"/>
      <c r="E52" s="1">
        <f>E53+E56+E58+E60</f>
        <v>5361222970</v>
      </c>
      <c r="F52" s="1">
        <f>F53+F56+F58+F60</f>
        <v>5276453380</v>
      </c>
      <c r="G52" s="1">
        <f>G53+G56+G58+G60</f>
        <v>84769590</v>
      </c>
      <c r="I52" s="2">
        <f t="shared" si="0"/>
        <v>5276453</v>
      </c>
    </row>
    <row r="53" spans="1:9" x14ac:dyDescent="0.3">
      <c r="A53" s="6"/>
      <c r="B53" s="12" t="s">
        <v>47</v>
      </c>
      <c r="C53" s="12"/>
      <c r="D53" s="12"/>
      <c r="E53" s="1">
        <f>E54+E55</f>
        <v>1851015070</v>
      </c>
      <c r="F53" s="1">
        <f>F54+F55</f>
        <v>1845753990</v>
      </c>
      <c r="G53" s="1">
        <f>G54+G55</f>
        <v>5261080</v>
      </c>
      <c r="I53" s="2">
        <f t="shared" si="0"/>
        <v>1845754</v>
      </c>
    </row>
    <row r="54" spans="1:9" x14ac:dyDescent="0.3">
      <c r="A54" s="6"/>
      <c r="B54" s="6"/>
      <c r="C54" s="14" t="s">
        <v>49</v>
      </c>
      <c r="D54" s="15"/>
      <c r="E54" s="1">
        <v>1832896070</v>
      </c>
      <c r="F54" s="1">
        <v>1827634990</v>
      </c>
      <c r="G54" s="1">
        <f>E54-F54</f>
        <v>5261080</v>
      </c>
      <c r="I54" s="2">
        <f t="shared" si="0"/>
        <v>1827635</v>
      </c>
    </row>
    <row r="55" spans="1:9" x14ac:dyDescent="0.3">
      <c r="A55" s="6"/>
      <c r="B55" s="6"/>
      <c r="C55" s="12" t="s">
        <v>50</v>
      </c>
      <c r="D55" s="12"/>
      <c r="E55" s="1">
        <v>18119000</v>
      </c>
      <c r="F55" s="1">
        <v>18119000</v>
      </c>
      <c r="G55" s="1">
        <f>E55-F55</f>
        <v>0</v>
      </c>
      <c r="I55" s="2">
        <f t="shared" si="0"/>
        <v>18119</v>
      </c>
    </row>
    <row r="56" spans="1:9" x14ac:dyDescent="0.3">
      <c r="A56" s="6"/>
      <c r="B56" s="12" t="s">
        <v>48</v>
      </c>
      <c r="C56" s="12"/>
      <c r="D56" s="12"/>
      <c r="E56" s="1">
        <f>E57</f>
        <v>3406741550</v>
      </c>
      <c r="F56" s="1">
        <f>F57</f>
        <v>3327233040</v>
      </c>
      <c r="G56" s="1">
        <f>G57</f>
        <v>79508510</v>
      </c>
      <c r="I56" s="2">
        <f t="shared" si="0"/>
        <v>3327233</v>
      </c>
    </row>
    <row r="57" spans="1:9" x14ac:dyDescent="0.3">
      <c r="A57" s="6"/>
      <c r="B57" s="6"/>
      <c r="C57" s="12" t="s">
        <v>51</v>
      </c>
      <c r="D57" s="12"/>
      <c r="E57" s="1">
        <v>3406741550</v>
      </c>
      <c r="F57" s="1">
        <v>3327233040</v>
      </c>
      <c r="G57" s="1">
        <f>E57-F57</f>
        <v>79508510</v>
      </c>
      <c r="I57" s="2">
        <f t="shared" si="0"/>
        <v>3327233</v>
      </c>
    </row>
    <row r="58" spans="1:9" x14ac:dyDescent="0.3">
      <c r="A58" s="6"/>
      <c r="B58" s="12" t="s">
        <v>67</v>
      </c>
      <c r="C58" s="12"/>
      <c r="D58" s="12"/>
      <c r="E58" s="1">
        <f>E59</f>
        <v>85200000</v>
      </c>
      <c r="F58" s="1">
        <f>F59</f>
        <v>85200000</v>
      </c>
      <c r="G58" s="1">
        <f>G59</f>
        <v>0</v>
      </c>
      <c r="I58" s="2">
        <f t="shared" si="0"/>
        <v>85200</v>
      </c>
    </row>
    <row r="59" spans="1:9" x14ac:dyDescent="0.3">
      <c r="A59" s="6"/>
      <c r="B59" s="6"/>
      <c r="C59" s="12" t="s">
        <v>68</v>
      </c>
      <c r="D59" s="12"/>
      <c r="E59" s="1">
        <v>85200000</v>
      </c>
      <c r="F59" s="1">
        <v>85200000</v>
      </c>
      <c r="G59" s="1">
        <f>E59-F59</f>
        <v>0</v>
      </c>
      <c r="I59" s="2">
        <f t="shared" si="0"/>
        <v>85200</v>
      </c>
    </row>
    <row r="60" spans="1:9" x14ac:dyDescent="0.3">
      <c r="A60" s="6"/>
      <c r="B60" s="12" t="s">
        <v>71</v>
      </c>
      <c r="C60" s="12"/>
      <c r="D60" s="12"/>
      <c r="E60" s="1">
        <f>E61</f>
        <v>18266350</v>
      </c>
      <c r="F60" s="1">
        <f>F61</f>
        <v>18266350</v>
      </c>
      <c r="G60" s="1">
        <f>G61</f>
        <v>0</v>
      </c>
      <c r="I60" s="2">
        <f t="shared" si="0"/>
        <v>18266</v>
      </c>
    </row>
    <row r="61" spans="1:9" x14ac:dyDescent="0.3">
      <c r="A61" s="6"/>
      <c r="B61" s="6"/>
      <c r="C61" s="12" t="s">
        <v>72</v>
      </c>
      <c r="D61" s="12"/>
      <c r="E61" s="1">
        <v>18266350</v>
      </c>
      <c r="F61" s="1">
        <v>18266350</v>
      </c>
      <c r="G61" s="1">
        <f>E61-F61</f>
        <v>0</v>
      </c>
      <c r="I61" s="2">
        <f t="shared" si="0"/>
        <v>18266</v>
      </c>
    </row>
    <row r="62" spans="1:9" x14ac:dyDescent="0.3">
      <c r="I62" s="2">
        <f t="shared" si="0"/>
        <v>0</v>
      </c>
    </row>
    <row r="63" spans="1:9" x14ac:dyDescent="0.3">
      <c r="I63" s="2">
        <f t="shared" si="0"/>
        <v>0</v>
      </c>
    </row>
    <row r="64" spans="1:9" x14ac:dyDescent="0.3">
      <c r="A64" t="s">
        <v>52</v>
      </c>
      <c r="I64" s="2">
        <f t="shared" si="0"/>
        <v>0</v>
      </c>
    </row>
    <row r="65" spans="1:9" x14ac:dyDescent="0.3">
      <c r="A65" t="s">
        <v>53</v>
      </c>
      <c r="G65" s="3" t="s">
        <v>16</v>
      </c>
      <c r="I65" s="2">
        <f t="shared" si="0"/>
        <v>0</v>
      </c>
    </row>
    <row r="66" spans="1:9" x14ac:dyDescent="0.3">
      <c r="A66" s="13" t="s">
        <v>0</v>
      </c>
      <c r="B66" s="13"/>
      <c r="C66" s="13"/>
      <c r="D66" s="13"/>
      <c r="E66" s="4" t="s">
        <v>61</v>
      </c>
      <c r="F66" s="4" t="s">
        <v>3</v>
      </c>
      <c r="G66" s="4" t="s">
        <v>4</v>
      </c>
      <c r="I66" s="2" t="e">
        <f t="shared" si="0"/>
        <v>#VALUE!</v>
      </c>
    </row>
    <row r="67" spans="1:9" x14ac:dyDescent="0.3">
      <c r="A67" s="12" t="s">
        <v>1</v>
      </c>
      <c r="B67" s="12"/>
      <c r="C67" s="12"/>
      <c r="D67" s="12"/>
      <c r="E67" s="1">
        <f>E68+E72+E73</f>
        <v>3467842958</v>
      </c>
      <c r="F67" s="1">
        <f>F68+F72+F73</f>
        <v>3371069038</v>
      </c>
      <c r="G67" s="1">
        <f>G68+G72+G73</f>
        <v>96773920</v>
      </c>
      <c r="I67" s="2">
        <f t="shared" si="0"/>
        <v>3371069</v>
      </c>
    </row>
    <row r="68" spans="1:9" x14ac:dyDescent="0.3">
      <c r="A68" s="6"/>
      <c r="B68" s="12" t="s">
        <v>55</v>
      </c>
      <c r="C68" s="12"/>
      <c r="D68" s="12"/>
      <c r="E68" s="1">
        <f>E69+E70+E71</f>
        <v>1957575958</v>
      </c>
      <c r="F68" s="1">
        <f>F69+F70+F71</f>
        <v>1860802038</v>
      </c>
      <c r="G68" s="1">
        <f>G69+G70+G71</f>
        <v>96773920</v>
      </c>
      <c r="I68" s="2">
        <f t="shared" ref="I68:I85" si="1">ROUND(F68/1000,0)</f>
        <v>1860802</v>
      </c>
    </row>
    <row r="69" spans="1:9" x14ac:dyDescent="0.3">
      <c r="A69" s="6"/>
      <c r="B69" s="6"/>
      <c r="C69" s="12" t="s">
        <v>56</v>
      </c>
      <c r="D69" s="12"/>
      <c r="E69" s="1">
        <v>262947120</v>
      </c>
      <c r="F69" s="1">
        <v>166173200</v>
      </c>
      <c r="G69" s="1">
        <f>E69-F69</f>
        <v>96773920</v>
      </c>
      <c r="I69" s="2">
        <f t="shared" si="1"/>
        <v>166173</v>
      </c>
    </row>
    <row r="70" spans="1:9" x14ac:dyDescent="0.3">
      <c r="A70" s="6"/>
      <c r="B70" s="6"/>
      <c r="C70" s="12" t="s">
        <v>57</v>
      </c>
      <c r="D70" s="12"/>
      <c r="E70" s="1"/>
      <c r="F70" s="1"/>
      <c r="G70" s="1">
        <f>E70-F70</f>
        <v>0</v>
      </c>
      <c r="I70" s="2">
        <f t="shared" si="1"/>
        <v>0</v>
      </c>
    </row>
    <row r="71" spans="1:9" x14ac:dyDescent="0.3">
      <c r="A71" s="6"/>
      <c r="B71" s="6"/>
      <c r="C71" s="12" t="s">
        <v>58</v>
      </c>
      <c r="D71" s="12"/>
      <c r="E71" s="1">
        <v>1694628838</v>
      </c>
      <c r="F71" s="1">
        <v>1694628838</v>
      </c>
      <c r="G71" s="1">
        <f>E71-F71</f>
        <v>0</v>
      </c>
      <c r="I71" s="2">
        <f t="shared" si="1"/>
        <v>1694629</v>
      </c>
    </row>
    <row r="72" spans="1:9" x14ac:dyDescent="0.3">
      <c r="A72" s="6"/>
      <c r="B72" s="12" t="s">
        <v>59</v>
      </c>
      <c r="C72" s="12"/>
      <c r="D72" s="12"/>
      <c r="E72" s="1">
        <v>125378000</v>
      </c>
      <c r="F72" s="1">
        <v>125378000</v>
      </c>
      <c r="G72" s="1">
        <f>E72-F72</f>
        <v>0</v>
      </c>
      <c r="I72" s="2">
        <f t="shared" si="1"/>
        <v>125378</v>
      </c>
    </row>
    <row r="73" spans="1:9" x14ac:dyDescent="0.3">
      <c r="A73" s="6"/>
      <c r="B73" s="12" t="s">
        <v>60</v>
      </c>
      <c r="C73" s="12"/>
      <c r="D73" s="12"/>
      <c r="E73" s="1">
        <v>1384889000</v>
      </c>
      <c r="F73" s="1">
        <v>1384889000</v>
      </c>
      <c r="G73" s="1">
        <f>E73-F73</f>
        <v>0</v>
      </c>
      <c r="I73" s="2">
        <f t="shared" si="1"/>
        <v>1384889</v>
      </c>
    </row>
    <row r="74" spans="1:9" x14ac:dyDescent="0.3">
      <c r="I74" s="2">
        <f t="shared" si="1"/>
        <v>0</v>
      </c>
    </row>
    <row r="75" spans="1:9" x14ac:dyDescent="0.3">
      <c r="I75" s="2">
        <f t="shared" si="1"/>
        <v>0</v>
      </c>
    </row>
    <row r="76" spans="1:9" x14ac:dyDescent="0.3">
      <c r="A76" t="s">
        <v>54</v>
      </c>
      <c r="G76" s="3" t="s">
        <v>16</v>
      </c>
      <c r="I76" s="2">
        <f t="shared" si="1"/>
        <v>0</v>
      </c>
    </row>
    <row r="77" spans="1:9" x14ac:dyDescent="0.3">
      <c r="A77" s="13" t="s">
        <v>0</v>
      </c>
      <c r="B77" s="13"/>
      <c r="C77" s="13"/>
      <c r="D77" s="13"/>
      <c r="E77" s="4" t="s">
        <v>31</v>
      </c>
      <c r="F77" s="4" t="s">
        <v>32</v>
      </c>
      <c r="G77" s="4" t="s">
        <v>33</v>
      </c>
      <c r="I77" s="2" t="e">
        <f t="shared" si="1"/>
        <v>#VALUE!</v>
      </c>
    </row>
    <row r="78" spans="1:9" x14ac:dyDescent="0.3">
      <c r="A78" s="12" t="s">
        <v>1</v>
      </c>
      <c r="B78" s="12"/>
      <c r="C78" s="12"/>
      <c r="D78" s="12"/>
      <c r="E78" s="1">
        <f>E79+E81+E85</f>
        <v>1468691650</v>
      </c>
      <c r="F78" s="1">
        <f>F79+F81+F85</f>
        <v>1468691650</v>
      </c>
      <c r="G78" s="1">
        <f>G79+G81+G85</f>
        <v>0</v>
      </c>
      <c r="I78" s="2">
        <f t="shared" si="1"/>
        <v>1468692</v>
      </c>
    </row>
    <row r="79" spans="1:9" x14ac:dyDescent="0.3">
      <c r="A79" s="6"/>
      <c r="B79" s="12" t="s">
        <v>69</v>
      </c>
      <c r="C79" s="12"/>
      <c r="D79" s="12"/>
      <c r="E79" s="1">
        <f>E80</f>
        <v>58305000</v>
      </c>
      <c r="F79" s="1">
        <f>F80</f>
        <v>58305000</v>
      </c>
      <c r="G79" s="1">
        <f>G80</f>
        <v>0</v>
      </c>
      <c r="I79" s="2">
        <f t="shared" si="1"/>
        <v>58305</v>
      </c>
    </row>
    <row r="80" spans="1:9" x14ac:dyDescent="0.3">
      <c r="A80" s="6"/>
      <c r="B80" s="6"/>
      <c r="C80" s="14" t="s">
        <v>18</v>
      </c>
      <c r="D80" s="15"/>
      <c r="E80" s="1">
        <v>58305000</v>
      </c>
      <c r="F80" s="1">
        <v>58305000</v>
      </c>
      <c r="G80" s="1">
        <f>E80-F80</f>
        <v>0</v>
      </c>
      <c r="I80" s="2">
        <f t="shared" si="1"/>
        <v>58305</v>
      </c>
    </row>
    <row r="81" spans="1:9" x14ac:dyDescent="0.3">
      <c r="A81" s="6"/>
      <c r="B81" s="12" t="s">
        <v>62</v>
      </c>
      <c r="C81" s="12"/>
      <c r="D81" s="12"/>
      <c r="E81" s="1">
        <f>E82+E83+E84</f>
        <v>25499160</v>
      </c>
      <c r="F81" s="1">
        <f>F82+F83+F84</f>
        <v>25499160</v>
      </c>
      <c r="G81" s="1">
        <f>G82+G83+G84</f>
        <v>0</v>
      </c>
      <c r="I81" s="2">
        <f t="shared" si="1"/>
        <v>25499</v>
      </c>
    </row>
    <row r="82" spans="1:9" x14ac:dyDescent="0.3">
      <c r="A82" s="6"/>
      <c r="B82" s="6"/>
      <c r="C82" s="14" t="s">
        <v>47</v>
      </c>
      <c r="D82" s="15"/>
      <c r="E82" s="1"/>
      <c r="F82" s="1"/>
      <c r="G82" s="1">
        <f>E82-F82</f>
        <v>0</v>
      </c>
      <c r="I82" s="2">
        <f t="shared" si="1"/>
        <v>0</v>
      </c>
    </row>
    <row r="83" spans="1:9" x14ac:dyDescent="0.3">
      <c r="A83" s="6"/>
      <c r="B83" s="6"/>
      <c r="C83" s="12" t="s">
        <v>63</v>
      </c>
      <c r="D83" s="12"/>
      <c r="E83" s="1"/>
      <c r="F83" s="1"/>
      <c r="G83" s="1">
        <f>E83-F83</f>
        <v>0</v>
      </c>
      <c r="I83" s="2">
        <f t="shared" si="1"/>
        <v>0</v>
      </c>
    </row>
    <row r="84" spans="1:9" x14ac:dyDescent="0.3">
      <c r="A84" s="6"/>
      <c r="B84" s="6"/>
      <c r="C84" s="12" t="s">
        <v>48</v>
      </c>
      <c r="D84" s="12"/>
      <c r="E84" s="1">
        <v>25499160</v>
      </c>
      <c r="F84" s="1">
        <v>25499160</v>
      </c>
      <c r="G84" s="1">
        <f>E84-F84</f>
        <v>0</v>
      </c>
      <c r="I84" s="2">
        <f t="shared" si="1"/>
        <v>25499</v>
      </c>
    </row>
    <row r="85" spans="1:9" x14ac:dyDescent="0.3">
      <c r="A85" s="6"/>
      <c r="B85" s="12" t="s">
        <v>64</v>
      </c>
      <c r="C85" s="12"/>
      <c r="D85" s="12"/>
      <c r="E85" s="1">
        <v>1384887490</v>
      </c>
      <c r="F85" s="1">
        <v>1384887490</v>
      </c>
      <c r="G85" s="1">
        <f>E85-F85</f>
        <v>0</v>
      </c>
      <c r="I85" s="2">
        <f t="shared" si="1"/>
        <v>1384887</v>
      </c>
    </row>
    <row r="86" spans="1:9" ht="17.25" customHeight="1" x14ac:dyDescent="0.3"/>
    <row r="88" spans="1:9" x14ac:dyDescent="0.3">
      <c r="A88" t="s">
        <v>79</v>
      </c>
    </row>
    <row r="89" spans="1:9" x14ac:dyDescent="0.3">
      <c r="E89" s="3" t="s">
        <v>16</v>
      </c>
    </row>
    <row r="90" spans="1:9" x14ac:dyDescent="0.3">
      <c r="A90" s="13" t="s">
        <v>0</v>
      </c>
      <c r="B90" s="13"/>
      <c r="C90" s="13"/>
      <c r="D90" s="13"/>
      <c r="E90" s="4" t="s">
        <v>80</v>
      </c>
    </row>
    <row r="91" spans="1:9" x14ac:dyDescent="0.3">
      <c r="A91" s="14" t="s">
        <v>81</v>
      </c>
      <c r="B91" s="16"/>
      <c r="C91" s="16"/>
      <c r="D91" s="15"/>
      <c r="E91" s="1">
        <f>SUM(E92:E98)</f>
        <v>16711522703</v>
      </c>
      <c r="G91" s="2">
        <f>ROUND(E91/1000,0)</f>
        <v>16711523</v>
      </c>
    </row>
    <row r="92" spans="1:9" x14ac:dyDescent="0.3">
      <c r="A92" s="6"/>
      <c r="B92" s="12" t="s">
        <v>6</v>
      </c>
      <c r="C92" s="12"/>
      <c r="D92" s="12"/>
      <c r="E92" s="1">
        <v>4465409940</v>
      </c>
      <c r="G92" s="2">
        <f t="shared" ref="G92:G122" si="2">ROUND(E92/1000,0)</f>
        <v>4465410</v>
      </c>
    </row>
    <row r="93" spans="1:9" x14ac:dyDescent="0.3">
      <c r="A93" s="6"/>
      <c r="B93" s="12" t="s">
        <v>82</v>
      </c>
      <c r="C93" s="12"/>
      <c r="D93" s="12"/>
      <c r="E93" s="1">
        <v>2944664925</v>
      </c>
      <c r="G93" s="2">
        <f t="shared" si="2"/>
        <v>2944665</v>
      </c>
    </row>
    <row r="94" spans="1:9" x14ac:dyDescent="0.3">
      <c r="A94" s="6"/>
      <c r="B94" s="12" t="s">
        <v>14</v>
      </c>
      <c r="C94" s="12"/>
      <c r="D94" s="12"/>
      <c r="E94" s="1">
        <v>813000</v>
      </c>
      <c r="G94" s="2">
        <f t="shared" si="2"/>
        <v>813</v>
      </c>
    </row>
    <row r="95" spans="1:9" x14ac:dyDescent="0.3">
      <c r="A95" s="6"/>
      <c r="B95" s="12" t="s">
        <v>56</v>
      </c>
      <c r="C95" s="12"/>
      <c r="D95" s="12"/>
      <c r="E95" s="1">
        <v>166173200</v>
      </c>
      <c r="G95" s="2">
        <f t="shared" si="2"/>
        <v>166173</v>
      </c>
    </row>
    <row r="96" spans="1:9" x14ac:dyDescent="0.3">
      <c r="A96" s="6"/>
      <c r="B96" s="12" t="s">
        <v>57</v>
      </c>
      <c r="C96" s="12"/>
      <c r="D96" s="12"/>
      <c r="E96" s="1"/>
      <c r="G96" s="2">
        <f t="shared" si="2"/>
        <v>0</v>
      </c>
    </row>
    <row r="97" spans="1:7" x14ac:dyDescent="0.3">
      <c r="A97" s="6"/>
      <c r="B97" s="12" t="s">
        <v>41</v>
      </c>
      <c r="C97" s="12"/>
      <c r="D97" s="12"/>
      <c r="E97" s="1">
        <v>5929565800</v>
      </c>
      <c r="G97" s="2">
        <f t="shared" si="2"/>
        <v>5929566</v>
      </c>
    </row>
    <row r="98" spans="1:7" x14ac:dyDescent="0.3">
      <c r="A98" s="6"/>
      <c r="B98" s="12" t="s">
        <v>83</v>
      </c>
      <c r="C98" s="12"/>
      <c r="D98" s="12"/>
      <c r="E98" s="1">
        <f>SUM(E99:E102)</f>
        <v>3204895838</v>
      </c>
      <c r="G98" s="2">
        <f t="shared" si="2"/>
        <v>3204896</v>
      </c>
    </row>
    <row r="99" spans="1:7" x14ac:dyDescent="0.3">
      <c r="A99" s="6"/>
      <c r="B99" s="6"/>
      <c r="C99" s="14" t="s">
        <v>58</v>
      </c>
      <c r="D99" s="15"/>
      <c r="E99" s="1">
        <v>1694628838</v>
      </c>
      <c r="G99" s="2">
        <f t="shared" si="2"/>
        <v>1694629</v>
      </c>
    </row>
    <row r="100" spans="1:7" x14ac:dyDescent="0.3">
      <c r="A100" s="6"/>
      <c r="B100" s="6"/>
      <c r="C100" s="12" t="s">
        <v>95</v>
      </c>
      <c r="D100" s="12"/>
      <c r="E100" s="1">
        <v>125378000</v>
      </c>
      <c r="G100" s="2">
        <f t="shared" si="2"/>
        <v>125378</v>
      </c>
    </row>
    <row r="101" spans="1:7" x14ac:dyDescent="0.3">
      <c r="A101" s="6"/>
      <c r="B101" s="6"/>
      <c r="C101" s="12" t="s">
        <v>60</v>
      </c>
      <c r="D101" s="12"/>
      <c r="E101" s="1">
        <v>1384889000</v>
      </c>
      <c r="G101" s="2">
        <f t="shared" si="2"/>
        <v>1384889</v>
      </c>
    </row>
    <row r="102" spans="1:7" x14ac:dyDescent="0.3">
      <c r="A102" s="6"/>
      <c r="B102" s="6"/>
      <c r="C102" s="12" t="s">
        <v>75</v>
      </c>
      <c r="D102" s="12"/>
      <c r="E102" s="1"/>
      <c r="G102" s="2">
        <f t="shared" si="2"/>
        <v>0</v>
      </c>
    </row>
    <row r="103" spans="1:7" x14ac:dyDescent="0.3">
      <c r="A103" s="14" t="s">
        <v>84</v>
      </c>
      <c r="B103" s="16"/>
      <c r="C103" s="16"/>
      <c r="D103" s="15"/>
      <c r="E103" s="1">
        <f>SUM(E104:E111)</f>
        <v>12979545182</v>
      </c>
      <c r="G103" s="2">
        <f t="shared" si="2"/>
        <v>12979545</v>
      </c>
    </row>
    <row r="104" spans="1:7" x14ac:dyDescent="0.3">
      <c r="A104" s="6"/>
      <c r="B104" s="12" t="s">
        <v>18</v>
      </c>
      <c r="C104" s="12"/>
      <c r="D104" s="12"/>
      <c r="E104" s="1">
        <v>6196464242</v>
      </c>
      <c r="G104" s="2">
        <f t="shared" si="2"/>
        <v>6196464</v>
      </c>
    </row>
    <row r="105" spans="1:7" x14ac:dyDescent="0.3">
      <c r="A105" s="6"/>
      <c r="B105" s="12" t="s">
        <v>65</v>
      </c>
      <c r="C105" s="12"/>
      <c r="D105" s="12"/>
      <c r="E105" s="1">
        <v>37935910</v>
      </c>
      <c r="G105" s="2">
        <f t="shared" si="2"/>
        <v>37936</v>
      </c>
    </row>
    <row r="106" spans="1:7" x14ac:dyDescent="0.3">
      <c r="A106" s="6"/>
      <c r="B106" s="12" t="s">
        <v>92</v>
      </c>
      <c r="C106" s="12"/>
      <c r="D106" s="12"/>
      <c r="E106" s="1">
        <v>1845753990</v>
      </c>
      <c r="G106" s="2">
        <f t="shared" si="2"/>
        <v>1845754</v>
      </c>
    </row>
    <row r="107" spans="1:7" x14ac:dyDescent="0.3">
      <c r="A107" s="6"/>
      <c r="B107" s="12" t="s">
        <v>90</v>
      </c>
      <c r="C107" s="12"/>
      <c r="D107" s="12"/>
      <c r="E107" s="1"/>
      <c r="G107" s="2">
        <f t="shared" si="2"/>
        <v>0</v>
      </c>
    </row>
    <row r="108" spans="1:7" x14ac:dyDescent="0.3">
      <c r="A108" s="6"/>
      <c r="B108" s="12" t="s">
        <v>48</v>
      </c>
      <c r="C108" s="12"/>
      <c r="D108" s="12"/>
      <c r="E108" s="1">
        <v>3327233040</v>
      </c>
      <c r="G108" s="2">
        <f t="shared" si="2"/>
        <v>3327233</v>
      </c>
    </row>
    <row r="109" spans="1:7" x14ac:dyDescent="0.3">
      <c r="A109" s="6"/>
      <c r="B109" s="12" t="s">
        <v>93</v>
      </c>
      <c r="C109" s="12"/>
      <c r="D109" s="12"/>
      <c r="E109" s="1">
        <v>85200000</v>
      </c>
      <c r="G109" s="2">
        <f t="shared" si="2"/>
        <v>85200</v>
      </c>
    </row>
    <row r="110" spans="1:7" x14ac:dyDescent="0.3">
      <c r="A110" s="6"/>
      <c r="B110" s="12" t="s">
        <v>71</v>
      </c>
      <c r="C110" s="12"/>
      <c r="D110" s="12"/>
      <c r="E110" s="1">
        <v>18266350</v>
      </c>
      <c r="G110" s="2">
        <f t="shared" si="2"/>
        <v>18266</v>
      </c>
    </row>
    <row r="111" spans="1:7" x14ac:dyDescent="0.3">
      <c r="A111" s="6"/>
      <c r="B111" s="12" t="s">
        <v>85</v>
      </c>
      <c r="C111" s="12"/>
      <c r="D111" s="12"/>
      <c r="E111" s="1">
        <f>SUM(E112:E115)</f>
        <v>1468691650</v>
      </c>
      <c r="G111" s="2">
        <f t="shared" si="2"/>
        <v>1468692</v>
      </c>
    </row>
    <row r="112" spans="1:7" x14ac:dyDescent="0.3">
      <c r="A112" s="6"/>
      <c r="B112" s="6"/>
      <c r="C112" s="14" t="s">
        <v>69</v>
      </c>
      <c r="D112" s="15"/>
      <c r="E112" s="1">
        <v>58305000</v>
      </c>
      <c r="G112" s="2">
        <f t="shared" si="2"/>
        <v>58305</v>
      </c>
    </row>
    <row r="113" spans="1:7" x14ac:dyDescent="0.3">
      <c r="A113" s="6"/>
      <c r="B113" s="6"/>
      <c r="C113" s="14" t="s">
        <v>62</v>
      </c>
      <c r="D113" s="15"/>
      <c r="E113" s="1">
        <v>25499160</v>
      </c>
      <c r="G113" s="2">
        <f t="shared" si="2"/>
        <v>25499</v>
      </c>
    </row>
    <row r="114" spans="1:7" x14ac:dyDescent="0.3">
      <c r="A114" s="6"/>
      <c r="B114" s="6"/>
      <c r="C114" s="12" t="s">
        <v>64</v>
      </c>
      <c r="D114" s="12"/>
      <c r="E114" s="1">
        <v>1384887490</v>
      </c>
      <c r="G114" s="2">
        <f t="shared" si="2"/>
        <v>1384887</v>
      </c>
    </row>
    <row r="115" spans="1:7" x14ac:dyDescent="0.3">
      <c r="A115" s="6"/>
      <c r="B115" s="6"/>
      <c r="C115" s="12" t="s">
        <v>73</v>
      </c>
      <c r="D115" s="12"/>
      <c r="E115" s="1"/>
      <c r="G115" s="2">
        <f t="shared" si="2"/>
        <v>0</v>
      </c>
    </row>
    <row r="116" spans="1:7" x14ac:dyDescent="0.3">
      <c r="A116" s="14" t="s">
        <v>91</v>
      </c>
      <c r="B116" s="16"/>
      <c r="C116" s="16"/>
      <c r="D116" s="15"/>
      <c r="E116" s="1">
        <f>E117+E118+E119+E120+E121-E122</f>
        <v>3731977521</v>
      </c>
      <c r="G116" s="2">
        <f t="shared" si="2"/>
        <v>3731978</v>
      </c>
    </row>
    <row r="117" spans="1:7" x14ac:dyDescent="0.3">
      <c r="A117" s="6"/>
      <c r="B117" s="12" t="s">
        <v>58</v>
      </c>
      <c r="C117" s="12"/>
      <c r="D117" s="12"/>
      <c r="E117" s="1">
        <v>1226301181</v>
      </c>
      <c r="G117" s="2">
        <f t="shared" si="2"/>
        <v>1226301</v>
      </c>
    </row>
    <row r="118" spans="1:7" x14ac:dyDescent="0.3">
      <c r="A118" s="6"/>
      <c r="B118" s="12" t="s">
        <v>86</v>
      </c>
      <c r="C118" s="12"/>
      <c r="D118" s="12"/>
      <c r="E118" s="1">
        <v>5199000</v>
      </c>
      <c r="G118" s="2">
        <f t="shared" si="2"/>
        <v>5199</v>
      </c>
    </row>
    <row r="119" spans="1:7" x14ac:dyDescent="0.3">
      <c r="A119" s="6"/>
      <c r="B119" s="12" t="s">
        <v>87</v>
      </c>
      <c r="C119" s="12"/>
      <c r="D119" s="12"/>
      <c r="E119" s="1">
        <v>2376000000</v>
      </c>
      <c r="G119" s="2">
        <f t="shared" si="2"/>
        <v>2376000</v>
      </c>
    </row>
    <row r="120" spans="1:7" x14ac:dyDescent="0.3">
      <c r="A120" s="6"/>
      <c r="B120" s="12" t="s">
        <v>88</v>
      </c>
      <c r="C120" s="12"/>
      <c r="D120" s="12"/>
      <c r="E120" s="1">
        <v>5793870</v>
      </c>
      <c r="G120" s="2">
        <f t="shared" si="2"/>
        <v>5794</v>
      </c>
    </row>
    <row r="121" spans="1:7" x14ac:dyDescent="0.3">
      <c r="A121" s="6"/>
      <c r="B121" s="12" t="s">
        <v>89</v>
      </c>
      <c r="C121" s="12"/>
      <c r="D121" s="12"/>
      <c r="E121" s="1">
        <v>118683470</v>
      </c>
      <c r="G121" s="2">
        <f t="shared" si="2"/>
        <v>118683</v>
      </c>
    </row>
    <row r="122" spans="1:7" x14ac:dyDescent="0.3">
      <c r="A122" s="6"/>
      <c r="B122" s="12" t="s">
        <v>94</v>
      </c>
      <c r="C122" s="12"/>
      <c r="D122" s="12"/>
      <c r="E122" s="1"/>
      <c r="G122" s="2">
        <f t="shared" si="2"/>
        <v>0</v>
      </c>
    </row>
  </sheetData>
  <mergeCells count="88">
    <mergeCell ref="B119:D119"/>
    <mergeCell ref="B120:D120"/>
    <mergeCell ref="B121:D121"/>
    <mergeCell ref="B122:D122"/>
    <mergeCell ref="C113:D113"/>
    <mergeCell ref="C114:D114"/>
    <mergeCell ref="C115:D115"/>
    <mergeCell ref="A116:D116"/>
    <mergeCell ref="B117:D117"/>
    <mergeCell ref="B118:D118"/>
    <mergeCell ref="C112:D112"/>
    <mergeCell ref="C101:D101"/>
    <mergeCell ref="C102:D102"/>
    <mergeCell ref="A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C100:D100"/>
    <mergeCell ref="A90:D90"/>
    <mergeCell ref="A91:D91"/>
    <mergeCell ref="B92:D92"/>
    <mergeCell ref="B93:D93"/>
    <mergeCell ref="B94:D94"/>
    <mergeCell ref="B95:D95"/>
    <mergeCell ref="B96:D96"/>
    <mergeCell ref="B97:D97"/>
    <mergeCell ref="B98:D98"/>
    <mergeCell ref="C99:D99"/>
    <mergeCell ref="B85:D85"/>
    <mergeCell ref="B56:D56"/>
    <mergeCell ref="C57:D57"/>
    <mergeCell ref="B60:D60"/>
    <mergeCell ref="C61:D61"/>
    <mergeCell ref="B79:D79"/>
    <mergeCell ref="C80:D80"/>
    <mergeCell ref="A77:D77"/>
    <mergeCell ref="A78:D78"/>
    <mergeCell ref="B81:D81"/>
    <mergeCell ref="C82:D82"/>
    <mergeCell ref="C83:D83"/>
    <mergeCell ref="C84:D84"/>
    <mergeCell ref="B68:D68"/>
    <mergeCell ref="C69:D69"/>
    <mergeCell ref="C70:D70"/>
    <mergeCell ref="C71:D71"/>
    <mergeCell ref="B72:D72"/>
    <mergeCell ref="B73:D73"/>
    <mergeCell ref="C54:D54"/>
    <mergeCell ref="C55:D55"/>
    <mergeCell ref="B58:D58"/>
    <mergeCell ref="C59:D59"/>
    <mergeCell ref="A66:D66"/>
    <mergeCell ref="A67:D67"/>
    <mergeCell ref="B53:D53"/>
    <mergeCell ref="C28:D28"/>
    <mergeCell ref="C31:D31"/>
    <mergeCell ref="B35:D35"/>
    <mergeCell ref="C36:D36"/>
    <mergeCell ref="A41:D41"/>
    <mergeCell ref="A42:D42"/>
    <mergeCell ref="B43:D43"/>
    <mergeCell ref="C44:D44"/>
    <mergeCell ref="C45:D45"/>
    <mergeCell ref="A51:D51"/>
    <mergeCell ref="A52:D52"/>
    <mergeCell ref="C27:D27"/>
    <mergeCell ref="B10:D10"/>
    <mergeCell ref="C11:D11"/>
    <mergeCell ref="C12:D12"/>
    <mergeCell ref="C13:D13"/>
    <mergeCell ref="B14:D14"/>
    <mergeCell ref="C15:D15"/>
    <mergeCell ref="A18:D18"/>
    <mergeCell ref="A19:D19"/>
    <mergeCell ref="B20:D20"/>
    <mergeCell ref="C21:D21"/>
    <mergeCell ref="C24:D24"/>
    <mergeCell ref="C9:D9"/>
    <mergeCell ref="A4:D4"/>
    <mergeCell ref="A5:D5"/>
    <mergeCell ref="B6:D6"/>
    <mergeCell ref="C7:D7"/>
    <mergeCell ref="C8:D8"/>
  </mergeCells>
  <phoneticPr fontId="1" type="noConversion"/>
  <pageMargins left="0.7" right="0.7" top="0.75" bottom="0.75" header="0.3" footer="0.3"/>
  <pageSetup paperSize="9" scale="71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BreakPreview" zoomScaleSheetLayoutView="100" workbookViewId="0">
      <pane xSplit="4" ySplit="4" topLeftCell="E62" activePane="bottomRight" state="frozen"/>
      <selection pane="topRight" activeCell="E1" sqref="E1"/>
      <selection pane="bottomLeft" activeCell="A4" sqref="A4"/>
      <selection pane="bottomRight" activeCell="M84" sqref="M84"/>
    </sheetView>
  </sheetViews>
  <sheetFormatPr defaultRowHeight="16.5" x14ac:dyDescent="0.3"/>
  <cols>
    <col min="1" max="3" width="10.125" customWidth="1"/>
    <col min="4" max="4" width="21" customWidth="1"/>
    <col min="5" max="7" width="20.25" customWidth="1"/>
    <col min="9" max="9" width="11.125" style="2" bestFit="1" customWidth="1"/>
  </cols>
  <sheetData>
    <row r="1" spans="1:9" x14ac:dyDescent="0.3">
      <c r="A1" t="s">
        <v>99</v>
      </c>
    </row>
    <row r="2" spans="1:9" x14ac:dyDescent="0.3">
      <c r="A2" t="s">
        <v>36</v>
      </c>
    </row>
    <row r="3" spans="1:9" x14ac:dyDescent="0.3">
      <c r="A3" t="s">
        <v>34</v>
      </c>
      <c r="G3" s="3" t="s">
        <v>16</v>
      </c>
    </row>
    <row r="4" spans="1:9" x14ac:dyDescent="0.3">
      <c r="A4" s="13" t="s">
        <v>0</v>
      </c>
      <c r="B4" s="13"/>
      <c r="C4" s="13"/>
      <c r="D4" s="13"/>
      <c r="E4" s="4" t="s">
        <v>2</v>
      </c>
      <c r="F4" s="4" t="s">
        <v>3</v>
      </c>
      <c r="G4" s="4" t="s">
        <v>4</v>
      </c>
    </row>
    <row r="5" spans="1:9" x14ac:dyDescent="0.3">
      <c r="A5" s="12" t="s">
        <v>5</v>
      </c>
      <c r="B5" s="12"/>
      <c r="C5" s="12"/>
      <c r="D5" s="12"/>
      <c r="E5" s="1">
        <f>E6+E10+E14</f>
        <v>6443805400</v>
      </c>
      <c r="F5" s="1">
        <f>F6+F10+F14</f>
        <v>6278316260</v>
      </c>
      <c r="G5" s="1">
        <f>G6+G10+G14</f>
        <v>165489140</v>
      </c>
      <c r="I5" s="2">
        <f>ROUND(F5/1000,0)</f>
        <v>6278316</v>
      </c>
    </row>
    <row r="6" spans="1:9" x14ac:dyDescent="0.3">
      <c r="A6" s="6"/>
      <c r="B6" s="12" t="s">
        <v>6</v>
      </c>
      <c r="C6" s="12"/>
      <c r="D6" s="12"/>
      <c r="E6" s="1">
        <f>E7+E8+E9</f>
        <v>4325381950</v>
      </c>
      <c r="F6" s="1">
        <f>F7+F8+F9</f>
        <v>4159892810</v>
      </c>
      <c r="G6" s="1">
        <f>G7+G8+G9</f>
        <v>165489140</v>
      </c>
      <c r="I6" s="2">
        <f t="shared" ref="I6:I66" si="0">ROUND(F6/1000,0)</f>
        <v>4159893</v>
      </c>
    </row>
    <row r="7" spans="1:9" x14ac:dyDescent="0.3">
      <c r="A7" s="6"/>
      <c r="B7" s="6"/>
      <c r="C7" s="12" t="s">
        <v>7</v>
      </c>
      <c r="D7" s="12"/>
      <c r="E7" s="1">
        <v>3733871950</v>
      </c>
      <c r="F7" s="1">
        <v>3568382810</v>
      </c>
      <c r="G7" s="1">
        <f>E7-F7</f>
        <v>165489140</v>
      </c>
      <c r="I7" s="2">
        <f t="shared" si="0"/>
        <v>3568383</v>
      </c>
    </row>
    <row r="8" spans="1:9" x14ac:dyDescent="0.3">
      <c r="A8" s="6"/>
      <c r="B8" s="6"/>
      <c r="C8" s="12" t="s">
        <v>8</v>
      </c>
      <c r="D8" s="12"/>
      <c r="E8" s="1">
        <v>591510000</v>
      </c>
      <c r="F8" s="1">
        <v>591510000</v>
      </c>
      <c r="G8" s="1">
        <f>E8-F8</f>
        <v>0</v>
      </c>
      <c r="I8" s="2">
        <f t="shared" si="0"/>
        <v>591510</v>
      </c>
    </row>
    <row r="9" spans="1:9" x14ac:dyDescent="0.3">
      <c r="A9" s="6"/>
      <c r="B9" s="6"/>
      <c r="C9" s="12" t="s">
        <v>9</v>
      </c>
      <c r="D9" s="12"/>
      <c r="E9" s="1"/>
      <c r="F9" s="1"/>
      <c r="G9" s="1">
        <f>E9-F9</f>
        <v>0</v>
      </c>
      <c r="I9" s="2">
        <f t="shared" si="0"/>
        <v>0</v>
      </c>
    </row>
    <row r="10" spans="1:9" x14ac:dyDescent="0.3">
      <c r="A10" s="6"/>
      <c r="B10" s="12" t="s">
        <v>10</v>
      </c>
      <c r="C10" s="12"/>
      <c r="D10" s="12"/>
      <c r="E10" s="1">
        <f>E11+E12+E13</f>
        <v>2118423450</v>
      </c>
      <c r="F10" s="1">
        <f>F11+F12+F13</f>
        <v>2118423450</v>
      </c>
      <c r="G10" s="1">
        <f>G11+G12+G13</f>
        <v>0</v>
      </c>
      <c r="I10" s="2">
        <f t="shared" si="0"/>
        <v>2118423</v>
      </c>
    </row>
    <row r="11" spans="1:9" x14ac:dyDescent="0.3">
      <c r="A11" s="6"/>
      <c r="B11" s="6"/>
      <c r="C11" s="12" t="s">
        <v>11</v>
      </c>
      <c r="D11" s="12"/>
      <c r="E11" s="1">
        <v>99155430</v>
      </c>
      <c r="F11" s="1">
        <v>99155430</v>
      </c>
      <c r="G11" s="1">
        <f>E11-F11</f>
        <v>0</v>
      </c>
      <c r="I11" s="2">
        <f t="shared" si="0"/>
        <v>99155</v>
      </c>
    </row>
    <row r="12" spans="1:9" x14ac:dyDescent="0.3">
      <c r="A12" s="6"/>
      <c r="B12" s="6"/>
      <c r="C12" s="12" t="s">
        <v>12</v>
      </c>
      <c r="D12" s="12"/>
      <c r="E12" s="1">
        <v>2018858000</v>
      </c>
      <c r="F12" s="1">
        <v>2018858000</v>
      </c>
      <c r="G12" s="1">
        <f>E12-F12</f>
        <v>0</v>
      </c>
      <c r="I12" s="2">
        <f t="shared" si="0"/>
        <v>2018858</v>
      </c>
    </row>
    <row r="13" spans="1:9" x14ac:dyDescent="0.3">
      <c r="A13" s="6"/>
      <c r="B13" s="6"/>
      <c r="C13" s="12" t="s">
        <v>13</v>
      </c>
      <c r="D13" s="12"/>
      <c r="E13" s="1">
        <v>410020</v>
      </c>
      <c r="F13" s="1">
        <v>410020</v>
      </c>
      <c r="G13" s="1">
        <f>E13-F13</f>
        <v>0</v>
      </c>
      <c r="I13" s="2">
        <f t="shared" si="0"/>
        <v>410</v>
      </c>
    </row>
    <row r="14" spans="1:9" x14ac:dyDescent="0.3">
      <c r="A14" s="6"/>
      <c r="B14" s="12" t="s">
        <v>14</v>
      </c>
      <c r="C14" s="12"/>
      <c r="D14" s="12"/>
      <c r="E14" s="1">
        <f>E15</f>
        <v>0</v>
      </c>
      <c r="F14" s="1">
        <f>F15</f>
        <v>0</v>
      </c>
      <c r="G14" s="1">
        <f>G15</f>
        <v>0</v>
      </c>
      <c r="I14" s="2">
        <f t="shared" si="0"/>
        <v>0</v>
      </c>
    </row>
    <row r="15" spans="1:9" x14ac:dyDescent="0.3">
      <c r="A15" s="6"/>
      <c r="B15" s="6"/>
      <c r="C15" s="12" t="s">
        <v>15</v>
      </c>
      <c r="D15" s="12"/>
      <c r="E15" s="1"/>
      <c r="F15" s="1"/>
      <c r="G15" s="1">
        <f>E15-F15</f>
        <v>0</v>
      </c>
      <c r="I15" s="2">
        <f t="shared" si="0"/>
        <v>0</v>
      </c>
    </row>
    <row r="16" spans="1:9" x14ac:dyDescent="0.3">
      <c r="I16" s="2">
        <f t="shared" si="0"/>
        <v>0</v>
      </c>
    </row>
    <row r="17" spans="1:9" x14ac:dyDescent="0.3">
      <c r="A17" t="s">
        <v>35</v>
      </c>
      <c r="G17" s="3" t="s">
        <v>16</v>
      </c>
      <c r="I17" s="2">
        <f t="shared" si="0"/>
        <v>0</v>
      </c>
    </row>
    <row r="18" spans="1:9" x14ac:dyDescent="0.3">
      <c r="A18" s="13" t="s">
        <v>0</v>
      </c>
      <c r="B18" s="13"/>
      <c r="C18" s="13"/>
      <c r="D18" s="13"/>
      <c r="E18" s="4" t="s">
        <v>31</v>
      </c>
      <c r="F18" s="4" t="s">
        <v>32</v>
      </c>
      <c r="G18" s="4" t="s">
        <v>33</v>
      </c>
      <c r="I18" s="2" t="e">
        <f t="shared" si="0"/>
        <v>#VALUE!</v>
      </c>
    </row>
    <row r="19" spans="1:9" x14ac:dyDescent="0.3">
      <c r="A19" s="12" t="s">
        <v>17</v>
      </c>
      <c r="B19" s="12"/>
      <c r="C19" s="12"/>
      <c r="D19" s="12"/>
      <c r="E19" s="1">
        <f>E20+E35</f>
        <v>5717950027</v>
      </c>
      <c r="F19" s="1">
        <f>F20+F35</f>
        <v>5536194797</v>
      </c>
      <c r="G19" s="1">
        <f>G20+G35</f>
        <v>181755230</v>
      </c>
      <c r="I19" s="2">
        <f t="shared" si="0"/>
        <v>5536195</v>
      </c>
    </row>
    <row r="20" spans="1:9" x14ac:dyDescent="0.3">
      <c r="A20" s="6"/>
      <c r="B20" s="12" t="s">
        <v>18</v>
      </c>
      <c r="C20" s="12"/>
      <c r="D20" s="12"/>
      <c r="E20" s="1">
        <f>E21+E24+E27+E28+E31</f>
        <v>5675299937</v>
      </c>
      <c r="F20" s="1">
        <f>F21+F24+F27+F28+F31</f>
        <v>5493544707</v>
      </c>
      <c r="G20" s="1">
        <f>G21+G24+G27+G28+G31</f>
        <v>181755230</v>
      </c>
      <c r="I20" s="2">
        <f t="shared" si="0"/>
        <v>5493545</v>
      </c>
    </row>
    <row r="21" spans="1:9" x14ac:dyDescent="0.3">
      <c r="A21" s="6"/>
      <c r="B21" s="6"/>
      <c r="C21" s="14" t="s">
        <v>19</v>
      </c>
      <c r="D21" s="15"/>
      <c r="E21" s="1">
        <f>E22+E23</f>
        <v>0</v>
      </c>
      <c r="F21" s="1">
        <f>F22+F23</f>
        <v>0</v>
      </c>
      <c r="G21" s="1">
        <f>G22+G23</f>
        <v>0</v>
      </c>
      <c r="I21" s="2">
        <f t="shared" si="0"/>
        <v>0</v>
      </c>
    </row>
    <row r="22" spans="1:9" x14ac:dyDescent="0.3">
      <c r="A22" s="6"/>
      <c r="B22" s="6"/>
      <c r="C22" s="6"/>
      <c r="D22" s="6" t="s">
        <v>20</v>
      </c>
      <c r="E22" s="1"/>
      <c r="F22" s="1"/>
      <c r="G22" s="1">
        <f>E22-F22</f>
        <v>0</v>
      </c>
      <c r="I22" s="2">
        <f t="shared" si="0"/>
        <v>0</v>
      </c>
    </row>
    <row r="23" spans="1:9" x14ac:dyDescent="0.3">
      <c r="A23" s="6"/>
      <c r="B23" s="6"/>
      <c r="C23" s="6"/>
      <c r="D23" s="6" t="s">
        <v>21</v>
      </c>
      <c r="E23" s="1"/>
      <c r="F23" s="1"/>
      <c r="G23" s="1">
        <f>E23-F23</f>
        <v>0</v>
      </c>
      <c r="I23" s="2">
        <f t="shared" si="0"/>
        <v>0</v>
      </c>
    </row>
    <row r="24" spans="1:9" x14ac:dyDescent="0.3">
      <c r="A24" s="6"/>
      <c r="B24" s="6"/>
      <c r="C24" s="12" t="s">
        <v>22</v>
      </c>
      <c r="D24" s="12"/>
      <c r="E24" s="1">
        <f>E25+E26</f>
        <v>3940914070</v>
      </c>
      <c r="F24" s="1">
        <f>F25+F26</f>
        <v>3817773070</v>
      </c>
      <c r="G24" s="1">
        <f>G25+G26</f>
        <v>123141000</v>
      </c>
      <c r="I24" s="2">
        <f t="shared" si="0"/>
        <v>3817773</v>
      </c>
    </row>
    <row r="25" spans="1:9" x14ac:dyDescent="0.3">
      <c r="A25" s="6"/>
      <c r="B25" s="6"/>
      <c r="C25" s="7"/>
      <c r="D25" s="7" t="s">
        <v>23</v>
      </c>
      <c r="E25" s="1">
        <v>5400000</v>
      </c>
      <c r="F25" s="1">
        <v>5400000</v>
      </c>
      <c r="G25" s="1">
        <f>E25-F25</f>
        <v>0</v>
      </c>
      <c r="I25" s="2">
        <f t="shared" si="0"/>
        <v>5400</v>
      </c>
    </row>
    <row r="26" spans="1:9" x14ac:dyDescent="0.3">
      <c r="A26" s="6"/>
      <c r="B26" s="6"/>
      <c r="C26" s="7"/>
      <c r="D26" s="7" t="s">
        <v>24</v>
      </c>
      <c r="E26" s="1">
        <v>3935514070</v>
      </c>
      <c r="F26" s="1">
        <v>3812373070</v>
      </c>
      <c r="G26" s="1">
        <f>E26-F26</f>
        <v>123141000</v>
      </c>
      <c r="I26" s="2">
        <f t="shared" si="0"/>
        <v>3812373</v>
      </c>
    </row>
    <row r="27" spans="1:9" x14ac:dyDescent="0.3">
      <c r="A27" s="6"/>
      <c r="B27" s="6"/>
      <c r="C27" s="14" t="s">
        <v>25</v>
      </c>
      <c r="D27" s="15"/>
      <c r="E27" s="1">
        <v>796898440</v>
      </c>
      <c r="F27" s="1">
        <v>738284210</v>
      </c>
      <c r="G27" s="1">
        <f>E27-F27</f>
        <v>58614230</v>
      </c>
      <c r="I27" s="2">
        <f t="shared" si="0"/>
        <v>738284</v>
      </c>
    </row>
    <row r="28" spans="1:9" x14ac:dyDescent="0.3">
      <c r="A28" s="6"/>
      <c r="B28" s="6"/>
      <c r="C28" s="12" t="s">
        <v>26</v>
      </c>
      <c r="D28" s="12"/>
      <c r="E28" s="1">
        <f>E29+E30</f>
        <v>514893110</v>
      </c>
      <c r="F28" s="1">
        <f>F29+F30</f>
        <v>514893110</v>
      </c>
      <c r="G28" s="1">
        <f>G29+G30</f>
        <v>0</v>
      </c>
      <c r="I28" s="2">
        <f t="shared" si="0"/>
        <v>514893</v>
      </c>
    </row>
    <row r="29" spans="1:9" x14ac:dyDescent="0.3">
      <c r="A29" s="6"/>
      <c r="B29" s="6"/>
      <c r="C29" s="6"/>
      <c r="D29" s="5" t="s">
        <v>23</v>
      </c>
      <c r="E29" s="1">
        <v>473725270</v>
      </c>
      <c r="F29" s="1">
        <v>473725270</v>
      </c>
      <c r="G29" s="1">
        <f>E29-F29</f>
        <v>0</v>
      </c>
      <c r="I29" s="2">
        <f t="shared" si="0"/>
        <v>473725</v>
      </c>
    </row>
    <row r="30" spans="1:9" x14ac:dyDescent="0.3">
      <c r="A30" s="6"/>
      <c r="B30" s="6"/>
      <c r="C30" s="5"/>
      <c r="D30" s="5" t="s">
        <v>24</v>
      </c>
      <c r="E30" s="1">
        <v>41167840</v>
      </c>
      <c r="F30" s="1">
        <v>41167840</v>
      </c>
      <c r="G30" s="1">
        <f>E30-F30</f>
        <v>0</v>
      </c>
      <c r="I30" s="2">
        <f t="shared" si="0"/>
        <v>41168</v>
      </c>
    </row>
    <row r="31" spans="1:9" x14ac:dyDescent="0.3">
      <c r="A31" s="6"/>
      <c r="B31" s="6"/>
      <c r="C31" s="12" t="s">
        <v>27</v>
      </c>
      <c r="D31" s="12"/>
      <c r="E31" s="1">
        <f>E32+E33+E34</f>
        <v>422594317</v>
      </c>
      <c r="F31" s="1">
        <f>F32+F33+F34</f>
        <v>422594317</v>
      </c>
      <c r="G31" s="1">
        <f>G32+G33+G34</f>
        <v>0</v>
      </c>
      <c r="I31" s="2">
        <f t="shared" si="0"/>
        <v>422594</v>
      </c>
    </row>
    <row r="32" spans="1:9" x14ac:dyDescent="0.3">
      <c r="A32" s="6"/>
      <c r="B32" s="6"/>
      <c r="C32" s="6"/>
      <c r="D32" s="6" t="s">
        <v>23</v>
      </c>
      <c r="E32" s="1">
        <v>335338750</v>
      </c>
      <c r="F32" s="1">
        <v>335338750</v>
      </c>
      <c r="G32" s="1">
        <f>E32-F32</f>
        <v>0</v>
      </c>
      <c r="I32" s="2">
        <f t="shared" si="0"/>
        <v>335339</v>
      </c>
    </row>
    <row r="33" spans="1:9" x14ac:dyDescent="0.3">
      <c r="A33" s="6"/>
      <c r="B33" s="6"/>
      <c r="C33" s="6"/>
      <c r="D33" s="6" t="s">
        <v>24</v>
      </c>
      <c r="E33" s="1">
        <v>86455567</v>
      </c>
      <c r="F33" s="1">
        <v>86455567</v>
      </c>
      <c r="G33" s="1">
        <f>E33-F33</f>
        <v>0</v>
      </c>
      <c r="I33" s="2">
        <f t="shared" si="0"/>
        <v>86456</v>
      </c>
    </row>
    <row r="34" spans="1:9" x14ac:dyDescent="0.3">
      <c r="A34" s="6"/>
      <c r="B34" s="6"/>
      <c r="C34" s="5"/>
      <c r="D34" s="5" t="s">
        <v>28</v>
      </c>
      <c r="E34" s="1">
        <v>800000</v>
      </c>
      <c r="F34" s="1">
        <v>800000</v>
      </c>
      <c r="G34" s="1">
        <f>E34-F34</f>
        <v>0</v>
      </c>
      <c r="I34" s="2">
        <f t="shared" si="0"/>
        <v>800</v>
      </c>
    </row>
    <row r="35" spans="1:9" x14ac:dyDescent="0.3">
      <c r="A35" s="6"/>
      <c r="B35" s="12" t="s">
        <v>70</v>
      </c>
      <c r="C35" s="12"/>
      <c r="D35" s="12"/>
      <c r="E35" s="1">
        <f>E36</f>
        <v>42650090</v>
      </c>
      <c r="F35" s="1">
        <f>F36</f>
        <v>42650090</v>
      </c>
      <c r="G35" s="1">
        <f>G36</f>
        <v>0</v>
      </c>
      <c r="I35" s="2">
        <f t="shared" si="0"/>
        <v>42650</v>
      </c>
    </row>
    <row r="36" spans="1:9" x14ac:dyDescent="0.3">
      <c r="A36" s="6"/>
      <c r="B36" s="6"/>
      <c r="C36" s="12" t="s">
        <v>66</v>
      </c>
      <c r="D36" s="12"/>
      <c r="E36" s="1">
        <v>42650090</v>
      </c>
      <c r="F36" s="1">
        <v>42650090</v>
      </c>
      <c r="G36" s="1">
        <f>E36-F36</f>
        <v>0</v>
      </c>
      <c r="I36" s="2">
        <f t="shared" si="0"/>
        <v>42650</v>
      </c>
    </row>
    <row r="37" spans="1:9" x14ac:dyDescent="0.3">
      <c r="I37" s="2">
        <f t="shared" si="0"/>
        <v>0</v>
      </c>
    </row>
    <row r="38" spans="1:9" x14ac:dyDescent="0.3">
      <c r="A38" t="s">
        <v>37</v>
      </c>
      <c r="I38" s="2">
        <f t="shared" si="0"/>
        <v>0</v>
      </c>
    </row>
    <row r="39" spans="1:9" x14ac:dyDescent="0.3">
      <c r="A39" t="s">
        <v>38</v>
      </c>
      <c r="G39" s="3" t="s">
        <v>16</v>
      </c>
      <c r="I39" s="2">
        <f t="shared" si="0"/>
        <v>0</v>
      </c>
    </row>
    <row r="40" spans="1:9" x14ac:dyDescent="0.3">
      <c r="A40" s="13" t="s">
        <v>0</v>
      </c>
      <c r="B40" s="13"/>
      <c r="C40" s="13"/>
      <c r="D40" s="13"/>
      <c r="E40" s="4" t="s">
        <v>2</v>
      </c>
      <c r="F40" s="4" t="s">
        <v>3</v>
      </c>
      <c r="G40" s="4" t="s">
        <v>4</v>
      </c>
      <c r="I40" s="2" t="e">
        <f t="shared" si="0"/>
        <v>#VALUE!</v>
      </c>
    </row>
    <row r="41" spans="1:9" x14ac:dyDescent="0.3">
      <c r="A41" s="12" t="s">
        <v>40</v>
      </c>
      <c r="B41" s="12"/>
      <c r="C41" s="12"/>
      <c r="D41" s="12"/>
      <c r="E41" s="1">
        <f>E42</f>
        <v>23135799900</v>
      </c>
      <c r="F41" s="1">
        <f>F42</f>
        <v>23135799900</v>
      </c>
      <c r="G41" s="1">
        <f>G42</f>
        <v>0</v>
      </c>
      <c r="I41" s="2">
        <f t="shared" si="0"/>
        <v>23135800</v>
      </c>
    </row>
    <row r="42" spans="1:9" x14ac:dyDescent="0.3">
      <c r="A42" s="6"/>
      <c r="B42" s="12" t="s">
        <v>41</v>
      </c>
      <c r="C42" s="12"/>
      <c r="D42" s="12"/>
      <c r="E42" s="1">
        <f>E43+E44</f>
        <v>23135799900</v>
      </c>
      <c r="F42" s="1">
        <f>F43+F44</f>
        <v>23135799900</v>
      </c>
      <c r="G42" s="1">
        <f>G43+G44</f>
        <v>0</v>
      </c>
      <c r="I42" s="2">
        <f t="shared" si="0"/>
        <v>23135800</v>
      </c>
    </row>
    <row r="43" spans="1:9" x14ac:dyDescent="0.3">
      <c r="A43" s="6"/>
      <c r="B43" s="6"/>
      <c r="C43" s="12" t="s">
        <v>42</v>
      </c>
      <c r="D43" s="12"/>
      <c r="E43" s="1">
        <v>473799900</v>
      </c>
      <c r="F43" s="1">
        <v>473799900</v>
      </c>
      <c r="G43" s="1">
        <f>E43-F43</f>
        <v>0</v>
      </c>
      <c r="I43" s="2">
        <f t="shared" si="0"/>
        <v>473800</v>
      </c>
    </row>
    <row r="44" spans="1:9" x14ac:dyDescent="0.3">
      <c r="A44" s="6"/>
      <c r="B44" s="6"/>
      <c r="C44" s="12" t="s">
        <v>43</v>
      </c>
      <c r="D44" s="12"/>
      <c r="E44" s="1">
        <f>E45+E46+E47</f>
        <v>22662000000</v>
      </c>
      <c r="F44" s="1">
        <f>F45+F46+F47</f>
        <v>22662000000</v>
      </c>
      <c r="G44" s="1">
        <f>G45+G46+G47</f>
        <v>0</v>
      </c>
      <c r="I44" s="2">
        <f t="shared" si="0"/>
        <v>22662000</v>
      </c>
    </row>
    <row r="45" spans="1:9" x14ac:dyDescent="0.3">
      <c r="A45" s="6"/>
      <c r="B45" s="6"/>
      <c r="C45" s="5"/>
      <c r="D45" s="5" t="s">
        <v>44</v>
      </c>
      <c r="E45" s="1">
        <v>1831000000</v>
      </c>
      <c r="F45" s="1">
        <v>1831000000</v>
      </c>
      <c r="G45" s="1">
        <f>E45-F45</f>
        <v>0</v>
      </c>
      <c r="I45" s="2">
        <f t="shared" si="0"/>
        <v>1831000</v>
      </c>
    </row>
    <row r="46" spans="1:9" x14ac:dyDescent="0.3">
      <c r="A46" s="6"/>
      <c r="B46" s="6"/>
      <c r="C46" s="5"/>
      <c r="D46" s="5" t="s">
        <v>43</v>
      </c>
      <c r="E46" s="1">
        <v>20319000000</v>
      </c>
      <c r="F46" s="1">
        <v>20319000000</v>
      </c>
      <c r="G46" s="1">
        <f>E46-F46</f>
        <v>0</v>
      </c>
      <c r="I46" s="2">
        <f t="shared" si="0"/>
        <v>20319000</v>
      </c>
    </row>
    <row r="47" spans="1:9" x14ac:dyDescent="0.3">
      <c r="A47" s="6"/>
      <c r="B47" s="6"/>
      <c r="C47" s="5"/>
      <c r="D47" s="5" t="s">
        <v>45</v>
      </c>
      <c r="E47" s="1">
        <v>512000000</v>
      </c>
      <c r="F47" s="1">
        <v>512000000</v>
      </c>
      <c r="G47" s="1">
        <f>E47-F47</f>
        <v>0</v>
      </c>
      <c r="I47" s="2">
        <f t="shared" si="0"/>
        <v>512000</v>
      </c>
    </row>
    <row r="48" spans="1:9" x14ac:dyDescent="0.3">
      <c r="I48" s="2">
        <f t="shared" si="0"/>
        <v>0</v>
      </c>
    </row>
    <row r="49" spans="1:9" x14ac:dyDescent="0.3">
      <c r="A49" t="s">
        <v>39</v>
      </c>
      <c r="G49" s="3" t="s">
        <v>16</v>
      </c>
      <c r="I49" s="2">
        <f t="shared" si="0"/>
        <v>0</v>
      </c>
    </row>
    <row r="50" spans="1:9" x14ac:dyDescent="0.3">
      <c r="A50" s="13" t="s">
        <v>0</v>
      </c>
      <c r="B50" s="13"/>
      <c r="C50" s="13"/>
      <c r="D50" s="13"/>
      <c r="E50" s="4" t="s">
        <v>31</v>
      </c>
      <c r="F50" s="4" t="s">
        <v>32</v>
      </c>
      <c r="G50" s="4" t="s">
        <v>33</v>
      </c>
      <c r="I50" s="2" t="e">
        <f t="shared" si="0"/>
        <v>#VALUE!</v>
      </c>
    </row>
    <row r="51" spans="1:9" x14ac:dyDescent="0.3">
      <c r="A51" s="12" t="s">
        <v>46</v>
      </c>
      <c r="B51" s="12"/>
      <c r="C51" s="12"/>
      <c r="D51" s="12"/>
      <c r="E51" s="1">
        <f>E52+E56+E58+E60</f>
        <v>24428072176</v>
      </c>
      <c r="F51" s="1">
        <f>F52+F56+F58+F60</f>
        <v>23361203876</v>
      </c>
      <c r="G51" s="1">
        <f>G52+G56+G58+G60</f>
        <v>1066868300</v>
      </c>
      <c r="I51" s="2">
        <f t="shared" si="0"/>
        <v>23361204</v>
      </c>
    </row>
    <row r="52" spans="1:9" x14ac:dyDescent="0.3">
      <c r="A52" s="6"/>
      <c r="B52" s="12" t="s">
        <v>47</v>
      </c>
      <c r="C52" s="12"/>
      <c r="D52" s="12"/>
      <c r="E52" s="1">
        <f>E54+E55+E53</f>
        <v>21665256176</v>
      </c>
      <c r="F52" s="1">
        <f>F54+F55+F53</f>
        <v>20975485436</v>
      </c>
      <c r="G52" s="1">
        <f>G54+G55+G53</f>
        <v>689770740</v>
      </c>
      <c r="I52" s="2">
        <f t="shared" si="0"/>
        <v>20975485</v>
      </c>
    </row>
    <row r="53" spans="1:9" x14ac:dyDescent="0.3">
      <c r="A53" s="6"/>
      <c r="B53" s="6"/>
      <c r="C53" s="14" t="s">
        <v>74</v>
      </c>
      <c r="D53" s="15"/>
      <c r="E53" s="1">
        <v>78111600</v>
      </c>
      <c r="F53" s="1">
        <v>78111600</v>
      </c>
      <c r="G53" s="1">
        <f>E53-F53</f>
        <v>0</v>
      </c>
      <c r="I53" s="2">
        <f t="shared" si="0"/>
        <v>78112</v>
      </c>
    </row>
    <row r="54" spans="1:9" x14ac:dyDescent="0.3">
      <c r="A54" s="6"/>
      <c r="B54" s="6"/>
      <c r="C54" s="14" t="s">
        <v>49</v>
      </c>
      <c r="D54" s="15"/>
      <c r="E54" s="1">
        <v>21554414376</v>
      </c>
      <c r="F54" s="1">
        <v>20864643636</v>
      </c>
      <c r="G54" s="1">
        <f>E54-F54</f>
        <v>689770740</v>
      </c>
      <c r="I54" s="2">
        <f t="shared" si="0"/>
        <v>20864644</v>
      </c>
    </row>
    <row r="55" spans="1:9" x14ac:dyDescent="0.3">
      <c r="A55" s="6"/>
      <c r="B55" s="6"/>
      <c r="C55" s="12" t="s">
        <v>50</v>
      </c>
      <c r="D55" s="12"/>
      <c r="E55" s="1">
        <v>32730200</v>
      </c>
      <c r="F55" s="1">
        <v>32730200</v>
      </c>
      <c r="G55" s="1">
        <f>E55-F55</f>
        <v>0</v>
      </c>
      <c r="I55" s="2">
        <f t="shared" si="0"/>
        <v>32730</v>
      </c>
    </row>
    <row r="56" spans="1:9" x14ac:dyDescent="0.3">
      <c r="A56" s="6"/>
      <c r="B56" s="12" t="s">
        <v>48</v>
      </c>
      <c r="C56" s="12"/>
      <c r="D56" s="12"/>
      <c r="E56" s="1">
        <f>E57</f>
        <v>2577616000</v>
      </c>
      <c r="F56" s="1">
        <f>F57</f>
        <v>2200518440</v>
      </c>
      <c r="G56" s="1">
        <f>G57</f>
        <v>377097560</v>
      </c>
      <c r="I56" s="2">
        <f t="shared" si="0"/>
        <v>2200518</v>
      </c>
    </row>
    <row r="57" spans="1:9" x14ac:dyDescent="0.3">
      <c r="A57" s="6"/>
      <c r="B57" s="6"/>
      <c r="C57" s="12" t="s">
        <v>51</v>
      </c>
      <c r="D57" s="12"/>
      <c r="E57" s="1">
        <v>2577616000</v>
      </c>
      <c r="F57" s="1">
        <v>2200518440</v>
      </c>
      <c r="G57" s="1">
        <f>E57-F57</f>
        <v>377097560</v>
      </c>
      <c r="I57" s="2">
        <f t="shared" si="0"/>
        <v>2200518</v>
      </c>
    </row>
    <row r="58" spans="1:9" x14ac:dyDescent="0.3">
      <c r="A58" s="6"/>
      <c r="B58" s="12" t="s">
        <v>67</v>
      </c>
      <c r="C58" s="12"/>
      <c r="D58" s="12"/>
      <c r="E58" s="1">
        <f>E59</f>
        <v>185200000</v>
      </c>
      <c r="F58" s="1">
        <f>F59</f>
        <v>185200000</v>
      </c>
      <c r="G58" s="1">
        <f>G59</f>
        <v>0</v>
      </c>
      <c r="I58" s="2">
        <f t="shared" si="0"/>
        <v>185200</v>
      </c>
    </row>
    <row r="59" spans="1:9" x14ac:dyDescent="0.3">
      <c r="A59" s="6"/>
      <c r="B59" s="6"/>
      <c r="C59" s="12" t="s">
        <v>68</v>
      </c>
      <c r="D59" s="12"/>
      <c r="E59" s="1">
        <v>185200000</v>
      </c>
      <c r="F59" s="1">
        <v>185200000</v>
      </c>
      <c r="G59" s="1">
        <f>E59-F59</f>
        <v>0</v>
      </c>
      <c r="I59" s="2">
        <f t="shared" si="0"/>
        <v>185200</v>
      </c>
    </row>
    <row r="60" spans="1:9" x14ac:dyDescent="0.3">
      <c r="A60" s="6"/>
      <c r="B60" s="12" t="s">
        <v>71</v>
      </c>
      <c r="C60" s="12"/>
      <c r="D60" s="12"/>
      <c r="E60" s="1">
        <f>E61</f>
        <v>0</v>
      </c>
      <c r="F60" s="1">
        <f>F61</f>
        <v>0</v>
      </c>
      <c r="G60" s="1">
        <f>G61</f>
        <v>0</v>
      </c>
      <c r="I60" s="2">
        <f t="shared" si="0"/>
        <v>0</v>
      </c>
    </row>
    <row r="61" spans="1:9" x14ac:dyDescent="0.3">
      <c r="A61" s="6"/>
      <c r="B61" s="6"/>
      <c r="C61" s="12" t="s">
        <v>72</v>
      </c>
      <c r="D61" s="12"/>
      <c r="E61" s="1"/>
      <c r="F61" s="1"/>
      <c r="G61" s="1">
        <f>E61-F61</f>
        <v>0</v>
      </c>
      <c r="I61" s="2">
        <f t="shared" si="0"/>
        <v>0</v>
      </c>
    </row>
    <row r="62" spans="1:9" x14ac:dyDescent="0.3">
      <c r="I62" s="2">
        <f t="shared" si="0"/>
        <v>0</v>
      </c>
    </row>
    <row r="63" spans="1:9" x14ac:dyDescent="0.3">
      <c r="I63" s="2">
        <f t="shared" si="0"/>
        <v>0</v>
      </c>
    </row>
    <row r="64" spans="1:9" x14ac:dyDescent="0.3">
      <c r="A64" t="s">
        <v>52</v>
      </c>
      <c r="I64" s="2">
        <f t="shared" si="0"/>
        <v>0</v>
      </c>
    </row>
    <row r="65" spans="1:9" x14ac:dyDescent="0.3">
      <c r="A65" t="s">
        <v>53</v>
      </c>
      <c r="G65" s="3" t="s">
        <v>16</v>
      </c>
      <c r="I65" s="2">
        <f t="shared" si="0"/>
        <v>0</v>
      </c>
    </row>
    <row r="66" spans="1:9" x14ac:dyDescent="0.3">
      <c r="A66" s="13" t="s">
        <v>0</v>
      </c>
      <c r="B66" s="13"/>
      <c r="C66" s="13"/>
      <c r="D66" s="13"/>
      <c r="E66" s="4" t="s">
        <v>61</v>
      </c>
      <c r="F66" s="4" t="s">
        <v>3</v>
      </c>
      <c r="G66" s="4" t="s">
        <v>4</v>
      </c>
      <c r="I66" s="2" t="e">
        <f t="shared" si="0"/>
        <v>#VALUE!</v>
      </c>
    </row>
    <row r="67" spans="1:9" x14ac:dyDescent="0.3">
      <c r="A67" s="12" t="s">
        <v>1</v>
      </c>
      <c r="B67" s="12"/>
      <c r="C67" s="12"/>
      <c r="D67" s="12"/>
      <c r="E67" s="1">
        <f>E68+E72+E73+E74</f>
        <v>10149462921</v>
      </c>
      <c r="F67" s="1">
        <f>F68+F72+F73+F74</f>
        <v>10084231471</v>
      </c>
      <c r="G67" s="1">
        <f>G68+G72+G73+G74</f>
        <v>65231450</v>
      </c>
      <c r="I67" s="2">
        <f t="shared" ref="I67:I87" si="1">ROUND(F67/1000,0)</f>
        <v>10084231</v>
      </c>
    </row>
    <row r="68" spans="1:9" x14ac:dyDescent="0.3">
      <c r="A68" s="6"/>
      <c r="B68" s="12" t="s">
        <v>55</v>
      </c>
      <c r="C68" s="12"/>
      <c r="D68" s="12"/>
      <c r="E68" s="1">
        <f>E69+E70+E71</f>
        <v>2606093211</v>
      </c>
      <c r="F68" s="1">
        <f>F69+F70+F71</f>
        <v>2540861761</v>
      </c>
      <c r="G68" s="1">
        <f>G69+G70+G71</f>
        <v>65231450</v>
      </c>
      <c r="I68" s="2">
        <f t="shared" si="1"/>
        <v>2540862</v>
      </c>
    </row>
    <row r="69" spans="1:9" x14ac:dyDescent="0.3">
      <c r="A69" s="6"/>
      <c r="B69" s="6"/>
      <c r="C69" s="12" t="s">
        <v>56</v>
      </c>
      <c r="D69" s="12"/>
      <c r="E69" s="1">
        <v>345126940</v>
      </c>
      <c r="F69" s="1">
        <v>279895490</v>
      </c>
      <c r="G69" s="1">
        <f t="shared" ref="G69:G74" si="2">E69-F69</f>
        <v>65231450</v>
      </c>
      <c r="I69" s="2">
        <f t="shared" si="1"/>
        <v>279895</v>
      </c>
    </row>
    <row r="70" spans="1:9" x14ac:dyDescent="0.3">
      <c r="A70" s="6"/>
      <c r="B70" s="6"/>
      <c r="C70" s="12" t="s">
        <v>57</v>
      </c>
      <c r="D70" s="12"/>
      <c r="E70" s="1"/>
      <c r="F70" s="1"/>
      <c r="G70" s="1">
        <f t="shared" si="2"/>
        <v>0</v>
      </c>
      <c r="I70" s="2">
        <f t="shared" si="1"/>
        <v>0</v>
      </c>
    </row>
    <row r="71" spans="1:9" x14ac:dyDescent="0.3">
      <c r="A71" s="6"/>
      <c r="B71" s="6"/>
      <c r="C71" s="12" t="s">
        <v>58</v>
      </c>
      <c r="D71" s="12"/>
      <c r="E71" s="1">
        <v>2260966271</v>
      </c>
      <c r="F71" s="1">
        <v>2260966271</v>
      </c>
      <c r="G71" s="1">
        <f t="shared" si="2"/>
        <v>0</v>
      </c>
      <c r="I71" s="2">
        <f t="shared" si="1"/>
        <v>2260966</v>
      </c>
    </row>
    <row r="72" spans="1:9" x14ac:dyDescent="0.3">
      <c r="A72" s="6"/>
      <c r="B72" s="12" t="s">
        <v>59</v>
      </c>
      <c r="C72" s="12"/>
      <c r="D72" s="12"/>
      <c r="E72" s="1">
        <v>2763649710</v>
      </c>
      <c r="F72" s="1">
        <v>2763649710</v>
      </c>
      <c r="G72" s="1">
        <f t="shared" si="2"/>
        <v>0</v>
      </c>
      <c r="I72" s="2">
        <f t="shared" si="1"/>
        <v>2763650</v>
      </c>
    </row>
    <row r="73" spans="1:9" x14ac:dyDescent="0.3">
      <c r="A73" s="6"/>
      <c r="B73" s="12" t="s">
        <v>60</v>
      </c>
      <c r="C73" s="12"/>
      <c r="D73" s="12"/>
      <c r="E73" s="1">
        <v>1130720000</v>
      </c>
      <c r="F73" s="1">
        <v>1130720000</v>
      </c>
      <c r="G73" s="1">
        <f t="shared" si="2"/>
        <v>0</v>
      </c>
      <c r="I73" s="2">
        <f t="shared" si="1"/>
        <v>1130720</v>
      </c>
    </row>
    <row r="74" spans="1:9" x14ac:dyDescent="0.3">
      <c r="A74" s="6"/>
      <c r="B74" s="12" t="s">
        <v>75</v>
      </c>
      <c r="C74" s="12"/>
      <c r="D74" s="12"/>
      <c r="E74" s="1">
        <v>3649000000</v>
      </c>
      <c r="F74" s="1">
        <v>3649000000</v>
      </c>
      <c r="G74" s="1">
        <f t="shared" si="2"/>
        <v>0</v>
      </c>
      <c r="I74" s="2">
        <f t="shared" si="1"/>
        <v>3649000</v>
      </c>
    </row>
    <row r="75" spans="1:9" x14ac:dyDescent="0.3">
      <c r="I75" s="2">
        <f t="shared" si="1"/>
        <v>0</v>
      </c>
    </row>
    <row r="76" spans="1:9" x14ac:dyDescent="0.3">
      <c r="I76" s="2">
        <f t="shared" si="1"/>
        <v>0</v>
      </c>
    </row>
    <row r="77" spans="1:9" x14ac:dyDescent="0.3">
      <c r="A77" t="s">
        <v>54</v>
      </c>
      <c r="G77" s="3" t="s">
        <v>16</v>
      </c>
      <c r="I77" s="2">
        <f t="shared" si="1"/>
        <v>0</v>
      </c>
    </row>
    <row r="78" spans="1:9" x14ac:dyDescent="0.3">
      <c r="A78" s="13" t="s">
        <v>0</v>
      </c>
      <c r="B78" s="13"/>
      <c r="C78" s="13"/>
      <c r="D78" s="13"/>
      <c r="E78" s="4" t="s">
        <v>31</v>
      </c>
      <c r="F78" s="4" t="s">
        <v>32</v>
      </c>
      <c r="G78" s="4" t="s">
        <v>33</v>
      </c>
      <c r="I78" s="2" t="e">
        <f t="shared" si="1"/>
        <v>#VALUE!</v>
      </c>
    </row>
    <row r="79" spans="1:9" x14ac:dyDescent="0.3">
      <c r="A79" s="12" t="s">
        <v>1</v>
      </c>
      <c r="B79" s="12"/>
      <c r="C79" s="12"/>
      <c r="D79" s="12"/>
      <c r="E79" s="1">
        <f>E80+E82+E86+E87</f>
        <v>7532317080</v>
      </c>
      <c r="F79" s="1">
        <f>F80+F82+F86+F87</f>
        <v>7396053120</v>
      </c>
      <c r="G79" s="1">
        <f>G80+G82+G86+G87</f>
        <v>136263960</v>
      </c>
      <c r="I79" s="2">
        <f t="shared" si="1"/>
        <v>7396053</v>
      </c>
    </row>
    <row r="80" spans="1:9" x14ac:dyDescent="0.3">
      <c r="A80" s="6"/>
      <c r="B80" s="12" t="s">
        <v>69</v>
      </c>
      <c r="C80" s="12"/>
      <c r="D80" s="12"/>
      <c r="E80" s="1">
        <f>E81</f>
        <v>21400000</v>
      </c>
      <c r="F80" s="1">
        <f>F81</f>
        <v>21400000</v>
      </c>
      <c r="G80" s="1">
        <f>G81</f>
        <v>0</v>
      </c>
      <c r="I80" s="2">
        <f t="shared" si="1"/>
        <v>21400</v>
      </c>
    </row>
    <row r="81" spans="1:9" x14ac:dyDescent="0.3">
      <c r="A81" s="6"/>
      <c r="B81" s="6"/>
      <c r="C81" s="14" t="s">
        <v>18</v>
      </c>
      <c r="D81" s="15"/>
      <c r="E81" s="1">
        <v>21400000</v>
      </c>
      <c r="F81" s="1">
        <v>21400000</v>
      </c>
      <c r="G81" s="1">
        <f>E81-F81</f>
        <v>0</v>
      </c>
      <c r="I81" s="2">
        <f t="shared" si="1"/>
        <v>21400</v>
      </c>
    </row>
    <row r="82" spans="1:9" x14ac:dyDescent="0.3">
      <c r="A82" s="6"/>
      <c r="B82" s="12" t="s">
        <v>62</v>
      </c>
      <c r="C82" s="12"/>
      <c r="D82" s="12"/>
      <c r="E82" s="1">
        <f>E83+E84+E85</f>
        <v>2731197580</v>
      </c>
      <c r="F82" s="1">
        <f>F83+F84+F85</f>
        <v>2594933620</v>
      </c>
      <c r="G82" s="1">
        <f>G83+G84+G85</f>
        <v>136263960</v>
      </c>
      <c r="I82" s="2">
        <f t="shared" si="1"/>
        <v>2594934</v>
      </c>
    </row>
    <row r="83" spans="1:9" x14ac:dyDescent="0.3">
      <c r="A83" s="6"/>
      <c r="B83" s="6"/>
      <c r="C83" s="14" t="s">
        <v>47</v>
      </c>
      <c r="D83" s="15"/>
      <c r="E83" s="1">
        <v>1987274580</v>
      </c>
      <c r="F83" s="1">
        <v>1981717390</v>
      </c>
      <c r="G83" s="1">
        <f>E83-F83</f>
        <v>5557190</v>
      </c>
      <c r="I83" s="2">
        <f t="shared" si="1"/>
        <v>1981717</v>
      </c>
    </row>
    <row r="84" spans="1:9" x14ac:dyDescent="0.3">
      <c r="A84" s="6"/>
      <c r="B84" s="6"/>
      <c r="C84" s="12" t="s">
        <v>63</v>
      </c>
      <c r="D84" s="12"/>
      <c r="E84" s="1"/>
      <c r="F84" s="1"/>
      <c r="G84" s="1">
        <f>E84-F84</f>
        <v>0</v>
      </c>
      <c r="I84" s="2">
        <f t="shared" si="1"/>
        <v>0</v>
      </c>
    </row>
    <row r="85" spans="1:9" x14ac:dyDescent="0.3">
      <c r="A85" s="6"/>
      <c r="B85" s="6"/>
      <c r="C85" s="12" t="s">
        <v>48</v>
      </c>
      <c r="D85" s="12"/>
      <c r="E85" s="1">
        <v>743923000</v>
      </c>
      <c r="F85" s="1">
        <v>613216230</v>
      </c>
      <c r="G85" s="1">
        <f>E85-F85</f>
        <v>130706770</v>
      </c>
      <c r="I85" s="2">
        <f t="shared" si="1"/>
        <v>613216</v>
      </c>
    </row>
    <row r="86" spans="1:9" x14ac:dyDescent="0.3">
      <c r="A86" s="6"/>
      <c r="B86" s="12" t="s">
        <v>64</v>
      </c>
      <c r="C86" s="12"/>
      <c r="D86" s="12"/>
      <c r="E86" s="1">
        <v>1130719500</v>
      </c>
      <c r="F86" s="1">
        <v>1130719500</v>
      </c>
      <c r="G86" s="1">
        <f>E86-F86</f>
        <v>0</v>
      </c>
      <c r="I86" s="2">
        <f t="shared" si="1"/>
        <v>1130720</v>
      </c>
    </row>
    <row r="87" spans="1:9" x14ac:dyDescent="0.3">
      <c r="A87" s="6"/>
      <c r="B87" s="12" t="s">
        <v>73</v>
      </c>
      <c r="C87" s="12"/>
      <c r="D87" s="12"/>
      <c r="E87" s="1">
        <v>3649000000</v>
      </c>
      <c r="F87" s="1">
        <v>3649000000</v>
      </c>
      <c r="G87" s="1">
        <f>E87-F87</f>
        <v>0</v>
      </c>
      <c r="I87" s="2">
        <f t="shared" si="1"/>
        <v>3649000</v>
      </c>
    </row>
    <row r="88" spans="1:9" ht="17.25" customHeight="1" x14ac:dyDescent="0.3"/>
    <row r="90" spans="1:9" x14ac:dyDescent="0.3">
      <c r="A90" t="s">
        <v>79</v>
      </c>
    </row>
    <row r="91" spans="1:9" x14ac:dyDescent="0.3">
      <c r="E91" s="3" t="s">
        <v>16</v>
      </c>
    </row>
    <row r="92" spans="1:9" x14ac:dyDescent="0.3">
      <c r="A92" s="13" t="s">
        <v>0</v>
      </c>
      <c r="B92" s="13"/>
      <c r="C92" s="13"/>
      <c r="D92" s="13"/>
      <c r="E92" s="4" t="s">
        <v>80</v>
      </c>
    </row>
    <row r="93" spans="1:9" x14ac:dyDescent="0.3">
      <c r="A93" s="14" t="s">
        <v>81</v>
      </c>
      <c r="B93" s="16"/>
      <c r="C93" s="16"/>
      <c r="D93" s="15"/>
      <c r="E93" s="1">
        <f>SUM(E94:E100)</f>
        <v>39498347631</v>
      </c>
      <c r="G93" s="2">
        <f>ROUND(E93/1000,0)</f>
        <v>39498348</v>
      </c>
    </row>
    <row r="94" spans="1:9" x14ac:dyDescent="0.3">
      <c r="A94" s="6"/>
      <c r="B94" s="12" t="s">
        <v>6</v>
      </c>
      <c r="C94" s="12"/>
      <c r="D94" s="12"/>
      <c r="E94" s="1">
        <v>4159892810</v>
      </c>
      <c r="G94" s="2">
        <f t="shared" ref="G94:G124" si="3">ROUND(E94/1000,0)</f>
        <v>4159893</v>
      </c>
    </row>
    <row r="95" spans="1:9" x14ac:dyDescent="0.3">
      <c r="A95" s="6"/>
      <c r="B95" s="12" t="s">
        <v>82</v>
      </c>
      <c r="C95" s="12"/>
      <c r="D95" s="12"/>
      <c r="E95" s="1">
        <v>2118423450</v>
      </c>
      <c r="G95" s="2">
        <f t="shared" si="3"/>
        <v>2118423</v>
      </c>
    </row>
    <row r="96" spans="1:9" x14ac:dyDescent="0.3">
      <c r="A96" s="6"/>
      <c r="B96" s="12" t="s">
        <v>14</v>
      </c>
      <c r="C96" s="12"/>
      <c r="D96" s="12"/>
      <c r="E96" s="1"/>
      <c r="G96" s="2">
        <f t="shared" si="3"/>
        <v>0</v>
      </c>
    </row>
    <row r="97" spans="1:7" x14ac:dyDescent="0.3">
      <c r="A97" s="6"/>
      <c r="B97" s="12" t="s">
        <v>56</v>
      </c>
      <c r="C97" s="12"/>
      <c r="D97" s="12"/>
      <c r="E97" s="1">
        <v>279895490</v>
      </c>
      <c r="G97" s="2">
        <f t="shared" si="3"/>
        <v>279895</v>
      </c>
    </row>
    <row r="98" spans="1:7" x14ac:dyDescent="0.3">
      <c r="A98" s="6"/>
      <c r="B98" s="12" t="s">
        <v>57</v>
      </c>
      <c r="C98" s="12"/>
      <c r="D98" s="12"/>
      <c r="E98" s="1"/>
      <c r="G98" s="2">
        <f t="shared" si="3"/>
        <v>0</v>
      </c>
    </row>
    <row r="99" spans="1:7" x14ac:dyDescent="0.3">
      <c r="A99" s="6"/>
      <c r="B99" s="12" t="s">
        <v>41</v>
      </c>
      <c r="C99" s="12"/>
      <c r="D99" s="12"/>
      <c r="E99" s="1">
        <v>23135799900</v>
      </c>
      <c r="G99" s="2">
        <f t="shared" si="3"/>
        <v>23135800</v>
      </c>
    </row>
    <row r="100" spans="1:7" x14ac:dyDescent="0.3">
      <c r="A100" s="6"/>
      <c r="B100" s="12" t="s">
        <v>83</v>
      </c>
      <c r="C100" s="12"/>
      <c r="D100" s="12"/>
      <c r="E100" s="1">
        <f>SUM(E101:E104)</f>
        <v>9804335981</v>
      </c>
      <c r="G100" s="2">
        <f t="shared" si="3"/>
        <v>9804336</v>
      </c>
    </row>
    <row r="101" spans="1:7" x14ac:dyDescent="0.3">
      <c r="A101" s="6"/>
      <c r="B101" s="6"/>
      <c r="C101" s="14" t="s">
        <v>58</v>
      </c>
      <c r="D101" s="15"/>
      <c r="E101" s="1">
        <v>2260966271</v>
      </c>
      <c r="G101" s="2">
        <f t="shared" si="3"/>
        <v>2260966</v>
      </c>
    </row>
    <row r="102" spans="1:7" x14ac:dyDescent="0.3">
      <c r="A102" s="6"/>
      <c r="B102" s="6"/>
      <c r="C102" s="12" t="s">
        <v>95</v>
      </c>
      <c r="D102" s="12"/>
      <c r="E102" s="1">
        <v>2763649710</v>
      </c>
      <c r="G102" s="2">
        <f t="shared" si="3"/>
        <v>2763650</v>
      </c>
    </row>
    <row r="103" spans="1:7" x14ac:dyDescent="0.3">
      <c r="A103" s="6"/>
      <c r="B103" s="6"/>
      <c r="C103" s="12" t="s">
        <v>60</v>
      </c>
      <c r="D103" s="12"/>
      <c r="E103" s="1">
        <v>1130720000</v>
      </c>
      <c r="G103" s="2">
        <f t="shared" si="3"/>
        <v>1130720</v>
      </c>
    </row>
    <row r="104" spans="1:7" x14ac:dyDescent="0.3">
      <c r="A104" s="6"/>
      <c r="B104" s="6"/>
      <c r="C104" s="12" t="s">
        <v>75</v>
      </c>
      <c r="D104" s="12"/>
      <c r="E104" s="1">
        <v>3649000000</v>
      </c>
      <c r="G104" s="2">
        <f t="shared" si="3"/>
        <v>3649000</v>
      </c>
    </row>
    <row r="105" spans="1:7" x14ac:dyDescent="0.3">
      <c r="A105" s="14" t="s">
        <v>84</v>
      </c>
      <c r="B105" s="16"/>
      <c r="C105" s="16"/>
      <c r="D105" s="15"/>
      <c r="E105" s="1">
        <f>SUM(E106:E113)</f>
        <v>36293451793</v>
      </c>
      <c r="G105" s="2">
        <f t="shared" si="3"/>
        <v>36293452</v>
      </c>
    </row>
    <row r="106" spans="1:7" x14ac:dyDescent="0.3">
      <c r="A106" s="6"/>
      <c r="B106" s="12" t="s">
        <v>18</v>
      </c>
      <c r="C106" s="12"/>
      <c r="D106" s="12"/>
      <c r="E106" s="1">
        <v>5493544707</v>
      </c>
      <c r="G106" s="2">
        <f t="shared" si="3"/>
        <v>5493545</v>
      </c>
    </row>
    <row r="107" spans="1:7" x14ac:dyDescent="0.3">
      <c r="A107" s="6"/>
      <c r="B107" s="12" t="s">
        <v>65</v>
      </c>
      <c r="C107" s="12"/>
      <c r="D107" s="12"/>
      <c r="E107" s="1">
        <v>42650090</v>
      </c>
      <c r="G107" s="2">
        <f t="shared" si="3"/>
        <v>42650</v>
      </c>
    </row>
    <row r="108" spans="1:7" x14ac:dyDescent="0.3">
      <c r="A108" s="6"/>
      <c r="B108" s="12" t="s">
        <v>92</v>
      </c>
      <c r="C108" s="12"/>
      <c r="D108" s="12"/>
      <c r="E108" s="1">
        <v>20975485436</v>
      </c>
      <c r="G108" s="2">
        <f t="shared" si="3"/>
        <v>20975485</v>
      </c>
    </row>
    <row r="109" spans="1:7" x14ac:dyDescent="0.3">
      <c r="A109" s="6"/>
      <c r="B109" s="12" t="s">
        <v>90</v>
      </c>
      <c r="C109" s="12"/>
      <c r="D109" s="12"/>
      <c r="E109" s="1"/>
      <c r="G109" s="2">
        <f t="shared" si="3"/>
        <v>0</v>
      </c>
    </row>
    <row r="110" spans="1:7" x14ac:dyDescent="0.3">
      <c r="A110" s="6"/>
      <c r="B110" s="12" t="s">
        <v>48</v>
      </c>
      <c r="C110" s="12"/>
      <c r="D110" s="12"/>
      <c r="E110" s="1"/>
      <c r="G110" s="2">
        <f t="shared" si="3"/>
        <v>0</v>
      </c>
    </row>
    <row r="111" spans="1:7" x14ac:dyDescent="0.3">
      <c r="A111" s="6"/>
      <c r="B111" s="12" t="s">
        <v>93</v>
      </c>
      <c r="C111" s="12"/>
      <c r="D111" s="12"/>
      <c r="E111" s="1">
        <v>2200518440</v>
      </c>
      <c r="G111" s="2">
        <f t="shared" si="3"/>
        <v>2200518</v>
      </c>
    </row>
    <row r="112" spans="1:7" x14ac:dyDescent="0.3">
      <c r="A112" s="6"/>
      <c r="B112" s="12" t="s">
        <v>71</v>
      </c>
      <c r="C112" s="12"/>
      <c r="D112" s="12"/>
      <c r="E112" s="1">
        <v>185200000</v>
      </c>
      <c r="G112" s="2">
        <f t="shared" si="3"/>
        <v>185200</v>
      </c>
    </row>
    <row r="113" spans="1:7" x14ac:dyDescent="0.3">
      <c r="A113" s="6"/>
      <c r="B113" s="12" t="s">
        <v>85</v>
      </c>
      <c r="C113" s="12"/>
      <c r="D113" s="12"/>
      <c r="E113" s="1">
        <f>SUM(E114:E117)</f>
        <v>7396053120</v>
      </c>
      <c r="G113" s="2">
        <f t="shared" si="3"/>
        <v>7396053</v>
      </c>
    </row>
    <row r="114" spans="1:7" x14ac:dyDescent="0.3">
      <c r="A114" s="6"/>
      <c r="B114" s="6"/>
      <c r="C114" s="14" t="s">
        <v>69</v>
      </c>
      <c r="D114" s="15"/>
      <c r="E114" s="1">
        <v>21400000</v>
      </c>
      <c r="G114" s="2">
        <f t="shared" si="3"/>
        <v>21400</v>
      </c>
    </row>
    <row r="115" spans="1:7" x14ac:dyDescent="0.3">
      <c r="A115" s="6"/>
      <c r="B115" s="6"/>
      <c r="C115" s="14" t="s">
        <v>62</v>
      </c>
      <c r="D115" s="15"/>
      <c r="E115" s="1">
        <v>2594933620</v>
      </c>
      <c r="G115" s="2">
        <f t="shared" si="3"/>
        <v>2594934</v>
      </c>
    </row>
    <row r="116" spans="1:7" x14ac:dyDescent="0.3">
      <c r="A116" s="6"/>
      <c r="B116" s="6"/>
      <c r="C116" s="12" t="s">
        <v>64</v>
      </c>
      <c r="D116" s="12"/>
      <c r="E116" s="1">
        <v>1130719500</v>
      </c>
      <c r="G116" s="2">
        <f t="shared" si="3"/>
        <v>1130720</v>
      </c>
    </row>
    <row r="117" spans="1:7" x14ac:dyDescent="0.3">
      <c r="A117" s="6"/>
      <c r="B117" s="6"/>
      <c r="C117" s="12" t="s">
        <v>73</v>
      </c>
      <c r="D117" s="12"/>
      <c r="E117" s="1">
        <v>3649000000</v>
      </c>
      <c r="G117" s="2">
        <f t="shared" si="3"/>
        <v>3649000</v>
      </c>
    </row>
    <row r="118" spans="1:7" x14ac:dyDescent="0.3">
      <c r="A118" s="14" t="s">
        <v>91</v>
      </c>
      <c r="B118" s="16"/>
      <c r="C118" s="16"/>
      <c r="D118" s="15"/>
      <c r="E118" s="1">
        <f>E119+E120+E121+E122+E123-E124</f>
        <v>3204895838</v>
      </c>
      <c r="G118" s="2">
        <f t="shared" si="3"/>
        <v>3204896</v>
      </c>
    </row>
    <row r="119" spans="1:7" x14ac:dyDescent="0.3">
      <c r="A119" s="6"/>
      <c r="B119" s="12" t="s">
        <v>58</v>
      </c>
      <c r="C119" s="12"/>
      <c r="D119" s="12"/>
      <c r="E119" s="1">
        <v>1694630348</v>
      </c>
      <c r="G119" s="2">
        <f t="shared" si="3"/>
        <v>1694630</v>
      </c>
    </row>
    <row r="120" spans="1:7" x14ac:dyDescent="0.3">
      <c r="A120" s="6"/>
      <c r="B120" s="12" t="s">
        <v>86</v>
      </c>
      <c r="C120" s="12"/>
      <c r="D120" s="12"/>
      <c r="E120" s="1">
        <v>58344000</v>
      </c>
      <c r="G120" s="2">
        <f t="shared" si="3"/>
        <v>58344</v>
      </c>
    </row>
    <row r="121" spans="1:7" x14ac:dyDescent="0.3">
      <c r="A121" s="6"/>
      <c r="B121" s="12" t="s">
        <v>87</v>
      </c>
      <c r="C121" s="12"/>
      <c r="D121" s="12"/>
      <c r="E121" s="1">
        <v>40000000</v>
      </c>
      <c r="G121" s="2">
        <f t="shared" si="3"/>
        <v>40000</v>
      </c>
    </row>
    <row r="122" spans="1:7" x14ac:dyDescent="0.3">
      <c r="A122" s="6"/>
      <c r="B122" s="12" t="s">
        <v>88</v>
      </c>
      <c r="C122" s="12"/>
      <c r="D122" s="12"/>
      <c r="E122" s="1">
        <v>27034000</v>
      </c>
      <c r="G122" s="2">
        <f t="shared" si="3"/>
        <v>27034</v>
      </c>
    </row>
    <row r="123" spans="1:7" x14ac:dyDescent="0.3">
      <c r="A123" s="6"/>
      <c r="B123" s="12" t="s">
        <v>89</v>
      </c>
      <c r="C123" s="12"/>
      <c r="D123" s="12"/>
      <c r="E123" s="1">
        <v>1384887490</v>
      </c>
      <c r="G123" s="2">
        <f t="shared" si="3"/>
        <v>1384887</v>
      </c>
    </row>
    <row r="124" spans="1:7" x14ac:dyDescent="0.3">
      <c r="A124" s="6"/>
      <c r="B124" s="12" t="s">
        <v>94</v>
      </c>
      <c r="C124" s="12"/>
      <c r="D124" s="12"/>
      <c r="E124" s="1"/>
      <c r="G124" s="2">
        <f t="shared" si="3"/>
        <v>0</v>
      </c>
    </row>
  </sheetData>
  <mergeCells count="91">
    <mergeCell ref="B124:D124"/>
    <mergeCell ref="A118:D118"/>
    <mergeCell ref="B119:D119"/>
    <mergeCell ref="B120:D120"/>
    <mergeCell ref="B121:D121"/>
    <mergeCell ref="B122:D122"/>
    <mergeCell ref="B123:D123"/>
    <mergeCell ref="C117:D117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C114:D114"/>
    <mergeCell ref="C115:D115"/>
    <mergeCell ref="C116:D116"/>
    <mergeCell ref="A105:D105"/>
    <mergeCell ref="B94:D94"/>
    <mergeCell ref="B95:D95"/>
    <mergeCell ref="B96:D96"/>
    <mergeCell ref="B97:D97"/>
    <mergeCell ref="B98:D98"/>
    <mergeCell ref="B99:D99"/>
    <mergeCell ref="B100:D100"/>
    <mergeCell ref="C101:D101"/>
    <mergeCell ref="C102:D102"/>
    <mergeCell ref="C103:D103"/>
    <mergeCell ref="C104:D104"/>
    <mergeCell ref="A79:D79"/>
    <mergeCell ref="B60:D60"/>
    <mergeCell ref="C61:D61"/>
    <mergeCell ref="A66:D66"/>
    <mergeCell ref="A67:D67"/>
    <mergeCell ref="B68:D68"/>
    <mergeCell ref="C69:D69"/>
    <mergeCell ref="C70:D70"/>
    <mergeCell ref="C71:D71"/>
    <mergeCell ref="B72:D72"/>
    <mergeCell ref="B73:D73"/>
    <mergeCell ref="A78:D78"/>
    <mergeCell ref="A51:D51"/>
    <mergeCell ref="C57:D57"/>
    <mergeCell ref="B58:D58"/>
    <mergeCell ref="A93:D93"/>
    <mergeCell ref="B80:D80"/>
    <mergeCell ref="C81:D81"/>
    <mergeCell ref="B82:D82"/>
    <mergeCell ref="C83:D83"/>
    <mergeCell ref="C84:D84"/>
    <mergeCell ref="C85:D85"/>
    <mergeCell ref="B86:D86"/>
    <mergeCell ref="C59:D59"/>
    <mergeCell ref="C53:D53"/>
    <mergeCell ref="B74:D74"/>
    <mergeCell ref="B87:D87"/>
    <mergeCell ref="A92:D92"/>
    <mergeCell ref="A41:D41"/>
    <mergeCell ref="B42:D42"/>
    <mergeCell ref="C43:D43"/>
    <mergeCell ref="C44:D44"/>
    <mergeCell ref="A50:D50"/>
    <mergeCell ref="C28:D28"/>
    <mergeCell ref="C31:D31"/>
    <mergeCell ref="B35:D35"/>
    <mergeCell ref="C36:D36"/>
    <mergeCell ref="A40:D40"/>
    <mergeCell ref="C54:D54"/>
    <mergeCell ref="C55:D55"/>
    <mergeCell ref="B56:D56"/>
    <mergeCell ref="C27:D27"/>
    <mergeCell ref="B10:D10"/>
    <mergeCell ref="C11:D11"/>
    <mergeCell ref="C12:D12"/>
    <mergeCell ref="C13:D13"/>
    <mergeCell ref="B14:D14"/>
    <mergeCell ref="C15:D15"/>
    <mergeCell ref="A18:D18"/>
    <mergeCell ref="A19:D19"/>
    <mergeCell ref="B20:D20"/>
    <mergeCell ref="C21:D21"/>
    <mergeCell ref="C24:D24"/>
    <mergeCell ref="B52:D52"/>
    <mergeCell ref="C9:D9"/>
    <mergeCell ref="A4:D4"/>
    <mergeCell ref="A5:D5"/>
    <mergeCell ref="B6:D6"/>
    <mergeCell ref="C7:D7"/>
    <mergeCell ref="C8:D8"/>
  </mergeCells>
  <phoneticPr fontId="1" type="noConversion"/>
  <pageMargins left="0.7" right="0.7" top="0.75" bottom="0.75" header="0.3" footer="0.3"/>
  <pageSetup paperSize="9" scale="71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view="pageBreakPreview" zoomScaleSheetLayoutView="100" workbookViewId="0">
      <pane xSplit="4" ySplit="4" topLeftCell="E23" activePane="bottomRight" state="frozen"/>
      <selection pane="topRight" activeCell="E1" sqref="E1"/>
      <selection pane="bottomLeft" activeCell="A4" sqref="A4"/>
      <selection pane="bottomRight" activeCell="E29" sqref="E29"/>
    </sheetView>
  </sheetViews>
  <sheetFormatPr defaultRowHeight="16.5" x14ac:dyDescent="0.3"/>
  <cols>
    <col min="1" max="3" width="10.125" customWidth="1"/>
    <col min="4" max="4" width="21" customWidth="1"/>
    <col min="5" max="5" width="20.25" customWidth="1"/>
    <col min="6" max="6" width="20.25" style="11" customWidth="1"/>
    <col min="7" max="7" width="20.25" customWidth="1"/>
    <col min="9" max="9" width="11.875" style="8" bestFit="1" customWidth="1"/>
  </cols>
  <sheetData>
    <row r="1" spans="1:9" x14ac:dyDescent="0.3">
      <c r="A1" t="s">
        <v>100</v>
      </c>
    </row>
    <row r="2" spans="1:9" x14ac:dyDescent="0.3">
      <c r="A2" t="s">
        <v>36</v>
      </c>
    </row>
    <row r="3" spans="1:9" ht="15.95" customHeight="1" x14ac:dyDescent="0.3">
      <c r="A3" t="s">
        <v>34</v>
      </c>
      <c r="G3" s="3" t="s">
        <v>16</v>
      </c>
    </row>
    <row r="4" spans="1:9" ht="15.95" customHeight="1" x14ac:dyDescent="0.3">
      <c r="A4" s="13" t="s">
        <v>0</v>
      </c>
      <c r="B4" s="13"/>
      <c r="C4" s="13"/>
      <c r="D4" s="13"/>
      <c r="E4" s="4" t="s">
        <v>2</v>
      </c>
      <c r="F4" s="9" t="s">
        <v>3</v>
      </c>
      <c r="G4" s="4" t="s">
        <v>4</v>
      </c>
    </row>
    <row r="5" spans="1:9" ht="15.95" customHeight="1" x14ac:dyDescent="0.3">
      <c r="A5" s="12" t="s">
        <v>5</v>
      </c>
      <c r="B5" s="12"/>
      <c r="C5" s="12"/>
      <c r="D5" s="12"/>
      <c r="E5" s="1">
        <f>E6+E10+E14</f>
        <v>7494957892</v>
      </c>
      <c r="F5" s="10">
        <f>F6+F10+F14</f>
        <v>7392297642</v>
      </c>
      <c r="G5" s="1">
        <f>G6+G10+G14</f>
        <v>102660250</v>
      </c>
      <c r="I5" s="8">
        <f>ROUND(F5/1000,0)</f>
        <v>7392298</v>
      </c>
    </row>
    <row r="6" spans="1:9" ht="15.95" customHeight="1" x14ac:dyDescent="0.3">
      <c r="A6" s="6"/>
      <c r="B6" s="12" t="s">
        <v>6</v>
      </c>
      <c r="C6" s="12"/>
      <c r="D6" s="12"/>
      <c r="E6" s="1">
        <f>E7+E8+E9</f>
        <v>3655092000</v>
      </c>
      <c r="F6" s="10">
        <f>F7+F8+F9</f>
        <v>3552431750</v>
      </c>
      <c r="G6" s="1">
        <f>G7+G8+G9</f>
        <v>102660250</v>
      </c>
      <c r="I6" s="8">
        <f t="shared" ref="I6:I66" si="0">ROUND(F6/1000,0)</f>
        <v>3552432</v>
      </c>
    </row>
    <row r="7" spans="1:9" ht="15.95" customHeight="1" x14ac:dyDescent="0.3">
      <c r="A7" s="6"/>
      <c r="B7" s="6"/>
      <c r="C7" s="12" t="s">
        <v>7</v>
      </c>
      <c r="D7" s="12"/>
      <c r="E7" s="1">
        <v>3243857000</v>
      </c>
      <c r="F7" s="10">
        <v>3141196750</v>
      </c>
      <c r="G7" s="1">
        <f>E7-F7</f>
        <v>102660250</v>
      </c>
      <c r="I7" s="8">
        <f t="shared" si="0"/>
        <v>3141197</v>
      </c>
    </row>
    <row r="8" spans="1:9" ht="15.95" customHeight="1" x14ac:dyDescent="0.3">
      <c r="A8" s="6"/>
      <c r="B8" s="6"/>
      <c r="C8" s="12" t="s">
        <v>8</v>
      </c>
      <c r="D8" s="12"/>
      <c r="E8" s="1">
        <v>411235000</v>
      </c>
      <c r="F8" s="10">
        <v>411235000</v>
      </c>
      <c r="G8" s="1">
        <f>E8-F8</f>
        <v>0</v>
      </c>
      <c r="I8" s="8">
        <f t="shared" si="0"/>
        <v>411235</v>
      </c>
    </row>
    <row r="9" spans="1:9" ht="15.95" customHeight="1" x14ac:dyDescent="0.3">
      <c r="A9" s="6"/>
      <c r="B9" s="6"/>
      <c r="C9" s="12" t="s">
        <v>9</v>
      </c>
      <c r="D9" s="12"/>
      <c r="E9" s="1"/>
      <c r="F9" s="10"/>
      <c r="G9" s="1">
        <f>E9-F9</f>
        <v>0</v>
      </c>
      <c r="I9" s="8">
        <f t="shared" si="0"/>
        <v>0</v>
      </c>
    </row>
    <row r="10" spans="1:9" ht="15.95" customHeight="1" x14ac:dyDescent="0.3">
      <c r="A10" s="6"/>
      <c r="B10" s="12" t="s">
        <v>10</v>
      </c>
      <c r="C10" s="12"/>
      <c r="D10" s="12"/>
      <c r="E10" s="1">
        <f>E11+E12+E13</f>
        <v>3839865892</v>
      </c>
      <c r="F10" s="10">
        <f>F11+F12+F13</f>
        <v>3839865892</v>
      </c>
      <c r="G10" s="1">
        <f>G11+G12+G13</f>
        <v>0</v>
      </c>
      <c r="I10" s="8">
        <f t="shared" si="0"/>
        <v>3839866</v>
      </c>
    </row>
    <row r="11" spans="1:9" ht="15.95" customHeight="1" x14ac:dyDescent="0.3">
      <c r="A11" s="6"/>
      <c r="B11" s="6"/>
      <c r="C11" s="12" t="s">
        <v>11</v>
      </c>
      <c r="D11" s="12"/>
      <c r="E11" s="1">
        <v>205069892</v>
      </c>
      <c r="F11" s="10">
        <v>205069892</v>
      </c>
      <c r="G11" s="1">
        <f>E11-F11</f>
        <v>0</v>
      </c>
      <c r="I11" s="8">
        <f t="shared" si="0"/>
        <v>205070</v>
      </c>
    </row>
    <row r="12" spans="1:9" ht="15.95" customHeight="1" x14ac:dyDescent="0.3">
      <c r="A12" s="6"/>
      <c r="B12" s="6"/>
      <c r="C12" s="12" t="s">
        <v>12</v>
      </c>
      <c r="D12" s="12"/>
      <c r="E12" s="1">
        <v>3634796000</v>
      </c>
      <c r="F12" s="10">
        <v>3634796000</v>
      </c>
      <c r="G12" s="1">
        <f>E12-F12</f>
        <v>0</v>
      </c>
      <c r="I12" s="8">
        <f t="shared" si="0"/>
        <v>3634796</v>
      </c>
    </row>
    <row r="13" spans="1:9" ht="15.95" customHeight="1" x14ac:dyDescent="0.3">
      <c r="A13" s="6"/>
      <c r="B13" s="6"/>
      <c r="C13" s="12" t="s">
        <v>13</v>
      </c>
      <c r="D13" s="12"/>
      <c r="E13" s="1"/>
      <c r="F13" s="10"/>
      <c r="G13" s="1">
        <f>E13-F13</f>
        <v>0</v>
      </c>
      <c r="I13" s="8">
        <f t="shared" si="0"/>
        <v>0</v>
      </c>
    </row>
    <row r="14" spans="1:9" ht="15.95" customHeight="1" x14ac:dyDescent="0.3">
      <c r="A14" s="6"/>
      <c r="B14" s="12" t="s">
        <v>14</v>
      </c>
      <c r="C14" s="12"/>
      <c r="D14" s="12"/>
      <c r="E14" s="1">
        <f>E15</f>
        <v>0</v>
      </c>
      <c r="F14" s="10">
        <f>F15</f>
        <v>0</v>
      </c>
      <c r="G14" s="1">
        <f>G15</f>
        <v>0</v>
      </c>
      <c r="I14" s="8">
        <f t="shared" si="0"/>
        <v>0</v>
      </c>
    </row>
    <row r="15" spans="1:9" ht="15.95" customHeight="1" x14ac:dyDescent="0.3">
      <c r="A15" s="6"/>
      <c r="B15" s="6"/>
      <c r="C15" s="12" t="s">
        <v>15</v>
      </c>
      <c r="D15" s="12"/>
      <c r="E15" s="1"/>
      <c r="F15" s="10"/>
      <c r="G15" s="1">
        <f>E15-F15</f>
        <v>0</v>
      </c>
      <c r="I15" s="8">
        <f t="shared" si="0"/>
        <v>0</v>
      </c>
    </row>
    <row r="16" spans="1:9" ht="15.95" customHeight="1" x14ac:dyDescent="0.3">
      <c r="I16" s="8">
        <f t="shared" si="0"/>
        <v>0</v>
      </c>
    </row>
    <row r="17" spans="1:9" ht="15.95" customHeight="1" x14ac:dyDescent="0.3">
      <c r="A17" t="s">
        <v>35</v>
      </c>
      <c r="G17" s="3" t="s">
        <v>16</v>
      </c>
      <c r="I17" s="8">
        <f t="shared" si="0"/>
        <v>0</v>
      </c>
    </row>
    <row r="18" spans="1:9" ht="15.95" customHeight="1" x14ac:dyDescent="0.3">
      <c r="A18" s="13" t="s">
        <v>0</v>
      </c>
      <c r="B18" s="13"/>
      <c r="C18" s="13"/>
      <c r="D18" s="13"/>
      <c r="E18" s="4" t="s">
        <v>31</v>
      </c>
      <c r="F18" s="9" t="s">
        <v>32</v>
      </c>
      <c r="G18" s="4" t="s">
        <v>33</v>
      </c>
      <c r="I18" s="8" t="e">
        <f t="shared" si="0"/>
        <v>#VALUE!</v>
      </c>
    </row>
    <row r="19" spans="1:9" ht="15.95" customHeight="1" x14ac:dyDescent="0.3">
      <c r="A19" s="12" t="s">
        <v>17</v>
      </c>
      <c r="B19" s="12"/>
      <c r="C19" s="12"/>
      <c r="D19" s="12"/>
      <c r="E19" s="1">
        <f>E20+E35</f>
        <v>5179389230</v>
      </c>
      <c r="F19" s="10">
        <f>F20+F35</f>
        <v>4981793340</v>
      </c>
      <c r="G19" s="1">
        <f>G20+G35</f>
        <v>197595890</v>
      </c>
      <c r="I19" s="8">
        <f t="shared" si="0"/>
        <v>4981793</v>
      </c>
    </row>
    <row r="20" spans="1:9" ht="15.95" customHeight="1" x14ac:dyDescent="0.3">
      <c r="A20" s="6"/>
      <c r="B20" s="12" t="s">
        <v>18</v>
      </c>
      <c r="C20" s="12"/>
      <c r="D20" s="12"/>
      <c r="E20" s="1">
        <f>E21+E24+E27+E28+E31</f>
        <v>5131020740</v>
      </c>
      <c r="F20" s="10">
        <f>F21+F24+F27+F28+F31</f>
        <v>4933424850</v>
      </c>
      <c r="G20" s="1">
        <f>G21+G24+G27+G28+G31</f>
        <v>197595890</v>
      </c>
      <c r="I20" s="8">
        <f t="shared" si="0"/>
        <v>4933425</v>
      </c>
    </row>
    <row r="21" spans="1:9" ht="15.95" customHeight="1" x14ac:dyDescent="0.3">
      <c r="A21" s="6"/>
      <c r="B21" s="6"/>
      <c r="C21" s="14" t="s">
        <v>19</v>
      </c>
      <c r="D21" s="15"/>
      <c r="E21" s="1">
        <f>E22+E23</f>
        <v>0</v>
      </c>
      <c r="F21" s="10">
        <f>F22+F23</f>
        <v>0</v>
      </c>
      <c r="G21" s="1">
        <f>G22+G23</f>
        <v>0</v>
      </c>
      <c r="I21" s="8">
        <f t="shared" si="0"/>
        <v>0</v>
      </c>
    </row>
    <row r="22" spans="1:9" ht="15.95" customHeight="1" x14ac:dyDescent="0.3">
      <c r="A22" s="6"/>
      <c r="B22" s="6"/>
      <c r="C22" s="6"/>
      <c r="D22" s="6" t="s">
        <v>20</v>
      </c>
      <c r="E22" s="1"/>
      <c r="F22" s="10"/>
      <c r="G22" s="1">
        <f>E22-F22</f>
        <v>0</v>
      </c>
      <c r="I22" s="8">
        <f t="shared" si="0"/>
        <v>0</v>
      </c>
    </row>
    <row r="23" spans="1:9" ht="15.95" customHeight="1" x14ac:dyDescent="0.3">
      <c r="A23" s="6"/>
      <c r="B23" s="6"/>
      <c r="C23" s="6"/>
      <c r="D23" s="6" t="s">
        <v>21</v>
      </c>
      <c r="E23" s="1"/>
      <c r="F23" s="10"/>
      <c r="G23" s="1">
        <f>E23-F23</f>
        <v>0</v>
      </c>
      <c r="I23" s="8">
        <f t="shared" si="0"/>
        <v>0</v>
      </c>
    </row>
    <row r="24" spans="1:9" ht="15.95" customHeight="1" x14ac:dyDescent="0.3">
      <c r="A24" s="6"/>
      <c r="B24" s="6"/>
      <c r="C24" s="12" t="s">
        <v>22</v>
      </c>
      <c r="D24" s="12"/>
      <c r="E24" s="1">
        <f>E25+E26</f>
        <v>3913592310</v>
      </c>
      <c r="F24" s="10">
        <f>F25+F26</f>
        <v>3716522420</v>
      </c>
      <c r="G24" s="1">
        <f>G25+G26</f>
        <v>197069890</v>
      </c>
      <c r="I24" s="8">
        <f t="shared" si="0"/>
        <v>3716522</v>
      </c>
    </row>
    <row r="25" spans="1:9" ht="15.95" customHeight="1" x14ac:dyDescent="0.3">
      <c r="A25" s="6"/>
      <c r="B25" s="6"/>
      <c r="C25" s="7"/>
      <c r="D25" s="7" t="s">
        <v>23</v>
      </c>
      <c r="E25" s="1">
        <v>2700000</v>
      </c>
      <c r="F25" s="10">
        <v>2700000</v>
      </c>
      <c r="G25" s="1">
        <f>E25-F25</f>
        <v>0</v>
      </c>
      <c r="I25" s="8">
        <f t="shared" si="0"/>
        <v>2700</v>
      </c>
    </row>
    <row r="26" spans="1:9" ht="15.95" customHeight="1" x14ac:dyDescent="0.3">
      <c r="A26" s="6"/>
      <c r="B26" s="6"/>
      <c r="C26" s="7"/>
      <c r="D26" s="7" t="s">
        <v>24</v>
      </c>
      <c r="E26" s="1">
        <v>3910892310</v>
      </c>
      <c r="F26" s="10">
        <v>3713822420</v>
      </c>
      <c r="G26" s="1">
        <f>E26-F26</f>
        <v>197069890</v>
      </c>
      <c r="I26" s="8">
        <f t="shared" si="0"/>
        <v>3713822</v>
      </c>
    </row>
    <row r="27" spans="1:9" ht="15.95" customHeight="1" x14ac:dyDescent="0.3">
      <c r="A27" s="6"/>
      <c r="B27" s="6"/>
      <c r="C27" s="14" t="s">
        <v>25</v>
      </c>
      <c r="D27" s="15"/>
      <c r="E27" s="1">
        <v>405017000</v>
      </c>
      <c r="F27" s="10">
        <v>404491000</v>
      </c>
      <c r="G27" s="1">
        <f>E27-F27</f>
        <v>526000</v>
      </c>
      <c r="I27" s="8">
        <f t="shared" si="0"/>
        <v>404491</v>
      </c>
    </row>
    <row r="28" spans="1:9" ht="15.95" customHeight="1" x14ac:dyDescent="0.3">
      <c r="A28" s="6"/>
      <c r="B28" s="6"/>
      <c r="C28" s="12" t="s">
        <v>26</v>
      </c>
      <c r="D28" s="12"/>
      <c r="E28" s="1">
        <f>E29+E30</f>
        <v>516860530</v>
      </c>
      <c r="F28" s="10">
        <f>F29+F30</f>
        <v>516860530</v>
      </c>
      <c r="G28" s="1">
        <f>G29+G30</f>
        <v>0</v>
      </c>
      <c r="I28" s="8">
        <f t="shared" si="0"/>
        <v>516861</v>
      </c>
    </row>
    <row r="29" spans="1:9" ht="15.95" customHeight="1" x14ac:dyDescent="0.3">
      <c r="A29" s="6"/>
      <c r="B29" s="6"/>
      <c r="C29" s="6"/>
      <c r="D29" s="5" t="s">
        <v>23</v>
      </c>
      <c r="E29" s="1">
        <v>447447300</v>
      </c>
      <c r="F29" s="10">
        <v>447447300</v>
      </c>
      <c r="G29" s="1">
        <f>E29-F29</f>
        <v>0</v>
      </c>
      <c r="I29" s="8">
        <f t="shared" si="0"/>
        <v>447447</v>
      </c>
    </row>
    <row r="30" spans="1:9" ht="15.95" customHeight="1" x14ac:dyDescent="0.3">
      <c r="A30" s="6"/>
      <c r="B30" s="6"/>
      <c r="C30" s="5"/>
      <c r="D30" s="5" t="s">
        <v>24</v>
      </c>
      <c r="E30" s="1">
        <v>69413230</v>
      </c>
      <c r="F30" s="10">
        <v>69413230</v>
      </c>
      <c r="G30" s="1">
        <f>E30-F30</f>
        <v>0</v>
      </c>
      <c r="I30" s="8">
        <f t="shared" si="0"/>
        <v>69413</v>
      </c>
    </row>
    <row r="31" spans="1:9" ht="15.95" customHeight="1" x14ac:dyDescent="0.3">
      <c r="A31" s="6"/>
      <c r="B31" s="6"/>
      <c r="C31" s="12" t="s">
        <v>27</v>
      </c>
      <c r="D31" s="12"/>
      <c r="E31" s="1">
        <f>E32+E33+E34</f>
        <v>295550900</v>
      </c>
      <c r="F31" s="10">
        <f>F32+F33+F34</f>
        <v>295550900</v>
      </c>
      <c r="G31" s="1">
        <f>G32+G33+G34</f>
        <v>0</v>
      </c>
      <c r="I31" s="8">
        <f t="shared" si="0"/>
        <v>295551</v>
      </c>
    </row>
    <row r="32" spans="1:9" ht="15.95" customHeight="1" x14ac:dyDescent="0.3">
      <c r="A32" s="6"/>
      <c r="B32" s="6"/>
      <c r="C32" s="6"/>
      <c r="D32" s="6" t="s">
        <v>23</v>
      </c>
      <c r="E32" s="1">
        <v>249493330</v>
      </c>
      <c r="F32" s="10">
        <v>249493330</v>
      </c>
      <c r="G32" s="1">
        <f>E32-F32</f>
        <v>0</v>
      </c>
      <c r="I32" s="8">
        <f t="shared" si="0"/>
        <v>249493</v>
      </c>
    </row>
    <row r="33" spans="1:9" ht="15.95" customHeight="1" x14ac:dyDescent="0.3">
      <c r="A33" s="6"/>
      <c r="B33" s="6"/>
      <c r="C33" s="6"/>
      <c r="D33" s="6" t="s">
        <v>24</v>
      </c>
      <c r="E33" s="1">
        <v>46057570</v>
      </c>
      <c r="F33" s="10">
        <v>46057570</v>
      </c>
      <c r="G33" s="1">
        <f>E33-F33</f>
        <v>0</v>
      </c>
      <c r="I33" s="8">
        <f t="shared" si="0"/>
        <v>46058</v>
      </c>
    </row>
    <row r="34" spans="1:9" ht="15.95" customHeight="1" x14ac:dyDescent="0.3">
      <c r="A34" s="6"/>
      <c r="B34" s="6"/>
      <c r="C34" s="5"/>
      <c r="D34" s="5" t="s">
        <v>28</v>
      </c>
      <c r="E34" s="1"/>
      <c r="F34" s="10"/>
      <c r="G34" s="1">
        <f>E34-F34</f>
        <v>0</v>
      </c>
      <c r="I34" s="8">
        <f t="shared" si="0"/>
        <v>0</v>
      </c>
    </row>
    <row r="35" spans="1:9" ht="15.95" customHeight="1" x14ac:dyDescent="0.3">
      <c r="A35" s="6"/>
      <c r="B35" s="12" t="s">
        <v>70</v>
      </c>
      <c r="C35" s="12"/>
      <c r="D35" s="12"/>
      <c r="E35" s="1">
        <f>E36</f>
        <v>48368490</v>
      </c>
      <c r="F35" s="10">
        <f>F36</f>
        <v>48368490</v>
      </c>
      <c r="G35" s="1">
        <f>G36</f>
        <v>0</v>
      </c>
      <c r="I35" s="8">
        <f t="shared" si="0"/>
        <v>48368</v>
      </c>
    </row>
    <row r="36" spans="1:9" ht="15.95" customHeight="1" x14ac:dyDescent="0.3">
      <c r="A36" s="6"/>
      <c r="B36" s="6"/>
      <c r="C36" s="12" t="s">
        <v>66</v>
      </c>
      <c r="D36" s="12"/>
      <c r="E36" s="1">
        <v>48368490</v>
      </c>
      <c r="F36" s="10">
        <v>48368490</v>
      </c>
      <c r="G36" s="1">
        <f>E36-F36</f>
        <v>0</v>
      </c>
      <c r="I36" s="8">
        <f t="shared" si="0"/>
        <v>48368</v>
      </c>
    </row>
    <row r="37" spans="1:9" ht="15.95" customHeight="1" x14ac:dyDescent="0.3">
      <c r="I37" s="8">
        <f t="shared" si="0"/>
        <v>0</v>
      </c>
    </row>
    <row r="38" spans="1:9" ht="15.95" customHeight="1" x14ac:dyDescent="0.3">
      <c r="A38" t="s">
        <v>37</v>
      </c>
      <c r="I38" s="8">
        <f t="shared" si="0"/>
        <v>0</v>
      </c>
    </row>
    <row r="39" spans="1:9" ht="15.95" customHeight="1" x14ac:dyDescent="0.3">
      <c r="A39" t="s">
        <v>38</v>
      </c>
      <c r="G39" s="3" t="s">
        <v>16</v>
      </c>
      <c r="I39" s="8">
        <f t="shared" si="0"/>
        <v>0</v>
      </c>
    </row>
    <row r="40" spans="1:9" ht="15.95" customHeight="1" x14ac:dyDescent="0.3">
      <c r="A40" s="13" t="s">
        <v>0</v>
      </c>
      <c r="B40" s="13"/>
      <c r="C40" s="13"/>
      <c r="D40" s="13"/>
      <c r="E40" s="4" t="s">
        <v>2</v>
      </c>
      <c r="F40" s="9" t="s">
        <v>3</v>
      </c>
      <c r="G40" s="4" t="s">
        <v>4</v>
      </c>
      <c r="I40" s="8" t="e">
        <f t="shared" si="0"/>
        <v>#VALUE!</v>
      </c>
    </row>
    <row r="41" spans="1:9" ht="15.95" customHeight="1" x14ac:dyDescent="0.3">
      <c r="A41" s="12" t="s">
        <v>40</v>
      </c>
      <c r="B41" s="12"/>
      <c r="C41" s="12"/>
      <c r="D41" s="12"/>
      <c r="E41" s="1">
        <f>E42</f>
        <v>18006892000</v>
      </c>
      <c r="F41" s="10">
        <f>F42</f>
        <v>18006892000</v>
      </c>
      <c r="G41" s="1">
        <f>G42</f>
        <v>0</v>
      </c>
      <c r="I41" s="8">
        <f t="shared" si="0"/>
        <v>18006892</v>
      </c>
    </row>
    <row r="42" spans="1:9" ht="15.95" customHeight="1" x14ac:dyDescent="0.3">
      <c r="A42" s="6"/>
      <c r="B42" s="12" t="s">
        <v>41</v>
      </c>
      <c r="C42" s="12"/>
      <c r="D42" s="12"/>
      <c r="E42" s="1">
        <f>E43+E44</f>
        <v>18006892000</v>
      </c>
      <c r="F42" s="10">
        <f>F43+F44</f>
        <v>18006892000</v>
      </c>
      <c r="G42" s="1">
        <f>G43+G44</f>
        <v>0</v>
      </c>
      <c r="I42" s="8">
        <f t="shared" si="0"/>
        <v>18006892</v>
      </c>
    </row>
    <row r="43" spans="1:9" ht="15.95" customHeight="1" x14ac:dyDescent="0.3">
      <c r="A43" s="6"/>
      <c r="B43" s="6"/>
      <c r="C43" s="12" t="s">
        <v>42</v>
      </c>
      <c r="D43" s="12"/>
      <c r="E43" s="1">
        <v>531892000</v>
      </c>
      <c r="F43" s="10">
        <v>531892000</v>
      </c>
      <c r="G43" s="1">
        <f>E43-F43</f>
        <v>0</v>
      </c>
      <c r="I43" s="8">
        <f t="shared" si="0"/>
        <v>531892</v>
      </c>
    </row>
    <row r="44" spans="1:9" ht="15.95" customHeight="1" x14ac:dyDescent="0.3">
      <c r="A44" s="6"/>
      <c r="B44" s="6"/>
      <c r="C44" s="12" t="s">
        <v>43</v>
      </c>
      <c r="D44" s="12"/>
      <c r="E44" s="1">
        <f>E45+E46+E47</f>
        <v>17475000000</v>
      </c>
      <c r="F44" s="10">
        <f>F45+F46+F47</f>
        <v>17475000000</v>
      </c>
      <c r="G44" s="1">
        <f>G45+G46+G47</f>
        <v>0</v>
      </c>
      <c r="I44" s="8">
        <f t="shared" si="0"/>
        <v>17475000</v>
      </c>
    </row>
    <row r="45" spans="1:9" ht="15.95" customHeight="1" x14ac:dyDescent="0.3">
      <c r="A45" s="6"/>
      <c r="B45" s="6"/>
      <c r="C45" s="5"/>
      <c r="D45" s="5" t="s">
        <v>44</v>
      </c>
      <c r="E45" s="1">
        <v>3780000000</v>
      </c>
      <c r="F45" s="10">
        <v>3780000000</v>
      </c>
      <c r="G45" s="1">
        <f>E45-F45</f>
        <v>0</v>
      </c>
      <c r="I45" s="8">
        <f t="shared" si="0"/>
        <v>3780000</v>
      </c>
    </row>
    <row r="46" spans="1:9" ht="15.95" customHeight="1" x14ac:dyDescent="0.3">
      <c r="A46" s="6"/>
      <c r="B46" s="6"/>
      <c r="C46" s="5"/>
      <c r="D46" s="5" t="s">
        <v>43</v>
      </c>
      <c r="E46" s="1">
        <v>11011000000</v>
      </c>
      <c r="F46" s="10">
        <v>11011000000</v>
      </c>
      <c r="G46" s="1">
        <f>E46-F46</f>
        <v>0</v>
      </c>
      <c r="I46" s="8">
        <f t="shared" si="0"/>
        <v>11011000</v>
      </c>
    </row>
    <row r="47" spans="1:9" ht="15.95" customHeight="1" x14ac:dyDescent="0.3">
      <c r="A47" s="6"/>
      <c r="B47" s="6"/>
      <c r="C47" s="5"/>
      <c r="D47" s="5" t="s">
        <v>45</v>
      </c>
      <c r="E47" s="1">
        <v>2684000000</v>
      </c>
      <c r="F47" s="10">
        <v>2684000000</v>
      </c>
      <c r="G47" s="1">
        <f>E47-F47</f>
        <v>0</v>
      </c>
      <c r="I47" s="8">
        <f t="shared" si="0"/>
        <v>2684000</v>
      </c>
    </row>
    <row r="48" spans="1:9" ht="15.95" customHeight="1" x14ac:dyDescent="0.3">
      <c r="I48" s="8">
        <f t="shared" si="0"/>
        <v>0</v>
      </c>
    </row>
    <row r="49" spans="1:9" ht="15.95" customHeight="1" x14ac:dyDescent="0.3">
      <c r="A49" t="s">
        <v>39</v>
      </c>
      <c r="G49" s="3" t="s">
        <v>16</v>
      </c>
      <c r="I49" s="8">
        <f t="shared" si="0"/>
        <v>0</v>
      </c>
    </row>
    <row r="50" spans="1:9" ht="15.95" customHeight="1" x14ac:dyDescent="0.3">
      <c r="A50" s="13" t="s">
        <v>0</v>
      </c>
      <c r="B50" s="13"/>
      <c r="C50" s="13"/>
      <c r="D50" s="13"/>
      <c r="E50" s="4" t="s">
        <v>31</v>
      </c>
      <c r="F50" s="9" t="s">
        <v>32</v>
      </c>
      <c r="G50" s="4" t="s">
        <v>33</v>
      </c>
      <c r="I50" s="8" t="e">
        <f t="shared" si="0"/>
        <v>#VALUE!</v>
      </c>
    </row>
    <row r="51" spans="1:9" ht="15.95" customHeight="1" x14ac:dyDescent="0.3">
      <c r="A51" s="12" t="s">
        <v>46</v>
      </c>
      <c r="B51" s="12"/>
      <c r="C51" s="12"/>
      <c r="D51" s="12"/>
      <c r="E51" s="1">
        <f>E52+E57+E59+E63+E61</f>
        <v>12737451400</v>
      </c>
      <c r="F51" s="10">
        <f>F52+F57+F59+F63+F61</f>
        <v>11818367250</v>
      </c>
      <c r="G51" s="1">
        <f>G52+G57+G59+G63+G61</f>
        <v>919084150</v>
      </c>
      <c r="I51" s="8">
        <f t="shared" si="0"/>
        <v>11818367</v>
      </c>
    </row>
    <row r="52" spans="1:9" ht="15.95" customHeight="1" x14ac:dyDescent="0.3">
      <c r="A52" s="6"/>
      <c r="B52" s="12" t="s">
        <v>47</v>
      </c>
      <c r="C52" s="12"/>
      <c r="D52" s="12"/>
      <c r="E52" s="1">
        <f>E54+E55+E53+E56</f>
        <v>10006985810</v>
      </c>
      <c r="F52" s="10">
        <f>F54+F55+F53+F56</f>
        <v>9543349400</v>
      </c>
      <c r="G52" s="1">
        <f>G54+G55+G53+G56</f>
        <v>463636410</v>
      </c>
      <c r="I52" s="8">
        <f t="shared" si="0"/>
        <v>9543349</v>
      </c>
    </row>
    <row r="53" spans="1:9" ht="15.95" customHeight="1" x14ac:dyDescent="0.3">
      <c r="A53" s="6"/>
      <c r="B53" s="6"/>
      <c r="C53" s="14" t="s">
        <v>74</v>
      </c>
      <c r="D53" s="15"/>
      <c r="E53" s="1"/>
      <c r="F53" s="10"/>
      <c r="G53" s="1">
        <f>E53-F53</f>
        <v>0</v>
      </c>
      <c r="I53" s="8">
        <f t="shared" si="0"/>
        <v>0</v>
      </c>
    </row>
    <row r="54" spans="1:9" ht="15.95" customHeight="1" x14ac:dyDescent="0.3">
      <c r="A54" s="6"/>
      <c r="B54" s="6"/>
      <c r="C54" s="14" t="s">
        <v>49</v>
      </c>
      <c r="D54" s="15"/>
      <c r="E54" s="1">
        <v>9973040810</v>
      </c>
      <c r="F54" s="10">
        <v>9509404400</v>
      </c>
      <c r="G54" s="1">
        <f>E54-F54</f>
        <v>463636410</v>
      </c>
      <c r="I54" s="8">
        <f t="shared" si="0"/>
        <v>9509404</v>
      </c>
    </row>
    <row r="55" spans="1:9" ht="15.95" customHeight="1" x14ac:dyDescent="0.3">
      <c r="A55" s="6"/>
      <c r="B55" s="6"/>
      <c r="C55" s="12" t="s">
        <v>50</v>
      </c>
      <c r="D55" s="12"/>
      <c r="E55" s="1">
        <v>29581000</v>
      </c>
      <c r="F55" s="10">
        <v>29581000</v>
      </c>
      <c r="G55" s="1">
        <f>E55-F55</f>
        <v>0</v>
      </c>
      <c r="I55" s="8">
        <f t="shared" si="0"/>
        <v>29581</v>
      </c>
    </row>
    <row r="56" spans="1:9" ht="15.95" customHeight="1" x14ac:dyDescent="0.3">
      <c r="A56" s="6"/>
      <c r="B56" s="6"/>
      <c r="C56" s="12" t="s">
        <v>76</v>
      </c>
      <c r="D56" s="12"/>
      <c r="E56" s="1">
        <v>4364000</v>
      </c>
      <c r="F56" s="10">
        <v>4364000</v>
      </c>
      <c r="G56" s="1">
        <f>E56-F56</f>
        <v>0</v>
      </c>
      <c r="I56" s="8">
        <f t="shared" si="0"/>
        <v>4364</v>
      </c>
    </row>
    <row r="57" spans="1:9" ht="15.95" customHeight="1" x14ac:dyDescent="0.3">
      <c r="A57" s="6"/>
      <c r="B57" s="12" t="s">
        <v>48</v>
      </c>
      <c r="C57" s="12"/>
      <c r="D57" s="12"/>
      <c r="E57" s="1">
        <f>E58</f>
        <v>2526732790</v>
      </c>
      <c r="F57" s="10">
        <f>F58</f>
        <v>2071285050</v>
      </c>
      <c r="G57" s="1">
        <f>G58</f>
        <v>455447740</v>
      </c>
      <c r="I57" s="8">
        <f t="shared" si="0"/>
        <v>2071285</v>
      </c>
    </row>
    <row r="58" spans="1:9" ht="15.95" customHeight="1" x14ac:dyDescent="0.3">
      <c r="A58" s="6"/>
      <c r="B58" s="6"/>
      <c r="C58" s="12" t="s">
        <v>51</v>
      </c>
      <c r="D58" s="12"/>
      <c r="E58" s="1">
        <v>2526732790</v>
      </c>
      <c r="F58" s="10">
        <v>2071285050</v>
      </c>
      <c r="G58" s="1">
        <f>E58-F58</f>
        <v>455447740</v>
      </c>
      <c r="I58" s="8">
        <f t="shared" si="0"/>
        <v>2071285</v>
      </c>
    </row>
    <row r="59" spans="1:9" ht="15.95" customHeight="1" x14ac:dyDescent="0.3">
      <c r="A59" s="6"/>
      <c r="B59" s="12" t="s">
        <v>67</v>
      </c>
      <c r="C59" s="12"/>
      <c r="D59" s="12"/>
      <c r="E59" s="1">
        <f>E60</f>
        <v>185200000</v>
      </c>
      <c r="F59" s="10">
        <f>F60</f>
        <v>185200000</v>
      </c>
      <c r="G59" s="1">
        <f>G60</f>
        <v>0</v>
      </c>
      <c r="I59" s="8">
        <f t="shared" si="0"/>
        <v>185200</v>
      </c>
    </row>
    <row r="60" spans="1:9" ht="15.95" customHeight="1" x14ac:dyDescent="0.3">
      <c r="A60" s="6"/>
      <c r="B60" s="6"/>
      <c r="C60" s="12" t="s">
        <v>68</v>
      </c>
      <c r="D60" s="12"/>
      <c r="E60" s="1">
        <v>185200000</v>
      </c>
      <c r="F60" s="10">
        <v>185200000</v>
      </c>
      <c r="G60" s="1">
        <f>E60-F60</f>
        <v>0</v>
      </c>
      <c r="I60" s="8">
        <f t="shared" si="0"/>
        <v>185200</v>
      </c>
    </row>
    <row r="61" spans="1:9" ht="15.95" customHeight="1" x14ac:dyDescent="0.3">
      <c r="A61" s="6"/>
      <c r="B61" s="12" t="s">
        <v>77</v>
      </c>
      <c r="C61" s="12"/>
      <c r="D61" s="12"/>
      <c r="E61" s="1">
        <f>E62</f>
        <v>18532800</v>
      </c>
      <c r="F61" s="10">
        <f>F62</f>
        <v>18532800</v>
      </c>
      <c r="G61" s="1">
        <f>G62</f>
        <v>0</v>
      </c>
      <c r="I61" s="8">
        <f t="shared" si="0"/>
        <v>18533</v>
      </c>
    </row>
    <row r="62" spans="1:9" ht="15.95" customHeight="1" x14ac:dyDescent="0.3">
      <c r="A62" s="6"/>
      <c r="B62" s="6"/>
      <c r="C62" s="12" t="s">
        <v>78</v>
      </c>
      <c r="D62" s="12"/>
      <c r="E62" s="1">
        <v>18532800</v>
      </c>
      <c r="F62" s="10">
        <v>18532800</v>
      </c>
      <c r="G62" s="1">
        <f>E62-F62</f>
        <v>0</v>
      </c>
      <c r="I62" s="8">
        <f t="shared" si="0"/>
        <v>18533</v>
      </c>
    </row>
    <row r="63" spans="1:9" ht="15.95" customHeight="1" x14ac:dyDescent="0.3">
      <c r="A63" s="6"/>
      <c r="B63" s="12" t="s">
        <v>71</v>
      </c>
      <c r="C63" s="12"/>
      <c r="D63" s="12"/>
      <c r="E63" s="1">
        <f>E64</f>
        <v>0</v>
      </c>
      <c r="F63" s="10">
        <f>F64</f>
        <v>0</v>
      </c>
      <c r="G63" s="1">
        <f>G64</f>
        <v>0</v>
      </c>
      <c r="I63" s="8">
        <f t="shared" si="0"/>
        <v>0</v>
      </c>
    </row>
    <row r="64" spans="1:9" ht="15.95" customHeight="1" x14ac:dyDescent="0.3">
      <c r="A64" s="6"/>
      <c r="B64" s="6"/>
      <c r="C64" s="12" t="s">
        <v>72</v>
      </c>
      <c r="D64" s="12"/>
      <c r="E64" s="1"/>
      <c r="F64" s="10"/>
      <c r="G64" s="1">
        <f>E64-F64</f>
        <v>0</v>
      </c>
      <c r="I64" s="8">
        <f t="shared" si="0"/>
        <v>0</v>
      </c>
    </row>
    <row r="65" spans="1:9" x14ac:dyDescent="0.3">
      <c r="I65" s="8">
        <f t="shared" si="0"/>
        <v>0</v>
      </c>
    </row>
    <row r="66" spans="1:9" x14ac:dyDescent="0.3">
      <c r="I66" s="8">
        <f t="shared" si="0"/>
        <v>0</v>
      </c>
    </row>
    <row r="67" spans="1:9" x14ac:dyDescent="0.3">
      <c r="A67" t="s">
        <v>52</v>
      </c>
      <c r="I67" s="8">
        <f t="shared" ref="I67:I90" si="1">ROUND(F67/1000,0)</f>
        <v>0</v>
      </c>
    </row>
    <row r="68" spans="1:9" x14ac:dyDescent="0.3">
      <c r="A68" t="s">
        <v>53</v>
      </c>
      <c r="G68" s="3" t="s">
        <v>16</v>
      </c>
      <c r="I68" s="8">
        <f t="shared" si="1"/>
        <v>0</v>
      </c>
    </row>
    <row r="69" spans="1:9" x14ac:dyDescent="0.3">
      <c r="A69" s="13" t="s">
        <v>0</v>
      </c>
      <c r="B69" s="13"/>
      <c r="C69" s="13"/>
      <c r="D69" s="13"/>
      <c r="E69" s="4" t="s">
        <v>61</v>
      </c>
      <c r="F69" s="9" t="s">
        <v>3</v>
      </c>
      <c r="G69" s="4" t="s">
        <v>4</v>
      </c>
      <c r="I69" s="8" t="e">
        <f t="shared" si="1"/>
        <v>#VALUE!</v>
      </c>
    </row>
    <row r="70" spans="1:9" x14ac:dyDescent="0.3">
      <c r="A70" s="12" t="s">
        <v>1</v>
      </c>
      <c r="B70" s="12"/>
      <c r="C70" s="12"/>
      <c r="D70" s="12"/>
      <c r="E70" s="1">
        <f>E71+E75+E76+E77</f>
        <v>1418768829</v>
      </c>
      <c r="F70" s="10">
        <f>F71+F75+F76+F77</f>
        <v>1382686999</v>
      </c>
      <c r="G70" s="1">
        <f>G71+G75+G76+G77</f>
        <v>36081830</v>
      </c>
      <c r="I70" s="8">
        <f t="shared" si="1"/>
        <v>1382687</v>
      </c>
    </row>
    <row r="71" spans="1:9" x14ac:dyDescent="0.3">
      <c r="A71" s="6"/>
      <c r="B71" s="12" t="s">
        <v>55</v>
      </c>
      <c r="C71" s="12"/>
      <c r="D71" s="12"/>
      <c r="E71" s="1">
        <f>E72+E73+E74</f>
        <v>1209495829</v>
      </c>
      <c r="F71" s="10">
        <f>F72+F73+F74</f>
        <v>1173413999</v>
      </c>
      <c r="G71" s="1">
        <f>G72+G73+G74</f>
        <v>36081830</v>
      </c>
      <c r="I71" s="8">
        <f t="shared" si="1"/>
        <v>1173414</v>
      </c>
    </row>
    <row r="72" spans="1:9" x14ac:dyDescent="0.3">
      <c r="A72" s="6"/>
      <c r="B72" s="6"/>
      <c r="C72" s="12" t="s">
        <v>56</v>
      </c>
      <c r="D72" s="12"/>
      <c r="E72" s="1">
        <v>120614420</v>
      </c>
      <c r="F72" s="10">
        <v>84532590</v>
      </c>
      <c r="G72" s="1">
        <f t="shared" ref="G72:G77" si="2">E72-F72</f>
        <v>36081830</v>
      </c>
      <c r="I72" s="8">
        <f t="shared" si="1"/>
        <v>84533</v>
      </c>
    </row>
    <row r="73" spans="1:9" x14ac:dyDescent="0.3">
      <c r="A73" s="6"/>
      <c r="B73" s="6"/>
      <c r="C73" s="12" t="s">
        <v>57</v>
      </c>
      <c r="D73" s="12"/>
      <c r="E73" s="1">
        <v>165800000</v>
      </c>
      <c r="F73" s="10">
        <v>165800000</v>
      </c>
      <c r="G73" s="1">
        <f t="shared" si="2"/>
        <v>0</v>
      </c>
      <c r="I73" s="8">
        <f t="shared" si="1"/>
        <v>165800</v>
      </c>
    </row>
    <row r="74" spans="1:9" x14ac:dyDescent="0.3">
      <c r="A74" s="6"/>
      <c r="B74" s="6"/>
      <c r="C74" s="12" t="s">
        <v>58</v>
      </c>
      <c r="D74" s="12"/>
      <c r="E74" s="1">
        <v>923081409</v>
      </c>
      <c r="F74" s="10">
        <v>923081409</v>
      </c>
      <c r="G74" s="1">
        <f t="shared" si="2"/>
        <v>0</v>
      </c>
      <c r="I74" s="8">
        <f t="shared" si="1"/>
        <v>923081</v>
      </c>
    </row>
    <row r="75" spans="1:9" x14ac:dyDescent="0.3">
      <c r="A75" s="6"/>
      <c r="B75" s="12" t="s">
        <v>59</v>
      </c>
      <c r="C75" s="12"/>
      <c r="D75" s="12"/>
      <c r="E75" s="1">
        <v>209273000</v>
      </c>
      <c r="F75" s="10">
        <v>209273000</v>
      </c>
      <c r="G75" s="1">
        <f t="shared" si="2"/>
        <v>0</v>
      </c>
      <c r="I75" s="8">
        <f t="shared" si="1"/>
        <v>209273</v>
      </c>
    </row>
    <row r="76" spans="1:9" x14ac:dyDescent="0.3">
      <c r="A76" s="6"/>
      <c r="B76" s="12" t="s">
        <v>60</v>
      </c>
      <c r="C76" s="12"/>
      <c r="D76" s="12"/>
      <c r="E76" s="1"/>
      <c r="F76" s="10"/>
      <c r="G76" s="1">
        <f t="shared" si="2"/>
        <v>0</v>
      </c>
      <c r="I76" s="8">
        <f t="shared" si="1"/>
        <v>0</v>
      </c>
    </row>
    <row r="77" spans="1:9" x14ac:dyDescent="0.3">
      <c r="A77" s="6"/>
      <c r="B77" s="12" t="s">
        <v>75</v>
      </c>
      <c r="C77" s="12"/>
      <c r="D77" s="12"/>
      <c r="E77" s="1"/>
      <c r="F77" s="10"/>
      <c r="G77" s="1">
        <f t="shared" si="2"/>
        <v>0</v>
      </c>
      <c r="I77" s="8">
        <f t="shared" si="1"/>
        <v>0</v>
      </c>
    </row>
    <row r="78" spans="1:9" x14ac:dyDescent="0.3">
      <c r="I78" s="8">
        <f t="shared" si="1"/>
        <v>0</v>
      </c>
    </row>
    <row r="79" spans="1:9" x14ac:dyDescent="0.3">
      <c r="I79" s="8">
        <f t="shared" si="1"/>
        <v>0</v>
      </c>
    </row>
    <row r="80" spans="1:9" x14ac:dyDescent="0.3">
      <c r="A80" t="s">
        <v>54</v>
      </c>
      <c r="G80" s="3" t="s">
        <v>16</v>
      </c>
      <c r="I80" s="8">
        <f t="shared" si="1"/>
        <v>0</v>
      </c>
    </row>
    <row r="81" spans="1:9" x14ac:dyDescent="0.3">
      <c r="A81" s="13" t="s">
        <v>0</v>
      </c>
      <c r="B81" s="13"/>
      <c r="C81" s="13"/>
      <c r="D81" s="13"/>
      <c r="E81" s="4" t="s">
        <v>31</v>
      </c>
      <c r="F81" s="9" t="s">
        <v>32</v>
      </c>
      <c r="G81" s="4" t="s">
        <v>33</v>
      </c>
      <c r="I81" s="8" t="e">
        <f t="shared" si="1"/>
        <v>#VALUE!</v>
      </c>
    </row>
    <row r="82" spans="1:9" x14ac:dyDescent="0.3">
      <c r="A82" s="12" t="s">
        <v>1</v>
      </c>
      <c r="B82" s="12"/>
      <c r="C82" s="12"/>
      <c r="D82" s="12"/>
      <c r="E82" s="1">
        <f>E83+E85+E89+E90</f>
        <v>191419530</v>
      </c>
      <c r="F82" s="10">
        <f>F83+F85+F89+F90</f>
        <v>177380070</v>
      </c>
      <c r="G82" s="1">
        <f>G83+G85+G89+G90</f>
        <v>14039460</v>
      </c>
      <c r="I82" s="8">
        <f t="shared" si="1"/>
        <v>177380</v>
      </c>
    </row>
    <row r="83" spans="1:9" x14ac:dyDescent="0.3">
      <c r="A83" s="6"/>
      <c r="B83" s="12" t="s">
        <v>69</v>
      </c>
      <c r="C83" s="12"/>
      <c r="D83" s="12"/>
      <c r="E83" s="1">
        <f>E84</f>
        <v>82880000</v>
      </c>
      <c r="F83" s="10">
        <f>F84</f>
        <v>82880000</v>
      </c>
      <c r="G83" s="1">
        <f>G84</f>
        <v>0</v>
      </c>
      <c r="I83" s="8">
        <f t="shared" si="1"/>
        <v>82880</v>
      </c>
    </row>
    <row r="84" spans="1:9" x14ac:dyDescent="0.3">
      <c r="A84" s="6"/>
      <c r="B84" s="6"/>
      <c r="C84" s="14" t="s">
        <v>18</v>
      </c>
      <c r="D84" s="15"/>
      <c r="E84" s="1">
        <v>82880000</v>
      </c>
      <c r="F84" s="10">
        <v>82880000</v>
      </c>
      <c r="G84" s="1">
        <f>E84-F84</f>
        <v>0</v>
      </c>
      <c r="I84" s="8">
        <f t="shared" si="1"/>
        <v>82880</v>
      </c>
    </row>
    <row r="85" spans="1:9" x14ac:dyDescent="0.3">
      <c r="A85" s="6"/>
      <c r="B85" s="12" t="s">
        <v>62</v>
      </c>
      <c r="C85" s="12"/>
      <c r="D85" s="12"/>
      <c r="E85" s="1">
        <f>E86+E87+E88</f>
        <v>108539530</v>
      </c>
      <c r="F85" s="10">
        <f>F86+F87+F88</f>
        <v>94500070</v>
      </c>
      <c r="G85" s="1">
        <f>G86+G87+G88</f>
        <v>14039460</v>
      </c>
      <c r="I85" s="8">
        <f t="shared" si="1"/>
        <v>94500</v>
      </c>
    </row>
    <row r="86" spans="1:9" x14ac:dyDescent="0.3">
      <c r="A86" s="6"/>
      <c r="B86" s="6"/>
      <c r="C86" s="14" t="s">
        <v>47</v>
      </c>
      <c r="D86" s="15"/>
      <c r="E86" s="1">
        <v>108539530</v>
      </c>
      <c r="F86" s="10">
        <v>94500070</v>
      </c>
      <c r="G86" s="1">
        <f>E86-F86</f>
        <v>14039460</v>
      </c>
      <c r="I86" s="8">
        <f t="shared" si="1"/>
        <v>94500</v>
      </c>
    </row>
    <row r="87" spans="1:9" x14ac:dyDescent="0.3">
      <c r="A87" s="6"/>
      <c r="B87" s="6"/>
      <c r="C87" s="12" t="s">
        <v>63</v>
      </c>
      <c r="D87" s="12"/>
      <c r="E87" s="1"/>
      <c r="F87" s="10"/>
      <c r="G87" s="1">
        <f>E87-F87</f>
        <v>0</v>
      </c>
      <c r="I87" s="8">
        <f t="shared" si="1"/>
        <v>0</v>
      </c>
    </row>
    <row r="88" spans="1:9" x14ac:dyDescent="0.3">
      <c r="A88" s="6"/>
      <c r="B88" s="6"/>
      <c r="C88" s="12" t="s">
        <v>48</v>
      </c>
      <c r="D88" s="12"/>
      <c r="E88" s="1"/>
      <c r="F88" s="10"/>
      <c r="G88" s="1">
        <f>E88-F88</f>
        <v>0</v>
      </c>
      <c r="I88" s="8">
        <f t="shared" si="1"/>
        <v>0</v>
      </c>
    </row>
    <row r="89" spans="1:9" x14ac:dyDescent="0.3">
      <c r="A89" s="6"/>
      <c r="B89" s="12" t="s">
        <v>64</v>
      </c>
      <c r="C89" s="12"/>
      <c r="D89" s="12"/>
      <c r="E89" s="1"/>
      <c r="F89" s="10"/>
      <c r="G89" s="1">
        <f>E89-F89</f>
        <v>0</v>
      </c>
      <c r="I89" s="8">
        <f t="shared" si="1"/>
        <v>0</v>
      </c>
    </row>
    <row r="90" spans="1:9" x14ac:dyDescent="0.3">
      <c r="A90" s="6"/>
      <c r="B90" s="12" t="s">
        <v>73</v>
      </c>
      <c r="C90" s="12"/>
      <c r="D90" s="12"/>
      <c r="E90" s="1"/>
      <c r="F90" s="10"/>
      <c r="G90" s="1">
        <f>E90-F90</f>
        <v>0</v>
      </c>
      <c r="I90" s="8">
        <f t="shared" si="1"/>
        <v>0</v>
      </c>
    </row>
    <row r="91" spans="1:9" ht="17.25" customHeight="1" x14ac:dyDescent="0.3"/>
    <row r="93" spans="1:9" x14ac:dyDescent="0.3">
      <c r="A93" t="s">
        <v>79</v>
      </c>
    </row>
    <row r="94" spans="1:9" x14ac:dyDescent="0.3">
      <c r="E94" s="3" t="s">
        <v>16</v>
      </c>
    </row>
    <row r="95" spans="1:9" x14ac:dyDescent="0.3">
      <c r="A95" s="13" t="s">
        <v>0</v>
      </c>
      <c r="B95" s="13"/>
      <c r="C95" s="13"/>
      <c r="D95" s="13"/>
      <c r="E95" s="4" t="s">
        <v>80</v>
      </c>
    </row>
    <row r="96" spans="1:9" x14ac:dyDescent="0.3">
      <c r="A96" s="14" t="s">
        <v>81</v>
      </c>
      <c r="B96" s="16"/>
      <c r="C96" s="16"/>
      <c r="D96" s="15"/>
      <c r="E96" s="1">
        <f>SUM(E97:E103)</f>
        <v>26781876641</v>
      </c>
      <c r="G96" s="2">
        <f>ROUND(E96/1000,0)</f>
        <v>26781877</v>
      </c>
    </row>
    <row r="97" spans="1:7" x14ac:dyDescent="0.3">
      <c r="A97" s="6"/>
      <c r="B97" s="12" t="s">
        <v>6</v>
      </c>
      <c r="C97" s="12"/>
      <c r="D97" s="12"/>
      <c r="E97" s="1">
        <v>3552431750</v>
      </c>
      <c r="G97" s="2">
        <f t="shared" ref="G97:G127" si="3">ROUND(E97/1000,0)</f>
        <v>3552432</v>
      </c>
    </row>
    <row r="98" spans="1:7" x14ac:dyDescent="0.3">
      <c r="A98" s="6"/>
      <c r="B98" s="12" t="s">
        <v>82</v>
      </c>
      <c r="C98" s="12"/>
      <c r="D98" s="12"/>
      <c r="E98" s="1">
        <v>3839865892</v>
      </c>
      <c r="G98" s="2">
        <f t="shared" si="3"/>
        <v>3839866</v>
      </c>
    </row>
    <row r="99" spans="1:7" x14ac:dyDescent="0.3">
      <c r="A99" s="6"/>
      <c r="B99" s="12" t="s">
        <v>14</v>
      </c>
      <c r="C99" s="12"/>
      <c r="D99" s="12"/>
      <c r="E99" s="1"/>
      <c r="G99" s="2">
        <f t="shared" si="3"/>
        <v>0</v>
      </c>
    </row>
    <row r="100" spans="1:7" x14ac:dyDescent="0.3">
      <c r="A100" s="6"/>
      <c r="B100" s="12" t="s">
        <v>56</v>
      </c>
      <c r="C100" s="12"/>
      <c r="D100" s="12"/>
      <c r="E100" s="1">
        <v>84532590</v>
      </c>
      <c r="G100" s="2">
        <f t="shared" si="3"/>
        <v>84533</v>
      </c>
    </row>
    <row r="101" spans="1:7" x14ac:dyDescent="0.3">
      <c r="A101" s="6"/>
      <c r="B101" s="12" t="s">
        <v>57</v>
      </c>
      <c r="C101" s="12"/>
      <c r="D101" s="12"/>
      <c r="E101" s="1">
        <v>165800000</v>
      </c>
      <c r="G101" s="2">
        <f t="shared" si="3"/>
        <v>165800</v>
      </c>
    </row>
    <row r="102" spans="1:7" x14ac:dyDescent="0.3">
      <c r="A102" s="6"/>
      <c r="B102" s="12" t="s">
        <v>41</v>
      </c>
      <c r="C102" s="12"/>
      <c r="D102" s="12"/>
      <c r="E102" s="1">
        <v>18006892000</v>
      </c>
      <c r="G102" s="2">
        <f t="shared" si="3"/>
        <v>18006892</v>
      </c>
    </row>
    <row r="103" spans="1:7" x14ac:dyDescent="0.3">
      <c r="A103" s="6"/>
      <c r="B103" s="12" t="s">
        <v>83</v>
      </c>
      <c r="C103" s="12"/>
      <c r="D103" s="12"/>
      <c r="E103" s="1">
        <f>SUM(E104:E107)</f>
        <v>1132354409</v>
      </c>
      <c r="G103" s="2">
        <f t="shared" si="3"/>
        <v>1132354</v>
      </c>
    </row>
    <row r="104" spans="1:7" x14ac:dyDescent="0.3">
      <c r="A104" s="6"/>
      <c r="B104" s="6"/>
      <c r="C104" s="14" t="s">
        <v>58</v>
      </c>
      <c r="D104" s="15"/>
      <c r="E104" s="1">
        <v>923081409</v>
      </c>
      <c r="G104" s="2">
        <f t="shared" si="3"/>
        <v>923081</v>
      </c>
    </row>
    <row r="105" spans="1:7" x14ac:dyDescent="0.3">
      <c r="A105" s="6"/>
      <c r="B105" s="6"/>
      <c r="C105" s="12" t="s">
        <v>95</v>
      </c>
      <c r="D105" s="12"/>
      <c r="E105" s="1">
        <v>209273000</v>
      </c>
      <c r="G105" s="2">
        <f t="shared" si="3"/>
        <v>209273</v>
      </c>
    </row>
    <row r="106" spans="1:7" x14ac:dyDescent="0.3">
      <c r="A106" s="6"/>
      <c r="B106" s="6"/>
      <c r="C106" s="12" t="s">
        <v>60</v>
      </c>
      <c r="D106" s="12"/>
      <c r="E106" s="1"/>
      <c r="G106" s="2">
        <f t="shared" si="3"/>
        <v>0</v>
      </c>
    </row>
    <row r="107" spans="1:7" x14ac:dyDescent="0.3">
      <c r="A107" s="6"/>
      <c r="B107" s="6"/>
      <c r="C107" s="12" t="s">
        <v>75</v>
      </c>
      <c r="D107" s="12"/>
      <c r="E107" s="1"/>
      <c r="G107" s="2">
        <f t="shared" si="3"/>
        <v>0</v>
      </c>
    </row>
    <row r="108" spans="1:7" x14ac:dyDescent="0.3">
      <c r="A108" s="14" t="s">
        <v>84</v>
      </c>
      <c r="B108" s="16"/>
      <c r="C108" s="16"/>
      <c r="D108" s="15"/>
      <c r="E108" s="1">
        <f>SUM(E109:E116)</f>
        <v>16977540660</v>
      </c>
      <c r="G108" s="2">
        <f t="shared" si="3"/>
        <v>16977541</v>
      </c>
    </row>
    <row r="109" spans="1:7" x14ac:dyDescent="0.3">
      <c r="A109" s="6"/>
      <c r="B109" s="12" t="s">
        <v>18</v>
      </c>
      <c r="C109" s="12"/>
      <c r="D109" s="12"/>
      <c r="E109" s="1">
        <v>4933424850</v>
      </c>
      <c r="G109" s="2">
        <f t="shared" si="3"/>
        <v>4933425</v>
      </c>
    </row>
    <row r="110" spans="1:7" x14ac:dyDescent="0.3">
      <c r="A110" s="6"/>
      <c r="B110" s="12" t="s">
        <v>65</v>
      </c>
      <c r="C110" s="12"/>
      <c r="D110" s="12"/>
      <c r="E110" s="1">
        <v>48368490</v>
      </c>
      <c r="G110" s="2">
        <f t="shared" si="3"/>
        <v>48368</v>
      </c>
    </row>
    <row r="111" spans="1:7" x14ac:dyDescent="0.3">
      <c r="A111" s="6"/>
      <c r="B111" s="12" t="s">
        <v>92</v>
      </c>
      <c r="C111" s="12"/>
      <c r="D111" s="12"/>
      <c r="E111" s="1">
        <v>9543349400</v>
      </c>
      <c r="G111" s="2">
        <f t="shared" si="3"/>
        <v>9543349</v>
      </c>
    </row>
    <row r="112" spans="1:7" x14ac:dyDescent="0.3">
      <c r="A112" s="6"/>
      <c r="B112" s="12" t="s">
        <v>90</v>
      </c>
      <c r="C112" s="12"/>
      <c r="D112" s="12"/>
      <c r="E112" s="1">
        <v>18532800</v>
      </c>
      <c r="G112" s="2">
        <f t="shared" si="3"/>
        <v>18533</v>
      </c>
    </row>
    <row r="113" spans="1:7" x14ac:dyDescent="0.3">
      <c r="A113" s="6"/>
      <c r="B113" s="12" t="s">
        <v>48</v>
      </c>
      <c r="C113" s="12"/>
      <c r="D113" s="12"/>
      <c r="E113" s="1">
        <v>2071285050</v>
      </c>
      <c r="G113" s="2">
        <f t="shared" si="3"/>
        <v>2071285</v>
      </c>
    </row>
    <row r="114" spans="1:7" x14ac:dyDescent="0.3">
      <c r="A114" s="6"/>
      <c r="B114" s="12" t="s">
        <v>93</v>
      </c>
      <c r="C114" s="12"/>
      <c r="D114" s="12"/>
      <c r="E114" s="1">
        <v>185200000</v>
      </c>
      <c r="G114" s="2">
        <f t="shared" si="3"/>
        <v>185200</v>
      </c>
    </row>
    <row r="115" spans="1:7" x14ac:dyDescent="0.3">
      <c r="A115" s="6"/>
      <c r="B115" s="12" t="s">
        <v>71</v>
      </c>
      <c r="C115" s="12"/>
      <c r="D115" s="12"/>
      <c r="E115" s="1"/>
      <c r="G115" s="2">
        <f t="shared" si="3"/>
        <v>0</v>
      </c>
    </row>
    <row r="116" spans="1:7" x14ac:dyDescent="0.3">
      <c r="A116" s="6"/>
      <c r="B116" s="12" t="s">
        <v>85</v>
      </c>
      <c r="C116" s="12"/>
      <c r="D116" s="12"/>
      <c r="E116" s="1">
        <f>SUM(E117:E120)</f>
        <v>177380070</v>
      </c>
      <c r="G116" s="2">
        <f t="shared" si="3"/>
        <v>177380</v>
      </c>
    </row>
    <row r="117" spans="1:7" x14ac:dyDescent="0.3">
      <c r="A117" s="6"/>
      <c r="B117" s="6"/>
      <c r="C117" s="14" t="s">
        <v>69</v>
      </c>
      <c r="D117" s="15"/>
      <c r="E117" s="1">
        <v>82880000</v>
      </c>
      <c r="G117" s="2">
        <f t="shared" si="3"/>
        <v>82880</v>
      </c>
    </row>
    <row r="118" spans="1:7" x14ac:dyDescent="0.3">
      <c r="A118" s="6"/>
      <c r="B118" s="6"/>
      <c r="C118" s="14" t="s">
        <v>62</v>
      </c>
      <c r="D118" s="15"/>
      <c r="E118" s="1">
        <v>94500070</v>
      </c>
      <c r="G118" s="2">
        <f t="shared" si="3"/>
        <v>94500</v>
      </c>
    </row>
    <row r="119" spans="1:7" x14ac:dyDescent="0.3">
      <c r="A119" s="6"/>
      <c r="B119" s="6"/>
      <c r="C119" s="12" t="s">
        <v>64</v>
      </c>
      <c r="D119" s="12"/>
      <c r="E119" s="1"/>
      <c r="G119" s="2">
        <f t="shared" si="3"/>
        <v>0</v>
      </c>
    </row>
    <row r="120" spans="1:7" x14ac:dyDescent="0.3">
      <c r="A120" s="6"/>
      <c r="B120" s="6"/>
      <c r="C120" s="12" t="s">
        <v>73</v>
      </c>
      <c r="D120" s="12"/>
      <c r="E120" s="1"/>
      <c r="G120" s="2">
        <f t="shared" si="3"/>
        <v>0</v>
      </c>
    </row>
    <row r="121" spans="1:7" x14ac:dyDescent="0.3">
      <c r="A121" s="14" t="s">
        <v>91</v>
      </c>
      <c r="B121" s="16"/>
      <c r="C121" s="16"/>
      <c r="D121" s="15"/>
      <c r="E121" s="1">
        <f>E122+E123+E124+E125+E126-E127</f>
        <v>9804335981</v>
      </c>
      <c r="G121" s="2">
        <f t="shared" si="3"/>
        <v>9804336</v>
      </c>
    </row>
    <row r="122" spans="1:7" x14ac:dyDescent="0.3">
      <c r="A122" s="6"/>
      <c r="B122" s="12" t="s">
        <v>58</v>
      </c>
      <c r="C122" s="12"/>
      <c r="D122" s="12"/>
      <c r="E122" s="1">
        <v>5931366771</v>
      </c>
      <c r="G122" s="2">
        <f t="shared" si="3"/>
        <v>5931367</v>
      </c>
    </row>
    <row r="123" spans="1:7" x14ac:dyDescent="0.3">
      <c r="A123" s="6"/>
      <c r="B123" s="12" t="s">
        <v>86</v>
      </c>
      <c r="C123" s="12"/>
      <c r="D123" s="12"/>
      <c r="E123" s="1"/>
      <c r="G123" s="2">
        <f t="shared" si="3"/>
        <v>0</v>
      </c>
    </row>
    <row r="124" spans="1:7" x14ac:dyDescent="0.3">
      <c r="A124" s="6"/>
      <c r="B124" s="12" t="s">
        <v>87</v>
      </c>
      <c r="C124" s="12"/>
      <c r="D124" s="12"/>
      <c r="E124" s="1">
        <v>1993516710</v>
      </c>
      <c r="G124" s="2">
        <f t="shared" si="3"/>
        <v>1993517</v>
      </c>
    </row>
    <row r="125" spans="1:7" x14ac:dyDescent="0.3">
      <c r="A125" s="6"/>
      <c r="B125" s="12" t="s">
        <v>88</v>
      </c>
      <c r="C125" s="12"/>
      <c r="D125" s="12"/>
      <c r="E125" s="1">
        <v>748733000</v>
      </c>
      <c r="G125" s="2">
        <f t="shared" si="3"/>
        <v>748733</v>
      </c>
    </row>
    <row r="126" spans="1:7" x14ac:dyDescent="0.3">
      <c r="A126" s="6"/>
      <c r="B126" s="12" t="s">
        <v>89</v>
      </c>
      <c r="C126" s="12"/>
      <c r="D126" s="12"/>
      <c r="E126" s="1">
        <v>1130719500</v>
      </c>
      <c r="G126" s="2">
        <f t="shared" si="3"/>
        <v>1130720</v>
      </c>
    </row>
    <row r="127" spans="1:7" x14ac:dyDescent="0.3">
      <c r="A127" s="6"/>
      <c r="B127" s="12" t="s">
        <v>94</v>
      </c>
      <c r="C127" s="12"/>
      <c r="D127" s="12"/>
      <c r="E127" s="1"/>
      <c r="G127" s="2">
        <f t="shared" si="3"/>
        <v>0</v>
      </c>
    </row>
  </sheetData>
  <mergeCells count="94">
    <mergeCell ref="B125:D125"/>
    <mergeCell ref="B126:D126"/>
    <mergeCell ref="B127:D127"/>
    <mergeCell ref="C119:D119"/>
    <mergeCell ref="C120:D120"/>
    <mergeCell ref="A121:D121"/>
    <mergeCell ref="B122:D122"/>
    <mergeCell ref="B123:D123"/>
    <mergeCell ref="B124:D124"/>
    <mergeCell ref="C118:D118"/>
    <mergeCell ref="C107:D107"/>
    <mergeCell ref="A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C117:D117"/>
    <mergeCell ref="C106:D106"/>
    <mergeCell ref="A95:D95"/>
    <mergeCell ref="A96:D96"/>
    <mergeCell ref="B97:D97"/>
    <mergeCell ref="B98:D98"/>
    <mergeCell ref="B99:D99"/>
    <mergeCell ref="B100:D100"/>
    <mergeCell ref="B101:D101"/>
    <mergeCell ref="B102:D102"/>
    <mergeCell ref="B103:D103"/>
    <mergeCell ref="C104:D104"/>
    <mergeCell ref="C105:D105"/>
    <mergeCell ref="C87:D87"/>
    <mergeCell ref="C88:D88"/>
    <mergeCell ref="B89:D89"/>
    <mergeCell ref="B90:D90"/>
    <mergeCell ref="C56:D56"/>
    <mergeCell ref="B61:D61"/>
    <mergeCell ref="C62:D62"/>
    <mergeCell ref="A81:D81"/>
    <mergeCell ref="A82:D82"/>
    <mergeCell ref="B83:D83"/>
    <mergeCell ref="C84:D84"/>
    <mergeCell ref="B85:D85"/>
    <mergeCell ref="C86:D86"/>
    <mergeCell ref="C72:D72"/>
    <mergeCell ref="C73:D73"/>
    <mergeCell ref="C74:D74"/>
    <mergeCell ref="B75:D75"/>
    <mergeCell ref="B76:D76"/>
    <mergeCell ref="B77:D77"/>
    <mergeCell ref="C60:D60"/>
    <mergeCell ref="B63:D63"/>
    <mergeCell ref="C64:D64"/>
    <mergeCell ref="A69:D69"/>
    <mergeCell ref="A70:D70"/>
    <mergeCell ref="B71:D71"/>
    <mergeCell ref="B59:D59"/>
    <mergeCell ref="B42:D42"/>
    <mergeCell ref="C43:D43"/>
    <mergeCell ref="C44:D44"/>
    <mergeCell ref="A50:D50"/>
    <mergeCell ref="A51:D51"/>
    <mergeCell ref="B52:D52"/>
    <mergeCell ref="C53:D53"/>
    <mergeCell ref="C54:D54"/>
    <mergeCell ref="C55:D55"/>
    <mergeCell ref="B57:D57"/>
    <mergeCell ref="C58:D58"/>
    <mergeCell ref="A41:D41"/>
    <mergeCell ref="A18:D18"/>
    <mergeCell ref="A19:D19"/>
    <mergeCell ref="B20:D20"/>
    <mergeCell ref="C21:D21"/>
    <mergeCell ref="C24:D24"/>
    <mergeCell ref="C27:D27"/>
    <mergeCell ref="C28:D28"/>
    <mergeCell ref="C31:D31"/>
    <mergeCell ref="B35:D35"/>
    <mergeCell ref="C36:D36"/>
    <mergeCell ref="A40:D40"/>
    <mergeCell ref="C15:D15"/>
    <mergeCell ref="A4:D4"/>
    <mergeCell ref="A5:D5"/>
    <mergeCell ref="B6:D6"/>
    <mergeCell ref="C7:D7"/>
    <mergeCell ref="C8:D8"/>
    <mergeCell ref="C9:D9"/>
    <mergeCell ref="B10:D10"/>
    <mergeCell ref="C11:D11"/>
    <mergeCell ref="C12:D12"/>
    <mergeCell ref="C13:D13"/>
    <mergeCell ref="B14:D14"/>
  </mergeCells>
  <phoneticPr fontId="1" type="noConversion"/>
  <pageMargins left="0.7" right="0.7" top="0.75" bottom="0.75" header="0.3" footer="0.3"/>
  <pageSetup paperSize="9" scale="71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6" sqref="H36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2015</vt:lpstr>
      <vt:lpstr>2014</vt:lpstr>
      <vt:lpstr>2013</vt:lpstr>
      <vt:lpstr>2012</vt:lpstr>
      <vt:lpstr>2011</vt:lpstr>
      <vt:lpstr>Sheet2</vt:lpstr>
      <vt:lpstr>'2011'!Print_Area</vt:lpstr>
      <vt:lpstr>'2012'!Print_Area</vt:lpstr>
      <vt:lpstr>'2013'!Print_Area</vt:lpstr>
      <vt:lpstr>'2014'!Print_Area</vt:lpstr>
      <vt:lpstr>'2015'!Print_Area</vt:lpstr>
    </vt:vector>
  </TitlesOfParts>
  <Company>Royal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선호</cp:lastModifiedBy>
  <cp:lastPrinted>2017-03-28T04:55:39Z</cp:lastPrinted>
  <dcterms:created xsi:type="dcterms:W3CDTF">2016-01-05T10:20:40Z</dcterms:created>
  <dcterms:modified xsi:type="dcterms:W3CDTF">2017-04-26T04:39:45Z</dcterms:modified>
</cp:coreProperties>
</file>