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480" yWindow="225" windowWidth="18315" windowHeight="12150"/>
  </bookViews>
  <sheets>
    <sheet name="1.주택현황및보급률" sheetId="1" r:id="rId1"/>
    <sheet name="2. 건축연도별 주택" sheetId="2" r:id="rId2"/>
    <sheet name="3. 연면적별 주택" sheetId="3" r:id="rId3"/>
    <sheet name="4.건축허가" sheetId="4" r:id="rId4"/>
    <sheet name="5.아파트건립" sheetId="5" r:id="rId5"/>
    <sheet name="6.토지거래현황" sheetId="6" r:id="rId6"/>
    <sheet name="7.용도지역" sheetId="8" r:id="rId7"/>
    <sheet name="8.용도지구" sheetId="9" r:id="rId8"/>
    <sheet name="9.공원" sheetId="12" r:id="rId9"/>
    <sheet name="10.하천" sheetId="14" r:id="rId10"/>
    <sheet name="11.하천부지점용" sheetId="13" r:id="rId11"/>
    <sheet name="12.도로" sheetId="15" r:id="rId12"/>
    <sheet name="12-1.폭원별 도로현황" sheetId="10" r:id="rId13"/>
    <sheet name="13.도로시설물" sheetId="11" r:id="rId14"/>
    <sheet name="14.교량" sheetId="16" r:id="rId15"/>
    <sheet name="15.건설장비" sheetId="7" r:id="rId16"/>
  </sheets>
  <definedNames>
    <definedName name="_xlnm.Print_Area" localSheetId="0">'1.주택현황및보급률'!$A$1:$K$26</definedName>
    <definedName name="_xlnm.Print_Area" localSheetId="11">'12.도로'!$A$1:$W$16</definedName>
    <definedName name="_xlnm.Print_Area" localSheetId="13">'13.도로시설물'!$A$1:$AG$16</definedName>
    <definedName name="_xlnm.Print_Area" localSheetId="14">'14.교량'!$A$1:$AR$16</definedName>
    <definedName name="_xlnm.Print_Area" localSheetId="15">'15.건설장비'!$A$1:$AE$16</definedName>
    <definedName name="_xlnm.Print_Area" localSheetId="3">'4.건축허가'!$A$1:$AJ$39</definedName>
    <definedName name="_xlnm.Print_Area" localSheetId="5">'6.토지거래현황'!$A$1:$AJ$27</definedName>
    <definedName name="_xlnm.Print_Area" localSheetId="6">'7.용도지역'!$A$1:$AN$28</definedName>
    <definedName name="_xlnm.Print_Area" localSheetId="7">'8.용도지구'!$A$1:$AL$26</definedName>
  </definedNames>
  <calcPr calcId="145621"/>
</workbook>
</file>

<file path=xl/calcChain.xml><?xml version="1.0" encoding="utf-8"?>
<calcChain xmlns="http://schemas.openxmlformats.org/spreadsheetml/2006/main">
  <c r="J23" i="4" l="1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23" i="4"/>
  <c r="C21" i="4" s="1"/>
  <c r="AD25" i="9" l="1"/>
  <c r="AA25" i="9"/>
  <c r="V25" i="9"/>
  <c r="AD24" i="9"/>
  <c r="AA24" i="9"/>
  <c r="V24" i="9"/>
  <c r="AD23" i="9"/>
  <c r="AA23" i="9"/>
  <c r="V23" i="9"/>
  <c r="AD22" i="9"/>
  <c r="AA22" i="9"/>
  <c r="V22" i="9"/>
  <c r="AD21" i="9"/>
  <c r="AA21" i="9"/>
  <c r="V21" i="9"/>
  <c r="AD20" i="9"/>
  <c r="AA20" i="9"/>
  <c r="V20" i="9"/>
  <c r="AD19" i="9"/>
  <c r="AA19" i="9"/>
  <c r="V19" i="9"/>
  <c r="AD18" i="9"/>
  <c r="AA18" i="9"/>
  <c r="V18" i="9"/>
  <c r="AD17" i="9"/>
  <c r="AA17" i="9"/>
  <c r="V17" i="9"/>
  <c r="AD16" i="9"/>
  <c r="AA16" i="9"/>
  <c r="V16" i="9"/>
  <c r="V14" i="9" s="1"/>
  <c r="AD15" i="9"/>
  <c r="AA15" i="9"/>
  <c r="V15" i="9"/>
  <c r="AK14" i="9"/>
  <c r="AJ14" i="9"/>
  <c r="AI14" i="9"/>
  <c r="AH14" i="9"/>
  <c r="AG14" i="9"/>
  <c r="AF14" i="9"/>
  <c r="AE14" i="9"/>
  <c r="AC14" i="9"/>
  <c r="AB14" i="9"/>
  <c r="Z14" i="9"/>
  <c r="Y14" i="9"/>
  <c r="X14" i="9"/>
  <c r="W14" i="9"/>
  <c r="P25" i="9"/>
  <c r="K25" i="9"/>
  <c r="B25" i="9" s="1"/>
  <c r="G25" i="9"/>
  <c r="C25" i="9"/>
  <c r="P24" i="9"/>
  <c r="K24" i="9"/>
  <c r="G24" i="9"/>
  <c r="C24" i="9"/>
  <c r="B24" i="9"/>
  <c r="P23" i="9"/>
  <c r="K23" i="9"/>
  <c r="G23" i="9"/>
  <c r="C23" i="9"/>
  <c r="B23" i="9" s="1"/>
  <c r="P22" i="9"/>
  <c r="K22" i="9"/>
  <c r="G22" i="9"/>
  <c r="C22" i="9"/>
  <c r="B22" i="9" s="1"/>
  <c r="P21" i="9"/>
  <c r="K21" i="9"/>
  <c r="B21" i="9" s="1"/>
  <c r="G21" i="9"/>
  <c r="C21" i="9"/>
  <c r="P20" i="9"/>
  <c r="K20" i="9"/>
  <c r="G20" i="9"/>
  <c r="C20" i="9"/>
  <c r="B20" i="9"/>
  <c r="P19" i="9"/>
  <c r="K19" i="9"/>
  <c r="G19" i="9"/>
  <c r="C19" i="9"/>
  <c r="B19" i="9" s="1"/>
  <c r="P18" i="9"/>
  <c r="K18" i="9"/>
  <c r="G18" i="9"/>
  <c r="C18" i="9"/>
  <c r="P17" i="9"/>
  <c r="K17" i="9"/>
  <c r="K14" i="9" s="1"/>
  <c r="G17" i="9"/>
  <c r="C17" i="9"/>
  <c r="P16" i="9"/>
  <c r="P14" i="9" s="1"/>
  <c r="K16" i="9"/>
  <c r="G16" i="9"/>
  <c r="C16" i="9"/>
  <c r="B16" i="9"/>
  <c r="P15" i="9"/>
  <c r="K15" i="9"/>
  <c r="G15" i="9"/>
  <c r="G14" i="9" s="1"/>
  <c r="C15" i="9"/>
  <c r="B15" i="9" s="1"/>
  <c r="S14" i="9"/>
  <c r="R14" i="9"/>
  <c r="Q14" i="9"/>
  <c r="O14" i="9"/>
  <c r="N14" i="9"/>
  <c r="M14" i="9"/>
  <c r="L14" i="9"/>
  <c r="J14" i="9"/>
  <c r="I14" i="9"/>
  <c r="H14" i="9"/>
  <c r="F14" i="9"/>
  <c r="E14" i="9"/>
  <c r="D14" i="9"/>
  <c r="AA14" i="9" l="1"/>
  <c r="AD14" i="9"/>
  <c r="B18" i="9"/>
  <c r="B17" i="9"/>
  <c r="C14" i="9"/>
  <c r="C16" i="8"/>
  <c r="D16" i="8"/>
  <c r="I16" i="8"/>
  <c r="J16" i="8"/>
  <c r="L16" i="8"/>
  <c r="M16" i="8"/>
  <c r="N16" i="8"/>
  <c r="O16" i="8"/>
  <c r="Q16" i="8"/>
  <c r="R16" i="8"/>
  <c r="S16" i="8"/>
  <c r="X16" i="8"/>
  <c r="Y16" i="8"/>
  <c r="Z16" i="8"/>
  <c r="AB16" i="8"/>
  <c r="AC16" i="8"/>
  <c r="AA16" i="8" s="1"/>
  <c r="AD16" i="8"/>
  <c r="AE16" i="8"/>
  <c r="AH16" i="8"/>
  <c r="AI16" i="8"/>
  <c r="AJ16" i="8"/>
  <c r="AK16" i="8"/>
  <c r="AL16" i="8"/>
  <c r="B17" i="8"/>
  <c r="H17" i="8"/>
  <c r="K17" i="8"/>
  <c r="G17" i="8" s="1"/>
  <c r="P17" i="8"/>
  <c r="W17" i="8"/>
  <c r="AA17" i="8"/>
  <c r="AG17" i="8"/>
  <c r="AF17" i="8" s="1"/>
  <c r="B18" i="8"/>
  <c r="B16" i="8" s="1"/>
  <c r="H18" i="8"/>
  <c r="K18" i="8"/>
  <c r="P18" i="8"/>
  <c r="W18" i="8"/>
  <c r="AA18" i="8"/>
  <c r="AG18" i="8"/>
  <c r="AF18" i="8" s="1"/>
  <c r="B19" i="8"/>
  <c r="H19" i="8"/>
  <c r="K19" i="8"/>
  <c r="P19" i="8"/>
  <c r="W19" i="8"/>
  <c r="AA19" i="8"/>
  <c r="AG19" i="8"/>
  <c r="AF19" i="8" s="1"/>
  <c r="B20" i="8"/>
  <c r="H20" i="8"/>
  <c r="G20" i="8" s="1"/>
  <c r="F20" i="8" s="1"/>
  <c r="K20" i="8"/>
  <c r="P20" i="8"/>
  <c r="W20" i="8"/>
  <c r="AA20" i="8"/>
  <c r="AG20" i="8"/>
  <c r="AF20" i="8" s="1"/>
  <c r="B21" i="8"/>
  <c r="H21" i="8"/>
  <c r="K21" i="8"/>
  <c r="P21" i="8"/>
  <c r="W21" i="8"/>
  <c r="AA21" i="8"/>
  <c r="AG21" i="8"/>
  <c r="AF21" i="8" s="1"/>
  <c r="B22" i="8"/>
  <c r="H22" i="8"/>
  <c r="K22" i="8"/>
  <c r="P22" i="8"/>
  <c r="W22" i="8"/>
  <c r="AA22" i="8"/>
  <c r="AG22" i="8"/>
  <c r="AF22" i="8" s="1"/>
  <c r="B23" i="8"/>
  <c r="H23" i="8"/>
  <c r="K23" i="8"/>
  <c r="P23" i="8"/>
  <c r="W23" i="8"/>
  <c r="AA23" i="8"/>
  <c r="AG23" i="8"/>
  <c r="AF23" i="8" s="1"/>
  <c r="B24" i="8"/>
  <c r="H24" i="8"/>
  <c r="G24" i="8" s="1"/>
  <c r="K24" i="8"/>
  <c r="P24" i="8"/>
  <c r="W24" i="8"/>
  <c r="AA24" i="8"/>
  <c r="AG24" i="8"/>
  <c r="AF24" i="8" s="1"/>
  <c r="B25" i="8"/>
  <c r="H25" i="8"/>
  <c r="K25" i="8"/>
  <c r="P25" i="8"/>
  <c r="W25" i="8"/>
  <c r="AA25" i="8"/>
  <c r="AG25" i="8"/>
  <c r="AF25" i="8" s="1"/>
  <c r="B26" i="8"/>
  <c r="H26" i="8"/>
  <c r="K26" i="8"/>
  <c r="P26" i="8"/>
  <c r="W26" i="8"/>
  <c r="AA26" i="8"/>
  <c r="AG26" i="8"/>
  <c r="AF26" i="8" s="1"/>
  <c r="B27" i="8"/>
  <c r="H27" i="8"/>
  <c r="K27" i="8"/>
  <c r="P27" i="8"/>
  <c r="W27" i="8"/>
  <c r="AA27" i="8"/>
  <c r="AG27" i="8"/>
  <c r="AF27" i="8" s="1"/>
  <c r="C13" i="1"/>
  <c r="C14" i="1"/>
  <c r="C24" i="1"/>
  <c r="J24" i="1" s="1"/>
  <c r="J23" i="1"/>
  <c r="C23" i="1"/>
  <c r="C22" i="1"/>
  <c r="J22" i="1" s="1"/>
  <c r="J21" i="1"/>
  <c r="C21" i="1"/>
  <c r="C20" i="1"/>
  <c r="J20" i="1" s="1"/>
  <c r="J19" i="1"/>
  <c r="C19" i="1"/>
  <c r="C18" i="1"/>
  <c r="J18" i="1" s="1"/>
  <c r="J17" i="1"/>
  <c r="C17" i="1"/>
  <c r="C16" i="1"/>
  <c r="J16" i="1" s="1"/>
  <c r="J15" i="1"/>
  <c r="C15" i="1"/>
  <c r="J14" i="1"/>
  <c r="I13" i="1"/>
  <c r="H13" i="1"/>
  <c r="G13" i="1"/>
  <c r="F13" i="1"/>
  <c r="E13" i="1"/>
  <c r="D13" i="1"/>
  <c r="B13" i="1"/>
  <c r="J13" i="1" s="1"/>
  <c r="AB36" i="4"/>
  <c r="U36" i="4"/>
  <c r="J36" i="4"/>
  <c r="I36" i="4"/>
  <c r="H36" i="4"/>
  <c r="G36" i="4"/>
  <c r="F36" i="4"/>
  <c r="E36" i="4"/>
  <c r="D36" i="4"/>
  <c r="AB35" i="4"/>
  <c r="U35" i="4"/>
  <c r="J35" i="4"/>
  <c r="I35" i="4"/>
  <c r="H35" i="4"/>
  <c r="G35" i="4"/>
  <c r="F35" i="4"/>
  <c r="E35" i="4"/>
  <c r="D35" i="4"/>
  <c r="AB34" i="4"/>
  <c r="U34" i="4"/>
  <c r="J34" i="4"/>
  <c r="I34" i="4"/>
  <c r="H34" i="4"/>
  <c r="G34" i="4"/>
  <c r="F34" i="4"/>
  <c r="E34" i="4"/>
  <c r="D34" i="4"/>
  <c r="AB33" i="4"/>
  <c r="U33" i="4"/>
  <c r="J33" i="4"/>
  <c r="I33" i="4"/>
  <c r="H33" i="4"/>
  <c r="G33" i="4"/>
  <c r="F33" i="4"/>
  <c r="E33" i="4"/>
  <c r="D33" i="4"/>
  <c r="AB32" i="4"/>
  <c r="U32" i="4"/>
  <c r="J32" i="4"/>
  <c r="I32" i="4"/>
  <c r="H32" i="4"/>
  <c r="G32" i="4"/>
  <c r="F32" i="4"/>
  <c r="E32" i="4"/>
  <c r="D32" i="4"/>
  <c r="AB31" i="4"/>
  <c r="U31" i="4"/>
  <c r="J31" i="4"/>
  <c r="I31" i="4"/>
  <c r="H31" i="4"/>
  <c r="G31" i="4"/>
  <c r="F31" i="4"/>
  <c r="E31" i="4"/>
  <c r="D31" i="4"/>
  <c r="AB30" i="4"/>
  <c r="U30" i="4"/>
  <c r="J30" i="4"/>
  <c r="I30" i="4"/>
  <c r="H30" i="4"/>
  <c r="G30" i="4"/>
  <c r="F30" i="4"/>
  <c r="E30" i="4"/>
  <c r="D30" i="4"/>
  <c r="AB29" i="4"/>
  <c r="U29" i="4"/>
  <c r="J29" i="4"/>
  <c r="I29" i="4"/>
  <c r="H29" i="4"/>
  <c r="G29" i="4"/>
  <c r="F29" i="4"/>
  <c r="E29" i="4"/>
  <c r="D29" i="4"/>
  <c r="AB28" i="4"/>
  <c r="U28" i="4"/>
  <c r="J28" i="4"/>
  <c r="I28" i="4"/>
  <c r="H28" i="4"/>
  <c r="G28" i="4"/>
  <c r="F28" i="4"/>
  <c r="E28" i="4"/>
  <c r="D28" i="4"/>
  <c r="AB27" i="4"/>
  <c r="U27" i="4"/>
  <c r="J27" i="4"/>
  <c r="I27" i="4"/>
  <c r="H27" i="4"/>
  <c r="G27" i="4"/>
  <c r="F27" i="4"/>
  <c r="E27" i="4"/>
  <c r="D27" i="4"/>
  <c r="AB26" i="4"/>
  <c r="U26" i="4"/>
  <c r="J26" i="4"/>
  <c r="I26" i="4"/>
  <c r="H26" i="4"/>
  <c r="G26" i="4"/>
  <c r="F26" i="4"/>
  <c r="E26" i="4"/>
  <c r="D26" i="4"/>
  <c r="AB25" i="4"/>
  <c r="U25" i="4"/>
  <c r="J25" i="4"/>
  <c r="I25" i="4"/>
  <c r="H25" i="4"/>
  <c r="G25" i="4"/>
  <c r="F25" i="4"/>
  <c r="E25" i="4"/>
  <c r="D25" i="4"/>
  <c r="AB24" i="4"/>
  <c r="AB22" i="4" s="1"/>
  <c r="U24" i="4"/>
  <c r="J24" i="4"/>
  <c r="I24" i="4"/>
  <c r="H24" i="4"/>
  <c r="G24" i="4"/>
  <c r="F24" i="4"/>
  <c r="E24" i="4"/>
  <c r="D24" i="4"/>
  <c r="AB23" i="4"/>
  <c r="U23" i="4"/>
  <c r="I23" i="4"/>
  <c r="H23" i="4"/>
  <c r="G23" i="4"/>
  <c r="F23" i="4"/>
  <c r="E23" i="4"/>
  <c r="D23" i="4"/>
  <c r="AH22" i="4"/>
  <c r="AG22" i="4"/>
  <c r="AF22" i="4"/>
  <c r="AE22" i="4"/>
  <c r="AD22" i="4"/>
  <c r="AC22" i="4"/>
  <c r="AA22" i="4"/>
  <c r="Z22" i="4"/>
  <c r="Y22" i="4"/>
  <c r="X22" i="4"/>
  <c r="W22" i="4"/>
  <c r="V22" i="4"/>
  <c r="U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B14" i="9" l="1"/>
  <c r="AM16" i="8"/>
  <c r="AG16" i="8"/>
  <c r="E20" i="8"/>
  <c r="F24" i="8"/>
  <c r="E24" i="8" s="1"/>
  <c r="W16" i="8"/>
  <c r="P16" i="8"/>
  <c r="G25" i="8"/>
  <c r="F25" i="8" s="1"/>
  <c r="G27" i="8"/>
  <c r="F27" i="8" s="1"/>
  <c r="E27" i="8" s="1"/>
  <c r="G23" i="8"/>
  <c r="F23" i="8" s="1"/>
  <c r="E23" i="8" s="1"/>
  <c r="G19" i="8"/>
  <c r="F19" i="8" s="1"/>
  <c r="E19" i="8" s="1"/>
  <c r="G21" i="8"/>
  <c r="F21" i="8" s="1"/>
  <c r="E21" i="8" s="1"/>
  <c r="G26" i="8"/>
  <c r="F26" i="8" s="1"/>
  <c r="E26" i="8" s="1"/>
  <c r="G22" i="8"/>
  <c r="F22" i="8" s="1"/>
  <c r="E22" i="8" s="1"/>
  <c r="G18" i="8"/>
  <c r="F18" i="8" s="1"/>
  <c r="E18" i="8" s="1"/>
  <c r="K16" i="8"/>
  <c r="H16" i="8"/>
  <c r="AF16" i="8"/>
  <c r="F17" i="8"/>
  <c r="E25" i="8"/>
  <c r="AM27" i="8"/>
  <c r="AM26" i="8"/>
  <c r="AM25" i="8"/>
  <c r="AM24" i="8"/>
  <c r="AM23" i="8"/>
  <c r="AM22" i="8"/>
  <c r="AM21" i="8"/>
  <c r="AM20" i="8"/>
  <c r="AM19" i="8"/>
  <c r="AM18" i="8"/>
  <c r="AM17" i="8"/>
  <c r="C22" i="4"/>
  <c r="G16" i="8" l="1"/>
  <c r="F16" i="8"/>
  <c r="E17" i="8"/>
  <c r="E16" i="8" s="1"/>
  <c r="G17" i="14"/>
  <c r="F15" i="14" l="1"/>
  <c r="E15" i="14"/>
  <c r="D15" i="14"/>
  <c r="C15" i="14"/>
  <c r="B15" i="14"/>
  <c r="J14" i="13"/>
  <c r="I14" i="13"/>
  <c r="H14" i="13"/>
  <c r="G14" i="13"/>
  <c r="F14" i="13"/>
  <c r="E14" i="13"/>
  <c r="D14" i="13"/>
  <c r="B14" i="13"/>
  <c r="C14" i="13" l="1"/>
  <c r="G15" i="14"/>
  <c r="M16" i="12"/>
  <c r="L16" i="12"/>
  <c r="E16" i="12"/>
  <c r="D16" i="12"/>
  <c r="C16" i="12" l="1"/>
  <c r="B16" i="12"/>
  <c r="B14" i="10"/>
  <c r="B15" i="7" l="1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 l="1"/>
  <c r="B15" i="6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P14" i="5"/>
  <c r="O14" i="5"/>
  <c r="N14" i="5"/>
  <c r="M14" i="5"/>
  <c r="L14" i="5"/>
  <c r="K14" i="5"/>
  <c r="J14" i="5"/>
  <c r="I14" i="5"/>
  <c r="B14" i="5" s="1"/>
  <c r="H14" i="5"/>
  <c r="G14" i="5"/>
  <c r="F14" i="5"/>
  <c r="E14" i="5"/>
  <c r="C14" i="5" s="1"/>
  <c r="D14" i="5"/>
</calcChain>
</file>

<file path=xl/sharedStrings.xml><?xml version="1.0" encoding="utf-8"?>
<sst xmlns="http://schemas.openxmlformats.org/spreadsheetml/2006/main" count="1476" uniqueCount="727">
  <si>
    <r>
      <t xml:space="preserve">                                                  1. </t>
    </r>
    <r>
      <rPr>
        <b/>
        <sz val="16"/>
        <rFont val="바탕"/>
        <family val="1"/>
        <charset val="129"/>
      </rPr>
      <t>주택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현황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</t>
    </r>
    <r>
      <rPr>
        <b/>
        <sz val="16"/>
        <rFont val="바탕"/>
        <family val="1"/>
        <charset val="129"/>
      </rPr>
      <t>보급률</t>
    </r>
    <phoneticPr fontId="8" type="noConversion"/>
  </si>
  <si>
    <t xml:space="preserve">                  1. Type of Housing Units and Housing supply rate</t>
    <phoneticPr fontId="8" type="noConversion"/>
  </si>
  <si>
    <t>단위  : 가구, 호</t>
    <phoneticPr fontId="8" type="noConversion"/>
  </si>
  <si>
    <t>Unit : households, house</t>
    <phoneticPr fontId="8" type="noConversion"/>
  </si>
  <si>
    <t>연    별
읍 면 별</t>
    <phoneticPr fontId="8" type="noConversion"/>
  </si>
  <si>
    <r>
      <t xml:space="preserve">일반가구수 </t>
    </r>
    <r>
      <rPr>
        <vertAlign val="superscript"/>
        <sz val="11"/>
        <rFont val="돋움체"/>
        <family val="3"/>
        <charset val="129"/>
      </rPr>
      <t>1)</t>
    </r>
    <phoneticPr fontId="8" type="noConversion"/>
  </si>
  <si>
    <t>주  택  수
Number of houses by type of housing unit</t>
    <phoneticPr fontId="8" type="noConversion"/>
  </si>
  <si>
    <t>Year
Eup &amp; Myeon</t>
    <phoneticPr fontId="8" type="noConversion"/>
  </si>
  <si>
    <t>No.of general
 households
(A)</t>
    <phoneticPr fontId="8" type="noConversion"/>
  </si>
  <si>
    <t>합   계</t>
  </si>
  <si>
    <t>단 독 주 택</t>
    <phoneticPr fontId="8" type="noConversion"/>
  </si>
  <si>
    <t>아   파   트</t>
    <phoneticPr fontId="8" type="noConversion"/>
  </si>
  <si>
    <t xml:space="preserve">연 립 주 택 </t>
    <phoneticPr fontId="8" type="noConversion"/>
  </si>
  <si>
    <t>다 세 대 주 택</t>
    <phoneticPr fontId="8" type="noConversion"/>
  </si>
  <si>
    <t>비주거용 
건물내 주택</t>
    <phoneticPr fontId="8" type="noConversion"/>
  </si>
  <si>
    <t>주택보급률 (%)</t>
    <phoneticPr fontId="8" type="noConversion"/>
  </si>
  <si>
    <t>Total
(B)</t>
    <phoneticPr fontId="8" type="noConversion"/>
  </si>
  <si>
    <t>Detached
dwelling</t>
    <phoneticPr fontId="8" type="noConversion"/>
  </si>
  <si>
    <t>다가구주택
Multi family house</t>
    <phoneticPr fontId="8" type="noConversion"/>
  </si>
  <si>
    <t>Apartment</t>
    <phoneticPr fontId="8" type="noConversion"/>
  </si>
  <si>
    <t>Rowhouse</t>
    <phoneticPr fontId="8" type="noConversion"/>
  </si>
  <si>
    <t>Apartment units in
a private house</t>
    <phoneticPr fontId="8" type="noConversion"/>
  </si>
  <si>
    <t>House within commercial building</t>
    <phoneticPr fontId="8" type="noConversion"/>
  </si>
  <si>
    <t>Housing supply rate
(B)/(A)*100</t>
    <phoneticPr fontId="8" type="noConversion"/>
  </si>
  <si>
    <t>2012</t>
  </si>
  <si>
    <t>2013</t>
  </si>
  <si>
    <t>2014</t>
  </si>
  <si>
    <t>2015</t>
  </si>
  <si>
    <t>홍 성 읍</t>
    <phoneticPr fontId="8" type="noConversion"/>
  </si>
  <si>
    <t>Hongseong-eup</t>
    <phoneticPr fontId="8" type="noConversion"/>
  </si>
  <si>
    <t>광 천 읍</t>
  </si>
  <si>
    <t>Gwangcheon-eup</t>
  </si>
  <si>
    <t>금 마 면</t>
  </si>
  <si>
    <t>Geumma-myeon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</si>
  <si>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</si>
  <si>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</si>
  <si>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</si>
  <si>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</si>
  <si>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</si>
  <si>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</si>
  <si>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</si>
  <si>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</si>
  <si>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</si>
  <si>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</si>
  <si>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</si>
  <si>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</si>
  <si>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</si>
  <si>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Guhang-myeon</t>
    <phoneticPr fontId="8" type="noConversion"/>
  </si>
  <si>
    <t>주) 일반가구를 대상으로 집계(비혈연가구, 1인가구 포함) 단, 집단가구(6인이상 비혈연가구, 기숙사, 사회시설 등) 및 외국인 가구는 제외
참고사항 : 국토해양부 새로운 산정방식 적용, 다가구 단독주택 산정방식이 변경(동→호)</t>
    <phoneticPr fontId="8" type="noConversion"/>
  </si>
  <si>
    <t>자료 : 허가건축과</t>
    <phoneticPr fontId="8" type="noConversion"/>
  </si>
  <si>
    <t xml:space="preserve">                      Source : Urban Architecture Division</t>
    <phoneticPr fontId="8" type="noConversion"/>
  </si>
  <si>
    <t>Source : Statistics Korea</t>
    <phoneticPr fontId="86" type="noConversion"/>
  </si>
  <si>
    <t>자료 : 통계청「인구주택총조사」</t>
    <phoneticPr fontId="86" type="noConversion"/>
  </si>
  <si>
    <t>House within commercial building</t>
    <phoneticPr fontId="4" type="noConversion"/>
  </si>
  <si>
    <t>비거주용 
건물내 주택</t>
    <phoneticPr fontId="4" type="noConversion"/>
  </si>
  <si>
    <t>Multiplex house</t>
    <phoneticPr fontId="4" type="noConversion"/>
  </si>
  <si>
    <t>X</t>
  </si>
  <si>
    <t>다세대주택</t>
  </si>
  <si>
    <t>Row house</t>
    <phoneticPr fontId="4" type="noConversion"/>
  </si>
  <si>
    <t>연립주택</t>
  </si>
  <si>
    <t>Apartment</t>
    <phoneticPr fontId="4" type="noConversion"/>
  </si>
  <si>
    <t>아파트</t>
  </si>
  <si>
    <t>Detached house</t>
    <phoneticPr fontId="4" type="noConversion"/>
  </si>
  <si>
    <t>단독주택</t>
  </si>
  <si>
    <t>Year
before</t>
    <phoneticPr fontId="4" type="noConversion"/>
  </si>
  <si>
    <t>Total</t>
    <phoneticPr fontId="4" type="noConversion"/>
  </si>
  <si>
    <t>주택종류별</t>
  </si>
  <si>
    <t>Year
The kind of house</t>
    <phoneticPr fontId="8" type="noConversion"/>
  </si>
  <si>
    <t>`06~`10</t>
    <phoneticPr fontId="4" type="noConversion"/>
  </si>
  <si>
    <t>`01~`05</t>
    <phoneticPr fontId="4" type="noConversion"/>
  </si>
  <si>
    <t>`96~`2000</t>
    <phoneticPr fontId="4" type="noConversion"/>
  </si>
  <si>
    <t>`86~`95</t>
    <phoneticPr fontId="4" type="noConversion"/>
  </si>
  <si>
    <t>`76~`85</t>
    <phoneticPr fontId="4" type="noConversion"/>
  </si>
  <si>
    <t>`66~`75</t>
    <phoneticPr fontId="4" type="noConversion"/>
  </si>
  <si>
    <t>1965년
이전</t>
    <phoneticPr fontId="4" type="noConversion"/>
  </si>
  <si>
    <t>합    계</t>
    <phoneticPr fontId="4" type="noConversion"/>
  </si>
  <si>
    <t>연도별</t>
    <phoneticPr fontId="8" type="noConversion"/>
  </si>
  <si>
    <t>before</t>
    <phoneticPr fontId="4" type="noConversion"/>
  </si>
  <si>
    <t>Total</t>
  </si>
  <si>
    <t>year</t>
    <phoneticPr fontId="4" type="noConversion"/>
  </si>
  <si>
    <t>Between '95 and 2004 year</t>
    <phoneticPr fontId="4" type="noConversion"/>
  </si>
  <si>
    <t>Between '80 and '84 year</t>
    <phoneticPr fontId="4" type="noConversion"/>
  </si>
  <si>
    <t>Year</t>
    <phoneticPr fontId="4" type="noConversion"/>
  </si>
  <si>
    <t>이전</t>
    <phoneticPr fontId="4" type="noConversion"/>
  </si>
  <si>
    <t>'95~2004</t>
    <phoneticPr fontId="4" type="noConversion"/>
  </si>
  <si>
    <t>'80~'94</t>
  </si>
  <si>
    <t>1979년</t>
    <phoneticPr fontId="4" type="noConversion"/>
  </si>
  <si>
    <t>합    계</t>
  </si>
  <si>
    <t>연도별
주택종류별</t>
    <phoneticPr fontId="8" type="noConversion"/>
  </si>
  <si>
    <t>Unit : house</t>
    <phoneticPr fontId="8" type="noConversion"/>
  </si>
  <si>
    <t>단위 : 호수</t>
    <phoneticPr fontId="4" type="noConversion"/>
  </si>
  <si>
    <t>2. Houseing Units by Year of Construction</t>
    <phoneticPr fontId="8" type="noConversion"/>
  </si>
  <si>
    <t>2. 건축연도별 주택</t>
    <phoneticPr fontId="8" type="noConversion"/>
  </si>
  <si>
    <r>
      <t xml:space="preserve">3. </t>
    </r>
    <r>
      <rPr>
        <b/>
        <sz val="18"/>
        <rFont val="바탕"/>
        <family val="1"/>
        <charset val="129"/>
      </rPr>
      <t>연면적별</t>
    </r>
    <r>
      <rPr>
        <b/>
        <sz val="18"/>
        <rFont val="Times New Roman"/>
        <family val="1"/>
      </rPr>
      <t xml:space="preserve"> </t>
    </r>
    <r>
      <rPr>
        <b/>
        <sz val="18"/>
        <rFont val="바탕"/>
        <family val="1"/>
        <charset val="129"/>
      </rPr>
      <t>주택</t>
    </r>
    <phoneticPr fontId="8" type="noConversion"/>
  </si>
  <si>
    <t>3. Houseing Units by Floor Space</t>
    <phoneticPr fontId="8" type="noConversion"/>
  </si>
  <si>
    <t>단위 : 호수</t>
    <phoneticPr fontId="4" type="noConversion"/>
  </si>
  <si>
    <t>Unit : household</t>
    <phoneticPr fontId="8" type="noConversion"/>
  </si>
  <si>
    <t>연도별
주택종류별</t>
    <phoneticPr fontId="8" type="noConversion"/>
  </si>
  <si>
    <t>비거주용건물내</t>
    <phoneticPr fontId="4" type="noConversion"/>
  </si>
  <si>
    <t>Year
The kind of house</t>
    <phoneticPr fontId="8" type="noConversion"/>
  </si>
  <si>
    <t>Total</t>
    <phoneticPr fontId="4" type="noConversion"/>
  </si>
  <si>
    <t>Detached house</t>
    <phoneticPr fontId="4" type="noConversion"/>
  </si>
  <si>
    <t>Apartment</t>
    <phoneticPr fontId="4" type="noConversion"/>
  </si>
  <si>
    <t>Row house</t>
    <phoneticPr fontId="4" type="noConversion"/>
  </si>
  <si>
    <t>Apartment units in
 a privtae houses</t>
    <phoneticPr fontId="4" type="noConversion"/>
  </si>
  <si>
    <t>Non-housing units</t>
    <phoneticPr fontId="4" type="noConversion"/>
  </si>
  <si>
    <t>20㎡ 이하</t>
  </si>
  <si>
    <t>Less than 20㎡</t>
    <phoneticPr fontId="4" type="noConversion"/>
  </si>
  <si>
    <t>20㎡ ~ 40㎡</t>
  </si>
  <si>
    <t>20㎡ ~ 40㎡</t>
    <phoneticPr fontId="4" type="noConversion"/>
  </si>
  <si>
    <t>40㎡ ~ 60㎡</t>
  </si>
  <si>
    <t>40㎡ ~ 60㎡</t>
    <phoneticPr fontId="4" type="noConversion"/>
  </si>
  <si>
    <t>60㎡ ~ 85㎡</t>
  </si>
  <si>
    <t>60㎡ ~ 85㎡</t>
    <phoneticPr fontId="4" type="noConversion"/>
  </si>
  <si>
    <t>85㎡ ~ 100㎡</t>
  </si>
  <si>
    <t>85㎡ ~ 100㎡</t>
    <phoneticPr fontId="4" type="noConversion"/>
  </si>
  <si>
    <t>100㎡ ~ 130㎡</t>
  </si>
  <si>
    <t>100㎡ ~ 130㎡</t>
    <phoneticPr fontId="4" type="noConversion"/>
  </si>
  <si>
    <t>130㎡ ~ 165㎡</t>
  </si>
  <si>
    <t>130㎡ ~ 165㎡</t>
    <phoneticPr fontId="4" type="noConversion"/>
  </si>
  <si>
    <t>165㎡ ~ 230㎡</t>
  </si>
  <si>
    <t>165㎡ ~ 230㎡</t>
    <phoneticPr fontId="4" type="noConversion"/>
  </si>
  <si>
    <t>230㎡
 초과</t>
    <phoneticPr fontId="4" type="noConversion"/>
  </si>
  <si>
    <t>Exceeds 230㎡</t>
    <phoneticPr fontId="4" type="noConversion"/>
  </si>
  <si>
    <t>자료 : 통계청「인구주택총조사」</t>
  </si>
  <si>
    <t>Source : Statistics Korea</t>
    <phoneticPr fontId="86" type="noConversion"/>
  </si>
  <si>
    <t>주) 2013년기준 기본 통계 표준화서식에 의거 통계표명 변경</t>
    <phoneticPr fontId="4" type="noConversion"/>
  </si>
  <si>
    <r>
      <t xml:space="preserve">4.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허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</t>
    </r>
    <phoneticPr fontId="8" type="noConversion"/>
  </si>
  <si>
    <t xml:space="preserve">4. Building Construction Permits 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</si>
  <si>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축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허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가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</si>
  <si>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 xml:space="preserve">2. Building Construction Permits (Cont'd) </t>
    <phoneticPr fontId="8" type="noConversion"/>
  </si>
  <si>
    <t>단위 : 동수, ㎡</t>
    <phoneticPr fontId="8" type="noConversion"/>
  </si>
  <si>
    <t>Unit : building, ㎡</t>
    <phoneticPr fontId="8" type="noConversion"/>
  </si>
  <si>
    <t>연    별
용 도 별</t>
    <phoneticPr fontId="8" type="noConversion"/>
  </si>
  <si>
    <t>합        계         Total</t>
    <phoneticPr fontId="8" type="noConversion"/>
  </si>
  <si>
    <t>신       축          New building</t>
    <phoneticPr fontId="8" type="noConversion"/>
  </si>
  <si>
    <t>Year
Use</t>
    <phoneticPr fontId="8" type="noConversion"/>
  </si>
  <si>
    <t>증  축·개  축·이  전·대수선     Extension/Reconstruction</t>
    <phoneticPr fontId="8" type="noConversion"/>
  </si>
  <si>
    <t>용   도   변   경         Change of use</t>
    <phoneticPr fontId="8" type="noConversion"/>
  </si>
  <si>
    <t>콘크리트</t>
    <phoneticPr fontId="8" type="noConversion"/>
  </si>
  <si>
    <t>철골</t>
    <phoneticPr fontId="8" type="noConversion"/>
  </si>
  <si>
    <t xml:space="preserve">조 적 </t>
    <phoneticPr fontId="8" type="noConversion"/>
  </si>
  <si>
    <t>철골,철근</t>
    <phoneticPr fontId="8" type="noConversion"/>
  </si>
  <si>
    <t>나    무</t>
    <phoneticPr fontId="8" type="noConversion"/>
  </si>
  <si>
    <t>기    타</t>
    <phoneticPr fontId="8" type="noConversion"/>
  </si>
  <si>
    <t>조    적</t>
    <phoneticPr fontId="8" type="noConversion"/>
  </si>
  <si>
    <t>철 골 철 근</t>
    <phoneticPr fontId="8" type="noConversion"/>
  </si>
  <si>
    <t xml:space="preserve">조    적 </t>
    <phoneticPr fontId="8" type="noConversion"/>
  </si>
  <si>
    <t>Masonry</t>
    <phoneticPr fontId="8" type="noConversion"/>
  </si>
  <si>
    <t>Combination
Structure</t>
    <phoneticPr fontId="8" type="noConversion"/>
  </si>
  <si>
    <t>Wooden</t>
  </si>
  <si>
    <t>Others</t>
  </si>
  <si>
    <t>concrete</t>
    <phoneticPr fontId="8" type="noConversion"/>
  </si>
  <si>
    <t>Steel
frame</t>
    <phoneticPr fontId="8" type="noConversion"/>
  </si>
  <si>
    <t>2011</t>
    <phoneticPr fontId="4" type="noConversion"/>
  </si>
  <si>
    <t>동  수</t>
  </si>
  <si>
    <t>2011</t>
    <phoneticPr fontId="8" type="noConversion"/>
  </si>
  <si>
    <t xml:space="preserve"> Building</t>
  </si>
  <si>
    <t>연면적</t>
  </si>
  <si>
    <t>Area</t>
  </si>
  <si>
    <t>2012</t>
    <phoneticPr fontId="4" type="noConversion"/>
  </si>
  <si>
    <t>2012</t>
    <phoneticPr fontId="8" type="noConversion"/>
  </si>
  <si>
    <t>2013</t>
    <phoneticPr fontId="4" type="noConversion"/>
  </si>
  <si>
    <t>2013</t>
    <phoneticPr fontId="8" type="noConversion"/>
  </si>
  <si>
    <t>2014</t>
    <phoneticPr fontId="4" type="noConversion"/>
  </si>
  <si>
    <t>2014</t>
    <phoneticPr fontId="8" type="noConversion"/>
  </si>
  <si>
    <t>2015</t>
    <phoneticPr fontId="4" type="noConversion"/>
  </si>
  <si>
    <t>2015</t>
    <phoneticPr fontId="8" type="noConversion"/>
  </si>
  <si>
    <t>Area</t>
    <phoneticPr fontId="8" type="noConversion"/>
  </si>
  <si>
    <t>주 거 용</t>
    <phoneticPr fontId="8" type="noConversion"/>
  </si>
  <si>
    <t>Dwelling</t>
    <phoneticPr fontId="8" type="noConversion"/>
  </si>
  <si>
    <t>상 업 용</t>
    <phoneticPr fontId="8" type="noConversion"/>
  </si>
  <si>
    <t>Commercial</t>
    <phoneticPr fontId="8" type="noConversion"/>
  </si>
  <si>
    <t>농수산용</t>
    <phoneticPr fontId="8" type="noConversion"/>
  </si>
  <si>
    <t>Farming 
and
Fishery</t>
    <phoneticPr fontId="8" type="noConversion"/>
  </si>
  <si>
    <t>공 업 용</t>
    <phoneticPr fontId="8" type="noConversion"/>
  </si>
  <si>
    <t>Factory</t>
    <phoneticPr fontId="8" type="noConversion"/>
  </si>
  <si>
    <t>공 공 용</t>
    <phoneticPr fontId="8" type="noConversion"/>
  </si>
  <si>
    <t>Public</t>
    <phoneticPr fontId="8" type="noConversion"/>
  </si>
  <si>
    <t>교   육/
사 회 용</t>
    <phoneticPr fontId="8" type="noConversion"/>
  </si>
  <si>
    <t>Educational 
and
Social</t>
    <phoneticPr fontId="8" type="noConversion"/>
  </si>
  <si>
    <t>기    타</t>
    <phoneticPr fontId="8" type="noConversion"/>
  </si>
  <si>
    <t>Others</t>
    <phoneticPr fontId="8" type="noConversion"/>
  </si>
  <si>
    <t>Area</t>
    <phoneticPr fontId="8" type="noConversion"/>
  </si>
  <si>
    <t>Source : Urban Architecture Division</t>
    <phoneticPr fontId="8" type="noConversion"/>
  </si>
  <si>
    <t>자료 : 도시건축과</t>
    <phoneticPr fontId="8" type="noConversion"/>
  </si>
  <si>
    <r>
      <t xml:space="preserve">5.  </t>
    </r>
    <r>
      <rPr>
        <b/>
        <sz val="16"/>
        <rFont val="바탕"/>
        <family val="1"/>
        <charset val="129"/>
      </rPr>
      <t>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파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트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립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</si>
  <si>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r>
      <t>5. Construction of Apartment</t>
    </r>
    <r>
      <rPr>
        <b/>
        <vertAlign val="superscript"/>
        <sz val="16"/>
        <rFont val="Times New Roman"/>
        <family val="1"/>
      </rPr>
      <t>1)</t>
    </r>
    <phoneticPr fontId="8" type="noConversion"/>
  </si>
  <si>
    <t>단위 : 개수</t>
    <phoneticPr fontId="8" type="noConversion"/>
  </si>
  <si>
    <t>Unit : number</t>
    <phoneticPr fontId="8" type="noConversion"/>
  </si>
  <si>
    <t>연    별
읍 면 별</t>
    <phoneticPr fontId="8" type="noConversion"/>
  </si>
  <si>
    <t>동   수</t>
    <phoneticPr fontId="8" type="noConversion"/>
  </si>
  <si>
    <t>주 택 수</t>
    <phoneticPr fontId="8" type="noConversion"/>
  </si>
  <si>
    <t>규  모  별  주  택  수    House by Size</t>
    <phoneticPr fontId="8" type="noConversion"/>
  </si>
  <si>
    <t>층  수  별  주  택  수        House by floor number</t>
    <phoneticPr fontId="8" type="noConversion"/>
  </si>
  <si>
    <t>Year
Eup &amp; Myeon</t>
    <phoneticPr fontId="8" type="noConversion"/>
  </si>
  <si>
    <t>40  ㎡
이  하</t>
    <phoneticPr fontId="8" type="noConversion"/>
  </si>
  <si>
    <t>40-60㎡
이   하</t>
    <phoneticPr fontId="8" type="noConversion"/>
  </si>
  <si>
    <t>60-85㎡
이   하</t>
    <phoneticPr fontId="8" type="noConversion"/>
  </si>
  <si>
    <t>85-135㎡
이    하</t>
    <phoneticPr fontId="8" type="noConversion"/>
  </si>
  <si>
    <t>135 ㎡
초  과</t>
    <phoneticPr fontId="8" type="noConversion"/>
  </si>
  <si>
    <t>5 층 이 하
floor or less</t>
    <phoneticPr fontId="8" type="noConversion"/>
  </si>
  <si>
    <t xml:space="preserve">6 - 10 층
</t>
    <phoneticPr fontId="8" type="noConversion"/>
  </si>
  <si>
    <t xml:space="preserve">11 - 20층
</t>
    <phoneticPr fontId="8" type="noConversion"/>
  </si>
  <si>
    <t>21층 이상
floor or higher</t>
    <phoneticPr fontId="8" type="noConversion"/>
  </si>
  <si>
    <t>No. of
Buildings</t>
    <phoneticPr fontId="8" type="noConversion"/>
  </si>
  <si>
    <t>No. of
Houses</t>
    <phoneticPr fontId="8" type="noConversion"/>
  </si>
  <si>
    <t>40㎡ 
and less</t>
    <phoneticPr fontId="8" type="noConversion"/>
  </si>
  <si>
    <t>40-60㎡
and less</t>
    <phoneticPr fontId="8" type="noConversion"/>
  </si>
  <si>
    <t>60-85㎡
and less</t>
    <phoneticPr fontId="8" type="noConversion"/>
  </si>
  <si>
    <t>85-135㎡
and less</t>
    <phoneticPr fontId="8" type="noConversion"/>
  </si>
  <si>
    <t>Over 
than 
137㎡</t>
    <phoneticPr fontId="8" type="noConversion"/>
  </si>
  <si>
    <t>동  수
No. of buildings</t>
    <phoneticPr fontId="8" type="noConversion"/>
  </si>
  <si>
    <t>주 택 수
No. of
Houses</t>
    <phoneticPr fontId="8" type="noConversion"/>
  </si>
  <si>
    <t xml:space="preserve"> - </t>
  </si>
  <si>
    <t>홍 성 읍</t>
    <phoneticPr fontId="8" type="noConversion"/>
  </si>
  <si>
    <t>Gyeolseong-myeon</t>
    <phoneticPr fontId="8" type="noConversion"/>
  </si>
  <si>
    <t>주1) : 사업승인기준
자료 : 허가건축과</t>
    <phoneticPr fontId="8" type="noConversion"/>
  </si>
  <si>
    <t>Note1) : Based on business shares approved
 Source : Urban Architecture Division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</si>
  <si>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토지거래현황</t>
    </r>
    <r>
      <rPr>
        <b/>
        <sz val="16"/>
        <rFont val="Times New Roman"/>
        <family val="1"/>
      </rPr>
      <t xml:space="preserve"> </t>
    </r>
    <phoneticPr fontId="8" type="noConversion"/>
  </si>
  <si>
    <t xml:space="preserve">6. Land Transactions by Use and Purpose </t>
    <phoneticPr fontId="8" type="noConversion"/>
  </si>
  <si>
    <r>
      <t xml:space="preserve">6.  </t>
    </r>
    <r>
      <rPr>
        <b/>
        <sz val="16"/>
        <rFont val="바탕"/>
        <family val="1"/>
        <charset val="129"/>
      </rPr>
      <t>토지거래현황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</si>
  <si>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6. Land Transactions by Use and Purpose (Cont'd)</t>
    <phoneticPr fontId="8" type="noConversion"/>
  </si>
  <si>
    <t>단위 : 필지수, 천㎡</t>
    <phoneticPr fontId="8" type="noConversion"/>
  </si>
  <si>
    <t>Unit : parcel, 1,000 ㎡</t>
    <phoneticPr fontId="8" type="noConversion"/>
  </si>
  <si>
    <t>연    별
읍 면 별</t>
    <phoneticPr fontId="8" type="noConversion"/>
  </si>
  <si>
    <t>합  계</t>
    <phoneticPr fontId="8" type="noConversion"/>
  </si>
  <si>
    <t>용   도   지   역   별        By use</t>
    <phoneticPr fontId="8" type="noConversion"/>
  </si>
  <si>
    <t>Year
Eup &amp; Myeon</t>
    <phoneticPr fontId="8" type="noConversion"/>
  </si>
  <si>
    <t>지    목    별        By  purpose</t>
    <phoneticPr fontId="8" type="noConversion"/>
  </si>
  <si>
    <t xml:space="preserve"> 도 시 계 획 구 역 내 Subject to urban planning zone</t>
    <phoneticPr fontId="8" type="noConversion"/>
  </si>
  <si>
    <r>
      <t>관리지역</t>
    </r>
    <r>
      <rPr>
        <vertAlign val="superscript"/>
        <sz val="10"/>
        <rFont val="돋움체"/>
        <family val="3"/>
        <charset val="129"/>
      </rPr>
      <t>1)</t>
    </r>
    <r>
      <rPr>
        <sz val="10"/>
        <rFont val="돋움체"/>
        <family val="3"/>
        <charset val="129"/>
      </rPr>
      <t xml:space="preserve">
Management Area</t>
    </r>
    <phoneticPr fontId="8" type="noConversion"/>
  </si>
  <si>
    <t>농림지역
Agricultural &amp;
Forest Area</t>
    <phoneticPr fontId="8" type="noConversion"/>
  </si>
  <si>
    <t>자연환경보전지역
Natural Environment
Preservation Area</t>
    <phoneticPr fontId="8" type="noConversion"/>
  </si>
  <si>
    <t>전</t>
  </si>
  <si>
    <t>답</t>
  </si>
  <si>
    <t>대    지</t>
    <phoneticPr fontId="8" type="noConversion"/>
  </si>
  <si>
    <t>임    야</t>
    <phoneticPr fontId="8" type="noConversion"/>
  </si>
  <si>
    <t>공  장  용  지</t>
    <phoneticPr fontId="8" type="noConversion"/>
  </si>
  <si>
    <t>기     타</t>
    <phoneticPr fontId="8" type="noConversion"/>
  </si>
  <si>
    <t>Total</t>
    <phoneticPr fontId="8" type="noConversion"/>
  </si>
  <si>
    <t>주거지역
Residential zone</t>
    <phoneticPr fontId="8" type="noConversion"/>
  </si>
  <si>
    <t>상업지역
Commercial zone</t>
    <phoneticPr fontId="8" type="noConversion"/>
  </si>
  <si>
    <t>공업지역
Industrial zone</t>
    <phoneticPr fontId="8" type="noConversion"/>
  </si>
  <si>
    <t>녹지지역
Green belt</t>
    <phoneticPr fontId="8" type="noConversion"/>
  </si>
  <si>
    <t>개발제한구역
Areas of restricted
develoment</t>
    <phoneticPr fontId="8" type="noConversion"/>
  </si>
  <si>
    <t>용도미지정구역
Non-designated zone</t>
    <phoneticPr fontId="8" type="noConversion"/>
  </si>
  <si>
    <t>Dry paddy</t>
    <phoneticPr fontId="8" type="noConversion"/>
  </si>
  <si>
    <t>Rice paddy</t>
    <phoneticPr fontId="8" type="noConversion"/>
  </si>
  <si>
    <t>Building land</t>
    <phoneticPr fontId="8" type="noConversion"/>
  </si>
  <si>
    <t>Forest field</t>
    <phoneticPr fontId="8" type="noConversion"/>
  </si>
  <si>
    <t>Factory site</t>
    <phoneticPr fontId="8" type="noConversion"/>
  </si>
  <si>
    <t>필지수
Parcel</t>
    <phoneticPr fontId="8" type="noConversion"/>
  </si>
  <si>
    <t>면적
Area</t>
    <phoneticPr fontId="8" type="noConversion"/>
  </si>
  <si>
    <t>건수
Case</t>
    <phoneticPr fontId="8" type="noConversion"/>
  </si>
  <si>
    <t>홍 성 읍</t>
    <phoneticPr fontId="8" type="noConversion"/>
  </si>
  <si>
    <t>Hongseong-eup</t>
    <phoneticPr fontId="8" type="noConversion"/>
  </si>
  <si>
    <t>광 천 읍</t>
    <phoneticPr fontId="8" type="noConversion"/>
  </si>
  <si>
    <t>Kumma-myeon</t>
  </si>
  <si>
    <t>Gyeolseong-myeon</t>
    <phoneticPr fontId="8" type="noConversion"/>
  </si>
  <si>
    <t>Galsan-myeon</t>
    <phoneticPr fontId="8" type="noConversion"/>
  </si>
  <si>
    <t>Goohang-myeon</t>
  </si>
  <si>
    <t>Guhang-myeon</t>
    <phoneticPr fontId="8" type="noConversion"/>
  </si>
  <si>
    <t>자료 : 민원지적과</t>
    <phoneticPr fontId="8" type="noConversion"/>
  </si>
  <si>
    <t>Source :Speedy Processing of civil petitions office</t>
    <phoneticPr fontId="8" type="noConversion"/>
  </si>
  <si>
    <t>Source : Speedy Processing of civil petitions office</t>
    <phoneticPr fontId="8" type="noConversion"/>
  </si>
  <si>
    <r>
      <t xml:space="preserve">15.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phoneticPr fontId="8" type="noConversion"/>
  </si>
  <si>
    <t>15. Construction Machinery and Equipments</t>
    <phoneticPr fontId="8" type="noConversion"/>
  </si>
  <si>
    <r>
      <t xml:space="preserve">15.  </t>
    </r>
    <r>
      <rPr>
        <b/>
        <sz val="16"/>
        <rFont val="바탕"/>
        <family val="1"/>
        <charset val="129"/>
      </rPr>
      <t>건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장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비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계속)</t>
    </r>
    <phoneticPr fontId="8" type="noConversion"/>
  </si>
  <si>
    <t>15. Construction Machinery and Equipments (Cont'd)</t>
    <phoneticPr fontId="8" type="noConversion"/>
  </si>
  <si>
    <t>단위 : 대</t>
  </si>
  <si>
    <t>단위 : 대</t>
    <phoneticPr fontId="8" type="noConversion"/>
  </si>
  <si>
    <t>연  별</t>
    <phoneticPr fontId="8" type="noConversion"/>
  </si>
  <si>
    <t>합  계</t>
    <phoneticPr fontId="8" type="noConversion"/>
  </si>
  <si>
    <t>불 도 저</t>
    <phoneticPr fontId="8" type="noConversion"/>
  </si>
  <si>
    <t>굴 삭 기</t>
    <phoneticPr fontId="8" type="noConversion"/>
  </si>
  <si>
    <t>로    더</t>
    <phoneticPr fontId="8" type="noConversion"/>
  </si>
  <si>
    <t>지  게  차</t>
    <phoneticPr fontId="8" type="noConversion"/>
  </si>
  <si>
    <t>스크레이퍼</t>
  </si>
  <si>
    <t>덤프트럭</t>
    <phoneticPr fontId="8" type="noConversion"/>
  </si>
  <si>
    <t>기 중 기</t>
    <phoneticPr fontId="8" type="noConversion"/>
  </si>
  <si>
    <t>모터
그레이더</t>
    <phoneticPr fontId="8" type="noConversion"/>
  </si>
  <si>
    <t>롤러</t>
    <phoneticPr fontId="8" type="noConversion"/>
  </si>
  <si>
    <t>콘   크   리   트        Concrete</t>
    <phoneticPr fontId="8" type="noConversion"/>
  </si>
  <si>
    <t>Year</t>
    <phoneticPr fontId="8" type="noConversion"/>
  </si>
  <si>
    <t>아  스  팔  트        
Asphalt</t>
    <phoneticPr fontId="8" type="noConversion"/>
  </si>
  <si>
    <t xml:space="preserve">골재살포기
</t>
    <phoneticPr fontId="8" type="noConversion"/>
  </si>
  <si>
    <t xml:space="preserve">쇄석기
</t>
    <phoneticPr fontId="8" type="noConversion"/>
  </si>
  <si>
    <t xml:space="preserve">공기압축기
</t>
    <phoneticPr fontId="8" type="noConversion"/>
  </si>
  <si>
    <t xml:space="preserve">천공기
</t>
    <phoneticPr fontId="8" type="noConversion"/>
  </si>
  <si>
    <t xml:space="preserve">사리채취기
</t>
    <phoneticPr fontId="8" type="noConversion"/>
  </si>
  <si>
    <t xml:space="preserve">준설선
</t>
    <phoneticPr fontId="8" type="noConversion"/>
  </si>
  <si>
    <t>노상
안정기</t>
    <phoneticPr fontId="8" type="noConversion"/>
  </si>
  <si>
    <t xml:space="preserve"> 항타 및
 항발기</t>
    <phoneticPr fontId="8" type="noConversion"/>
  </si>
  <si>
    <t xml:space="preserve">기    타
</t>
    <phoneticPr fontId="8" type="noConversion"/>
  </si>
  <si>
    <t>배칭프랜트</t>
    <phoneticPr fontId="8" type="noConversion"/>
  </si>
  <si>
    <t>피 니 셔</t>
    <phoneticPr fontId="8" type="noConversion"/>
  </si>
  <si>
    <t>살 포 기</t>
    <phoneticPr fontId="8" type="noConversion"/>
  </si>
  <si>
    <t>믹서트럭</t>
    <phoneticPr fontId="8" type="noConversion"/>
  </si>
  <si>
    <t>펌    프</t>
  </si>
  <si>
    <t>믹싱
플랜트</t>
    <phoneticPr fontId="8" type="noConversion"/>
  </si>
  <si>
    <t>피니셔</t>
    <phoneticPr fontId="8" type="noConversion"/>
  </si>
  <si>
    <t>살포기</t>
    <phoneticPr fontId="8" type="noConversion"/>
  </si>
  <si>
    <t>Bulldozers</t>
    <phoneticPr fontId="8" type="noConversion"/>
  </si>
  <si>
    <t>Excavators</t>
    <phoneticPr fontId="8" type="noConversion"/>
  </si>
  <si>
    <t>Loaders</t>
    <phoneticPr fontId="8" type="noConversion"/>
  </si>
  <si>
    <t>Forklifts</t>
    <phoneticPr fontId="8" type="noConversion"/>
  </si>
  <si>
    <t>Scrapers</t>
    <phoneticPr fontId="8" type="noConversion"/>
  </si>
  <si>
    <t>Dump 
trucks</t>
    <phoneticPr fontId="8" type="noConversion"/>
  </si>
  <si>
    <t>Cranes</t>
    <phoneticPr fontId="8" type="noConversion"/>
  </si>
  <si>
    <t>Motor
Graders</t>
    <phoneticPr fontId="8" type="noConversion"/>
  </si>
  <si>
    <t>Rollers</t>
    <phoneticPr fontId="8" type="noConversion"/>
  </si>
  <si>
    <t>Betching</t>
  </si>
  <si>
    <t>Finishers</t>
    <phoneticPr fontId="8" type="noConversion"/>
  </si>
  <si>
    <t>Distri-
butors</t>
    <phoneticPr fontId="8" type="noConversion"/>
  </si>
  <si>
    <t>Mixer 
trucks</t>
    <phoneticPr fontId="8" type="noConversion"/>
  </si>
  <si>
    <t>Aggregate</t>
  </si>
  <si>
    <t>Boring</t>
    <phoneticPr fontId="8" type="noConversion"/>
  </si>
  <si>
    <t>Gravel</t>
  </si>
  <si>
    <t>Road</t>
  </si>
  <si>
    <t>Plant</t>
  </si>
  <si>
    <t>Pumps</t>
  </si>
  <si>
    <t>Mixing plants</t>
    <phoneticPr fontId="8" type="noConversion"/>
  </si>
  <si>
    <t>distri-
butors</t>
    <phoneticPr fontId="8" type="noConversion"/>
  </si>
  <si>
    <t>Crushers</t>
    <phoneticPr fontId="8" type="noConversion"/>
  </si>
  <si>
    <t>Comp-
ressors</t>
    <phoneticPr fontId="8" type="noConversion"/>
  </si>
  <si>
    <t>Machine</t>
  </si>
  <si>
    <t>collectors</t>
    <phoneticPr fontId="8" type="noConversion"/>
  </si>
  <si>
    <t>Dredgers</t>
    <phoneticPr fontId="8" type="noConversion"/>
  </si>
  <si>
    <t>stabil-
izers</t>
    <phoneticPr fontId="8" type="noConversion"/>
  </si>
  <si>
    <t>Rock drills</t>
    <phoneticPr fontId="8" type="noConversion"/>
  </si>
  <si>
    <t>Others</t>
    <phoneticPr fontId="8" type="noConversion"/>
  </si>
  <si>
    <t xml:space="preserve"> </t>
  </si>
  <si>
    <t>자료 : 민원지적과</t>
    <phoneticPr fontId="8" type="noConversion"/>
  </si>
  <si>
    <t>Source : Speedy Processing of Civil Petitions Office</t>
    <phoneticPr fontId="8" type="noConversion"/>
  </si>
  <si>
    <t>자료 :민원지적과</t>
    <phoneticPr fontId="8" type="noConversion"/>
  </si>
  <si>
    <t>7.  용   도   지   역</t>
    <phoneticPr fontId="8" type="noConversion"/>
  </si>
  <si>
    <t>7. Specific Use Area</t>
    <phoneticPr fontId="134" type="noConversion"/>
  </si>
  <si>
    <r>
      <t xml:space="preserve">7.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 </t>
    </r>
    <r>
      <rPr>
        <b/>
        <sz val="16"/>
        <rFont val="바탕"/>
        <family val="1"/>
        <charset val="129"/>
      </rPr>
      <t>역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</si>
  <si>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t>7. Specific Use Area (Cont'd)</t>
    <phoneticPr fontId="134" type="noConversion"/>
  </si>
  <si>
    <t>단위 : 명, 천㎡</t>
    <phoneticPr fontId="8" type="noConversion"/>
  </si>
  <si>
    <t>Unit : person, 1,000 ㎡</t>
    <phoneticPr fontId="134" type="noConversion"/>
  </si>
  <si>
    <t>Unit : 1,000 ㎡</t>
    <phoneticPr fontId="134" type="noConversion"/>
  </si>
  <si>
    <t>연    별
 읍 면 별</t>
    <phoneticPr fontId="134" type="noConversion"/>
  </si>
  <si>
    <t>인     구(명)     Population</t>
    <phoneticPr fontId="134" type="noConversion"/>
  </si>
  <si>
    <t xml:space="preserve">용도지역
 총 합 계
</t>
    <phoneticPr fontId="134" type="noConversion"/>
  </si>
  <si>
    <t>도    시    지    역    Urban Area</t>
    <phoneticPr fontId="134" type="noConversion"/>
  </si>
  <si>
    <t>도        시        지        역         Urban     Area</t>
    <phoneticPr fontId="134" type="noConversion"/>
  </si>
  <si>
    <t>비   도   시   지   역   Rural Area</t>
    <phoneticPr fontId="134" type="noConversion"/>
  </si>
  <si>
    <r>
      <t>도시지역
 인    구</t>
    </r>
    <r>
      <rPr>
        <vertAlign val="superscript"/>
        <sz val="11"/>
        <rFont val="돋움체"/>
        <family val="3"/>
        <charset val="129"/>
      </rPr>
      <t>1)</t>
    </r>
    <phoneticPr fontId="134" type="noConversion"/>
  </si>
  <si>
    <r>
      <t>비도시지역
 인    구</t>
    </r>
    <r>
      <rPr>
        <vertAlign val="superscript"/>
        <sz val="11"/>
        <rFont val="돋움체"/>
        <family val="3"/>
        <charset val="129"/>
      </rPr>
      <t>1)</t>
    </r>
    <r>
      <rPr>
        <b/>
        <sz val="12"/>
        <rFont val="바탕체"/>
        <family val="1"/>
        <charset val="129"/>
      </rPr>
      <t/>
    </r>
    <phoneticPr fontId="134" type="noConversion"/>
  </si>
  <si>
    <t>주    거    지    역  Residential zone</t>
    <phoneticPr fontId="134" type="noConversion"/>
  </si>
  <si>
    <t>상  업  지  역 Commercial zone</t>
    <phoneticPr fontId="8" type="noConversion"/>
  </si>
  <si>
    <t>공 업 지 역 Industrial zone</t>
    <phoneticPr fontId="8" type="noConversion"/>
  </si>
  <si>
    <t>녹  지  지  역    Green zone</t>
    <phoneticPr fontId="8" type="noConversion"/>
  </si>
  <si>
    <t>미지정</t>
    <phoneticPr fontId="134" type="noConversion"/>
  </si>
  <si>
    <t>계(A)</t>
    <phoneticPr fontId="134" type="noConversion"/>
  </si>
  <si>
    <t>계 획 관 리
 지       역</t>
    <phoneticPr fontId="134" type="noConversion"/>
  </si>
  <si>
    <t>생 산 관 리
 지       역</t>
    <phoneticPr fontId="134" type="noConversion"/>
  </si>
  <si>
    <t>보 전 관 리
 지       역</t>
    <phoneticPr fontId="134" type="noConversion"/>
  </si>
  <si>
    <t xml:space="preserve">농 림 지 역
</t>
    <phoneticPr fontId="134" type="noConversion"/>
  </si>
  <si>
    <t>자연환경보전지역(B)
Natural Environment
Preservation Area</t>
    <phoneticPr fontId="134" type="noConversion"/>
  </si>
  <si>
    <t>Grand total</t>
    <phoneticPr fontId="134" type="noConversion"/>
  </si>
  <si>
    <t>전용주거지역
Residential only</t>
    <phoneticPr fontId="134" type="noConversion"/>
  </si>
  <si>
    <t>일반주거지역
general residential</t>
    <phoneticPr fontId="134" type="noConversion"/>
  </si>
  <si>
    <t>준 주 거
 지    역</t>
    <phoneticPr fontId="8" type="noConversion"/>
  </si>
  <si>
    <t>중  심</t>
    <phoneticPr fontId="8" type="noConversion"/>
  </si>
  <si>
    <t>일  반</t>
    <phoneticPr fontId="8" type="noConversion"/>
  </si>
  <si>
    <t>근  린</t>
    <phoneticPr fontId="134" type="noConversion"/>
  </si>
  <si>
    <t>유  통</t>
    <phoneticPr fontId="8" type="noConversion"/>
  </si>
  <si>
    <t>전  용</t>
    <phoneticPr fontId="8" type="noConversion"/>
  </si>
  <si>
    <t>준공업</t>
    <phoneticPr fontId="8" type="noConversion"/>
  </si>
  <si>
    <t>보  전</t>
    <phoneticPr fontId="8" type="noConversion"/>
  </si>
  <si>
    <t>생  산</t>
    <phoneticPr fontId="134" type="noConversion"/>
  </si>
  <si>
    <t>자  연</t>
    <phoneticPr fontId="134" type="noConversion"/>
  </si>
  <si>
    <t xml:space="preserve">지정비율
(B/A)*100 </t>
    <phoneticPr fontId="134" type="noConversion"/>
  </si>
  <si>
    <t>제1종전용</t>
    <phoneticPr fontId="134" type="noConversion"/>
  </si>
  <si>
    <t>제2종전용</t>
    <phoneticPr fontId="134" type="noConversion"/>
  </si>
  <si>
    <t>제1종일반</t>
    <phoneticPr fontId="134" type="noConversion"/>
  </si>
  <si>
    <t>제2종일반</t>
    <phoneticPr fontId="134" type="noConversion"/>
  </si>
  <si>
    <t>제3종일반</t>
    <phoneticPr fontId="134" type="noConversion"/>
  </si>
  <si>
    <t>Neighbor-
hood</t>
    <phoneticPr fontId="134" type="noConversion"/>
  </si>
  <si>
    <t>Distribu-
tional</t>
    <phoneticPr fontId="8" type="noConversion"/>
  </si>
  <si>
    <t>Total</t>
    <phoneticPr fontId="134" type="noConversion"/>
  </si>
  <si>
    <t>Plan 
Management
Area</t>
    <phoneticPr fontId="134" type="noConversion"/>
  </si>
  <si>
    <t>Production 
Management
Area</t>
    <phoneticPr fontId="134" type="noConversion"/>
  </si>
  <si>
    <t>Preservation
Management
Area</t>
    <phoneticPr fontId="134" type="noConversion"/>
  </si>
  <si>
    <t>Agricultural
&amp;
Forest Area</t>
    <phoneticPr fontId="134" type="noConversion"/>
  </si>
  <si>
    <t>Designation rate</t>
    <phoneticPr fontId="134" type="noConversion"/>
  </si>
  <si>
    <t>Urban</t>
    <phoneticPr fontId="134" type="noConversion"/>
  </si>
  <si>
    <t>Rural</t>
    <phoneticPr fontId="134" type="noConversion"/>
  </si>
  <si>
    <t>1st
Exclusive</t>
    <phoneticPr fontId="134" type="noConversion"/>
  </si>
  <si>
    <t>2nd
Exclusive</t>
    <phoneticPr fontId="134" type="noConversion"/>
  </si>
  <si>
    <t>1st
General</t>
    <phoneticPr fontId="134" type="noConversion"/>
  </si>
  <si>
    <t>2nd
General</t>
    <phoneticPr fontId="134" type="noConversion"/>
  </si>
  <si>
    <t>3rd
General</t>
    <phoneticPr fontId="134" type="noConversion"/>
  </si>
  <si>
    <t>Semi-
residential</t>
    <phoneticPr fontId="8" type="noConversion"/>
  </si>
  <si>
    <t>Central</t>
    <phoneticPr fontId="134" type="noConversion"/>
  </si>
  <si>
    <t>General</t>
    <phoneticPr fontId="8" type="noConversion"/>
  </si>
  <si>
    <t>Exclu-
sive</t>
    <phoneticPr fontId="8" type="noConversion"/>
  </si>
  <si>
    <t>General</t>
    <phoneticPr fontId="134" type="noConversion"/>
  </si>
  <si>
    <t>Mixed</t>
    <phoneticPr fontId="134" type="noConversion"/>
  </si>
  <si>
    <t>Preser-
ved</t>
    <phoneticPr fontId="134" type="noConversion"/>
  </si>
  <si>
    <t>Agricul-
tural</t>
    <phoneticPr fontId="134" type="noConversion"/>
  </si>
  <si>
    <t>Natural</t>
    <phoneticPr fontId="134" type="noConversion"/>
  </si>
  <si>
    <t>Undesig
-nated</t>
    <phoneticPr fontId="8" type="noConversion"/>
  </si>
  <si>
    <t>Hongseong-eup</t>
    <phoneticPr fontId="8" type="noConversion"/>
  </si>
  <si>
    <t>Guhang-myeon</t>
    <phoneticPr fontId="134" type="noConversion"/>
  </si>
  <si>
    <t xml:space="preserve">주1) : 도시지역인구는 읍 인구, 비도시지역인구는 면 인구(외국인제외)
 자료 : 도시재생과
</t>
    <phoneticPr fontId="134" type="noConversion"/>
  </si>
  <si>
    <t xml:space="preserve">자료 : 도시건축과
</t>
    <phoneticPr fontId="134" type="noConversion"/>
  </si>
  <si>
    <t xml:space="preserve">Source : Urban Architecture Division
</t>
    <phoneticPr fontId="134" type="noConversion"/>
  </si>
  <si>
    <r>
      <t xml:space="preserve">8.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phoneticPr fontId="8" type="noConversion"/>
  </si>
  <si>
    <r>
      <t xml:space="preserve">                                                  8. Land by Purpose                                                                                                                                       8.  </t>
    </r>
    <r>
      <rPr>
        <b/>
        <sz val="16"/>
        <rFont val="바탕"/>
        <family val="1"/>
        <charset val="129"/>
      </rPr>
      <t>용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구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속</t>
    </r>
    <r>
      <rPr>
        <b/>
        <sz val="16"/>
        <rFont val="Times New Roman"/>
        <family val="1"/>
      </rPr>
      <t xml:space="preserve">)                                                       8. Land by Purpose  (Cont'd) </t>
    </r>
    <phoneticPr fontId="8" type="noConversion"/>
  </si>
  <si>
    <t>단위 : K㎡</t>
    <phoneticPr fontId="8" type="noConversion"/>
  </si>
  <si>
    <t>Unit : K㎡</t>
    <phoneticPr fontId="8" type="noConversion"/>
  </si>
  <si>
    <t>합   계</t>
    <phoneticPr fontId="8" type="noConversion"/>
  </si>
  <si>
    <t>경   관   지   구
Scenery</t>
    <phoneticPr fontId="8" type="noConversion"/>
  </si>
  <si>
    <t>미   관   지   구</t>
    <phoneticPr fontId="8" type="noConversion"/>
  </si>
  <si>
    <t>고  도  지  구</t>
    <phoneticPr fontId="8" type="noConversion"/>
  </si>
  <si>
    <t>방  화
지  구</t>
    <phoneticPr fontId="8" type="noConversion"/>
  </si>
  <si>
    <t>방 재</t>
    <phoneticPr fontId="8" type="noConversion"/>
  </si>
  <si>
    <t>보존지구</t>
    <phoneticPr fontId="8" type="noConversion"/>
  </si>
  <si>
    <t>시 설 보 호 지 구</t>
    <phoneticPr fontId="8" type="noConversion"/>
  </si>
  <si>
    <t>취락지구</t>
    <phoneticPr fontId="8" type="noConversion"/>
  </si>
  <si>
    <t>개발진흥지구</t>
    <phoneticPr fontId="8" type="noConversion"/>
  </si>
  <si>
    <t>특정용도</t>
    <phoneticPr fontId="8" type="noConversion"/>
  </si>
  <si>
    <r>
      <t>기타</t>
    </r>
    <r>
      <rPr>
        <vertAlign val="superscript"/>
        <sz val="11"/>
        <rFont val="돋움체"/>
        <family val="3"/>
        <charset val="129"/>
      </rPr>
      <t>1)</t>
    </r>
    <r>
      <rPr>
        <sz val="11"/>
        <rFont val="돋움체"/>
        <family val="3"/>
        <charset val="129"/>
      </rPr>
      <t xml:space="preserve">
</t>
    </r>
    <phoneticPr fontId="8" type="noConversion"/>
  </si>
  <si>
    <t>Landscape</t>
    <phoneticPr fontId="8" type="noConversion"/>
  </si>
  <si>
    <t>Height</t>
    <phoneticPr fontId="8" type="noConversion"/>
  </si>
  <si>
    <t>지 구</t>
    <phoneticPr fontId="8" type="noConversion"/>
  </si>
  <si>
    <t>Reservation</t>
    <phoneticPr fontId="8" type="noConversion"/>
  </si>
  <si>
    <t>Protection of facilities</t>
    <phoneticPr fontId="8" type="noConversion"/>
  </si>
  <si>
    <t>Community</t>
    <phoneticPr fontId="8" type="noConversion"/>
  </si>
  <si>
    <t>Development Promotion</t>
    <phoneticPr fontId="8" type="noConversion"/>
  </si>
  <si>
    <t>제한지구</t>
    <phoneticPr fontId="8" type="noConversion"/>
  </si>
  <si>
    <t>자  연</t>
    <phoneticPr fontId="8" type="noConversion"/>
  </si>
  <si>
    <t>수  변</t>
    <phoneticPr fontId="8" type="noConversion"/>
  </si>
  <si>
    <t>시가지</t>
    <phoneticPr fontId="8" type="noConversion"/>
  </si>
  <si>
    <t>중심지</t>
    <phoneticPr fontId="8" type="noConversion"/>
  </si>
  <si>
    <t>역사문화</t>
    <phoneticPr fontId="8" type="noConversion"/>
  </si>
  <si>
    <t>일 반</t>
    <phoneticPr fontId="8" type="noConversion"/>
  </si>
  <si>
    <t>최고</t>
    <phoneticPr fontId="8" type="noConversion"/>
  </si>
  <si>
    <t>최저</t>
    <phoneticPr fontId="8" type="noConversion"/>
  </si>
  <si>
    <t>문화자원</t>
    <phoneticPr fontId="8" type="noConversion"/>
  </si>
  <si>
    <t>중요시설물</t>
    <phoneticPr fontId="8" type="noConversion"/>
  </si>
  <si>
    <t>생태계</t>
    <phoneticPr fontId="8" type="noConversion"/>
  </si>
  <si>
    <t>학 교</t>
    <phoneticPr fontId="8" type="noConversion"/>
  </si>
  <si>
    <t>공 용</t>
    <phoneticPr fontId="8" type="noConversion"/>
  </si>
  <si>
    <t>항 만</t>
    <phoneticPr fontId="8" type="noConversion"/>
  </si>
  <si>
    <t>공 항</t>
    <phoneticPr fontId="8" type="noConversion"/>
  </si>
  <si>
    <t>자연</t>
    <phoneticPr fontId="8" type="noConversion"/>
  </si>
  <si>
    <t>집단</t>
    <phoneticPr fontId="8" type="noConversion"/>
  </si>
  <si>
    <t>주거</t>
    <phoneticPr fontId="8" type="noConversion"/>
  </si>
  <si>
    <t>산업</t>
    <phoneticPr fontId="8" type="noConversion"/>
  </si>
  <si>
    <t>유통</t>
    <phoneticPr fontId="8" type="noConversion"/>
  </si>
  <si>
    <t>관광휴양</t>
    <phoneticPr fontId="8" type="noConversion"/>
  </si>
  <si>
    <t>복합</t>
    <phoneticPr fontId="8" type="noConversion"/>
  </si>
  <si>
    <t>Total</t>
    <phoneticPr fontId="8" type="noConversion"/>
  </si>
  <si>
    <t>Natural</t>
    <phoneticPr fontId="8" type="noConversion"/>
  </si>
  <si>
    <t>River
side</t>
    <phoneticPr fontId="8" type="noConversion"/>
  </si>
  <si>
    <t>Urban</t>
    <phoneticPr fontId="8" type="noConversion"/>
  </si>
  <si>
    <t>Central</t>
    <phoneticPr fontId="8" type="noConversion"/>
  </si>
  <si>
    <t>Historical
culture</t>
    <phoneticPr fontId="8" type="noConversion"/>
  </si>
  <si>
    <t>Max</t>
    <phoneticPr fontId="8" type="noConversion"/>
  </si>
  <si>
    <t>Min</t>
    <phoneticPr fontId="8" type="noConversion"/>
  </si>
  <si>
    <t>Fire-
fighting</t>
    <phoneticPr fontId="8" type="noConversion"/>
  </si>
  <si>
    <t>Preventi
on of
disaster</t>
    <phoneticPr fontId="8" type="noConversion"/>
  </si>
  <si>
    <t>Cultural
resources</t>
    <phoneticPr fontId="8" type="noConversion"/>
  </si>
  <si>
    <t>Major
facilities</t>
    <phoneticPr fontId="8" type="noConversion"/>
  </si>
  <si>
    <t>Ecosystem</t>
    <phoneticPr fontId="8" type="noConversion"/>
  </si>
  <si>
    <t>School</t>
    <phoneticPr fontId="8" type="noConversion"/>
  </si>
  <si>
    <t>Public</t>
    <phoneticPr fontId="8" type="noConversion"/>
  </si>
  <si>
    <t>Port</t>
    <phoneticPr fontId="8" type="noConversion"/>
  </si>
  <si>
    <t>Airport</t>
    <phoneticPr fontId="8" type="noConversion"/>
  </si>
  <si>
    <t>Group</t>
    <phoneticPr fontId="8" type="noConversion"/>
  </si>
  <si>
    <t>residential</t>
    <phoneticPr fontId="8" type="noConversion"/>
  </si>
  <si>
    <t>industrial</t>
    <phoneticPr fontId="8" type="noConversion"/>
  </si>
  <si>
    <t>circulative</t>
    <phoneticPr fontId="8" type="noConversion"/>
  </si>
  <si>
    <t>torist</t>
    <phoneticPr fontId="8" type="noConversion"/>
  </si>
  <si>
    <t>complex</t>
    <phoneticPr fontId="8" type="noConversion"/>
  </si>
  <si>
    <t>Protective</t>
    <phoneticPr fontId="8" type="noConversion"/>
  </si>
  <si>
    <t>Other</t>
    <phoneticPr fontId="8" type="noConversion"/>
  </si>
  <si>
    <t>Guhang-myeon</t>
    <phoneticPr fontId="8" type="noConversion"/>
  </si>
  <si>
    <t>자료 : 도시재생과</t>
    <phoneticPr fontId="8" type="noConversion"/>
  </si>
  <si>
    <t>Source : Urban Architecture Division</t>
    <phoneticPr fontId="8" type="noConversion"/>
  </si>
  <si>
    <r>
      <t xml:space="preserve">12-1.  </t>
    </r>
    <r>
      <rPr>
        <b/>
        <sz val="16"/>
        <color indexed="8"/>
        <rFont val="바탕"/>
        <family val="1"/>
        <charset val="129"/>
      </rPr>
      <t>폭원별 도로현황
R</t>
    </r>
    <phoneticPr fontId="8" type="noConversion"/>
  </si>
  <si>
    <t xml:space="preserve">   Roads(by Size)</t>
    <phoneticPr fontId="8" type="noConversion"/>
  </si>
  <si>
    <t>단위 : m</t>
    <phoneticPr fontId="4" type="noConversion"/>
  </si>
  <si>
    <t>Unit : m</t>
    <phoneticPr fontId="8" type="noConversion"/>
  </si>
  <si>
    <t xml:space="preserve">연    별
</t>
    <phoneticPr fontId="8" type="noConversion"/>
  </si>
  <si>
    <t>도  로 (폭원별)       Roads(by Size)</t>
    <phoneticPr fontId="8" type="noConversion"/>
  </si>
  <si>
    <t>광  장
(개소)</t>
    <phoneticPr fontId="8" type="noConversion"/>
  </si>
  <si>
    <t>합  계</t>
    <phoneticPr fontId="4" type="noConversion"/>
  </si>
  <si>
    <t>광로</t>
    <phoneticPr fontId="4" type="noConversion"/>
  </si>
  <si>
    <t>대로</t>
    <phoneticPr fontId="4" type="noConversion"/>
  </si>
  <si>
    <t>중로</t>
    <phoneticPr fontId="8" type="noConversion"/>
  </si>
  <si>
    <t>소로</t>
    <phoneticPr fontId="8" type="noConversion"/>
  </si>
  <si>
    <t>(40m이상)</t>
  </si>
  <si>
    <t>(25~40m미만)</t>
  </si>
  <si>
    <t>(12~25m미만)</t>
  </si>
  <si>
    <t>(12m미만)</t>
  </si>
  <si>
    <t>Squares
(Number)</t>
    <phoneticPr fontId="8" type="noConversion"/>
  </si>
  <si>
    <t>Total</t>
    <phoneticPr fontId="4" type="noConversion"/>
  </si>
  <si>
    <t>Avenues</t>
    <phoneticPr fontId="8" type="noConversion"/>
  </si>
  <si>
    <t>Streets</t>
    <phoneticPr fontId="8" type="noConversion"/>
  </si>
  <si>
    <t>Roads</t>
    <phoneticPr fontId="8" type="noConversion"/>
  </si>
  <si>
    <t>Paths</t>
    <phoneticPr fontId="8" type="noConversion"/>
  </si>
  <si>
    <t>자료 :도시재생과</t>
    <phoneticPr fontId="8" type="noConversion"/>
  </si>
  <si>
    <r>
      <t xml:space="preserve">13.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설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물</t>
    </r>
    <phoneticPr fontId="8" type="noConversion"/>
  </si>
  <si>
    <t>13. Road Facilities</t>
    <phoneticPr fontId="8" type="noConversion"/>
  </si>
  <si>
    <t>단위 : 개소, m, ㎡</t>
    <phoneticPr fontId="8" type="noConversion"/>
  </si>
  <si>
    <t>Unit : number, m, ㎡</t>
    <phoneticPr fontId="8" type="noConversion"/>
  </si>
  <si>
    <t>연   별</t>
    <phoneticPr fontId="8" type="noConversion"/>
  </si>
  <si>
    <t>보  도  육  교</t>
    <phoneticPr fontId="8" type="noConversion"/>
  </si>
  <si>
    <t>지  하  보  도</t>
    <phoneticPr fontId="8" type="noConversion"/>
  </si>
  <si>
    <t>지  하  차  도</t>
  </si>
  <si>
    <t>고  가  도  로</t>
  </si>
  <si>
    <t>지  하  상  가</t>
  </si>
  <si>
    <t>터        널</t>
    <phoneticPr fontId="8" type="noConversion"/>
  </si>
  <si>
    <t>입체교차로</t>
    <phoneticPr fontId="8" type="noConversion"/>
  </si>
  <si>
    <t>복개구조물</t>
    <phoneticPr fontId="8" type="noConversion"/>
  </si>
  <si>
    <t>공동구</t>
    <phoneticPr fontId="8" type="noConversion"/>
  </si>
  <si>
    <t>언더패스</t>
    <phoneticPr fontId="8" type="noConversion"/>
  </si>
  <si>
    <t>가 로 등</t>
    <phoneticPr fontId="8" type="noConversion"/>
  </si>
  <si>
    <t>Year</t>
    <phoneticPr fontId="8" type="noConversion"/>
  </si>
  <si>
    <t>Pedestrian 
overpass</t>
    <phoneticPr fontId="8" type="noConversion"/>
  </si>
  <si>
    <t xml:space="preserve">Pedestrian 
underpass </t>
    <phoneticPr fontId="8" type="noConversion"/>
  </si>
  <si>
    <t>Underground 
roadway</t>
    <phoneticPr fontId="8" type="noConversion"/>
  </si>
  <si>
    <t>Elevated road</t>
    <phoneticPr fontId="8" type="noConversion"/>
  </si>
  <si>
    <t>Underground 
shopping arcades</t>
    <phoneticPr fontId="8" type="noConversion"/>
  </si>
  <si>
    <t>Tunnels</t>
    <phoneticPr fontId="8" type="noConversion"/>
  </si>
  <si>
    <t>Street
lamps</t>
    <phoneticPr fontId="8" type="noConversion"/>
  </si>
  <si>
    <t>개 소</t>
    <phoneticPr fontId="8" type="noConversion"/>
  </si>
  <si>
    <t>연 장</t>
    <phoneticPr fontId="8" type="noConversion"/>
  </si>
  <si>
    <t>면 적</t>
    <phoneticPr fontId="8" type="noConversion"/>
  </si>
  <si>
    <t>개소</t>
    <phoneticPr fontId="8" type="noConversion"/>
  </si>
  <si>
    <t>연장</t>
    <phoneticPr fontId="8" type="noConversion"/>
  </si>
  <si>
    <t>면적</t>
    <phoneticPr fontId="8" type="noConversion"/>
  </si>
  <si>
    <t>Number</t>
    <phoneticPr fontId="8" type="noConversion"/>
  </si>
  <si>
    <t>Length</t>
  </si>
  <si>
    <t>Place</t>
    <phoneticPr fontId="8" type="noConversion"/>
  </si>
  <si>
    <t>자료 : 도시재생과, 안전총괄과</t>
    <phoneticPr fontId="8" type="noConversion"/>
  </si>
  <si>
    <t>Source : Urban Architecture Division &amp; General Safety Division</t>
    <phoneticPr fontId="8" type="noConversion"/>
  </si>
  <si>
    <r>
      <t xml:space="preserve">         9.  공      원</t>
    </r>
    <r>
      <rPr>
        <b/>
        <vertAlign val="superscript"/>
        <sz val="14"/>
        <color indexed="8"/>
        <rFont val="바탕"/>
        <family val="1"/>
        <charset val="129"/>
      </rPr>
      <t>1)</t>
    </r>
    <phoneticPr fontId="8" type="noConversion"/>
  </si>
  <si>
    <r>
      <t xml:space="preserve">  9. Parks</t>
    </r>
    <r>
      <rPr>
        <b/>
        <vertAlign val="superscript"/>
        <sz val="14"/>
        <color indexed="8"/>
        <rFont val="바탕"/>
        <family val="1"/>
        <charset val="129"/>
      </rPr>
      <t>1)</t>
    </r>
    <phoneticPr fontId="8" type="noConversion"/>
  </si>
  <si>
    <r>
      <t xml:space="preserve">      9.  공      원</t>
    </r>
    <r>
      <rPr>
        <b/>
        <vertAlign val="superscript"/>
        <sz val="14"/>
        <color indexed="8"/>
        <rFont val="바탕"/>
        <family val="1"/>
        <charset val="129"/>
      </rPr>
      <t>1)</t>
    </r>
    <r>
      <rPr>
        <b/>
        <sz val="14"/>
        <color indexed="8"/>
        <rFont val="바탕"/>
        <family val="1"/>
        <charset val="129"/>
      </rPr>
      <t>(계  속)</t>
    </r>
    <phoneticPr fontId="8" type="noConversion"/>
  </si>
  <si>
    <r>
      <t>9. Parks</t>
    </r>
    <r>
      <rPr>
        <b/>
        <vertAlign val="superscript"/>
        <sz val="14"/>
        <color indexed="8"/>
        <rFont val="바탕"/>
        <family val="1"/>
        <charset val="129"/>
      </rPr>
      <t>1)</t>
    </r>
    <r>
      <rPr>
        <b/>
        <sz val="14"/>
        <color indexed="8"/>
        <rFont val="바탕"/>
        <family val="1"/>
        <charset val="129"/>
      </rPr>
      <t>(Cont'd)</t>
    </r>
    <phoneticPr fontId="8" type="noConversion"/>
  </si>
  <si>
    <t>단위 : 개소, 천㎡</t>
    <phoneticPr fontId="8" type="noConversion"/>
  </si>
  <si>
    <t>Unit : number, 1,000 ㎡</t>
    <phoneticPr fontId="8" type="noConversion"/>
  </si>
  <si>
    <t>연    별</t>
    <phoneticPr fontId="8" type="noConversion"/>
  </si>
  <si>
    <t>총   계</t>
    <phoneticPr fontId="8" type="noConversion"/>
  </si>
  <si>
    <t>자  연  공  원    
Natural parks</t>
    <phoneticPr fontId="8" type="noConversion"/>
  </si>
  <si>
    <t>도 시 공 원
Urban parks</t>
    <phoneticPr fontId="8" type="noConversion"/>
  </si>
  <si>
    <t>Year
Eup &amp; Myeon</t>
    <phoneticPr fontId="8" type="noConversion"/>
  </si>
  <si>
    <t xml:space="preserve">     도 시 공 원
     Urban parks</t>
    <phoneticPr fontId="8" type="noConversion"/>
  </si>
  <si>
    <r>
      <t>도시자연
공원구역</t>
    </r>
    <r>
      <rPr>
        <vertAlign val="superscript"/>
        <sz val="11"/>
        <rFont val="돋움체"/>
        <family val="3"/>
        <charset val="129"/>
      </rPr>
      <t>2)</t>
    </r>
    <phoneticPr fontId="8" type="noConversion"/>
  </si>
  <si>
    <t>계</t>
    <phoneticPr fontId="8" type="noConversion"/>
  </si>
  <si>
    <t>국립공원</t>
    <phoneticPr fontId="8" type="noConversion"/>
  </si>
  <si>
    <t>도립공원</t>
    <phoneticPr fontId="8" type="noConversion"/>
  </si>
  <si>
    <t>군립공원</t>
    <phoneticPr fontId="8" type="noConversion"/>
  </si>
  <si>
    <t>어린이공원</t>
    <phoneticPr fontId="8" type="noConversion"/>
  </si>
  <si>
    <t>소공원</t>
    <phoneticPr fontId="8" type="noConversion"/>
  </si>
  <si>
    <t>근린공원</t>
    <phoneticPr fontId="8" type="noConversion"/>
  </si>
  <si>
    <t>역사공원</t>
    <phoneticPr fontId="8" type="noConversion"/>
  </si>
  <si>
    <t>문화공원</t>
    <phoneticPr fontId="8" type="noConversion"/>
  </si>
  <si>
    <t>수변공원</t>
    <phoneticPr fontId="8" type="noConversion"/>
  </si>
  <si>
    <t>묘지공원</t>
    <phoneticPr fontId="8" type="noConversion"/>
  </si>
  <si>
    <t>체육공원</t>
    <phoneticPr fontId="8" type="noConversion"/>
  </si>
  <si>
    <t>기타공원</t>
    <phoneticPr fontId="8" type="noConversion"/>
  </si>
  <si>
    <t>Urban natural</t>
    <phoneticPr fontId="8" type="noConversion"/>
  </si>
  <si>
    <t>Grand Total</t>
  </si>
  <si>
    <t>National</t>
  </si>
  <si>
    <t>Provincial</t>
  </si>
  <si>
    <t>Gun</t>
    <phoneticPr fontId="8" type="noConversion"/>
  </si>
  <si>
    <t xml:space="preserve"> Total</t>
  </si>
  <si>
    <t>Children's</t>
  </si>
  <si>
    <t>Mini</t>
    <phoneticPr fontId="8" type="noConversion"/>
  </si>
  <si>
    <t>Neighborhood</t>
    <phoneticPr fontId="8" type="noConversion"/>
  </si>
  <si>
    <t>Historical</t>
    <phoneticPr fontId="8" type="noConversion"/>
  </si>
  <si>
    <t>Cultural</t>
    <phoneticPr fontId="8" type="noConversion"/>
  </si>
  <si>
    <t>Waterside</t>
    <phoneticPr fontId="8" type="noConversion"/>
  </si>
  <si>
    <t>Grave yard</t>
    <phoneticPr fontId="8" type="noConversion"/>
  </si>
  <si>
    <t xml:space="preserve">Sports </t>
    <phoneticPr fontId="8" type="noConversion"/>
  </si>
  <si>
    <t>Others</t>
    <phoneticPr fontId="8" type="noConversion"/>
  </si>
  <si>
    <t>park zone</t>
    <phoneticPr fontId="8" type="noConversion"/>
  </si>
  <si>
    <t xml:space="preserve">개소 </t>
    <phoneticPr fontId="8" type="noConversion"/>
  </si>
  <si>
    <t>면적</t>
    <phoneticPr fontId="8" type="noConversion"/>
  </si>
  <si>
    <t>Number</t>
    <phoneticPr fontId="8" type="noConversion"/>
  </si>
  <si>
    <t>주 : 1) 조성기준 2)무허가건물포함
자료 : 산림녹지과</t>
    <phoneticPr fontId="8" type="noConversion"/>
  </si>
  <si>
    <t xml:space="preserve">Note1) : Based on constructed parks  
Source :   Forest &amp; Green Division
</t>
    <phoneticPr fontId="8" type="noConversion"/>
  </si>
  <si>
    <t>주 : 1) 조성기준 2) 무허가건물 포함
자료 : 산림녹지과</t>
    <phoneticPr fontId="8" type="noConversion"/>
  </si>
  <si>
    <t xml:space="preserve">Note1) : Based on constructed parks  
Source : Forest &amp; Green Division
</t>
    <phoneticPr fontId="8" type="noConversion"/>
  </si>
  <si>
    <r>
      <t xml:space="preserve">11.  </t>
    </r>
    <r>
      <rPr>
        <b/>
        <sz val="16"/>
        <rFont val="바탕"/>
        <family val="1"/>
        <charset val="129"/>
      </rPr>
      <t>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천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지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점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용</t>
    </r>
    <phoneticPr fontId="8" type="noConversion"/>
  </si>
  <si>
    <t xml:space="preserve"> Use of  River Sites</t>
    <phoneticPr fontId="8" type="noConversion"/>
  </si>
  <si>
    <t>단위 : ㎡, 천원</t>
  </si>
  <si>
    <t>Unit : ㎡, 1,000 won</t>
    <phoneticPr fontId="8" type="noConversion"/>
  </si>
  <si>
    <t xml:space="preserve">건  수
</t>
    <phoneticPr fontId="8" type="noConversion"/>
  </si>
  <si>
    <t xml:space="preserve">   면 적 합 계
 </t>
    <phoneticPr fontId="8" type="noConversion"/>
  </si>
  <si>
    <t>토 사
채 취
(㎥)</t>
    <phoneticPr fontId="8" type="noConversion"/>
  </si>
  <si>
    <t>사 용 료 징 수
Collection of
use fees</t>
    <phoneticPr fontId="8" type="noConversion"/>
  </si>
  <si>
    <t>Number of cases</t>
    <phoneticPr fontId="8" type="noConversion"/>
  </si>
  <si>
    <t>전</t>
    <phoneticPr fontId="8" type="noConversion"/>
  </si>
  <si>
    <t>답</t>
    <phoneticPr fontId="8" type="noConversion"/>
  </si>
  <si>
    <t>잡종지</t>
    <phoneticPr fontId="8" type="noConversion"/>
  </si>
  <si>
    <t>기타</t>
    <phoneticPr fontId="8" type="noConversion"/>
  </si>
  <si>
    <t>부   과</t>
    <phoneticPr fontId="8" type="noConversion"/>
  </si>
  <si>
    <t>징  수</t>
    <phoneticPr fontId="8" type="noConversion"/>
  </si>
  <si>
    <t>Collection of
gravel and sand</t>
    <phoneticPr fontId="8" type="noConversion"/>
  </si>
  <si>
    <t>Dry fields</t>
  </si>
  <si>
    <t>Rice paddies</t>
  </si>
  <si>
    <t>Misc. land</t>
    <phoneticPr fontId="86" type="noConversion"/>
  </si>
  <si>
    <t>Other</t>
  </si>
  <si>
    <t>Imposition</t>
    <phoneticPr fontId="8" type="noConversion"/>
  </si>
  <si>
    <t>Collected</t>
    <phoneticPr fontId="8" type="noConversion"/>
  </si>
  <si>
    <t>…</t>
  </si>
  <si>
    <t>Gyeolseong-myeon</t>
    <phoneticPr fontId="8" type="noConversion"/>
  </si>
  <si>
    <t>자료 : 안전총괄과</t>
    <phoneticPr fontId="8" type="noConversion"/>
  </si>
  <si>
    <t>Source :  General Safety Division</t>
  </si>
  <si>
    <r>
      <t xml:space="preserve">10.  </t>
    </r>
    <r>
      <rPr>
        <b/>
        <sz val="16"/>
        <rFont val="바탕"/>
        <family val="1"/>
        <charset val="129"/>
      </rPr>
      <t>하</t>
    </r>
    <r>
      <rPr>
        <b/>
        <sz val="16"/>
        <rFont val="Times New Roman"/>
        <family val="1"/>
      </rPr>
      <t xml:space="preserve">      </t>
    </r>
    <r>
      <rPr>
        <b/>
        <sz val="16"/>
        <rFont val="바탕"/>
        <family val="1"/>
        <charset val="129"/>
      </rPr>
      <t>천</t>
    </r>
    <phoneticPr fontId="8" type="noConversion"/>
  </si>
  <si>
    <t>Rivers and Streams</t>
    <phoneticPr fontId="8" type="noConversion"/>
  </si>
  <si>
    <t>단위 : ㎞</t>
    <phoneticPr fontId="8" type="noConversion"/>
  </si>
  <si>
    <t>Unit : ㎞</t>
    <phoneticPr fontId="8" type="noConversion"/>
  </si>
  <si>
    <t>연    별
하 천 별</t>
    <phoneticPr fontId="8" type="noConversion"/>
  </si>
  <si>
    <t>하 천 수</t>
    <phoneticPr fontId="8" type="noConversion"/>
  </si>
  <si>
    <t>총 연 장</t>
    <phoneticPr fontId="8" type="noConversion"/>
  </si>
  <si>
    <t>요 개 수</t>
    <phoneticPr fontId="8" type="noConversion"/>
  </si>
  <si>
    <t>Year
Rivers and
Streams</t>
    <phoneticPr fontId="8" type="noConversion"/>
  </si>
  <si>
    <t>기 개 수</t>
    <phoneticPr fontId="8" type="noConversion"/>
  </si>
  <si>
    <t>미 개 수</t>
    <phoneticPr fontId="8" type="noConversion"/>
  </si>
  <si>
    <t>개 수 율
(%)</t>
    <phoneticPr fontId="8" type="noConversion"/>
  </si>
  <si>
    <t>No. of rivers
and streams</t>
    <phoneticPr fontId="8" type="noConversion"/>
  </si>
  <si>
    <t>Total 
length</t>
    <phoneticPr fontId="8" type="noConversion"/>
  </si>
  <si>
    <t xml:space="preserve">Cases of 
improvements
needed </t>
    <phoneticPr fontId="8" type="noConversion"/>
  </si>
  <si>
    <t>Already 
improved</t>
    <phoneticPr fontId="8" type="noConversion"/>
  </si>
  <si>
    <t>Yet to be 
improved</t>
    <phoneticPr fontId="8" type="noConversion"/>
  </si>
  <si>
    <t>Improve-
ment rate</t>
    <phoneticPr fontId="8" type="noConversion"/>
  </si>
  <si>
    <t>국 가 하 천</t>
    <phoneticPr fontId="8" type="noConversion"/>
  </si>
  <si>
    <t>Under direct
management</t>
    <phoneticPr fontId="8" type="noConversion"/>
  </si>
  <si>
    <t>지 방 하 천</t>
    <phoneticPr fontId="8" type="noConversion"/>
  </si>
  <si>
    <t>In County</t>
    <phoneticPr fontId="8" type="noConversion"/>
  </si>
  <si>
    <t>기 타 하 천</t>
    <phoneticPr fontId="8" type="noConversion"/>
  </si>
  <si>
    <t>Quasi</t>
    <phoneticPr fontId="8" type="noConversion"/>
  </si>
  <si>
    <t>자료 : 안전총괄과</t>
    <phoneticPr fontId="8" type="noConversion"/>
  </si>
  <si>
    <t>Source :  General Safety Division</t>
    <phoneticPr fontId="8" type="noConversion"/>
  </si>
  <si>
    <r>
      <t xml:space="preserve">12.  </t>
    </r>
    <r>
      <rPr>
        <b/>
        <sz val="16"/>
        <rFont val="바탕"/>
        <family val="1"/>
        <charset val="129"/>
      </rPr>
      <t>도</t>
    </r>
    <r>
      <rPr>
        <b/>
        <sz val="16"/>
        <rFont val="Times New Roman"/>
        <family val="1"/>
      </rPr>
      <t xml:space="preserve">        </t>
    </r>
    <r>
      <rPr>
        <b/>
        <sz val="16"/>
        <rFont val="바탕"/>
        <family val="1"/>
        <charset val="129"/>
      </rPr>
      <t>로</t>
    </r>
    <r>
      <rPr>
        <b/>
        <sz val="16"/>
        <rFont val="Times New Roman"/>
        <family val="1"/>
      </rPr>
      <t xml:space="preserve"> </t>
    </r>
    <phoneticPr fontId="8" type="noConversion"/>
  </si>
  <si>
    <t>12.  Roads</t>
    <phoneticPr fontId="8" type="noConversion"/>
  </si>
  <si>
    <t>단위 : m, ㎡, %</t>
    <phoneticPr fontId="8" type="noConversion"/>
  </si>
  <si>
    <t>Unit : m, ㎡, %</t>
    <phoneticPr fontId="8" type="noConversion"/>
  </si>
  <si>
    <t xml:space="preserve">합      계      Total              </t>
    <phoneticPr fontId="8" type="noConversion"/>
  </si>
  <si>
    <t>고속도로</t>
    <phoneticPr fontId="8" type="noConversion"/>
  </si>
  <si>
    <t>일 반 국 도  General national road</t>
    <phoneticPr fontId="8" type="noConversion"/>
  </si>
  <si>
    <t>지 방 도     Local road</t>
    <phoneticPr fontId="8" type="noConversion"/>
  </si>
  <si>
    <t>시 군 도 City &amp; County road</t>
    <phoneticPr fontId="8" type="noConversion"/>
  </si>
  <si>
    <t>Year</t>
    <phoneticPr fontId="8" type="noConversion"/>
  </si>
  <si>
    <t xml:space="preserve">연  장
</t>
    <phoneticPr fontId="8" type="noConversion"/>
  </si>
  <si>
    <t xml:space="preserve">  포  장 </t>
    <phoneticPr fontId="8" type="noConversion"/>
  </si>
  <si>
    <t xml:space="preserve">미포장
</t>
    <phoneticPr fontId="8" type="noConversion"/>
  </si>
  <si>
    <t xml:space="preserve">미개통
</t>
    <phoneticPr fontId="8" type="noConversion"/>
  </si>
  <si>
    <t xml:space="preserve">포장 Paved
</t>
    <phoneticPr fontId="8" type="noConversion"/>
  </si>
  <si>
    <t xml:space="preserve">포장  Paved
</t>
    <phoneticPr fontId="8" type="noConversion"/>
  </si>
  <si>
    <t>Length</t>
    <phoneticPr fontId="8" type="noConversion"/>
  </si>
  <si>
    <t>Paved</t>
  </si>
  <si>
    <t>포장률
Rate of pave</t>
    <phoneticPr fontId="8" type="noConversion"/>
  </si>
  <si>
    <t>Unpaved</t>
    <phoneticPr fontId="8" type="noConversion"/>
  </si>
  <si>
    <t>Unimproved</t>
    <phoneticPr fontId="8" type="noConversion"/>
  </si>
  <si>
    <t>Highway</t>
    <phoneticPr fontId="8" type="noConversion"/>
  </si>
  <si>
    <t>자료 : 건설교통과</t>
    <phoneticPr fontId="8" type="noConversion"/>
  </si>
  <si>
    <r>
      <t xml:space="preserve">14.  </t>
    </r>
    <r>
      <rPr>
        <b/>
        <sz val="16"/>
        <rFont val="바탕"/>
        <family val="1"/>
        <charset val="129"/>
      </rPr>
      <t>교</t>
    </r>
    <r>
      <rPr>
        <b/>
        <sz val="16"/>
        <rFont val="Times New Roman"/>
        <family val="1"/>
      </rPr>
      <t xml:space="preserve">        </t>
    </r>
    <r>
      <rPr>
        <b/>
        <sz val="16"/>
        <rFont val="바탕"/>
        <family val="1"/>
        <charset val="129"/>
      </rPr>
      <t>량</t>
    </r>
    <phoneticPr fontId="8" type="noConversion"/>
  </si>
  <si>
    <t>14. Bridges</t>
    <phoneticPr fontId="8" type="noConversion"/>
  </si>
  <si>
    <t>14.  교        량</t>
  </si>
  <si>
    <t>단위 : 개소, m</t>
    <phoneticPr fontId="8" type="noConversion"/>
  </si>
  <si>
    <t>Unit : Number, m</t>
    <phoneticPr fontId="8" type="noConversion"/>
  </si>
  <si>
    <t>연   별</t>
    <phoneticPr fontId="8" type="noConversion"/>
  </si>
  <si>
    <t>합          계 
Grand total</t>
    <phoneticPr fontId="8" type="noConversion"/>
  </si>
  <si>
    <r>
      <t>고 속 국 도</t>
    </r>
    <r>
      <rPr>
        <vertAlign val="superscript"/>
        <sz val="10"/>
        <rFont val="돋움체"/>
        <family val="3"/>
        <charset val="129"/>
      </rPr>
      <t>1)</t>
    </r>
    <r>
      <rPr>
        <sz val="10"/>
        <rFont val="돋움체"/>
        <family val="3"/>
        <charset val="129"/>
      </rPr>
      <t xml:space="preserve">
Expressway</t>
    </r>
    <phoneticPr fontId="8" type="noConversion"/>
  </si>
  <si>
    <r>
      <t>일  반  국  도</t>
    </r>
    <r>
      <rPr>
        <sz val="12"/>
        <rFont val="돋움체"/>
        <family val="3"/>
        <charset val="129"/>
      </rPr>
      <t xml:space="preserve">
</t>
    </r>
    <r>
      <rPr>
        <sz val="8"/>
        <rFont val="돋움체"/>
        <family val="3"/>
        <charset val="129"/>
      </rPr>
      <t xml:space="preserve"> 
Highway</t>
    </r>
    <phoneticPr fontId="8" type="noConversion"/>
  </si>
  <si>
    <t>Year</t>
    <phoneticPr fontId="8" type="noConversion"/>
  </si>
  <si>
    <t>지    방    도(국가지원지방도+일반지방도)
Provincial road</t>
    <phoneticPr fontId="8" type="noConversion"/>
  </si>
  <si>
    <t>국가지원지방도
Govt-funded
provincial road</t>
    <phoneticPr fontId="8" type="noConversion"/>
  </si>
  <si>
    <t>일 반 지  방  도
Provincial road</t>
    <phoneticPr fontId="8" type="noConversion"/>
  </si>
  <si>
    <t>군       도
Gun's road</t>
    <phoneticPr fontId="8" type="noConversion"/>
  </si>
  <si>
    <t>계  Total</t>
    <phoneticPr fontId="8" type="noConversion"/>
  </si>
  <si>
    <t>가설 Constructed</t>
    <phoneticPr fontId="8" type="noConversion"/>
  </si>
  <si>
    <t>미가설 Unconstructed</t>
    <phoneticPr fontId="8" type="noConversion"/>
  </si>
  <si>
    <t>계 Total</t>
    <phoneticPr fontId="8" type="noConversion"/>
  </si>
  <si>
    <t>개 소</t>
    <phoneticPr fontId="8" type="noConversion"/>
  </si>
  <si>
    <t>연 장</t>
    <phoneticPr fontId="8" type="noConversion"/>
  </si>
  <si>
    <t>Place</t>
  </si>
  <si>
    <t>Extension</t>
    <phoneticPr fontId="8" type="noConversion"/>
  </si>
  <si>
    <t>Place</t>
    <phoneticPr fontId="8" type="noConversion"/>
  </si>
  <si>
    <t>Length</t>
    <phoneticPr fontId="8" type="noConversion"/>
  </si>
  <si>
    <t xml:space="preserve"> … </t>
  </si>
  <si>
    <t xml:space="preserve">       -</t>
  </si>
  <si>
    <t xml:space="preserve">        -</t>
  </si>
  <si>
    <t xml:space="preserve">         -</t>
  </si>
  <si>
    <t xml:space="preserve">          -</t>
  </si>
  <si>
    <t xml:space="preserve">      -</t>
  </si>
  <si>
    <t>자료 :건설교통과, 도시건축과</t>
    <phoneticPr fontId="8" type="noConversion"/>
  </si>
  <si>
    <t>Source : Urban Architecture Division</t>
  </si>
  <si>
    <t>자료 :도시건축과</t>
    <phoneticPr fontId="8" type="noConversion"/>
  </si>
  <si>
    <t xml:space="preserve">            -</t>
  </si>
  <si>
    <t xml:space="preserve">               -</t>
  </si>
  <si>
    <t>자료 :건설교통과</t>
    <phoneticPr fontId="8" type="noConversion"/>
  </si>
  <si>
    <t>연    별</t>
    <phoneticPr fontId="8" type="noConversion"/>
  </si>
  <si>
    <t>2016</t>
  </si>
  <si>
    <t>2017</t>
    <phoneticPr fontId="8" type="noConversion"/>
  </si>
  <si>
    <t>홍 북 읍</t>
    <phoneticPr fontId="4" type="noConversion"/>
  </si>
  <si>
    <t>Hongbuk-eup</t>
    <phoneticPr fontId="4" type="noConversion"/>
  </si>
  <si>
    <t>Hongbuk-eup</t>
    <phoneticPr fontId="4" type="noConversion"/>
  </si>
  <si>
    <t>Source : Urban Architecture Division</t>
    <phoneticPr fontId="8" type="noConversion"/>
  </si>
  <si>
    <t>-</t>
  </si>
  <si>
    <t>2017</t>
    <phoneticPr fontId="8" type="noConversion"/>
  </si>
  <si>
    <t>Area</t>
    <phoneticPr fontId="8" type="noConversion"/>
  </si>
  <si>
    <t>Dwelling</t>
    <phoneticPr fontId="8" type="noConversion"/>
  </si>
  <si>
    <t>주 거 용</t>
    <phoneticPr fontId="8" type="noConversion"/>
  </si>
  <si>
    <t>Commercial</t>
    <phoneticPr fontId="8" type="noConversion"/>
  </si>
  <si>
    <t>상 업 용</t>
    <phoneticPr fontId="8" type="noConversion"/>
  </si>
  <si>
    <t>Farming 
and
Fishery</t>
    <phoneticPr fontId="8" type="noConversion"/>
  </si>
  <si>
    <t>농수산용</t>
    <phoneticPr fontId="8" type="noConversion"/>
  </si>
  <si>
    <t>Factory</t>
    <phoneticPr fontId="8" type="noConversion"/>
  </si>
  <si>
    <t>공 업 용</t>
    <phoneticPr fontId="8" type="noConversion"/>
  </si>
  <si>
    <t>Public</t>
    <phoneticPr fontId="8" type="noConversion"/>
  </si>
  <si>
    <t>공 공 용</t>
    <phoneticPr fontId="8" type="noConversion"/>
  </si>
  <si>
    <t>Educational 
and
Social</t>
    <phoneticPr fontId="8" type="noConversion"/>
  </si>
  <si>
    <t xml:space="preserve">문   교/
사 회 용 </t>
    <phoneticPr fontId="8" type="noConversion"/>
  </si>
  <si>
    <t>Others</t>
    <phoneticPr fontId="8" type="noConversion"/>
  </si>
  <si>
    <t>기    타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</si>
</sst>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_-;\-* #,##0.0_-;_-* &quot;-&quot;_-;_-@_-"/>
    <numFmt numFmtId="177" formatCode="_-* #,##0.0_-;\-* #,##0.0_-;_-* &quot;-&quot;?_-;_-@_-"/>
    <numFmt numFmtId="178" formatCode="_-[$€-2]* #,##0.00_-;\-[$€-2]* #,##0.00_-;_-[$€-2]* &quot;-&quot;??_-"/>
    <numFmt numFmtId="179" formatCode="\ &quot;- 외  주  :&quot;\ #,##0.0"/>
    <numFmt numFmtId="180" formatCode="&quot;₩&quot;#,##0;&quot;₩&quot;&quot;₩&quot;&quot;₩&quot;&quot;₩&quot;\-#,##0"/>
    <numFmt numFmtId="181" formatCode="#,##0;[Red]&quot;△&quot;#,##0"/>
    <numFmt numFmtId="182" formatCode="_ * #,##0_ ;_ * \-#,##0_ ;_ * &quot;-&quot;_ ;_ @_ "/>
    <numFmt numFmtId="183" formatCode="0.00%;[Red]&quot;△&quot;0.00%"/>
    <numFmt numFmtId="184" formatCode="&quot;₩&quot;#,##0.00;&quot;₩&quot;\-#,##0.00"/>
    <numFmt numFmtId="185" formatCode="_ &quot;₩&quot;* #,##0.00_ ;_ &quot;₩&quot;* &quot;₩&quot;\-#,##0.00_ ;_ &quot;₩&quot;* &quot;-&quot;??_ ;_ @_ "/>
    <numFmt numFmtId="186" formatCode="&quot;₩&quot;#,##0;&quot;₩&quot;&quot;₩&quot;&quot;₩&quot;\-#,##0"/>
    <numFmt numFmtId="187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8" formatCode="&quot;R$&quot;#,##0.00;&quot;R$&quot;\-#,##0.00"/>
    <numFmt numFmtId="189" formatCode="&quot;₩&quot;#,##0;[Red]&quot;₩&quot;&quot;₩&quot;\-#,##0"/>
    <numFmt numFmtId="190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1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3" formatCode="#,##0_ "/>
    <numFmt numFmtId="194" formatCode="_-* #,##0.00_-;\-* #,##0.00_-;_-* &quot;-&quot;_-;_-@_-"/>
    <numFmt numFmtId="195" formatCode="#,##0_);[Red]\(#,##0\)"/>
    <numFmt numFmtId="196" formatCode="0_);[Red]\(0\)"/>
    <numFmt numFmtId="197" formatCode="0,000"/>
    <numFmt numFmtId="198" formatCode="0.0_);[Red]\(0.0\)"/>
    <numFmt numFmtId="199" formatCode="_-* #,##0_-;\-* #,##0_-;_-* &quot;-&quot;?_-;_-@_-"/>
    <numFmt numFmtId="200" formatCode="#,##0.0_);[Red]\(#,##0.0\)"/>
    <numFmt numFmtId="201" formatCode="#,##0.0_ "/>
    <numFmt numFmtId="202" formatCode="#,000.0"/>
    <numFmt numFmtId="203" formatCode="#,##0.0"/>
    <numFmt numFmtId="20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</numFmts>
  <fonts count="14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9"/>
      <name val="굴림"/>
      <family val="3"/>
      <charset val="129"/>
    </font>
    <font>
      <sz val="8"/>
      <name val="바탕체"/>
      <family val="1"/>
      <charset val="129"/>
    </font>
    <font>
      <sz val="9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9"/>
      <name val="Times New Roman"/>
      <family val="1"/>
    </font>
    <font>
      <sz val="11"/>
      <name val="돋움체"/>
      <family val="3"/>
      <charset val="129"/>
    </font>
    <font>
      <sz val="11"/>
      <name val="Times New Roman"/>
      <family val="1"/>
    </font>
    <font>
      <vertAlign val="superscript"/>
      <sz val="11"/>
      <name val="돋움체"/>
      <family val="3"/>
      <charset val="129"/>
    </font>
    <font>
      <sz val="10"/>
      <name val="돋움체"/>
      <family val="3"/>
      <charset val="129"/>
    </font>
    <font>
      <sz val="10"/>
      <name val="Times New Roman"/>
      <family val="1"/>
    </font>
    <font>
      <sz val="11"/>
      <name val="돋움"/>
      <family val="3"/>
      <charset val="129"/>
    </font>
    <font>
      <b/>
      <sz val="10"/>
      <name val="돋움체"/>
      <family val="3"/>
      <charset val="129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맑은 고딕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맑은 고딕"/>
      <family val="3"/>
      <charset val="129"/>
    </font>
    <font>
      <sz val="11"/>
      <color indexed="20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맑은 고딕"/>
      <family val="3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맑은 고딕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맑은 고딕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맑은 고딕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맑은 고딕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63"/>
      <name val="돋움"/>
      <family val="3"/>
      <charset val="129"/>
    </font>
    <font>
      <sz val="12"/>
      <color rgb="FF000000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9"/>
      <name val="돋움체"/>
      <family val="3"/>
      <charset val="129"/>
    </font>
    <font>
      <sz val="8"/>
      <name val="Times New Roman"/>
      <family val="1"/>
    </font>
    <font>
      <sz val="10"/>
      <name val="Helv"/>
      <family val="2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굴림"/>
      <family val="3"/>
      <charset val="129"/>
    </font>
    <font>
      <u/>
      <sz val="8"/>
      <color indexed="12"/>
      <name val="Times New Roman"/>
      <family val="1"/>
    </font>
    <font>
      <sz val="11"/>
      <color indexed="10"/>
      <name val="굴림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굴림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b/>
      <sz val="18"/>
      <name val="Times New Roman"/>
      <family val="1"/>
    </font>
    <font>
      <b/>
      <sz val="18"/>
      <name val="바탕"/>
      <family val="1"/>
      <charset val="129"/>
    </font>
    <font>
      <sz val="11"/>
      <color indexed="8"/>
      <name val="돋움체"/>
      <family val="3"/>
      <charset val="129"/>
    </font>
    <font>
      <sz val="8"/>
      <name val="굴림"/>
      <family val="3"/>
      <charset val="129"/>
    </font>
    <font>
      <sz val="10"/>
      <name val="돋움"/>
      <family val="3"/>
      <charset val="129"/>
    </font>
    <font>
      <b/>
      <sz val="12"/>
      <name val="바탕체"/>
      <family val="1"/>
      <charset val="129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b/>
      <vertAlign val="superscript"/>
      <sz val="16"/>
      <name val="Times New Roman"/>
      <family val="1"/>
    </font>
    <font>
      <sz val="11"/>
      <name val="굴림"/>
      <family val="3"/>
      <charset val="129"/>
    </font>
    <font>
      <b/>
      <sz val="11"/>
      <name val="Times New Roman"/>
      <family val="1"/>
    </font>
    <font>
      <vertAlign val="superscript"/>
      <sz val="10"/>
      <name val="돋움체"/>
      <family val="3"/>
      <charset val="129"/>
    </font>
    <font>
      <sz val="12"/>
      <color indexed="10"/>
      <name val="바탕"/>
      <family val="1"/>
      <charset val="129"/>
    </font>
    <font>
      <sz val="12"/>
      <color indexed="12"/>
      <name val="바탕"/>
      <family val="1"/>
      <charset val="129"/>
    </font>
    <font>
      <b/>
      <sz val="16"/>
      <name val="바탕체"/>
      <family val="1"/>
      <charset val="129"/>
    </font>
    <font>
      <sz val="9"/>
      <name val="바탕"/>
      <family val="1"/>
      <charset val="129"/>
    </font>
    <font>
      <sz val="9"/>
      <color indexed="8"/>
      <name val="굴림"/>
      <family val="3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b/>
      <sz val="14"/>
      <color indexed="8"/>
      <name val="바탕"/>
      <family val="1"/>
      <charset val="129"/>
    </font>
    <font>
      <b/>
      <vertAlign val="superscript"/>
      <sz val="14"/>
      <color indexed="8"/>
      <name val="바탕"/>
      <family val="1"/>
      <charset val="129"/>
    </font>
    <font>
      <sz val="12"/>
      <name val="바탕"/>
      <family val="1"/>
      <charset val="129"/>
    </font>
    <font>
      <sz val="8"/>
      <name val="돋움체"/>
      <family val="3"/>
      <charset val="129"/>
    </font>
    <font>
      <sz val="11"/>
      <name val="굴림체"/>
      <family val="3"/>
      <charset val="129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59">
    <xf numFmtId="0" fontId="0" fillId="0" borderId="0" applyProtection="0"/>
    <xf numFmtId="0" fontId="15" fillId="0" borderId="0"/>
    <xf numFmtId="49" fontId="19" fillId="0" borderId="20">
      <alignment horizontal="center" vertical="center"/>
    </xf>
    <xf numFmtId="49" fontId="19" fillId="0" borderId="20">
      <alignment horizontal="center" vertical="center"/>
    </xf>
    <xf numFmtId="49" fontId="20" fillId="0" borderId="20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0" fontId="26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31" borderId="21">
      <alignment horizontal="center" vertical="center"/>
    </xf>
    <xf numFmtId="0" fontId="35" fillId="0" borderId="0"/>
    <xf numFmtId="0" fontId="35" fillId="0" borderId="0"/>
    <xf numFmtId="0" fontId="35" fillId="0" borderId="0"/>
    <xf numFmtId="0" fontId="28" fillId="0" borderId="0"/>
    <xf numFmtId="0" fontId="33" fillId="0" borderId="0"/>
    <xf numFmtId="0" fontId="36" fillId="0" borderId="0"/>
    <xf numFmtId="0" fontId="37" fillId="0" borderId="0"/>
    <xf numFmtId="0" fontId="38" fillId="0" borderId="0"/>
    <xf numFmtId="0" fontId="37" fillId="0" borderId="0"/>
    <xf numFmtId="0" fontId="38" fillId="0" borderId="0"/>
    <xf numFmtId="0" fontId="22" fillId="0" borderId="0"/>
    <xf numFmtId="0" fontId="39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5" fillId="0" borderId="0"/>
    <xf numFmtId="0" fontId="40" fillId="0" borderId="0" applyFill="0" applyBorder="0" applyAlignment="0" applyProtection="0"/>
    <xf numFmtId="0" fontId="40" fillId="0" borderId="0" applyFill="0" applyBorder="0" applyAlignment="0" applyProtection="0"/>
    <xf numFmtId="0" fontId="41" fillId="0" borderId="0" applyFill="0" applyBorder="0" applyAlignment="0" applyProtection="0"/>
    <xf numFmtId="178" fontId="15" fillId="0" borderId="0" applyFont="0" applyFill="0" applyBorder="0" applyAlignment="0" applyProtection="0"/>
    <xf numFmtId="2" fontId="40" fillId="0" borderId="0" applyFill="0" applyBorder="0" applyAlignment="0" applyProtection="0"/>
    <xf numFmtId="2" fontId="40" fillId="0" borderId="0" applyFill="0" applyBorder="0" applyAlignment="0" applyProtection="0"/>
    <xf numFmtId="2" fontId="41" fillId="0" borderId="0" applyFill="0" applyBorder="0" applyAlignment="0" applyProtection="0"/>
    <xf numFmtId="38" fontId="42" fillId="32" borderId="0" applyNumberFormat="0" applyBorder="0" applyAlignment="0" applyProtection="0"/>
    <xf numFmtId="38" fontId="42" fillId="32" borderId="0" applyNumberFormat="0" applyBorder="0" applyAlignment="0" applyProtection="0"/>
    <xf numFmtId="38" fontId="43" fillId="32" borderId="0" applyNumberFormat="0" applyBorder="0" applyAlignment="0" applyProtection="0"/>
    <xf numFmtId="0" fontId="44" fillId="0" borderId="0">
      <alignment horizontal="left"/>
    </xf>
    <xf numFmtId="0" fontId="45" fillId="0" borderId="22" applyNumberFormat="0" applyAlignment="0" applyProtection="0">
      <alignment horizontal="left" vertical="center"/>
    </xf>
    <xf numFmtId="0" fontId="45" fillId="0" borderId="22" applyNumberFormat="0" applyAlignment="0" applyProtection="0">
      <alignment horizontal="left" vertical="center"/>
    </xf>
    <xf numFmtId="0" fontId="46" fillId="0" borderId="22" applyNumberFormat="0" applyAlignment="0" applyProtection="0">
      <alignment horizontal="left" vertical="center"/>
    </xf>
    <xf numFmtId="0" fontId="45" fillId="0" borderId="23">
      <alignment horizontal="left" vertical="center"/>
    </xf>
    <xf numFmtId="0" fontId="45" fillId="0" borderId="23">
      <alignment horizontal="left" vertical="center"/>
    </xf>
    <xf numFmtId="0" fontId="46" fillId="0" borderId="23">
      <alignment horizontal="left"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0" fontId="42" fillId="33" borderId="24" applyNumberFormat="0" applyBorder="0" applyAlignment="0" applyProtection="0"/>
    <xf numFmtId="10" fontId="42" fillId="33" borderId="24" applyNumberFormat="0" applyBorder="0" applyAlignment="0" applyProtection="0"/>
    <xf numFmtId="10" fontId="43" fillId="33" borderId="24" applyNumberFormat="0" applyBorder="0" applyAlignment="0" applyProtection="0"/>
    <xf numFmtId="0" fontId="49" fillId="0" borderId="18"/>
    <xf numFmtId="179" fontId="15" fillId="0" borderId="0"/>
    <xf numFmtId="180" fontId="15" fillId="0" borderId="0"/>
    <xf numFmtId="179" fontId="15" fillId="0" borderId="0"/>
    <xf numFmtId="0" fontId="22" fillId="0" borderId="0"/>
    <xf numFmtId="181" fontId="50" fillId="3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51" fillId="35" borderId="21">
      <alignment horizontal="center" vertical="center"/>
    </xf>
    <xf numFmtId="0" fontId="49" fillId="0" borderId="0"/>
    <xf numFmtId="0" fontId="40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25" applyNumberFormat="0" applyFill="0" applyAlignment="0" applyProtection="0"/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5" fillId="32" borderId="26" applyNumberFormat="0" applyAlignment="0" applyProtection="0">
      <alignment vertical="center"/>
    </xf>
    <xf numFmtId="0" fontId="54" fillId="44" borderId="26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45" borderId="27" applyNumberFormat="0" applyFont="0" applyAlignment="0" applyProtection="0">
      <alignment vertical="center"/>
    </xf>
    <xf numFmtId="0" fontId="15" fillId="45" borderId="27" applyNumberFormat="0" applyFont="0" applyAlignment="0" applyProtection="0">
      <alignment vertical="center"/>
    </xf>
    <xf numFmtId="0" fontId="15" fillId="33" borderId="27" applyNumberFormat="0" applyFont="0" applyAlignment="0" applyProtection="0">
      <alignment vertical="center"/>
    </xf>
    <xf numFmtId="0" fontId="15" fillId="45" borderId="27" applyNumberFormat="0" applyFon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9" fillId="46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1" fillId="0" borderId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65" fillId="49" borderId="28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41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0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2" fillId="0" borderId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Protection="0"/>
    <xf numFmtId="0" fontId="22" fillId="0" borderId="0"/>
    <xf numFmtId="0" fontId="22" fillId="0" borderId="0"/>
    <xf numFmtId="0" fontId="50" fillId="0" borderId="0"/>
    <xf numFmtId="0" fontId="66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6" fillId="0" borderId="29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69" fillId="0" borderId="30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41" fontId="15" fillId="0" borderId="0" applyFont="0" applyFill="0" applyBorder="0" applyAlignment="0" applyProtection="0"/>
    <xf numFmtId="0" fontId="70" fillId="13" borderId="26" applyNumberFormat="0" applyAlignment="0" applyProtection="0">
      <alignment vertical="center"/>
    </xf>
    <xf numFmtId="0" fontId="70" fillId="13" borderId="26" applyNumberFormat="0" applyAlignment="0" applyProtection="0">
      <alignment vertical="center"/>
    </xf>
    <xf numFmtId="0" fontId="71" fillId="14" borderId="26" applyNumberFormat="0" applyAlignment="0" applyProtection="0">
      <alignment vertical="center"/>
    </xf>
    <xf numFmtId="0" fontId="70" fillId="13" borderId="26" applyNumberFormat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76" fillId="0" borderId="3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80" fillId="8" borderId="0" applyNumberFormat="0" applyBorder="0" applyAlignment="0" applyProtection="0">
      <alignment vertical="center"/>
    </xf>
    <xf numFmtId="0" fontId="79" fillId="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1" fillId="0" borderId="0"/>
    <xf numFmtId="0" fontId="81" fillId="44" borderId="34" applyNumberFormat="0" applyAlignment="0" applyProtection="0">
      <alignment vertical="center"/>
    </xf>
    <xf numFmtId="0" fontId="81" fillId="44" borderId="34" applyNumberFormat="0" applyAlignment="0" applyProtection="0">
      <alignment vertical="center"/>
    </xf>
    <xf numFmtId="0" fontId="82" fillId="32" borderId="34" applyNumberFormat="0" applyAlignment="0" applyProtection="0">
      <alignment vertical="center"/>
    </xf>
    <xf numFmtId="0" fontId="81" fillId="44" borderId="34" applyNumberFormat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50" fillId="34" borderId="0">
      <alignment vertical="center"/>
    </xf>
    <xf numFmtId="181" fontId="22" fillId="0" borderId="21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21" fillId="0" borderId="0"/>
    <xf numFmtId="0" fontId="2" fillId="0" borderId="0" applyProtection="0"/>
    <xf numFmtId="0" fontId="2" fillId="0" borderId="0"/>
    <xf numFmtId="0" fontId="83" fillId="0" borderId="0"/>
    <xf numFmtId="0" fontId="15" fillId="0" borderId="0"/>
    <xf numFmtId="0" fontId="2" fillId="0" borderId="0" applyProtection="0"/>
    <xf numFmtId="0" fontId="8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5" fillId="0" borderId="0"/>
    <xf numFmtId="0" fontId="84" fillId="0" borderId="0">
      <alignment vertical="center"/>
    </xf>
    <xf numFmtId="0" fontId="85" fillId="0" borderId="0"/>
    <xf numFmtId="0" fontId="15" fillId="0" borderId="0"/>
    <xf numFmtId="0" fontId="84" fillId="0" borderId="0">
      <alignment vertical="center"/>
    </xf>
    <xf numFmtId="0" fontId="84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/>
    <xf numFmtId="49" fontId="20" fillId="0" borderId="20">
      <alignment horizontal="center" vertical="center"/>
    </xf>
    <xf numFmtId="49" fontId="19" fillId="0" borderId="20">
      <alignment horizontal="center" vertical="center"/>
    </xf>
    <xf numFmtId="0" fontId="2" fillId="0" borderId="0"/>
    <xf numFmtId="0" fontId="31" fillId="0" borderId="0"/>
    <xf numFmtId="0" fontId="90" fillId="0" borderId="0"/>
    <xf numFmtId="0" fontId="90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2" fillId="11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2" fillId="1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2" fillId="17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2" fillId="1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2" fillId="9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92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3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3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3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3" fillId="29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37" fillId="0" borderId="0"/>
    <xf numFmtId="0" fontId="54" fillId="44" borderId="26" applyNumberFormat="0" applyAlignment="0" applyProtection="0">
      <alignment vertical="center"/>
    </xf>
    <xf numFmtId="0" fontId="64" fillId="48" borderId="28" applyNumberFormat="0" applyAlignment="0" applyProtection="0">
      <alignment vertical="center"/>
    </xf>
    <xf numFmtId="0" fontId="15" fillId="0" borderId="0"/>
    <xf numFmtId="3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5" fillId="0" borderId="0"/>
    <xf numFmtId="0" fontId="41" fillId="0" borderId="0" applyFill="0" applyBorder="0" applyAlignment="0" applyProtection="0"/>
    <xf numFmtId="0" fontId="41" fillId="0" borderId="0" applyFill="0" applyBorder="0" applyAlignment="0" applyProtection="0"/>
    <xf numFmtId="0" fontId="14" fillId="0" borderId="0"/>
    <xf numFmtId="178" fontId="15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2" fontId="41" fillId="0" borderId="0" applyFill="0" applyBorder="0" applyAlignment="0" applyProtection="0"/>
    <xf numFmtId="2" fontId="41" fillId="0" borderId="0" applyFill="0" applyBorder="0" applyAlignment="0" applyProtection="0"/>
    <xf numFmtId="0" fontId="79" fillId="7" borderId="0" applyNumberFormat="0" applyBorder="0" applyAlignment="0" applyProtection="0">
      <alignment vertical="center"/>
    </xf>
    <xf numFmtId="38" fontId="43" fillId="32" borderId="0" applyNumberFormat="0" applyBorder="0" applyAlignment="0" applyProtection="0"/>
    <xf numFmtId="38" fontId="43" fillId="32" borderId="0" applyNumberFormat="0" applyBorder="0" applyAlignment="0" applyProtection="0"/>
    <xf numFmtId="0" fontId="46" fillId="0" borderId="22" applyNumberFormat="0" applyAlignment="0" applyProtection="0">
      <alignment horizontal="left" vertical="center"/>
    </xf>
    <xf numFmtId="0" fontId="46" fillId="0" borderId="22" applyNumberFormat="0" applyAlignment="0" applyProtection="0">
      <alignment horizontal="left" vertical="center"/>
    </xf>
    <xf numFmtId="0" fontId="46" fillId="0" borderId="23">
      <alignment horizontal="left" vertical="center"/>
    </xf>
    <xf numFmtId="0" fontId="46" fillId="0" borderId="23">
      <alignment horizontal="left" vertical="center"/>
    </xf>
    <xf numFmtId="0" fontId="72" fillId="0" borderId="31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74" fillId="0" borderId="32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76" fillId="0" borderId="33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70" fillId="13" borderId="26" applyNumberFormat="0" applyAlignment="0" applyProtection="0">
      <alignment vertical="center"/>
    </xf>
    <xf numFmtId="10" fontId="43" fillId="33" borderId="24" applyNumberFormat="0" applyBorder="0" applyAlignment="0" applyProtection="0"/>
    <xf numFmtId="10" fontId="43" fillId="33" borderId="24" applyNumberFormat="0" applyBorder="0" applyAlignment="0" applyProtection="0"/>
    <xf numFmtId="0" fontId="66" fillId="0" borderId="29" applyNumberFormat="0" applyFill="0" applyAlignment="0" applyProtection="0">
      <alignment vertical="center"/>
    </xf>
    <xf numFmtId="182" fontId="22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15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9" fillId="46" borderId="0" applyNumberFormat="0" applyBorder="0" applyAlignment="0" applyProtection="0">
      <alignment vertical="center"/>
    </xf>
    <xf numFmtId="179" fontId="15" fillId="0" borderId="0"/>
    <xf numFmtId="0" fontId="15" fillId="45" borderId="27" applyNumberFormat="0" applyFont="0" applyAlignment="0" applyProtection="0">
      <alignment vertical="center"/>
    </xf>
    <xf numFmtId="0" fontId="81" fillId="44" borderId="34" applyNumberFormat="0" applyAlignment="0" applyProtection="0">
      <alignment vertical="center"/>
    </xf>
    <xf numFmtId="10" fontId="50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/>
    <xf numFmtId="0" fontId="40" fillId="0" borderId="25" applyNumberFormat="0" applyFill="0" applyAlignment="0" applyProtection="0"/>
    <xf numFmtId="0" fontId="41" fillId="0" borderId="25" applyNumberFormat="0" applyFill="0" applyAlignment="0" applyProtection="0"/>
    <xf numFmtId="0" fontId="4" fillId="0" borderId="44">
      <alignment horizontal="left"/>
    </xf>
    <xf numFmtId="0" fontId="52" fillId="0" borderId="0" applyNumberFormat="0" applyFill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93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93" fillId="3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3" fillId="4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3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3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93" fillId="4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96" fillId="44" borderId="26" applyNumberFormat="0" applyAlignment="0" applyProtection="0">
      <alignment vertical="center"/>
    </xf>
    <xf numFmtId="187" fontId="2" fillId="0" borderId="0">
      <protection locked="0"/>
    </xf>
    <xf numFmtId="0" fontId="97" fillId="0" borderId="0">
      <protection locked="0"/>
    </xf>
    <xf numFmtId="0" fontId="97" fillId="0" borderId="0">
      <protection locked="0"/>
    </xf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188" fontId="21" fillId="0" borderId="0"/>
    <xf numFmtId="188" fontId="2" fillId="0" borderId="0"/>
    <xf numFmtId="0" fontId="57" fillId="5" borderId="0" applyNumberFormat="0" applyBorder="0" applyAlignment="0" applyProtection="0">
      <alignment vertical="center"/>
    </xf>
    <xf numFmtId="0" fontId="98" fillId="5" borderId="0" applyNumberFormat="0" applyBorder="0" applyAlignment="0" applyProtection="0">
      <alignment vertical="center"/>
    </xf>
    <xf numFmtId="0" fontId="99" fillId="0" borderId="0">
      <protection locked="0"/>
    </xf>
    <xf numFmtId="0" fontId="99" fillId="0" borderId="0">
      <protection locked="0"/>
    </xf>
    <xf numFmtId="0" fontId="2" fillId="45" borderId="27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00" fillId="0" borderId="0">
      <alignment vertical="center"/>
    </xf>
    <xf numFmtId="9" fontId="2" fillId="0" borderId="0" applyFont="0" applyFill="0" applyBorder="0" applyAlignment="0" applyProtection="0"/>
    <xf numFmtId="0" fontId="60" fillId="46" borderId="0" applyNumberFormat="0" applyBorder="0" applyAlignment="0" applyProtection="0">
      <alignment vertical="center"/>
    </xf>
    <xf numFmtId="0" fontId="101" fillId="46" borderId="0" applyNumberFormat="0" applyBorder="0" applyAlignment="0" applyProtection="0">
      <alignment vertical="center"/>
    </xf>
    <xf numFmtId="0" fontId="102" fillId="0" borderId="0">
      <alignment horizontal="center" vertical="center"/>
    </xf>
    <xf numFmtId="0" fontId="103" fillId="0" borderId="0">
      <alignment horizontal="center" vertical="center"/>
    </xf>
    <xf numFmtId="0" fontId="104" fillId="0" borderId="0" applyNumberFormat="0" applyFill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105" fillId="48" borderId="28" applyNumberFormat="0" applyAlignment="0" applyProtection="0">
      <alignment vertical="center"/>
    </xf>
    <xf numFmtId="189" fontId="22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41" fontId="23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84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50" fillId="0" borderId="0"/>
    <xf numFmtId="0" fontId="50" fillId="0" borderId="0"/>
    <xf numFmtId="0" fontId="106" fillId="0" borderId="29" applyNumberFormat="0" applyFill="0" applyAlignment="0" applyProtection="0">
      <alignment vertical="center"/>
    </xf>
    <xf numFmtId="0" fontId="107" fillId="0" borderId="30" applyNumberFormat="0" applyFill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108" fillId="13" borderId="26" applyNumberFormat="0" applyAlignment="0" applyProtection="0">
      <alignment vertical="center"/>
    </xf>
    <xf numFmtId="4" fontId="99" fillId="0" borderId="0">
      <protection locked="0"/>
    </xf>
    <xf numFmtId="190" fontId="2" fillId="0" borderId="0">
      <protection locked="0"/>
    </xf>
    <xf numFmtId="0" fontId="109" fillId="0" borderId="0">
      <alignment vertical="center"/>
    </xf>
    <xf numFmtId="0" fontId="110" fillId="0" borderId="31" applyNumberFormat="0" applyFill="0" applyAlignment="0" applyProtection="0">
      <alignment vertical="center"/>
    </xf>
    <xf numFmtId="0" fontId="111" fillId="0" borderId="32" applyNumberFormat="0" applyFill="0" applyAlignment="0" applyProtection="0">
      <alignment vertical="center"/>
    </xf>
    <xf numFmtId="0" fontId="112" fillId="0" borderId="33" applyNumberFormat="0" applyFill="0" applyAlignment="0" applyProtection="0">
      <alignment vertical="center"/>
    </xf>
    <xf numFmtId="0" fontId="112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113" fillId="7" borderId="0" applyNumberFormat="0" applyBorder="0" applyAlignment="0" applyProtection="0">
      <alignment vertical="center"/>
    </xf>
    <xf numFmtId="0" fontId="82" fillId="44" borderId="34" applyNumberFormat="0" applyAlignment="0" applyProtection="0">
      <alignment vertical="center"/>
    </xf>
    <xf numFmtId="0" fontId="114" fillId="44" borderId="34" applyNumberFormat="0" applyAlignment="0" applyProtection="0">
      <alignment vertical="center"/>
    </xf>
    <xf numFmtId="41" fontId="15" fillId="0" borderId="0" applyFont="0" applyFill="0" applyBorder="0" applyAlignment="0" applyProtection="0"/>
    <xf numFmtId="0" fontId="115" fillId="0" borderId="0"/>
    <xf numFmtId="0" fontId="7" fillId="0" borderId="0">
      <alignment vertical="center"/>
    </xf>
    <xf numFmtId="42" fontId="15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50" fillId="34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8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84" fillId="0" borderId="0">
      <alignment vertical="center"/>
    </xf>
    <xf numFmtId="0" fontId="15" fillId="0" borderId="0">
      <alignment vertical="center"/>
    </xf>
    <xf numFmtId="0" fontId="23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3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3" fillId="0" borderId="0">
      <alignment vertical="center"/>
    </xf>
    <xf numFmtId="0" fontId="116" fillId="0" borderId="0">
      <alignment vertical="center"/>
    </xf>
    <xf numFmtId="0" fontId="84" fillId="0" borderId="0">
      <alignment vertical="center"/>
    </xf>
    <xf numFmtId="0" fontId="116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4" fillId="0" borderId="0">
      <alignment vertical="center"/>
    </xf>
    <xf numFmtId="0" fontId="2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 applyProtection="0"/>
    <xf numFmtId="0" fontId="15" fillId="0" borderId="0"/>
    <xf numFmtId="0" fontId="84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0" borderId="0"/>
    <xf numFmtId="0" fontId="2" fillId="0" borderId="0"/>
    <xf numFmtId="0" fontId="2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85" fillId="0" borderId="0"/>
    <xf numFmtId="0" fontId="2" fillId="0" borderId="0"/>
    <xf numFmtId="0" fontId="15" fillId="0" borderId="0"/>
    <xf numFmtId="0" fontId="15" fillId="0" borderId="0"/>
    <xf numFmtId="0" fontId="84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3" fillId="0" borderId="0">
      <alignment vertical="center"/>
    </xf>
    <xf numFmtId="0" fontId="2" fillId="0" borderId="0"/>
    <xf numFmtId="0" fontId="23" fillId="0" borderId="0">
      <alignment vertical="center"/>
    </xf>
    <xf numFmtId="0" fontId="8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7" fillId="0" borderId="0">
      <alignment vertical="center"/>
    </xf>
    <xf numFmtId="0" fontId="117" fillId="0" borderId="0">
      <alignment vertical="center"/>
    </xf>
    <xf numFmtId="0" fontId="117" fillId="0" borderId="0">
      <alignment vertical="center"/>
    </xf>
    <xf numFmtId="0" fontId="117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117" fillId="0" borderId="0">
      <alignment vertical="center"/>
    </xf>
    <xf numFmtId="0" fontId="2" fillId="0" borderId="0"/>
    <xf numFmtId="0" fontId="117" fillId="0" borderId="0">
      <alignment vertical="center"/>
    </xf>
    <xf numFmtId="0" fontId="117" fillId="0" borderId="0">
      <alignment vertical="center"/>
    </xf>
    <xf numFmtId="0" fontId="1" fillId="0" borderId="0">
      <alignment vertical="center"/>
    </xf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8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8" fillId="0" borderId="0" applyNumberFormat="0" applyFill="0" applyBorder="0" applyAlignment="0" applyProtection="0">
      <alignment vertical="top"/>
      <protection locked="0"/>
    </xf>
    <xf numFmtId="0" fontId="99" fillId="0" borderId="45">
      <protection locked="0"/>
    </xf>
    <xf numFmtId="191" fontId="2" fillId="0" borderId="0">
      <protection locked="0"/>
    </xf>
    <xf numFmtId="192" fontId="2" fillId="0" borderId="0">
      <protection locked="0"/>
    </xf>
    <xf numFmtId="0" fontId="2" fillId="0" borderId="0" applyProtection="0"/>
    <xf numFmtId="0" fontId="15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5" fillId="0" borderId="0"/>
    <xf numFmtId="0" fontId="15" fillId="0" borderId="0"/>
    <xf numFmtId="0" fontId="2" fillId="0" borderId="0" applyFont="0" applyFill="0" applyBorder="0" applyAlignment="0" applyProtection="0"/>
    <xf numFmtId="0" fontId="2" fillId="0" borderId="0" applyProtection="0"/>
    <xf numFmtId="0" fontId="2" fillId="0" borderId="0" applyFont="0" applyFill="0" applyBorder="0" applyAlignment="0" applyProtection="0"/>
    <xf numFmtId="0" fontId="84" fillId="0" borderId="0">
      <alignment vertical="center"/>
    </xf>
    <xf numFmtId="0" fontId="91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91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1" fillId="7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1" fillId="9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91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0" borderId="0"/>
    <xf numFmtId="0" fontId="22" fillId="0" borderId="0" applyFont="0" applyFill="0" applyBorder="0" applyAlignment="0" applyProtection="0"/>
    <xf numFmtId="0" fontId="40" fillId="0" borderId="0" applyFill="0" applyBorder="0" applyAlignment="0" applyProtection="0"/>
    <xf numFmtId="178" fontId="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ill="0" applyBorder="0" applyAlignment="0" applyProtection="0"/>
    <xf numFmtId="38" fontId="42" fillId="50" borderId="0" applyNumberFormat="0" applyBorder="0" applyAlignment="0" applyProtection="0"/>
    <xf numFmtId="38" fontId="42" fillId="32" borderId="0" applyNumberFormat="0" applyBorder="0" applyAlignment="0" applyProtection="0"/>
    <xf numFmtId="0" fontId="45" fillId="0" borderId="22" applyNumberFormat="0" applyAlignment="0" applyProtection="0">
      <alignment horizontal="left" vertical="center"/>
    </xf>
    <xf numFmtId="0" fontId="45" fillId="0" borderId="23">
      <alignment horizontal="left" vertical="center"/>
    </xf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42" fillId="50" borderId="24" applyNumberFormat="0" applyBorder="0" applyAlignment="0" applyProtection="0"/>
    <xf numFmtId="10" fontId="42" fillId="33" borderId="24" applyNumberFormat="0" applyBorder="0" applyAlignment="0" applyProtection="0"/>
    <xf numFmtId="0" fontId="2" fillId="0" borderId="0"/>
    <xf numFmtId="180" fontId="15" fillId="0" borderId="0"/>
    <xf numFmtId="10" fontId="22" fillId="0" borderId="0" applyFont="0" applyFill="0" applyBorder="0" applyAlignment="0" applyProtection="0"/>
    <xf numFmtId="0" fontId="22" fillId="0" borderId="45" applyNumberFormat="0" applyFont="0" applyFill="0" applyAlignment="0" applyProtection="0"/>
    <xf numFmtId="0" fontId="68" fillId="0" borderId="30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54" fillId="32" borderId="26" applyNumberFormat="0" applyAlignment="0" applyProtection="0">
      <alignment vertical="center"/>
    </xf>
    <xf numFmtId="0" fontId="55" fillId="44" borderId="26" applyNumberFormat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23" fillId="45" borderId="27" applyNumberFormat="0" applyFont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5" fillId="48" borderId="28" applyNumberFormat="0" applyAlignment="0" applyProtection="0">
      <alignment vertical="center"/>
    </xf>
    <xf numFmtId="0" fontId="64" fillId="49" borderId="28" applyNumberFormat="0" applyAlignment="0" applyProtection="0">
      <alignment vertical="center"/>
    </xf>
    <xf numFmtId="0" fontId="65" fillId="48" borderId="28" applyNumberFormat="0" applyAlignment="0" applyProtection="0">
      <alignment vertical="center"/>
    </xf>
    <xf numFmtId="41" fontId="143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Protection="0"/>
    <xf numFmtId="41" fontId="15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2" fillId="0" borderId="0"/>
    <xf numFmtId="0" fontId="67" fillId="0" borderId="29" applyNumberFormat="0" applyFill="0" applyAlignment="0" applyProtection="0">
      <alignment vertical="center"/>
    </xf>
    <xf numFmtId="0" fontId="69" fillId="0" borderId="30" applyNumberFormat="0" applyFill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70" fillId="14" borderId="26" applyNumberFormat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5" fillId="0" borderId="32" applyNumberFormat="0" applyFill="0" applyAlignment="0" applyProtection="0">
      <alignment vertical="center"/>
    </xf>
    <xf numFmtId="0" fontId="77" fillId="0" borderId="33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79" fillId="8" borderId="0" applyNumberFormat="0" applyBorder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0" fontId="82" fillId="44" borderId="34" applyNumberFormat="0" applyAlignment="0" applyProtection="0">
      <alignment vertical="center"/>
    </xf>
    <xf numFmtId="0" fontId="81" fillId="32" borderId="34" applyNumberFormat="0" applyAlignment="0" applyProtection="0">
      <alignment vertical="center"/>
    </xf>
    <xf numFmtId="0" fontId="82" fillId="44" borderId="34" applyNumberFormat="0" applyAlignment="0" applyProtection="0">
      <alignment vertical="center"/>
    </xf>
    <xf numFmtId="204" fontId="2" fillId="0" borderId="0">
      <protection locked="0"/>
    </xf>
    <xf numFmtId="0" fontId="15" fillId="0" borderId="0">
      <alignment vertical="center"/>
    </xf>
    <xf numFmtId="0" fontId="2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84" fillId="0" borderId="0">
      <alignment vertical="center"/>
    </xf>
    <xf numFmtId="0" fontId="15" fillId="0" borderId="0">
      <alignment vertical="center"/>
    </xf>
    <xf numFmtId="0" fontId="2" fillId="0" borderId="0"/>
    <xf numFmtId="0" fontId="15" fillId="0" borderId="0">
      <alignment vertical="center"/>
    </xf>
    <xf numFmtId="0" fontId="2" fillId="0" borderId="0"/>
    <xf numFmtId="0" fontId="84" fillId="0" borderId="0">
      <alignment vertical="center"/>
    </xf>
    <xf numFmtId="0" fontId="15" fillId="0" borderId="0">
      <alignment vertical="center"/>
    </xf>
    <xf numFmtId="49" fontId="20" fillId="0" borderId="20">
      <alignment horizontal="center" vertical="center"/>
    </xf>
    <xf numFmtId="0" fontId="21" fillId="0" borderId="0"/>
    <xf numFmtId="0" fontId="21" fillId="0" borderId="0"/>
    <xf numFmtId="0" fontId="31" fillId="0" borderId="0"/>
    <xf numFmtId="182" fontId="2" fillId="0" borderId="0" applyFont="0" applyFill="0" applyBorder="0" applyAlignment="0" applyProtection="0"/>
    <xf numFmtId="41" fontId="15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1" fillId="0" borderId="0"/>
    <xf numFmtId="0" fontId="2" fillId="0" borderId="0" applyBorder="0"/>
    <xf numFmtId="0" fontId="2" fillId="0" borderId="0" applyBorder="0"/>
    <xf numFmtId="0" fontId="2" fillId="0" borderId="0" applyBorder="0"/>
  </cellStyleXfs>
  <cellXfs count="949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centerContinuous" vertical="center"/>
    </xf>
    <xf numFmtId="49" fontId="10" fillId="0" borderId="9" xfId="0" applyNumberFormat="1" applyFont="1" applyFill="1" applyBorder="1" applyAlignment="1">
      <alignment horizontal="centerContinuous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49" fontId="13" fillId="0" borderId="8" xfId="0" quotePrefix="1" applyNumberFormat="1" applyFont="1" applyFill="1" applyBorder="1" applyAlignment="1">
      <alignment horizontal="centerContinuous" vertical="center"/>
    </xf>
    <xf numFmtId="41" fontId="13" fillId="0" borderId="0" xfId="1" quotePrefix="1" applyNumberFormat="1" applyFont="1" applyFill="1" applyBorder="1" applyAlignment="1" applyProtection="1">
      <alignment horizontal="right" vertical="center"/>
      <protection locked="0"/>
    </xf>
    <xf numFmtId="177" fontId="13" fillId="0" borderId="8" xfId="1" applyNumberFormat="1" applyFont="1" applyFill="1" applyBorder="1" applyAlignment="1" applyProtection="1">
      <alignment horizontal="right" vertical="center"/>
      <protection locked="0"/>
    </xf>
    <xf numFmtId="49" fontId="13" fillId="0" borderId="0" xfId="0" quotePrefix="1" applyNumberFormat="1" applyFont="1" applyFill="1" applyBorder="1" applyAlignment="1">
      <alignment horizontal="centerContinuous" vertical="center"/>
    </xf>
    <xf numFmtId="49" fontId="13" fillId="0" borderId="8" xfId="0" applyNumberFormat="1" applyFont="1" applyFill="1" applyBorder="1" applyAlignment="1">
      <alignment horizontal="centerContinuous" vertical="center"/>
    </xf>
    <xf numFmtId="49" fontId="13" fillId="0" borderId="0" xfId="0" applyNumberFormat="1" applyFont="1" applyFill="1" applyBorder="1" applyAlignment="1">
      <alignment horizontal="centerContinuous" vertical="center"/>
    </xf>
    <xf numFmtId="49" fontId="14" fillId="0" borderId="0" xfId="0" applyNumberFormat="1" applyFont="1" applyFill="1" applyBorder="1" applyAlignment="1">
      <alignment vertical="center"/>
    </xf>
    <xf numFmtId="49" fontId="16" fillId="0" borderId="8" xfId="0" applyNumberFormat="1" applyFont="1" applyFill="1" applyBorder="1" applyAlignment="1">
      <alignment horizontal="centerContinuous" vertical="center"/>
    </xf>
    <xf numFmtId="41" fontId="16" fillId="0" borderId="0" xfId="1" quotePrefix="1" applyNumberFormat="1" applyFont="1" applyFill="1" applyBorder="1" applyAlignment="1" applyProtection="1">
      <alignment horizontal="right" vertical="center"/>
      <protection locked="0"/>
    </xf>
    <xf numFmtId="177" fontId="16" fillId="0" borderId="8" xfId="1" applyNumberFormat="1" applyFont="1" applyFill="1" applyBorder="1" applyAlignment="1" applyProtection="1">
      <alignment horizontal="right" vertical="center"/>
      <protection locked="0"/>
    </xf>
    <xf numFmtId="49" fontId="16" fillId="0" borderId="0" xfId="0" applyNumberFormat="1" applyFont="1" applyFill="1" applyBorder="1" applyAlignment="1">
      <alignment horizontal="centerContinuous" vertical="center"/>
    </xf>
    <xf numFmtId="49" fontId="17" fillId="0" borderId="0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310"/>
    <xf numFmtId="0" fontId="13" fillId="0" borderId="19" xfId="310" applyFont="1" applyFill="1" applyBorder="1" applyAlignment="1">
      <alignment horizontal="right" vertical="center"/>
    </xf>
    <xf numFmtId="1" fontId="10" fillId="0" borderId="19" xfId="310" applyNumberFormat="1" applyFont="1" applyFill="1" applyBorder="1" applyAlignment="1">
      <alignment horizontal="left" vertical="center"/>
    </xf>
    <xf numFmtId="1" fontId="10" fillId="0" borderId="19" xfId="310" applyNumberFormat="1" applyFont="1" applyFill="1" applyBorder="1" applyAlignment="1">
      <alignment vertical="center"/>
    </xf>
    <xf numFmtId="49" fontId="10" fillId="0" borderId="19" xfId="310" applyNumberFormat="1" applyFont="1" applyFill="1" applyBorder="1" applyAlignment="1">
      <alignment horizontal="left" vertical="center"/>
    </xf>
    <xf numFmtId="0" fontId="10" fillId="0" borderId="19" xfId="310" applyFont="1" applyFill="1" applyBorder="1" applyAlignment="1">
      <alignment vertical="center"/>
    </xf>
    <xf numFmtId="0" fontId="10" fillId="0" borderId="19" xfId="311" applyFont="1" applyBorder="1"/>
    <xf numFmtId="1" fontId="10" fillId="0" borderId="21" xfId="310" applyNumberFormat="1" applyFont="1" applyFill="1" applyBorder="1" applyAlignment="1">
      <alignment horizontal="center" vertical="center" wrapText="1" shrinkToFit="1"/>
    </xf>
    <xf numFmtId="41" fontId="10" fillId="0" borderId="0" xfId="225" applyNumberFormat="1" applyFont="1" applyFill="1" applyBorder="1" applyAlignment="1">
      <alignment horizontal="center" vertical="center" shrinkToFit="1"/>
    </xf>
    <xf numFmtId="1" fontId="10" fillId="0" borderId="35" xfId="310" applyNumberFormat="1" applyFont="1" applyFill="1" applyBorder="1" applyAlignment="1">
      <alignment horizontal="center" vertical="center" wrapText="1" shrinkToFit="1"/>
    </xf>
    <xf numFmtId="41" fontId="10" fillId="0" borderId="0" xfId="225" applyNumberFormat="1" applyFont="1" applyFill="1" applyBorder="1" applyAlignment="1">
      <alignment horizontal="right" vertical="center" shrinkToFit="1"/>
    </xf>
    <xf numFmtId="1" fontId="87" fillId="0" borderId="21" xfId="310" applyNumberFormat="1" applyFont="1" applyFill="1" applyBorder="1" applyAlignment="1">
      <alignment horizontal="center" vertical="center" wrapText="1" shrinkToFit="1"/>
    </xf>
    <xf numFmtId="41" fontId="87" fillId="0" borderId="0" xfId="225" applyNumberFormat="1" applyFont="1" applyFill="1" applyBorder="1" applyAlignment="1">
      <alignment horizontal="center" vertical="center" shrinkToFit="1"/>
    </xf>
    <xf numFmtId="1" fontId="87" fillId="0" borderId="35" xfId="310" applyNumberFormat="1" applyFont="1" applyFill="1" applyBorder="1" applyAlignment="1">
      <alignment horizontal="center" vertical="center" wrapText="1" shrinkToFit="1"/>
    </xf>
    <xf numFmtId="41" fontId="10" fillId="0" borderId="36" xfId="225" applyNumberFormat="1" applyFont="1" applyFill="1" applyBorder="1" applyAlignment="1">
      <alignment horizontal="center" vertical="center" shrinkToFit="1"/>
    </xf>
    <xf numFmtId="41" fontId="10" fillId="0" borderId="36" xfId="225" applyNumberFormat="1" applyFont="1" applyFill="1" applyBorder="1" applyAlignment="1">
      <alignment horizontal="center" vertical="center" wrapText="1" shrinkToFit="1"/>
    </xf>
    <xf numFmtId="41" fontId="10" fillId="0" borderId="36" xfId="225" applyNumberFormat="1" applyFont="1" applyFill="1" applyBorder="1" applyAlignment="1">
      <alignment horizontal="center" shrinkToFit="1"/>
    </xf>
    <xf numFmtId="0" fontId="10" fillId="0" borderId="37" xfId="225" applyNumberFormat="1" applyFont="1" applyFill="1" applyBorder="1" applyAlignment="1">
      <alignment horizontal="center" vertical="center" shrinkToFit="1"/>
    </xf>
    <xf numFmtId="41" fontId="10" fillId="0" borderId="37" xfId="225" applyNumberFormat="1" applyFont="1" applyFill="1" applyBorder="1" applyAlignment="1">
      <alignment horizontal="center" vertical="center" shrinkToFit="1"/>
    </xf>
    <xf numFmtId="41" fontId="10" fillId="0" borderId="37" xfId="225" applyNumberFormat="1" applyFont="1" applyFill="1" applyBorder="1" applyAlignment="1">
      <alignment horizontal="center" vertical="center" wrapText="1" shrinkToFit="1"/>
    </xf>
    <xf numFmtId="41" fontId="10" fillId="0" borderId="37" xfId="225" applyNumberFormat="1" applyFont="1" applyFill="1" applyBorder="1" applyAlignment="1">
      <alignment horizontal="center" vertical="top" shrinkToFit="1"/>
    </xf>
    <xf numFmtId="1" fontId="10" fillId="0" borderId="36" xfId="310" applyNumberFormat="1" applyFont="1" applyFill="1" applyBorder="1" applyAlignment="1">
      <alignment horizontal="center" vertical="center" shrinkToFit="1"/>
    </xf>
    <xf numFmtId="0" fontId="10" fillId="0" borderId="36" xfId="310" applyFont="1" applyFill="1" applyBorder="1" applyAlignment="1">
      <alignment horizontal="centerContinuous" vertical="center" shrinkToFit="1"/>
    </xf>
    <xf numFmtId="1" fontId="10" fillId="0" borderId="40" xfId="310" applyNumberFormat="1" applyFont="1" applyFill="1" applyBorder="1" applyAlignment="1">
      <alignment horizontal="center" vertical="center" shrinkToFit="1"/>
    </xf>
    <xf numFmtId="0" fontId="10" fillId="0" borderId="40" xfId="310" applyFont="1" applyFill="1" applyBorder="1" applyAlignment="1">
      <alignment horizontal="centerContinuous" vertical="center" shrinkToFit="1"/>
    </xf>
    <xf numFmtId="1" fontId="10" fillId="0" borderId="42" xfId="310" applyNumberFormat="1" applyFont="1" applyFill="1" applyBorder="1" applyAlignment="1">
      <alignment horizontal="center" vertical="center" shrinkToFit="1"/>
    </xf>
    <xf numFmtId="0" fontId="10" fillId="0" borderId="42" xfId="310" applyFont="1" applyFill="1" applyBorder="1" applyAlignment="1">
      <alignment horizontal="centerContinuous" vertical="center" shrinkToFit="1"/>
    </xf>
    <xf numFmtId="1" fontId="10" fillId="0" borderId="0" xfId="310" applyNumberFormat="1" applyFont="1" applyFill="1" applyBorder="1" applyAlignment="1">
      <alignment horizontal="right" vertical="center"/>
    </xf>
    <xf numFmtId="1" fontId="10" fillId="0" borderId="0" xfId="310" applyNumberFormat="1" applyFont="1" applyFill="1" applyBorder="1" applyAlignment="1">
      <alignment vertical="center"/>
    </xf>
    <xf numFmtId="0" fontId="10" fillId="0" borderId="0" xfId="310" applyFont="1" applyFill="1" applyBorder="1" applyAlignment="1">
      <alignment vertical="center"/>
    </xf>
    <xf numFmtId="1" fontId="10" fillId="0" borderId="0" xfId="310" applyNumberFormat="1" applyFont="1" applyFill="1" applyBorder="1" applyAlignment="1">
      <alignment horizontal="left" vertical="center"/>
    </xf>
    <xf numFmtId="1" fontId="88" fillId="0" borderId="0" xfId="310" applyNumberFormat="1" applyFont="1" applyFill="1" applyBorder="1" applyAlignment="1">
      <alignment horizontal="centerContinuous" vertical="center"/>
    </xf>
    <xf numFmtId="1" fontId="88" fillId="0" borderId="0" xfId="310" applyNumberFormat="1" applyFont="1" applyFill="1" applyBorder="1" applyAlignment="1">
      <alignment vertical="center"/>
    </xf>
    <xf numFmtId="0" fontId="88" fillId="0" borderId="0" xfId="310" applyFont="1" applyFill="1" applyAlignment="1">
      <alignment horizontal="centerContinuous" vertical="center"/>
    </xf>
    <xf numFmtId="1" fontId="88" fillId="0" borderId="0" xfId="310" applyNumberFormat="1" applyFont="1" applyFill="1" applyAlignment="1">
      <alignment horizontal="centerContinuous" vertical="center"/>
    </xf>
    <xf numFmtId="1" fontId="5" fillId="0" borderId="0" xfId="310" applyNumberFormat="1" applyFont="1" applyFill="1" applyBorder="1" applyAlignment="1">
      <alignment vertical="center"/>
    </xf>
    <xf numFmtId="0" fontId="5" fillId="0" borderId="0" xfId="310" applyFont="1" applyFill="1" applyAlignment="1">
      <alignment vertical="center"/>
    </xf>
    <xf numFmtId="0" fontId="89" fillId="0" borderId="0" xfId="310" applyFont="1" applyFill="1" applyBorder="1" applyAlignment="1">
      <alignment horizontal="right" vertical="center"/>
    </xf>
    <xf numFmtId="1" fontId="89" fillId="0" borderId="0" xfId="310" applyNumberFormat="1" applyFont="1" applyFill="1" applyBorder="1" applyAlignment="1">
      <alignment vertical="center"/>
    </xf>
    <xf numFmtId="0" fontId="89" fillId="0" borderId="0" xfId="310" applyFont="1" applyFill="1" applyAlignment="1">
      <alignment vertical="center"/>
    </xf>
    <xf numFmtId="0" fontId="5" fillId="0" borderId="0" xfId="651" applyFont="1" applyFill="1" applyAlignment="1">
      <alignment vertical="center"/>
    </xf>
    <xf numFmtId="1" fontId="5" fillId="0" borderId="0" xfId="651" applyNumberFormat="1" applyFont="1" applyFill="1" applyBorder="1" applyAlignment="1">
      <alignment vertical="center"/>
    </xf>
    <xf numFmtId="0" fontId="2" fillId="0" borderId="0" xfId="651"/>
    <xf numFmtId="1" fontId="5" fillId="0" borderId="0" xfId="651" applyNumberFormat="1" applyFont="1" applyFill="1" applyAlignment="1">
      <alignment horizontal="centerContinuous" vertical="center"/>
    </xf>
    <xf numFmtId="0" fontId="5" fillId="0" borderId="0" xfId="651" applyFont="1" applyFill="1" applyAlignment="1">
      <alignment horizontal="centerContinuous" vertical="center"/>
    </xf>
    <xf numFmtId="1" fontId="5" fillId="0" borderId="0" xfId="651" applyNumberFormat="1" applyFont="1" applyFill="1" applyBorder="1" applyAlignment="1">
      <alignment horizontal="centerContinuous" vertical="center"/>
    </xf>
    <xf numFmtId="1" fontId="10" fillId="0" borderId="0" xfId="651" applyNumberFormat="1" applyFont="1" applyFill="1" applyBorder="1" applyAlignment="1">
      <alignment horizontal="left" vertical="center"/>
    </xf>
    <xf numFmtId="0" fontId="10" fillId="0" borderId="0" xfId="651" applyFont="1" applyFill="1" applyBorder="1" applyAlignment="1">
      <alignment vertical="center"/>
    </xf>
    <xf numFmtId="1" fontId="10" fillId="0" borderId="0" xfId="651" applyNumberFormat="1" applyFont="1" applyFill="1" applyBorder="1" applyAlignment="1">
      <alignment vertical="center"/>
    </xf>
    <xf numFmtId="1" fontId="10" fillId="0" borderId="0" xfId="651" applyNumberFormat="1" applyFont="1" applyFill="1" applyBorder="1" applyAlignment="1">
      <alignment horizontal="right" vertical="center"/>
    </xf>
    <xf numFmtId="41" fontId="10" fillId="0" borderId="0" xfId="496" applyNumberFormat="1" applyFont="1" applyFill="1" applyBorder="1" applyAlignment="1">
      <alignment horizontal="right" vertical="center" shrinkToFit="1"/>
    </xf>
    <xf numFmtId="0" fontId="10" fillId="0" borderId="19" xfId="651" applyFont="1" applyFill="1" applyBorder="1" applyAlignment="1">
      <alignment vertical="center"/>
    </xf>
    <xf numFmtId="1" fontId="10" fillId="0" borderId="19" xfId="651" applyNumberFormat="1" applyFont="1" applyFill="1" applyBorder="1" applyAlignment="1">
      <alignment vertical="center"/>
    </xf>
    <xf numFmtId="1" fontId="10" fillId="0" borderId="19" xfId="651" applyNumberFormat="1" applyFont="1" applyFill="1" applyBorder="1" applyAlignment="1">
      <alignment horizontal="left" vertical="center"/>
    </xf>
    <xf numFmtId="0" fontId="13" fillId="0" borderId="19" xfId="651" applyFont="1" applyFill="1" applyBorder="1" applyAlignment="1">
      <alignment horizontal="right" vertical="center"/>
    </xf>
    <xf numFmtId="0" fontId="121" fillId="0" borderId="0" xfId="651" applyFont="1" applyBorder="1" applyAlignment="1">
      <alignment horizontal="left"/>
    </xf>
    <xf numFmtId="49" fontId="122" fillId="0" borderId="0" xfId="0" applyNumberFormat="1" applyFont="1" applyFill="1" applyAlignment="1">
      <alignment vertical="center"/>
    </xf>
    <xf numFmtId="49" fontId="89" fillId="0" borderId="0" xfId="0" applyNumberFormat="1" applyFont="1" applyFill="1" applyAlignment="1">
      <alignment vertical="center"/>
    </xf>
    <xf numFmtId="49" fontId="89" fillId="0" borderId="0" xfId="0" applyNumberFormat="1" applyFont="1" applyFill="1" applyBorder="1" applyAlignment="1">
      <alignment vertical="center"/>
    </xf>
    <xf numFmtId="0" fontId="89" fillId="0" borderId="0" xfId="0" applyFont="1" applyFill="1" applyBorder="1" applyAlignment="1">
      <alignment vertical="center"/>
    </xf>
    <xf numFmtId="0" fontId="122" fillId="0" borderId="0" xfId="0" applyFont="1" applyFill="1" applyBorder="1" applyAlignment="1">
      <alignment horizontal="right" vertical="center"/>
    </xf>
    <xf numFmtId="0" fontId="122" fillId="0" borderId="0" xfId="0" applyFont="1" applyFill="1" applyAlignment="1">
      <alignment vertical="center"/>
    </xf>
    <xf numFmtId="0" fontId="89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49" fontId="10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Continuous" vertical="center"/>
    </xf>
    <xf numFmtId="0" fontId="13" fillId="0" borderId="12" xfId="0" applyFont="1" applyFill="1" applyBorder="1" applyAlignment="1">
      <alignment horizontal="centerContinuous" vertical="center"/>
    </xf>
    <xf numFmtId="49" fontId="13" fillId="0" borderId="9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 wrapText="1"/>
    </xf>
    <xf numFmtId="41" fontId="13" fillId="0" borderId="10" xfId="0" applyNumberFormat="1" applyFont="1" applyFill="1" applyBorder="1" applyAlignment="1">
      <alignment horizontal="right" vertical="center"/>
    </xf>
    <xf numFmtId="0" fontId="123" fillId="0" borderId="0" xfId="0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right" vertical="center" shrinkToFit="1"/>
    </xf>
    <xf numFmtId="41" fontId="13" fillId="0" borderId="8" xfId="0" applyNumberFormat="1" applyFont="1" applyFill="1" applyBorder="1" applyAlignment="1">
      <alignment horizontal="right" vertical="center"/>
    </xf>
    <xf numFmtId="193" fontId="13" fillId="0" borderId="0" xfId="0" applyNumberFormat="1" applyFont="1" applyFill="1" applyBorder="1" applyAlignment="1">
      <alignment horizontal="right" vertical="center"/>
    </xf>
    <xf numFmtId="49" fontId="16" fillId="0" borderId="9" xfId="0" applyNumberFormat="1" applyFont="1" applyFill="1" applyBorder="1" applyAlignment="1">
      <alignment horizontal="center" vertical="center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41" fontId="16" fillId="0" borderId="0" xfId="0" applyNumberFormat="1" applyFont="1" applyFill="1" applyBorder="1" applyAlignment="1">
      <alignment horizontal="right" vertical="center" shrinkToFit="1"/>
    </xf>
    <xf numFmtId="49" fontId="13" fillId="0" borderId="9" xfId="309" applyNumberFormat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horizontal="right" vertical="center"/>
    </xf>
    <xf numFmtId="0" fontId="123" fillId="0" borderId="0" xfId="309" applyFont="1" applyFill="1" applyBorder="1" applyAlignment="1">
      <alignment horizontal="center" vertical="center"/>
    </xf>
    <xf numFmtId="0" fontId="125" fillId="0" borderId="0" xfId="0" applyFont="1" applyFill="1"/>
    <xf numFmtId="194" fontId="13" fillId="0" borderId="9" xfId="0" applyNumberFormat="1" applyFont="1" applyFill="1" applyBorder="1" applyAlignment="1">
      <alignment horizontal="center" vertical="center"/>
    </xf>
    <xf numFmtId="195" fontId="13" fillId="0" borderId="48" xfId="0" applyNumberFormat="1" applyFont="1" applyFill="1" applyBorder="1" applyAlignment="1">
      <alignment horizontal="center" vertical="center"/>
    </xf>
    <xf numFmtId="195" fontId="123" fillId="0" borderId="18" xfId="0" applyNumberFormat="1" applyFont="1" applyFill="1" applyBorder="1" applyAlignment="1">
      <alignment horizontal="center" vertical="center"/>
    </xf>
    <xf numFmtId="195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26" fillId="0" borderId="0" xfId="0" applyNumberFormat="1" applyFont="1" applyFill="1" applyAlignment="1">
      <alignment vertical="center"/>
    </xf>
    <xf numFmtId="49" fontId="126" fillId="0" borderId="0" xfId="0" applyNumberFormat="1" applyFont="1" applyFill="1" applyBorder="1" applyAlignment="1">
      <alignment vertical="center"/>
    </xf>
    <xf numFmtId="49" fontId="126" fillId="0" borderId="0" xfId="0" applyNumberFormat="1" applyFont="1" applyFill="1" applyBorder="1" applyAlignment="1">
      <alignment horizontal="right" vertical="center"/>
    </xf>
    <xf numFmtId="0" fontId="126" fillId="0" borderId="0" xfId="0" applyFont="1" applyFill="1" applyBorder="1" applyAlignment="1">
      <alignment horizontal="left" vertical="center"/>
    </xf>
    <xf numFmtId="0" fontId="126" fillId="0" borderId="0" xfId="0" applyFont="1" applyFill="1" applyBorder="1" applyAlignment="1">
      <alignment horizontal="right" vertical="center"/>
    </xf>
    <xf numFmtId="0" fontId="126" fillId="0" borderId="0" xfId="0" applyFont="1" applyFill="1" applyBorder="1" applyAlignment="1">
      <alignment vertical="center"/>
    </xf>
    <xf numFmtId="0" fontId="12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Continuous" vertical="center" shrinkToFit="1"/>
    </xf>
    <xf numFmtId="49" fontId="10" fillId="0" borderId="3" xfId="0" applyNumberFormat="1" applyFont="1" applyFill="1" applyBorder="1" applyAlignment="1">
      <alignment horizontal="centerContinuous" vertical="center" shrinkToFit="1"/>
    </xf>
    <xf numFmtId="49" fontId="10" fillId="0" borderId="50" xfId="0" applyNumberFormat="1" applyFont="1" applyFill="1" applyBorder="1" applyAlignment="1">
      <alignment horizontal="centerContinuous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0" fillId="0" borderId="8" xfId="0" applyNumberFormat="1" applyFont="1" applyFill="1" applyBorder="1" applyAlignment="1">
      <alignment horizontal="centerContinuous" vertical="center" shrinkToFit="1"/>
    </xf>
    <xf numFmtId="49" fontId="10" fillId="0" borderId="9" xfId="0" applyNumberFormat="1" applyFont="1" applyFill="1" applyBorder="1" applyAlignment="1">
      <alignment horizontal="centerContinuous" vertical="center" shrinkToFit="1"/>
    </xf>
    <xf numFmtId="49" fontId="10" fillId="0" borderId="12" xfId="0" applyNumberFormat="1" applyFont="1" applyFill="1" applyBorder="1" applyAlignment="1">
      <alignment horizontal="center" vertical="center" wrapText="1" shrinkToFit="1"/>
    </xf>
    <xf numFmtId="49" fontId="10" fillId="0" borderId="9" xfId="0" applyNumberFormat="1" applyFont="1" applyFill="1" applyBorder="1" applyAlignment="1">
      <alignment horizontal="center" vertical="center" shrinkToFit="1"/>
    </xf>
    <xf numFmtId="49" fontId="10" fillId="0" borderId="9" xfId="0" applyNumberFormat="1" applyFont="1" applyFill="1" applyBorder="1" applyAlignment="1">
      <alignment horizontal="center" vertical="center" wrapText="1" shrinkToFit="1"/>
    </xf>
    <xf numFmtId="49" fontId="10" fillId="0" borderId="46" xfId="0" applyNumberFormat="1" applyFont="1" applyFill="1" applyBorder="1" applyAlignment="1">
      <alignment horizontal="center" wrapText="1" shrinkToFit="1"/>
    </xf>
    <xf numFmtId="49" fontId="88" fillId="0" borderId="51" xfId="0" applyNumberFormat="1" applyFont="1" applyFill="1" applyBorder="1" applyAlignment="1">
      <alignment horizontal="centerContinuous" vertical="center" wrapText="1" shrinkToFit="1"/>
    </xf>
    <xf numFmtId="49" fontId="88" fillId="0" borderId="52" xfId="0" applyNumberFormat="1" applyFont="1" applyFill="1" applyBorder="1" applyAlignment="1">
      <alignment horizontal="centerContinuous" vertical="center" wrapText="1" shrinkToFit="1"/>
    </xf>
    <xf numFmtId="0" fontId="13" fillId="0" borderId="8" xfId="0" quotePrefix="1" applyFont="1" applyFill="1" applyBorder="1" applyAlignment="1">
      <alignment horizontal="center" vertical="center"/>
    </xf>
    <xf numFmtId="41" fontId="13" fillId="0" borderId="0" xfId="309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center" vertical="center"/>
    </xf>
    <xf numFmtId="41" fontId="13" fillId="0" borderId="0" xfId="225" applyNumberFormat="1" applyFont="1" applyFill="1" applyBorder="1" applyAlignment="1">
      <alignment horizontal="right" vertical="center"/>
    </xf>
    <xf numFmtId="41" fontId="13" fillId="0" borderId="8" xfId="225" applyNumberFormat="1" applyFont="1" applyFill="1" applyBorder="1" applyAlignment="1">
      <alignment horizontal="right" vertical="center"/>
    </xf>
    <xf numFmtId="0" fontId="16" fillId="0" borderId="8" xfId="0" quotePrefix="1" applyFont="1" applyFill="1" applyBorder="1" applyAlignment="1">
      <alignment horizontal="center" vertical="center"/>
    </xf>
    <xf numFmtId="41" fontId="16" fillId="0" borderId="0" xfId="309" applyNumberFormat="1" applyFont="1" applyFill="1" applyBorder="1" applyAlignment="1">
      <alignment vertical="center"/>
    </xf>
    <xf numFmtId="41" fontId="16" fillId="0" borderId="8" xfId="309" applyNumberFormat="1" applyFont="1" applyFill="1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41" fontId="13" fillId="0" borderId="1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/>
    </xf>
    <xf numFmtId="41" fontId="13" fillId="0" borderId="49" xfId="0" applyNumberFormat="1" applyFont="1" applyFill="1" applyBorder="1" applyAlignment="1">
      <alignment vertical="center"/>
    </xf>
    <xf numFmtId="41" fontId="13" fillId="0" borderId="18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2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28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8" fillId="0" borderId="0" xfId="0" applyFont="1" applyFill="1" applyBorder="1" applyAlignment="1">
      <alignment horizontal="right" vertical="center"/>
    </xf>
    <xf numFmtId="0" fontId="12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Continuous" vertical="center"/>
    </xf>
    <xf numFmtId="0" fontId="129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Continuous" vertical="center"/>
    </xf>
    <xf numFmtId="0" fontId="13" fillId="0" borderId="2" xfId="0" applyFont="1" applyFill="1" applyBorder="1" applyAlignment="1">
      <alignment horizontal="centerContinuous" vertical="center"/>
    </xf>
    <xf numFmtId="0" fontId="13" fillId="0" borderId="10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horizontal="centerContinuous" vertical="center"/>
    </xf>
    <xf numFmtId="0" fontId="13" fillId="0" borderId="14" xfId="0" applyFont="1" applyFill="1" applyBorder="1" applyAlignment="1">
      <alignment horizontal="centerContinuous" vertical="center"/>
    </xf>
    <xf numFmtId="0" fontId="13" fillId="0" borderId="16" xfId="0" applyFont="1" applyFill="1" applyBorder="1" applyAlignment="1">
      <alignment horizontal="centerContinuous" vertical="center"/>
    </xf>
    <xf numFmtId="0" fontId="13" fillId="0" borderId="15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 vertical="center"/>
    </xf>
    <xf numFmtId="0" fontId="13" fillId="0" borderId="11" xfId="0" applyFont="1" applyFill="1" applyBorder="1" applyAlignment="1">
      <alignment horizontal="centerContinuous" vertical="center"/>
    </xf>
    <xf numFmtId="0" fontId="13" fillId="0" borderId="13" xfId="0" applyFont="1" applyFill="1" applyBorder="1" applyAlignment="1">
      <alignment horizontal="centerContinuous"/>
    </xf>
    <xf numFmtId="0" fontId="13" fillId="0" borderId="11" xfId="0" applyFont="1" applyFill="1" applyBorder="1" applyAlignment="1">
      <alignment horizontal="centerContinuous"/>
    </xf>
    <xf numFmtId="0" fontId="13" fillId="0" borderId="47" xfId="0" applyFont="1" applyFill="1" applyBorder="1" applyAlignment="1">
      <alignment horizontal="centerContinuous"/>
    </xf>
    <xf numFmtId="0" fontId="13" fillId="0" borderId="52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/>
    </xf>
    <xf numFmtId="41" fontId="13" fillId="0" borderId="10" xfId="309" applyNumberFormat="1" applyFont="1" applyFill="1" applyBorder="1" applyAlignment="1">
      <alignment vertical="center"/>
    </xf>
    <xf numFmtId="0" fontId="13" fillId="0" borderId="0" xfId="0" quotePrefix="1" applyFont="1" applyFill="1" applyBorder="1" applyAlignment="1">
      <alignment horizontal="center" vertical="center" shrinkToFit="1"/>
    </xf>
    <xf numFmtId="41" fontId="13" fillId="0" borderId="10" xfId="309" quotePrefix="1" applyNumberFormat="1" applyFont="1" applyFill="1" applyBorder="1" applyAlignment="1">
      <alignment horizontal="right" vertical="center"/>
    </xf>
    <xf numFmtId="41" fontId="13" fillId="0" borderId="0" xfId="309" quotePrefix="1" applyNumberFormat="1" applyFont="1" applyFill="1" applyBorder="1" applyAlignment="1">
      <alignment horizontal="right" vertical="center"/>
    </xf>
    <xf numFmtId="41" fontId="13" fillId="0" borderId="8" xfId="309" applyNumberFormat="1" applyFont="1" applyFill="1" applyBorder="1" applyAlignment="1">
      <alignment horizontal="right" vertical="center"/>
    </xf>
    <xf numFmtId="41" fontId="16" fillId="0" borderId="10" xfId="309" applyNumberFormat="1" applyFont="1" applyFill="1" applyBorder="1" applyAlignment="1">
      <alignment vertical="center"/>
    </xf>
    <xf numFmtId="0" fontId="16" fillId="0" borderId="10" xfId="0" quotePrefix="1" applyFont="1" applyFill="1" applyBorder="1" applyAlignment="1">
      <alignment horizontal="center" vertical="center" shrinkToFit="1"/>
    </xf>
    <xf numFmtId="41" fontId="16" fillId="0" borderId="10" xfId="309" quotePrefix="1" applyNumberFormat="1" applyFont="1" applyFill="1" applyBorder="1" applyAlignment="1">
      <alignment horizontal="right" vertical="center"/>
    </xf>
    <xf numFmtId="41" fontId="16" fillId="0" borderId="0" xfId="309" quotePrefix="1" applyNumberFormat="1" applyFont="1" applyFill="1" applyBorder="1" applyAlignment="1">
      <alignment horizontal="right" vertical="center"/>
    </xf>
    <xf numFmtId="41" fontId="13" fillId="0" borderId="49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31" fillId="0" borderId="0" xfId="0" applyFont="1" applyFill="1" applyAlignment="1">
      <alignment vertical="center"/>
    </xf>
    <xf numFmtId="0" fontId="132" fillId="0" borderId="0" xfId="0" applyFont="1" applyFill="1" applyAlignment="1">
      <alignment vertical="center"/>
    </xf>
    <xf numFmtId="41" fontId="18" fillId="0" borderId="0" xfId="0" applyNumberFormat="1" applyFont="1" applyFill="1" applyAlignment="1">
      <alignment vertical="center"/>
    </xf>
    <xf numFmtId="0" fontId="122" fillId="0" borderId="0" xfId="696" applyFont="1" applyFill="1" applyAlignment="1">
      <alignment vertical="center"/>
    </xf>
    <xf numFmtId="0" fontId="89" fillId="0" borderId="0" xfId="696" applyFont="1" applyFill="1" applyAlignment="1">
      <alignment vertical="center"/>
    </xf>
    <xf numFmtId="1" fontId="89" fillId="0" borderId="0" xfId="696" applyNumberFormat="1" applyFont="1" applyFill="1" applyBorder="1" applyAlignment="1">
      <alignment vertical="center"/>
    </xf>
    <xf numFmtId="0" fontId="3" fillId="0" borderId="0" xfId="696" applyFont="1" applyFill="1" applyAlignment="1">
      <alignment vertical="center"/>
    </xf>
    <xf numFmtId="0" fontId="5" fillId="0" borderId="0" xfId="696" applyFont="1" applyFill="1" applyAlignment="1">
      <alignment vertical="center"/>
    </xf>
    <xf numFmtId="1" fontId="5" fillId="0" borderId="0" xfId="696" applyNumberFormat="1" applyFont="1" applyFill="1" applyBorder="1" applyAlignment="1">
      <alignment vertical="center"/>
    </xf>
    <xf numFmtId="1" fontId="6" fillId="0" borderId="0" xfId="696" applyNumberFormat="1" applyFont="1" applyFill="1" applyBorder="1" applyAlignment="1">
      <alignment horizontal="center" vertical="center"/>
    </xf>
    <xf numFmtId="1" fontId="6" fillId="0" borderId="0" xfId="696" applyNumberFormat="1" applyFont="1" applyFill="1" applyBorder="1" applyAlignment="1">
      <alignment vertical="center"/>
    </xf>
    <xf numFmtId="1" fontId="18" fillId="0" borderId="0" xfId="696" applyNumberFormat="1" applyFont="1" applyFill="1" applyBorder="1" applyAlignment="1">
      <alignment vertical="center"/>
    </xf>
    <xf numFmtId="1" fontId="5" fillId="0" borderId="0" xfId="696" applyNumberFormat="1" applyFont="1" applyFill="1" applyAlignment="1">
      <alignment horizontal="centerContinuous" vertical="center"/>
    </xf>
    <xf numFmtId="0" fontId="5" fillId="0" borderId="0" xfId="696" applyFont="1" applyFill="1" applyAlignment="1">
      <alignment horizontal="centerContinuous" vertical="center"/>
    </xf>
    <xf numFmtId="1" fontId="5" fillId="0" borderId="0" xfId="696" applyNumberFormat="1" applyFont="1" applyFill="1" applyBorder="1" applyAlignment="1">
      <alignment horizontal="centerContinuous" vertical="center"/>
    </xf>
    <xf numFmtId="1" fontId="10" fillId="0" borderId="0" xfId="696" applyNumberFormat="1" applyFont="1" applyFill="1" applyBorder="1" applyAlignment="1">
      <alignment vertical="center"/>
    </xf>
    <xf numFmtId="1" fontId="10" fillId="0" borderId="0" xfId="696" applyNumberFormat="1" applyFont="1" applyFill="1" applyBorder="1" applyAlignment="1">
      <alignment horizontal="left" vertical="center"/>
    </xf>
    <xf numFmtId="0" fontId="10" fillId="0" borderId="0" xfId="696" applyFont="1" applyFill="1" applyBorder="1" applyAlignment="1">
      <alignment vertical="center"/>
    </xf>
    <xf numFmtId="0" fontId="10" fillId="0" borderId="3" xfId="696" applyFont="1" applyFill="1" applyBorder="1" applyAlignment="1">
      <alignment horizontal="centerContinuous" vertical="center"/>
    </xf>
    <xf numFmtId="1" fontId="10" fillId="0" borderId="3" xfId="696" applyNumberFormat="1" applyFont="1" applyFill="1" applyBorder="1" applyAlignment="1">
      <alignment horizontal="centerContinuous" vertical="center"/>
    </xf>
    <xf numFmtId="1" fontId="10" fillId="0" borderId="2" xfId="696" applyNumberFormat="1" applyFont="1" applyFill="1" applyBorder="1" applyAlignment="1">
      <alignment horizontal="centerContinuous" vertical="center"/>
    </xf>
    <xf numFmtId="1" fontId="10" fillId="0" borderId="3" xfId="696" applyNumberFormat="1" applyFont="1" applyFill="1" applyBorder="1" applyAlignment="1">
      <alignment horizontal="centerContinuous" vertical="center" wrapText="1" shrinkToFit="1"/>
    </xf>
    <xf numFmtId="1" fontId="10" fillId="0" borderId="2" xfId="696" applyNumberFormat="1" applyFont="1" applyFill="1" applyBorder="1" applyAlignment="1">
      <alignment horizontal="centerContinuous" vertical="center" wrapText="1" shrinkToFit="1"/>
    </xf>
    <xf numFmtId="1" fontId="10" fillId="0" borderId="3" xfId="696" applyNumberFormat="1" applyFont="1" applyFill="1" applyBorder="1" applyAlignment="1">
      <alignment horizontal="center" vertical="center" wrapText="1" shrinkToFit="1"/>
    </xf>
    <xf numFmtId="1" fontId="10" fillId="0" borderId="0" xfId="696" applyNumberFormat="1" applyFont="1" applyFill="1" applyBorder="1" applyAlignment="1">
      <alignment horizontal="center" vertical="center"/>
    </xf>
    <xf numFmtId="0" fontId="10" fillId="0" borderId="9" xfId="696" applyFont="1" applyFill="1" applyBorder="1" applyAlignment="1">
      <alignment horizontal="centerContinuous" vertical="center"/>
    </xf>
    <xf numFmtId="1" fontId="10" fillId="0" borderId="8" xfId="696" applyNumberFormat="1" applyFont="1" applyFill="1" applyBorder="1" applyAlignment="1">
      <alignment horizontal="centerContinuous" vertical="center"/>
    </xf>
    <xf numFmtId="1" fontId="10" fillId="0" borderId="9" xfId="696" applyNumberFormat="1" applyFont="1" applyFill="1" applyBorder="1" applyAlignment="1">
      <alignment horizontal="centerContinuous" vertical="center"/>
    </xf>
    <xf numFmtId="1" fontId="10" fillId="0" borderId="9" xfId="696" applyNumberFormat="1" applyFont="1" applyFill="1" applyBorder="1" applyAlignment="1">
      <alignment horizontal="centerContinuous" vertical="center" wrapText="1"/>
    </xf>
    <xf numFmtId="1" fontId="10" fillId="0" borderId="10" xfId="696" applyNumberFormat="1" applyFont="1" applyFill="1" applyBorder="1" applyAlignment="1">
      <alignment horizontal="centerContinuous" vertical="center" wrapText="1"/>
    </xf>
    <xf numFmtId="0" fontId="10" fillId="0" borderId="9" xfId="696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" vertical="center" wrapText="1" shrinkToFit="1"/>
    </xf>
    <xf numFmtId="1" fontId="10" fillId="0" borderId="8" xfId="696" applyNumberFormat="1" applyFont="1" applyFill="1" applyBorder="1" applyAlignment="1">
      <alignment horizontal="centerContinuous" vertical="center" wrapText="1" shrinkToFit="1"/>
    </xf>
    <xf numFmtId="1" fontId="10" fillId="0" borderId="9" xfId="696" applyNumberFormat="1" applyFont="1" applyFill="1" applyBorder="1" applyAlignment="1">
      <alignment horizontal="center" wrapText="1" shrinkToFit="1"/>
    </xf>
    <xf numFmtId="0" fontId="10" fillId="0" borderId="9" xfId="696" applyFont="1" applyFill="1" applyBorder="1" applyAlignment="1">
      <alignment horizontal="centerContinuous"/>
    </xf>
    <xf numFmtId="1" fontId="10" fillId="0" borderId="9" xfId="696" applyNumberFormat="1" applyFont="1" applyFill="1" applyBorder="1" applyAlignment="1">
      <alignment horizontal="centerContinuous"/>
    </xf>
    <xf numFmtId="1" fontId="10" fillId="0" borderId="10" xfId="696" applyNumberFormat="1" applyFont="1" applyFill="1" applyBorder="1" applyAlignment="1">
      <alignment horizontal="center" wrapText="1"/>
    </xf>
    <xf numFmtId="1" fontId="10" fillId="0" borderId="9" xfId="696" applyNumberFormat="1" applyFont="1" applyFill="1" applyBorder="1" applyAlignment="1">
      <alignment horizontal="left" vertical="center" wrapText="1" shrinkToFit="1"/>
    </xf>
    <xf numFmtId="0" fontId="10" fillId="0" borderId="9" xfId="696" applyFont="1" applyFill="1" applyBorder="1" applyAlignment="1">
      <alignment horizontal="center" vertical="center" wrapText="1" shrinkToFit="1"/>
    </xf>
    <xf numFmtId="1" fontId="10" fillId="0" borderId="0" xfId="696" applyNumberFormat="1" applyFont="1" applyFill="1" applyBorder="1" applyAlignment="1"/>
    <xf numFmtId="1" fontId="10" fillId="0" borderId="0" xfId="696" applyNumberFormat="1" applyFont="1" applyFill="1" applyBorder="1" applyAlignment="1">
      <alignment horizontal="center"/>
    </xf>
    <xf numFmtId="0" fontId="10" fillId="0" borderId="46" xfId="696" applyFont="1" applyFill="1" applyBorder="1" applyAlignment="1">
      <alignment horizontal="centerContinuous"/>
    </xf>
    <xf numFmtId="1" fontId="10" fillId="0" borderId="46" xfId="696" applyNumberFormat="1" applyFont="1" applyFill="1" applyBorder="1" applyAlignment="1">
      <alignment horizontal="centerContinuous"/>
    </xf>
    <xf numFmtId="1" fontId="10" fillId="0" borderId="13" xfId="696" applyNumberFormat="1" applyFont="1" applyFill="1" applyBorder="1" applyAlignment="1">
      <alignment horizontal="center"/>
    </xf>
    <xf numFmtId="0" fontId="10" fillId="0" borderId="46" xfId="696" applyFont="1" applyFill="1" applyBorder="1" applyAlignment="1">
      <alignment horizontal="centerContinuous" wrapText="1" shrinkToFit="1"/>
    </xf>
    <xf numFmtId="1" fontId="10" fillId="0" borderId="46" xfId="696" applyNumberFormat="1" applyFont="1" applyFill="1" applyBorder="1" applyAlignment="1">
      <alignment horizontal="centerContinuous" wrapText="1" shrinkToFit="1"/>
    </xf>
    <xf numFmtId="1" fontId="10" fillId="0" borderId="11" xfId="696" applyNumberFormat="1" applyFont="1" applyFill="1" applyBorder="1" applyAlignment="1">
      <alignment horizontal="centerContinuous" wrapText="1" shrinkToFit="1"/>
    </xf>
    <xf numFmtId="1" fontId="13" fillId="0" borderId="8" xfId="696" quotePrefix="1" applyNumberFormat="1" applyFont="1" applyFill="1" applyBorder="1" applyAlignment="1">
      <alignment horizontal="center" vertical="center"/>
    </xf>
    <xf numFmtId="41" fontId="13" fillId="0" borderId="0" xfId="696" applyNumberFormat="1" applyFont="1" applyFill="1" applyBorder="1" applyAlignment="1">
      <alignment horizontal="center" vertical="center"/>
    </xf>
    <xf numFmtId="1" fontId="13" fillId="0" borderId="10" xfId="696" quotePrefix="1" applyNumberFormat="1" applyFont="1" applyFill="1" applyBorder="1" applyAlignment="1">
      <alignment horizontal="center" vertical="center"/>
    </xf>
    <xf numFmtId="1" fontId="13" fillId="0" borderId="56" xfId="696" quotePrefix="1" applyNumberFormat="1" applyFont="1" applyFill="1" applyBorder="1" applyAlignment="1">
      <alignment horizontal="center" vertical="center"/>
    </xf>
    <xf numFmtId="1" fontId="13" fillId="0" borderId="0" xfId="696" applyNumberFormat="1" applyFont="1" applyFill="1" applyBorder="1" applyAlignment="1">
      <alignment vertical="center"/>
    </xf>
    <xf numFmtId="1" fontId="16" fillId="0" borderId="0" xfId="696" applyNumberFormat="1" applyFont="1" applyFill="1" applyBorder="1" applyAlignment="1">
      <alignment vertical="center"/>
    </xf>
    <xf numFmtId="1" fontId="16" fillId="0" borderId="17" xfId="696" quotePrefix="1" applyNumberFormat="1" applyFont="1" applyFill="1" applyBorder="1" applyAlignment="1">
      <alignment horizontal="center" vertical="center"/>
    </xf>
    <xf numFmtId="41" fontId="16" fillId="0" borderId="18" xfId="696" applyNumberFormat="1" applyFont="1" applyFill="1" applyBorder="1" applyAlignment="1">
      <alignment horizontal="center" vertical="center"/>
    </xf>
    <xf numFmtId="1" fontId="16" fillId="0" borderId="49" xfId="696" quotePrefix="1" applyNumberFormat="1" applyFont="1" applyFill="1" applyBorder="1" applyAlignment="1">
      <alignment horizontal="center" vertical="center"/>
    </xf>
    <xf numFmtId="1" fontId="16" fillId="0" borderId="58" xfId="696" quotePrefix="1" applyNumberFormat="1" applyFont="1" applyFill="1" applyBorder="1" applyAlignment="1">
      <alignment horizontal="center" vertical="center"/>
    </xf>
    <xf numFmtId="1" fontId="16" fillId="0" borderId="0" xfId="696" quotePrefix="1" applyNumberFormat="1" applyFont="1" applyFill="1" applyBorder="1" applyAlignment="1">
      <alignment horizontal="center" vertical="center"/>
    </xf>
    <xf numFmtId="0" fontId="10" fillId="0" borderId="0" xfId="696" applyFont="1" applyFill="1" applyBorder="1" applyAlignment="1">
      <alignment horizontal="left" vertical="center"/>
    </xf>
    <xf numFmtId="0" fontId="5" fillId="0" borderId="0" xfId="696" applyFont="1" applyFill="1" applyBorder="1" applyAlignment="1">
      <alignment vertical="center"/>
    </xf>
    <xf numFmtId="0" fontId="18" fillId="0" borderId="0" xfId="696" applyFont="1" applyFill="1" applyBorder="1" applyAlignment="1">
      <alignment vertical="center"/>
    </xf>
    <xf numFmtId="1" fontId="87" fillId="0" borderId="0" xfId="696" applyNumberFormat="1" applyFont="1" applyFill="1" applyBorder="1" applyAlignment="1">
      <alignment vertical="center"/>
    </xf>
    <xf numFmtId="1" fontId="18" fillId="0" borderId="0" xfId="696" applyNumberFormat="1" applyFont="1" applyFill="1" applyAlignment="1">
      <alignment vertical="center"/>
    </xf>
    <xf numFmtId="0" fontId="18" fillId="0" borderId="0" xfId="696" applyFont="1" applyFill="1" applyAlignment="1">
      <alignment vertical="center"/>
    </xf>
    <xf numFmtId="1" fontId="18" fillId="0" borderId="0" xfId="696" applyNumberFormat="1" applyFont="1" applyFill="1" applyBorder="1" applyAlignment="1">
      <alignment horizontal="left" vertical="center"/>
    </xf>
    <xf numFmtId="41" fontId="122" fillId="0" borderId="0" xfId="0" applyNumberFormat="1" applyFont="1" applyFill="1" applyAlignment="1">
      <alignment vertical="center"/>
    </xf>
    <xf numFmtId="41" fontId="89" fillId="0" borderId="0" xfId="0" applyNumberFormat="1" applyFont="1" applyFill="1" applyAlignment="1">
      <alignment vertical="center"/>
    </xf>
    <xf numFmtId="41" fontId="89" fillId="0" borderId="0" xfId="0" applyNumberFormat="1" applyFont="1" applyFill="1" applyBorder="1" applyAlignment="1">
      <alignment horizontal="left" vertical="center"/>
    </xf>
    <xf numFmtId="41" fontId="122" fillId="0" borderId="0" xfId="0" applyNumberFormat="1" applyFont="1" applyFill="1" applyBorder="1" applyAlignment="1">
      <alignment horizontal="right" vertical="center"/>
    </xf>
    <xf numFmtId="41" fontId="89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horizontal="left" vertical="center"/>
    </xf>
    <xf numFmtId="41" fontId="5" fillId="0" borderId="0" xfId="0" applyNumberFormat="1" applyFont="1" applyFill="1" applyBorder="1" applyAlignment="1">
      <alignment vertical="center"/>
    </xf>
    <xf numFmtId="41" fontId="133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centerContinuous" vertical="center"/>
    </xf>
    <xf numFmtId="41" fontId="9" fillId="0" borderId="0" xfId="0" applyNumberFormat="1" applyFont="1" applyFill="1" applyAlignment="1">
      <alignment horizontal="centerContinuous" vertical="center"/>
    </xf>
    <xf numFmtId="41" fontId="9" fillId="0" borderId="0" xfId="0" applyNumberFormat="1" applyFont="1" applyFill="1" applyBorder="1" applyAlignment="1">
      <alignment vertical="center"/>
    </xf>
    <xf numFmtId="41" fontId="126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top" wrapText="1" shrinkToFit="1"/>
    </xf>
    <xf numFmtId="41" fontId="10" fillId="50" borderId="52" xfId="0" applyNumberFormat="1" applyFont="1" applyFill="1" applyBorder="1" applyAlignment="1">
      <alignment horizontal="center" vertical="center" wrapText="1"/>
    </xf>
    <xf numFmtId="41" fontId="10" fillId="0" borderId="16" xfId="0" applyNumberFormat="1" applyFont="1" applyFill="1" applyBorder="1" applyAlignment="1">
      <alignment horizontal="center" vertical="center" wrapText="1"/>
    </xf>
    <xf numFmtId="41" fontId="10" fillId="0" borderId="12" xfId="0" applyNumberFormat="1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Continuous" vertical="center" wrapText="1"/>
    </xf>
    <xf numFmtId="41" fontId="10" fillId="0" borderId="14" xfId="0" applyNumberFormat="1" applyFont="1" applyFill="1" applyBorder="1" applyAlignment="1">
      <alignment horizontal="centerContinuous" vertical="center" wrapText="1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/>
    </xf>
    <xf numFmtId="41" fontId="10" fillId="0" borderId="12" xfId="0" applyNumberFormat="1" applyFont="1" applyFill="1" applyBorder="1" applyAlignment="1">
      <alignment horizontal="center" vertical="center"/>
    </xf>
    <xf numFmtId="41" fontId="10" fillId="0" borderId="12" xfId="0" applyNumberFormat="1" applyFont="1" applyFill="1" applyBorder="1" applyAlignment="1">
      <alignment horizontal="centerContinuous" vertical="center"/>
    </xf>
    <xf numFmtId="41" fontId="10" fillId="50" borderId="9" xfId="0" applyNumberFormat="1" applyFont="1" applyFill="1" applyBorder="1" applyAlignment="1">
      <alignment horizontal="center" vertical="center"/>
    </xf>
    <xf numFmtId="41" fontId="10" fillId="0" borderId="8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 wrapText="1"/>
    </xf>
    <xf numFmtId="41" fontId="87" fillId="0" borderId="0" xfId="0" applyNumberFormat="1" applyFont="1" applyFill="1" applyBorder="1" applyAlignment="1">
      <alignment horizontal="center" vertical="center"/>
    </xf>
    <xf numFmtId="41" fontId="10" fillId="0" borderId="9" xfId="0" applyNumberFormat="1" applyFont="1" applyFill="1" applyBorder="1" applyAlignment="1">
      <alignment horizontal="center" wrapText="1"/>
    </xf>
    <xf numFmtId="41" fontId="10" fillId="0" borderId="8" xfId="0" applyNumberFormat="1" applyFont="1" applyFill="1" applyBorder="1" applyAlignment="1">
      <alignment horizontal="center" wrapText="1"/>
    </xf>
    <xf numFmtId="41" fontId="10" fillId="0" borderId="16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/>
    </xf>
    <xf numFmtId="41" fontId="10" fillId="0" borderId="9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/>
    <xf numFmtId="41" fontId="10" fillId="0" borderId="9" xfId="0" applyNumberFormat="1" applyFont="1" applyFill="1" applyBorder="1" applyAlignment="1">
      <alignment horizontal="centerContinuous"/>
    </xf>
    <xf numFmtId="41" fontId="10" fillId="50" borderId="9" xfId="0" applyNumberFormat="1" applyFont="1" applyFill="1" applyBorder="1" applyAlignment="1">
      <alignment horizont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46" xfId="0" applyNumberFormat="1" applyFont="1" applyFill="1" applyBorder="1" applyAlignment="1">
      <alignment horizontal="center"/>
    </xf>
    <xf numFmtId="41" fontId="10" fillId="0" borderId="46" xfId="0" applyNumberFormat="1" applyFont="1" applyFill="1" applyBorder="1" applyAlignment="1">
      <alignment horizontal="center" wrapText="1"/>
    </xf>
    <xf numFmtId="41" fontId="10" fillId="0" borderId="11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/>
    </xf>
    <xf numFmtId="41" fontId="10" fillId="0" borderId="46" xfId="0" applyNumberFormat="1" applyFont="1" applyFill="1" applyBorder="1" applyAlignment="1">
      <alignment horizontal="centerContinuous"/>
    </xf>
    <xf numFmtId="41" fontId="10" fillId="50" borderId="46" xfId="0" applyNumberFormat="1" applyFont="1" applyFill="1" applyBorder="1" applyAlignment="1">
      <alignment horizontal="center" wrapText="1"/>
    </xf>
    <xf numFmtId="0" fontId="13" fillId="0" borderId="8" xfId="0" applyNumberFormat="1" applyFont="1" applyFill="1" applyBorder="1" applyAlignment="1" applyProtection="1">
      <alignment horizontal="center" vertical="center"/>
      <protection locked="0"/>
    </xf>
    <xf numFmtId="41" fontId="13" fillId="50" borderId="0" xfId="0" applyNumberFormat="1" applyFont="1" applyFill="1" applyBorder="1" applyAlignment="1">
      <alignment horizontal="right" vertical="center"/>
    </xf>
    <xf numFmtId="196" fontId="13" fillId="0" borderId="10" xfId="0" quotePrefix="1" applyNumberFormat="1" applyFont="1" applyFill="1" applyBorder="1" applyAlignment="1" applyProtection="1">
      <alignment horizontal="center" vertical="center"/>
      <protection locked="0"/>
    </xf>
    <xf numFmtId="196" fontId="13" fillId="0" borderId="8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vertical="center"/>
    </xf>
    <xf numFmtId="0" fontId="13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/>
      <protection locked="0"/>
    </xf>
    <xf numFmtId="41" fontId="16" fillId="0" borderId="0" xfId="697" applyNumberFormat="1" applyFont="1" applyFill="1" applyBorder="1" applyAlignment="1">
      <alignment horizontal="right" vertical="center"/>
    </xf>
    <xf numFmtId="41" fontId="16" fillId="50" borderId="0" xfId="697" applyNumberFormat="1" applyFont="1" applyFill="1" applyBorder="1" applyAlignment="1">
      <alignment horizontal="right" vertical="center"/>
    </xf>
    <xf numFmtId="41" fontId="16" fillId="0" borderId="8" xfId="697" applyNumberFormat="1" applyFont="1" applyFill="1" applyBorder="1" applyAlignment="1">
      <alignment horizontal="right" vertical="center"/>
    </xf>
    <xf numFmtId="196" fontId="16" fillId="0" borderId="10" xfId="697" quotePrefix="1" applyNumberFormat="1" applyFont="1" applyFill="1" applyBorder="1" applyAlignment="1" applyProtection="1">
      <alignment horizontal="center" vertical="center"/>
      <protection locked="0"/>
    </xf>
    <xf numFmtId="196" fontId="16" fillId="0" borderId="8" xfId="697" applyNumberFormat="1" applyFont="1" applyFill="1" applyBorder="1" applyAlignment="1" applyProtection="1">
      <alignment horizontal="center" vertical="center"/>
      <protection locked="0"/>
    </xf>
    <xf numFmtId="0" fontId="16" fillId="0" borderId="10" xfId="0" quotePrefix="1" applyNumberFormat="1" applyFont="1" applyFill="1" applyBorder="1" applyAlignment="1" applyProtection="1">
      <alignment horizontal="center" vertical="center"/>
      <protection locked="0"/>
    </xf>
    <xf numFmtId="41" fontId="13" fillId="0" borderId="8" xfId="0" applyNumberFormat="1" applyFont="1" applyFill="1" applyBorder="1" applyAlignment="1">
      <alignment horizontal="center" vertical="center"/>
    </xf>
    <xf numFmtId="41" fontId="13" fillId="0" borderId="10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8" xfId="698" applyNumberFormat="1" applyFont="1" applyFill="1" applyBorder="1" applyAlignment="1">
      <alignment vertical="center"/>
    </xf>
    <xf numFmtId="195" fontId="13" fillId="0" borderId="10" xfId="697" applyNumberFormat="1" applyFont="1" applyFill="1" applyBorder="1" applyAlignment="1">
      <alignment horizontal="center" vertical="center"/>
    </xf>
    <xf numFmtId="195" fontId="13" fillId="0" borderId="8" xfId="697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right" vertical="center"/>
    </xf>
    <xf numFmtId="41" fontId="13" fillId="0" borderId="10" xfId="0" applyNumberFormat="1" applyFont="1" applyFill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center" vertical="center"/>
    </xf>
    <xf numFmtId="41" fontId="13" fillId="0" borderId="49" xfId="697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17" xfId="698" applyNumberFormat="1" applyFont="1" applyFill="1" applyBorder="1" applyAlignment="1">
      <alignment vertical="center"/>
    </xf>
    <xf numFmtId="195" fontId="13" fillId="0" borderId="49" xfId="697" applyNumberFormat="1" applyFont="1" applyFill="1" applyBorder="1" applyAlignment="1">
      <alignment horizontal="center" vertical="center"/>
    </xf>
    <xf numFmtId="195" fontId="13" fillId="0" borderId="17" xfId="697" applyNumberFormat="1" applyFont="1" applyFill="1" applyBorder="1" applyAlignment="1">
      <alignment horizontal="center" vertical="center"/>
    </xf>
    <xf numFmtId="177" fontId="13" fillId="0" borderId="17" xfId="0" applyNumberFormat="1" applyFont="1" applyFill="1" applyBorder="1" applyAlignment="1">
      <alignment horizontal="right" vertical="center"/>
    </xf>
    <xf numFmtId="41" fontId="13" fillId="0" borderId="49" xfId="0" applyNumberFormat="1" applyFont="1" applyFill="1" applyBorder="1" applyAlignment="1">
      <alignment horizontal="center" vertical="center"/>
    </xf>
    <xf numFmtId="41" fontId="14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left" vertical="center"/>
    </xf>
    <xf numFmtId="41" fontId="126" fillId="0" borderId="0" xfId="0" applyNumberFormat="1" applyFont="1" applyFill="1" applyBorder="1" applyAlignment="1">
      <alignment horizontal="center" vertical="center"/>
    </xf>
    <xf numFmtId="41" fontId="126" fillId="0" borderId="0" xfId="0" applyNumberFormat="1" applyFont="1" applyFill="1" applyAlignment="1">
      <alignment vertical="center"/>
    </xf>
    <xf numFmtId="41" fontId="126" fillId="0" borderId="0" xfId="0" applyNumberFormat="1" applyFont="1" applyFill="1" applyBorder="1" applyAlignment="1">
      <alignment horizontal="left" vertical="center"/>
    </xf>
    <xf numFmtId="41" fontId="18" fillId="0" borderId="0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Continuous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Continuous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wrapText="1"/>
    </xf>
    <xf numFmtId="0" fontId="13" fillId="0" borderId="12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Continuous" wrapText="1"/>
    </xf>
    <xf numFmtId="0" fontId="10" fillId="0" borderId="46" xfId="0" applyFont="1" applyFill="1" applyBorder="1" applyAlignment="1">
      <alignment horizontal="centerContinuous"/>
    </xf>
    <xf numFmtId="0" fontId="10" fillId="0" borderId="46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Continuous"/>
    </xf>
    <xf numFmtId="0" fontId="13" fillId="0" borderId="46" xfId="0" applyFont="1" applyFill="1" applyBorder="1" applyAlignment="1">
      <alignment horizontal="left" wrapText="1"/>
    </xf>
    <xf numFmtId="0" fontId="13" fillId="0" borderId="46" xfId="0" applyFont="1" applyFill="1" applyBorder="1" applyAlignment="1">
      <alignment horizontal="centerContinuous" wrapText="1"/>
    </xf>
    <xf numFmtId="0" fontId="13" fillId="0" borderId="46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left"/>
    </xf>
    <xf numFmtId="0" fontId="13" fillId="0" borderId="46" xfId="0" applyFont="1" applyFill="1" applyBorder="1" applyAlignment="1">
      <alignment horizontal="centerContinuous"/>
    </xf>
    <xf numFmtId="0" fontId="126" fillId="0" borderId="0" xfId="0" applyFont="1" applyFill="1" applyBorder="1" applyAlignment="1"/>
    <xf numFmtId="0" fontId="13" fillId="0" borderId="0" xfId="309" quotePrefix="1" applyFont="1" applyFill="1" applyBorder="1" applyAlignment="1">
      <alignment horizontal="center" vertical="center"/>
    </xf>
    <xf numFmtId="43" fontId="13" fillId="0" borderId="10" xfId="309" applyNumberFormat="1" applyFont="1" applyFill="1" applyBorder="1" applyAlignment="1">
      <alignment horizontal="right" vertical="center"/>
    </xf>
    <xf numFmtId="194" fontId="13" fillId="0" borderId="0" xfId="309" applyNumberFormat="1" applyFont="1" applyFill="1" applyBorder="1" applyAlignment="1">
      <alignment horizontal="right" vertical="center"/>
    </xf>
    <xf numFmtId="43" fontId="13" fillId="0" borderId="0" xfId="309" applyNumberFormat="1" applyFont="1" applyFill="1" applyBorder="1" applyAlignment="1">
      <alignment horizontal="right" vertical="center"/>
    </xf>
    <xf numFmtId="194" fontId="13" fillId="0" borderId="0" xfId="309" applyNumberFormat="1" applyFont="1" applyFill="1" applyBorder="1" applyAlignment="1">
      <alignment vertical="center"/>
    </xf>
    <xf numFmtId="0" fontId="13" fillId="0" borderId="10" xfId="309" quotePrefix="1" applyFont="1" applyFill="1" applyBorder="1" applyAlignment="1">
      <alignment horizontal="center" vertical="center" shrinkToFit="1"/>
    </xf>
    <xf numFmtId="0" fontId="13" fillId="0" borderId="8" xfId="309" quotePrefix="1" applyFont="1" applyFill="1" applyBorder="1" applyAlignment="1">
      <alignment horizontal="center" vertical="center"/>
    </xf>
    <xf numFmtId="43" fontId="13" fillId="0" borderId="0" xfId="309" applyNumberFormat="1" applyFont="1" applyFill="1" applyBorder="1" applyAlignment="1">
      <alignment vertical="center"/>
    </xf>
    <xf numFmtId="0" fontId="16" fillId="0" borderId="0" xfId="309" quotePrefix="1" applyFont="1" applyFill="1" applyBorder="1" applyAlignment="1">
      <alignment horizontal="center" vertical="center"/>
    </xf>
    <xf numFmtId="43" fontId="16" fillId="0" borderId="10" xfId="309" applyNumberFormat="1" applyFont="1" applyFill="1" applyBorder="1" applyAlignment="1">
      <alignment horizontal="right" vertical="center"/>
    </xf>
    <xf numFmtId="0" fontId="16" fillId="0" borderId="10" xfId="309" quotePrefix="1" applyFont="1" applyFill="1" applyBorder="1" applyAlignment="1">
      <alignment horizontal="center" vertical="center" shrinkToFit="1"/>
    </xf>
    <xf numFmtId="0" fontId="16" fillId="0" borderId="8" xfId="309" quotePrefix="1" applyFont="1" applyFill="1" applyBorder="1" applyAlignment="1">
      <alignment horizontal="center" vertical="center"/>
    </xf>
    <xf numFmtId="3" fontId="13" fillId="0" borderId="0" xfId="309" applyNumberFormat="1" applyFont="1" applyFill="1" applyBorder="1" applyAlignment="1">
      <alignment horizontal="center" vertical="center"/>
    </xf>
    <xf numFmtId="3" fontId="13" fillId="0" borderId="10" xfId="309" applyNumberFormat="1" applyFont="1" applyFill="1" applyBorder="1" applyAlignment="1">
      <alignment horizontal="center" vertical="center"/>
    </xf>
    <xf numFmtId="3" fontId="13" fillId="0" borderId="8" xfId="309" applyNumberFormat="1" applyFont="1" applyFill="1" applyBorder="1" applyAlignment="1">
      <alignment horizontal="center" vertical="center"/>
    </xf>
    <xf numFmtId="194" fontId="13" fillId="0" borderId="0" xfId="309" applyNumberFormat="1" applyFont="1" applyFill="1" applyBorder="1" applyAlignment="1">
      <alignment horizontal="right" vertical="center" shrinkToFit="1"/>
    </xf>
    <xf numFmtId="3" fontId="13" fillId="0" borderId="17" xfId="309" applyNumberFormat="1" applyFont="1" applyFill="1" applyBorder="1" applyAlignment="1">
      <alignment horizontal="center" vertical="center"/>
    </xf>
    <xf numFmtId="3" fontId="126" fillId="0" borderId="19" xfId="0" applyNumberFormat="1" applyFont="1" applyFill="1" applyBorder="1" applyAlignment="1">
      <alignment horizontal="left" vertical="center"/>
    </xf>
    <xf numFmtId="0" fontId="126" fillId="0" borderId="19" xfId="0" applyFont="1" applyFill="1" applyBorder="1" applyAlignment="1">
      <alignment horizontal="right" vertical="center"/>
    </xf>
    <xf numFmtId="0" fontId="126" fillId="0" borderId="19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26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5" fillId="0" borderId="0" xfId="0" applyFont="1" applyFill="1" applyAlignment="1">
      <alignment vertical="center"/>
    </xf>
    <xf numFmtId="0" fontId="136" fillId="0" borderId="0" xfId="0" applyFont="1" applyFill="1" applyBorder="1" applyAlignment="1">
      <alignment vertical="center"/>
    </xf>
    <xf numFmtId="0" fontId="135" fillId="0" borderId="0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Continuous"/>
    </xf>
    <xf numFmtId="0" fontId="10" fillId="0" borderId="46" xfId="0" applyFont="1" applyFill="1" applyBorder="1" applyAlignment="1">
      <alignment horizontal="centerContinuous" vertical="center"/>
    </xf>
    <xf numFmtId="0" fontId="13" fillId="0" borderId="10" xfId="0" quotePrefix="1" applyFont="1" applyFill="1" applyBorder="1" applyAlignment="1">
      <alignment horizontal="center" vertical="center"/>
    </xf>
    <xf numFmtId="0" fontId="16" fillId="0" borderId="17" xfId="0" quotePrefix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horizontal="right" vertical="center"/>
    </xf>
    <xf numFmtId="0" fontId="16" fillId="0" borderId="49" xfId="0" quotePrefix="1" applyFont="1" applyFill="1" applyBorder="1" applyAlignment="1">
      <alignment horizontal="center" vertical="center"/>
    </xf>
    <xf numFmtId="0" fontId="121" fillId="0" borderId="0" xfId="0" applyFont="1" applyFill="1" applyBorder="1" applyAlignment="1">
      <alignment vertical="center"/>
    </xf>
    <xf numFmtId="0" fontId="89" fillId="0" borderId="0" xfId="699" applyFont="1" applyFill="1" applyBorder="1" applyAlignment="1">
      <alignment vertical="center"/>
    </xf>
    <xf numFmtId="0" fontId="5" fillId="0" borderId="0" xfId="699" applyFont="1" applyFill="1" applyBorder="1" applyAlignment="1">
      <alignment vertical="center"/>
    </xf>
    <xf numFmtId="0" fontId="5" fillId="0" borderId="0" xfId="699" applyFont="1" applyFill="1" applyBorder="1" applyAlignment="1">
      <alignment horizontal="centerContinuous" vertical="center"/>
    </xf>
    <xf numFmtId="0" fontId="10" fillId="0" borderId="7" xfId="0" applyFont="1" applyFill="1" applyBorder="1" applyAlignment="1">
      <alignment horizontal="centerContinuous" vertical="center"/>
    </xf>
    <xf numFmtId="0" fontId="10" fillId="0" borderId="19" xfId="0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/>
    <xf numFmtId="0" fontId="10" fillId="0" borderId="14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right" vertical="center"/>
    </xf>
    <xf numFmtId="41" fontId="5" fillId="0" borderId="0" xfId="699" applyNumberFormat="1" applyFont="1" applyFill="1" applyBorder="1" applyAlignment="1">
      <alignment horizontal="right" vertical="center" shrinkToFit="1"/>
    </xf>
    <xf numFmtId="176" fontId="5" fillId="0" borderId="0" xfId="699" applyNumberFormat="1" applyFont="1" applyFill="1" applyBorder="1" applyAlignment="1">
      <alignment horizontal="right" vertical="center" shrinkToFit="1"/>
    </xf>
    <xf numFmtId="41" fontId="16" fillId="0" borderId="49" xfId="0" applyNumberFormat="1" applyFont="1" applyFill="1" applyBorder="1" applyAlignment="1">
      <alignment horizontal="right" vertical="center"/>
    </xf>
    <xf numFmtId="177" fontId="16" fillId="0" borderId="18" xfId="0" applyNumberFormat="1" applyFont="1" applyFill="1" applyBorder="1" applyAlignment="1">
      <alignment horizontal="right" vertical="center"/>
    </xf>
    <xf numFmtId="41" fontId="9" fillId="0" borderId="18" xfId="699" applyNumberFormat="1" applyFont="1" applyFill="1" applyBorder="1" applyAlignment="1">
      <alignment horizontal="right" vertical="center" shrinkToFit="1"/>
    </xf>
    <xf numFmtId="176" fontId="9" fillId="0" borderId="18" xfId="699" applyNumberFormat="1" applyFont="1" applyFill="1" applyBorder="1" applyAlignment="1">
      <alignment horizontal="right" vertical="center" shrinkToFit="1"/>
    </xf>
    <xf numFmtId="41" fontId="13" fillId="0" borderId="18" xfId="699" applyNumberFormat="1" applyFont="1" applyFill="1" applyBorder="1" applyAlignment="1">
      <alignment horizontal="right" vertical="center" shrinkToFit="1"/>
    </xf>
    <xf numFmtId="3" fontId="10" fillId="0" borderId="19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41" fontId="5" fillId="0" borderId="0" xfId="699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699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700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225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0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70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1" quotePrefix="1" applyNumberFormat="1" applyFont="1" applyFill="1" applyBorder="1" applyAlignment="1" applyProtection="1">
      <alignment horizontal="right" vertical="center" shrinkToFit="1"/>
      <protection locked="0"/>
    </xf>
    <xf numFmtId="176" fontId="5" fillId="0" borderId="0" xfId="701" applyNumberFormat="1" applyFont="1" applyFill="1" applyBorder="1" applyAlignment="1" applyProtection="1">
      <alignment horizontal="right" vertical="center" shrinkToFit="1"/>
      <protection locked="0"/>
    </xf>
    <xf numFmtId="41" fontId="5" fillId="0" borderId="59" xfId="699" applyNumberFormat="1" applyFont="1" applyFill="1" applyBorder="1" applyAlignment="1">
      <alignment horizontal="right" vertical="center" shrinkToFit="1"/>
    </xf>
    <xf numFmtId="176" fontId="5" fillId="0" borderId="59" xfId="699" applyNumberFormat="1" applyFont="1" applyFill="1" applyBorder="1" applyAlignment="1">
      <alignment horizontal="right" vertical="center" shrinkToFit="1"/>
    </xf>
    <xf numFmtId="0" fontId="5" fillId="0" borderId="59" xfId="699" applyFont="1" applyFill="1" applyBorder="1" applyAlignment="1">
      <alignment vertical="center" shrinkToFit="1"/>
    </xf>
    <xf numFmtId="0" fontId="5" fillId="0" borderId="0" xfId="699" applyFont="1" applyFill="1" applyBorder="1" applyAlignment="1">
      <alignment vertical="center" shrinkToFit="1"/>
    </xf>
    <xf numFmtId="0" fontId="18" fillId="0" borderId="0" xfId="699" applyFont="1" applyFill="1" applyBorder="1" applyAlignment="1">
      <alignment vertical="center"/>
    </xf>
    <xf numFmtId="0" fontId="122" fillId="0" borderId="0" xfId="0" applyFont="1" applyFill="1" applyAlignment="1">
      <alignment vertical="center" wrapText="1"/>
    </xf>
    <xf numFmtId="0" fontId="8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9" fillId="0" borderId="0" xfId="0" applyFont="1" applyFill="1" applyAlignment="1">
      <alignment horizontal="left" vertical="center"/>
    </xf>
    <xf numFmtId="0" fontId="139" fillId="0" borderId="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8" xfId="0" quotePrefix="1" applyFont="1" applyFill="1" applyBorder="1" applyAlignment="1">
      <alignment horizontal="center" vertical="center"/>
    </xf>
    <xf numFmtId="0" fontId="10" fillId="0" borderId="10" xfId="0" quotePrefix="1" applyFont="1" applyFill="1" applyBorder="1" applyAlignment="1">
      <alignment horizontal="center" vertical="center" shrinkToFit="1"/>
    </xf>
    <xf numFmtId="0" fontId="87" fillId="0" borderId="17" xfId="0" quotePrefix="1" applyFont="1" applyFill="1" applyBorder="1" applyAlignment="1">
      <alignment horizontal="center" vertical="center" shrinkToFit="1"/>
    </xf>
    <xf numFmtId="41" fontId="16" fillId="0" borderId="49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horizontal="right" vertical="center" shrinkToFit="1"/>
    </xf>
    <xf numFmtId="0" fontId="87" fillId="0" borderId="49" xfId="0" quotePrefix="1" applyFont="1" applyFill="1" applyBorder="1" applyAlignment="1">
      <alignment horizontal="center" vertical="center" shrinkToFit="1"/>
    </xf>
    <xf numFmtId="0" fontId="87" fillId="0" borderId="0" xfId="0" applyFont="1" applyFill="1" applyBorder="1" applyAlignment="1">
      <alignment vertical="center" shrinkToFit="1"/>
    </xf>
    <xf numFmtId="0" fontId="141" fillId="0" borderId="0" xfId="0" applyFont="1" applyFill="1" applyBorder="1" applyAlignment="1">
      <alignment vertical="center"/>
    </xf>
    <xf numFmtId="197" fontId="5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9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centerContinuous" vertical="center" wrapText="1"/>
    </xf>
    <xf numFmtId="0" fontId="10" fillId="0" borderId="4" xfId="0" applyFont="1" applyFill="1" applyBorder="1" applyAlignment="1">
      <alignment horizontal="centerContinuous" vertical="center" wrapText="1"/>
    </xf>
    <xf numFmtId="0" fontId="10" fillId="0" borderId="6" xfId="0" applyFont="1" applyFill="1" applyBorder="1" applyAlignment="1">
      <alignment horizontal="centerContinuous" vertical="center"/>
    </xf>
    <xf numFmtId="0" fontId="10" fillId="50" borderId="12" xfId="0" applyFont="1" applyFill="1" applyBorder="1" applyAlignment="1">
      <alignment horizontal="centerContinuous" vertical="center"/>
    </xf>
    <xf numFmtId="0" fontId="10" fillId="50" borderId="9" xfId="0" applyFont="1" applyFill="1" applyBorder="1" applyAlignment="1">
      <alignment horizontal="centerContinuous" vertical="center"/>
    </xf>
    <xf numFmtId="0" fontId="10" fillId="0" borderId="9" xfId="0" applyFont="1" applyFill="1" applyBorder="1" applyAlignment="1">
      <alignment horizontal="left"/>
    </xf>
    <xf numFmtId="0" fontId="5" fillId="50" borderId="46" xfId="702" applyFont="1" applyFill="1" applyBorder="1" applyAlignment="1">
      <alignment horizontal="centerContinuous" vertical="center"/>
    </xf>
    <xf numFmtId="41" fontId="16" fillId="0" borderId="0" xfId="309" applyNumberFormat="1" applyFont="1" applyFill="1" applyBorder="1" applyAlignment="1">
      <alignment horizontal="right" vertical="center"/>
    </xf>
    <xf numFmtId="0" fontId="16" fillId="0" borderId="10" xfId="0" quotePrefix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/>
    </xf>
    <xf numFmtId="3" fontId="13" fillId="0" borderId="10" xfId="0" applyNumberFormat="1" applyFont="1" applyFill="1" applyBorder="1" applyAlignment="1">
      <alignment horizontal="center" vertical="center" wrapText="1"/>
    </xf>
    <xf numFmtId="3" fontId="13" fillId="0" borderId="49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vertical="center"/>
    </xf>
    <xf numFmtId="43" fontId="13" fillId="0" borderId="0" xfId="0" applyNumberFormat="1" applyFont="1" applyFill="1" applyBorder="1" applyAlignment="1">
      <alignment horizontal="right" vertical="center"/>
    </xf>
    <xf numFmtId="177" fontId="13" fillId="0" borderId="8" xfId="0" applyNumberFormat="1" applyFont="1" applyFill="1" applyBorder="1" applyAlignment="1">
      <alignment horizontal="right" vertical="center"/>
    </xf>
    <xf numFmtId="194" fontId="16" fillId="0" borderId="0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41" fontId="10" fillId="0" borderId="19" xfId="0" applyNumberFormat="1" applyFont="1" applyFill="1" applyBorder="1" applyAlignment="1">
      <alignment vertical="center"/>
    </xf>
    <xf numFmtId="41" fontId="13" fillId="0" borderId="19" xfId="0" applyNumberFormat="1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4" fontId="18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left" wrapText="1"/>
    </xf>
    <xf numFmtId="0" fontId="13" fillId="0" borderId="0" xfId="0" applyFont="1" applyFill="1" applyBorder="1" applyAlignment="1"/>
    <xf numFmtId="193" fontId="13" fillId="0" borderId="0" xfId="235" applyNumberFormat="1" applyFont="1" applyFill="1" applyBorder="1" applyAlignment="1" applyProtection="1">
      <alignment vertical="center"/>
    </xf>
    <xf numFmtId="198" fontId="13" fillId="0" borderId="0" xfId="235" applyNumberFormat="1" applyFont="1" applyFill="1" applyBorder="1" applyAlignment="1" applyProtection="1">
      <alignment horizontal="right" vertical="center"/>
    </xf>
    <xf numFmtId="195" fontId="13" fillId="0" borderId="0" xfId="235" applyNumberFormat="1" applyFont="1" applyFill="1" applyBorder="1" applyAlignment="1" applyProtection="1">
      <alignment horizontal="right" vertical="center"/>
    </xf>
    <xf numFmtId="41" fontId="13" fillId="0" borderId="0" xfId="235" applyNumberFormat="1" applyFont="1" applyFill="1" applyBorder="1" applyAlignment="1" applyProtection="1">
      <alignment vertical="center"/>
    </xf>
    <xf numFmtId="195" fontId="13" fillId="0" borderId="0" xfId="235" applyNumberFormat="1" applyFont="1" applyFill="1" applyBorder="1" applyAlignment="1" applyProtection="1">
      <alignment vertical="center"/>
    </xf>
    <xf numFmtId="41" fontId="13" fillId="0" borderId="0" xfId="235" applyNumberFormat="1" applyFont="1" applyFill="1" applyBorder="1" applyAlignment="1" applyProtection="1">
      <alignment horizontal="right" vertical="center"/>
    </xf>
    <xf numFmtId="195" fontId="13" fillId="0" borderId="0" xfId="235" applyNumberFormat="1" applyFont="1" applyFill="1" applyBorder="1" applyAlignment="1" applyProtection="1">
      <alignment horizontal="center" vertical="center"/>
    </xf>
    <xf numFmtId="0" fontId="13" fillId="0" borderId="10" xfId="235" quotePrefix="1" applyNumberFormat="1" applyFont="1" applyFill="1" applyBorder="1" applyAlignment="1" applyProtection="1">
      <alignment horizontal="center" vertical="center"/>
    </xf>
    <xf numFmtId="41" fontId="13" fillId="0" borderId="0" xfId="235" applyNumberFormat="1" applyFont="1" applyFill="1" applyBorder="1" applyAlignment="1" applyProtection="1">
      <alignment horizontal="center" vertical="center"/>
    </xf>
    <xf numFmtId="0" fontId="16" fillId="0" borderId="49" xfId="703" quotePrefix="1" applyNumberFormat="1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34" fillId="0" borderId="0" xfId="0" applyFont="1" applyFill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50" borderId="12" xfId="0" applyFont="1" applyFill="1" applyBorder="1" applyAlignment="1">
      <alignment horizontal="centerContinuous" vertical="center"/>
    </xf>
    <xf numFmtId="0" fontId="13" fillId="50" borderId="12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Continuous" vertical="center"/>
    </xf>
    <xf numFmtId="0" fontId="13" fillId="50" borderId="46" xfId="0" applyFont="1" applyFill="1" applyBorder="1" applyAlignment="1">
      <alignment horizontal="centerContinuous" vertical="center"/>
    </xf>
    <xf numFmtId="199" fontId="13" fillId="0" borderId="0" xfId="0" applyNumberFormat="1" applyFont="1" applyFill="1" applyBorder="1" applyAlignment="1">
      <alignment horizontal="right" vertical="center"/>
    </xf>
    <xf numFmtId="198" fontId="13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202" fontId="5" fillId="0" borderId="0" xfId="0" applyNumberFormat="1" applyFont="1" applyFill="1" applyAlignment="1">
      <alignment vertical="center"/>
    </xf>
    <xf numFmtId="203" fontId="5" fillId="0" borderId="0" xfId="0" applyNumberFormat="1" applyFont="1" applyFill="1" applyAlignment="1">
      <alignment vertical="center"/>
    </xf>
    <xf numFmtId="202" fontId="18" fillId="0" borderId="0" xfId="0" applyNumberFormat="1" applyFont="1" applyFill="1" applyAlignment="1">
      <alignment vertical="center"/>
    </xf>
    <xf numFmtId="203" fontId="18" fillId="0" borderId="0" xfId="0" applyNumberFormat="1" applyFont="1" applyFill="1" applyAlignment="1">
      <alignment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41" fontId="13" fillId="0" borderId="18" xfId="698" applyNumberFormat="1" applyFont="1" applyFill="1" applyBorder="1" applyAlignment="1">
      <alignment horizontal="right" vertical="center"/>
    </xf>
    <xf numFmtId="41" fontId="13" fillId="0" borderId="18" xfId="697" applyNumberFormat="1" applyFont="1" applyFill="1" applyBorder="1" applyAlignment="1">
      <alignment horizontal="right" vertical="center"/>
    </xf>
    <xf numFmtId="41" fontId="13" fillId="0" borderId="0" xfId="698" applyNumberFormat="1" applyFont="1" applyFill="1" applyBorder="1" applyAlignment="1">
      <alignment horizontal="right" vertical="center"/>
    </xf>
    <xf numFmtId="41" fontId="13" fillId="0" borderId="0" xfId="697" applyNumberFormat="1" applyFont="1" applyFill="1" applyBorder="1" applyAlignment="1">
      <alignment horizontal="right" vertical="center"/>
    </xf>
    <xf numFmtId="176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horizontal="right" vertical="center"/>
    </xf>
    <xf numFmtId="194" fontId="16" fillId="0" borderId="0" xfId="309" applyNumberFormat="1" applyFont="1" applyFill="1" applyBorder="1" applyAlignment="1">
      <alignment horizontal="right" vertical="center"/>
    </xf>
    <xf numFmtId="194" fontId="13" fillId="0" borderId="8" xfId="309" applyNumberFormat="1" applyFont="1" applyFill="1" applyBorder="1" applyAlignment="1">
      <alignment vertical="center"/>
    </xf>
    <xf numFmtId="194" fontId="13" fillId="0" borderId="0" xfId="309" applyNumberFormat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horizontal="right" vertical="center"/>
    </xf>
    <xf numFmtId="41" fontId="16" fillId="0" borderId="18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41" fontId="13" fillId="0" borderId="17" xfId="309" applyNumberFormat="1" applyFont="1" applyFill="1" applyBorder="1" applyAlignment="1">
      <alignment vertical="center"/>
    </xf>
    <xf numFmtId="41" fontId="13" fillId="0" borderId="10" xfId="309" applyNumberFormat="1" applyFont="1" applyFill="1" applyBorder="1" applyAlignment="1">
      <alignment vertical="center"/>
    </xf>
    <xf numFmtId="41" fontId="13" fillId="0" borderId="0" xfId="309" applyNumberFormat="1" applyFont="1" applyFill="1" applyBorder="1" applyAlignment="1">
      <alignment vertical="center"/>
    </xf>
    <xf numFmtId="41" fontId="13" fillId="0" borderId="8" xfId="309" applyNumberFormat="1" applyFont="1" applyFill="1" applyBorder="1" applyAlignment="1">
      <alignment vertical="center"/>
    </xf>
    <xf numFmtId="41" fontId="13" fillId="0" borderId="49" xfId="309" applyNumberFormat="1" applyFont="1" applyFill="1" applyBorder="1" applyAlignment="1">
      <alignment vertical="center"/>
    </xf>
    <xf numFmtId="41" fontId="13" fillId="0" borderId="18" xfId="309" applyNumberFormat="1" applyFont="1" applyFill="1" applyBorder="1" applyAlignment="1">
      <alignment vertical="center"/>
    </xf>
    <xf numFmtId="41" fontId="13" fillId="0" borderId="17" xfId="309" applyNumberFormat="1" applyFont="1" applyFill="1" applyBorder="1" applyAlignment="1">
      <alignment vertical="center"/>
    </xf>
    <xf numFmtId="41" fontId="13" fillId="51" borderId="10" xfId="309" applyNumberFormat="1" applyFont="1" applyFill="1" applyBorder="1" applyAlignment="1">
      <alignment vertical="center"/>
    </xf>
    <xf numFmtId="41" fontId="13" fillId="51" borderId="0" xfId="309" applyNumberFormat="1" applyFont="1" applyFill="1" applyBorder="1" applyAlignment="1">
      <alignment vertical="center"/>
    </xf>
    <xf numFmtId="41" fontId="13" fillId="51" borderId="8" xfId="309" applyNumberFormat="1" applyFont="1" applyFill="1" applyBorder="1" applyAlignment="1">
      <alignment vertical="center"/>
    </xf>
    <xf numFmtId="41" fontId="16" fillId="0" borderId="18" xfId="696" applyNumberFormat="1" applyFont="1" applyFill="1" applyBorder="1" applyAlignment="1">
      <alignment horizontal="center" vertical="center"/>
    </xf>
    <xf numFmtId="41" fontId="13" fillId="0" borderId="18" xfId="696" applyNumberFormat="1" applyFont="1" applyFill="1" applyBorder="1" applyAlignment="1">
      <alignment horizontal="center" vertical="center"/>
    </xf>
    <xf numFmtId="41" fontId="16" fillId="0" borderId="18" xfId="696" applyNumberFormat="1" applyFont="1" applyFill="1" applyBorder="1" applyAlignment="1">
      <alignment horizontal="center" vertical="center"/>
    </xf>
    <xf numFmtId="41" fontId="16" fillId="0" borderId="18" xfId="0" applyNumberFormat="1" applyFont="1" applyFill="1" applyBorder="1" applyAlignment="1">
      <alignment vertical="center" shrinkToFit="1"/>
    </xf>
    <xf numFmtId="41" fontId="16" fillId="0" borderId="18" xfId="0" applyNumberFormat="1" applyFont="1" applyFill="1" applyBorder="1" applyAlignment="1">
      <alignment horizontal="right" vertical="center" shrinkToFit="1"/>
    </xf>
    <xf numFmtId="41" fontId="16" fillId="0" borderId="18" xfId="0" applyNumberFormat="1" applyFont="1" applyFill="1" applyBorder="1" applyAlignment="1">
      <alignment vertical="center" shrinkToFit="1"/>
    </xf>
    <xf numFmtId="41" fontId="13" fillId="0" borderId="10" xfId="0" applyNumberFormat="1" applyFont="1" applyFill="1" applyBorder="1" applyAlignment="1">
      <alignment horizontal="right" vertical="center"/>
    </xf>
    <xf numFmtId="43" fontId="13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49" xfId="0" applyNumberFormat="1" applyFont="1" applyFill="1" applyBorder="1" applyAlignment="1">
      <alignment horizontal="right" vertical="center"/>
    </xf>
    <xf numFmtId="41" fontId="13" fillId="0" borderId="18" xfId="0" applyNumberFormat="1" applyFont="1" applyFill="1" applyBorder="1" applyAlignment="1">
      <alignment horizontal="right" vertical="center"/>
    </xf>
    <xf numFmtId="41" fontId="13" fillId="0" borderId="10" xfId="309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49" xfId="309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/>
    </xf>
    <xf numFmtId="41" fontId="13" fillId="0" borderId="18" xfId="1" applyNumberFormat="1" applyFont="1" applyFill="1" applyBorder="1" applyAlignment="1">
      <alignment horizontal="right" vertical="center"/>
    </xf>
    <xf numFmtId="41" fontId="16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309" applyNumberFormat="1" applyFont="1" applyFill="1" applyBorder="1" applyAlignment="1">
      <alignment horizontal="right" vertical="center" shrinkToFit="1"/>
    </xf>
    <xf numFmtId="41" fontId="13" fillId="0" borderId="0" xfId="309" applyNumberFormat="1" applyFont="1" applyFill="1" applyBorder="1" applyAlignment="1">
      <alignment horizontal="right" vertical="center"/>
    </xf>
    <xf numFmtId="41" fontId="13" fillId="0" borderId="18" xfId="309" applyNumberFormat="1" applyFont="1" applyFill="1" applyBorder="1" applyAlignment="1">
      <alignment horizontal="right" vertical="center" shrinkToFit="1"/>
    </xf>
    <xf numFmtId="41" fontId="13" fillId="0" borderId="0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41" fontId="13" fillId="0" borderId="18" xfId="0" applyNumberFormat="1" applyFont="1" applyFill="1" applyBorder="1" applyAlignment="1">
      <alignment vertical="center"/>
    </xf>
    <xf numFmtId="41" fontId="13" fillId="0" borderId="17" xfId="0" applyNumberFormat="1" applyFont="1" applyFill="1" applyBorder="1" applyAlignment="1">
      <alignment vertical="center"/>
    </xf>
    <xf numFmtId="0" fontId="16" fillId="0" borderId="17" xfId="0" quotePrefix="1" applyFont="1" applyFill="1" applyBorder="1" applyAlignment="1">
      <alignment horizontal="center" vertical="center" shrinkToFit="1"/>
    </xf>
    <xf numFmtId="193" fontId="16" fillId="0" borderId="18" xfId="703" applyNumberFormat="1" applyFont="1" applyFill="1" applyBorder="1" applyAlignment="1" applyProtection="1">
      <alignment vertical="center" shrinkToFit="1"/>
    </xf>
    <xf numFmtId="198" fontId="16" fillId="0" borderId="18" xfId="703" applyNumberFormat="1" applyFont="1" applyFill="1" applyBorder="1" applyAlignment="1" applyProtection="1">
      <alignment horizontal="right" vertical="center" shrinkToFit="1"/>
    </xf>
    <xf numFmtId="195" fontId="16" fillId="0" borderId="18" xfId="703" applyNumberFormat="1" applyFont="1" applyFill="1" applyBorder="1" applyAlignment="1" applyProtection="1">
      <alignment horizontal="right" vertical="center" shrinkToFit="1"/>
    </xf>
    <xf numFmtId="41" fontId="16" fillId="0" borderId="18" xfId="703" applyNumberFormat="1" applyFont="1" applyFill="1" applyBorder="1" applyAlignment="1" applyProtection="1">
      <alignment vertical="center" shrinkToFit="1"/>
    </xf>
    <xf numFmtId="195" fontId="16" fillId="0" borderId="18" xfId="703" applyNumberFormat="1" applyFont="1" applyFill="1" applyBorder="1" applyAlignment="1" applyProtection="1">
      <alignment vertical="center" shrinkToFit="1"/>
    </xf>
    <xf numFmtId="41" fontId="16" fillId="0" borderId="18" xfId="703" applyNumberFormat="1" applyFont="1" applyFill="1" applyBorder="1" applyAlignment="1" applyProtection="1">
      <alignment horizontal="right" vertical="center" shrinkToFit="1"/>
    </xf>
    <xf numFmtId="41" fontId="16" fillId="0" borderId="18" xfId="703" applyNumberFormat="1" applyFont="1" applyFill="1" applyBorder="1" applyAlignment="1" applyProtection="1">
      <alignment horizontal="center" vertical="center" shrinkToFit="1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176" fontId="16" fillId="0" borderId="18" xfId="704" applyNumberFormat="1" applyFont="1" applyFill="1" applyBorder="1" applyAlignment="1" applyProtection="1">
      <alignment horizontal="right" vertical="center"/>
      <protection locked="0"/>
    </xf>
    <xf numFmtId="195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0" applyNumberFormat="1" applyFont="1" applyFill="1" applyBorder="1" applyAlignment="1">
      <alignment horizontal="center" vertical="center"/>
    </xf>
    <xf numFmtId="198" fontId="16" fillId="0" borderId="18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center" vertical="center"/>
    </xf>
    <xf numFmtId="41" fontId="13" fillId="0" borderId="18" xfId="0" applyNumberFormat="1" applyFont="1" applyFill="1" applyBorder="1" applyAlignment="1">
      <alignment horizontal="right" vertical="center"/>
    </xf>
    <xf numFmtId="176" fontId="13" fillId="0" borderId="18" xfId="0" applyNumberFormat="1" applyFont="1" applyFill="1" applyBorder="1" applyAlignment="1">
      <alignment horizontal="right" vertical="center"/>
    </xf>
    <xf numFmtId="176" fontId="13" fillId="0" borderId="17" xfId="0" applyNumberFormat="1" applyFont="1" applyFill="1" applyBorder="1" applyAlignment="1">
      <alignment horizontal="right" vertical="center"/>
    </xf>
    <xf numFmtId="41" fontId="16" fillId="0" borderId="18" xfId="704" applyNumberFormat="1" applyFont="1" applyFill="1" applyBorder="1" applyAlignment="1" applyProtection="1">
      <alignment horizontal="right" vertical="center"/>
      <protection locked="0"/>
    </xf>
    <xf numFmtId="200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16" fillId="0" borderId="18" xfId="0" applyNumberFormat="1" applyFont="1" applyFill="1" applyBorder="1" applyAlignment="1">
      <alignment horizontal="center" vertical="center"/>
    </xf>
    <xf numFmtId="198" fontId="16" fillId="0" borderId="18" xfId="0" applyNumberFormat="1" applyFont="1" applyFill="1" applyBorder="1" applyAlignment="1">
      <alignment horizontal="right" vertical="center"/>
    </xf>
    <xf numFmtId="201" fontId="16" fillId="0" borderId="18" xfId="704" applyNumberFormat="1" applyFont="1" applyFill="1" applyBorder="1" applyAlignment="1" applyProtection="1">
      <alignment horizontal="right" vertical="center"/>
      <protection locked="0"/>
    </xf>
    <xf numFmtId="41" fontId="87" fillId="0" borderId="0" xfId="496" applyNumberFormat="1" applyFont="1" applyFill="1" applyBorder="1" applyAlignment="1">
      <alignment horizontal="right" vertical="center" shrinkToFit="1"/>
    </xf>
    <xf numFmtId="1" fontId="10" fillId="0" borderId="0" xfId="651" applyNumberFormat="1" applyFont="1" applyFill="1" applyBorder="1" applyAlignment="1">
      <alignment horizontal="center" vertical="center" wrapText="1" shrinkToFit="1"/>
    </xf>
    <xf numFmtId="1" fontId="87" fillId="0" borderId="0" xfId="651" applyNumberFormat="1" applyFont="1" applyFill="1" applyBorder="1" applyAlignment="1">
      <alignment horizontal="center" vertical="center" wrapText="1" shrinkToFit="1"/>
    </xf>
    <xf numFmtId="41" fontId="10" fillId="0" borderId="14" xfId="496" applyNumberFormat="1" applyFont="1" applyFill="1" applyBorder="1" applyAlignment="1">
      <alignment horizontal="right" vertical="center" shrinkToFit="1"/>
    </xf>
    <xf numFmtId="41" fontId="10" fillId="0" borderId="15" xfId="496" applyNumberFormat="1" applyFont="1" applyFill="1" applyBorder="1" applyAlignment="1">
      <alignment horizontal="right" vertical="center" shrinkToFit="1"/>
    </xf>
    <xf numFmtId="41" fontId="10" fillId="0" borderId="16" xfId="496" applyNumberFormat="1" applyFont="1" applyFill="1" applyBorder="1" applyAlignment="1">
      <alignment horizontal="right" vertical="center" shrinkToFit="1"/>
    </xf>
    <xf numFmtId="41" fontId="87" fillId="0" borderId="10" xfId="496" applyNumberFormat="1" applyFont="1" applyFill="1" applyBorder="1" applyAlignment="1">
      <alignment horizontal="right" vertical="center" shrinkToFit="1"/>
    </xf>
    <xf numFmtId="41" fontId="87" fillId="0" borderId="8" xfId="496" applyNumberFormat="1" applyFont="1" applyFill="1" applyBorder="1" applyAlignment="1">
      <alignment horizontal="right" vertical="center" shrinkToFit="1"/>
    </xf>
    <xf numFmtId="41" fontId="10" fillId="0" borderId="10" xfId="496" applyNumberFormat="1" applyFont="1" applyFill="1" applyBorder="1" applyAlignment="1">
      <alignment horizontal="right" vertical="center" shrinkToFit="1"/>
    </xf>
    <xf numFmtId="41" fontId="10" fillId="0" borderId="8" xfId="496" applyNumberFormat="1" applyFont="1" applyFill="1" applyBorder="1" applyAlignment="1">
      <alignment horizontal="right" vertical="center" shrinkToFit="1"/>
    </xf>
    <xf numFmtId="41" fontId="10" fillId="0" borderId="49" xfId="496" applyNumberFormat="1" applyFont="1" applyFill="1" applyBorder="1" applyAlignment="1">
      <alignment horizontal="right" vertical="center" shrinkToFit="1"/>
    </xf>
    <xf numFmtId="41" fontId="10" fillId="0" borderId="18" xfId="496" applyNumberFormat="1" applyFont="1" applyFill="1" applyBorder="1" applyAlignment="1">
      <alignment horizontal="right" vertical="center" shrinkToFit="1"/>
    </xf>
    <xf numFmtId="41" fontId="10" fillId="0" borderId="17" xfId="496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46" xfId="0" applyNumberFormat="1" applyFont="1" applyFill="1" applyBorder="1" applyAlignment="1">
      <alignment horizontal="center" wrapText="1"/>
    </xf>
    <xf numFmtId="49" fontId="10" fillId="0" borderId="46" xfId="0" applyNumberFormat="1" applyFont="1" applyFill="1" applyBorder="1" applyAlignment="1">
      <alignment horizontal="center"/>
    </xf>
    <xf numFmtId="41" fontId="16" fillId="52" borderId="0" xfId="697" applyNumberFormat="1" applyFont="1" applyFill="1" applyBorder="1" applyAlignment="1">
      <alignment horizontal="right" vertical="center"/>
    </xf>
    <xf numFmtId="49" fontId="10" fillId="0" borderId="46" xfId="0" applyNumberFormat="1" applyFont="1" applyFill="1" applyBorder="1" applyAlignment="1">
      <alignment horizontal="center" wrapText="1"/>
    </xf>
    <xf numFmtId="49" fontId="10" fillId="0" borderId="13" xfId="0" applyNumberFormat="1" applyFont="1" applyFill="1" applyBorder="1" applyAlignment="1">
      <alignment horizontal="center" wrapText="1"/>
    </xf>
    <xf numFmtId="49" fontId="13" fillId="0" borderId="52" xfId="0" applyNumberFormat="1" applyFont="1" applyFill="1" applyBorder="1" applyAlignment="1">
      <alignment horizontal="center" wrapText="1"/>
    </xf>
    <xf numFmtId="49" fontId="10" fillId="0" borderId="11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right" vertical="center"/>
    </xf>
    <xf numFmtId="0" fontId="10" fillId="52" borderId="19" xfId="0" applyFont="1" applyFill="1" applyBorder="1" applyAlignment="1">
      <alignment horizontal="center" vertical="center"/>
    </xf>
    <xf numFmtId="0" fontId="10" fillId="52" borderId="0" xfId="0" applyFont="1" applyFill="1" applyBorder="1" applyAlignment="1">
      <alignment horizontal="center" wrapText="1"/>
    </xf>
    <xf numFmtId="49" fontId="13" fillId="0" borderId="19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wrapText="1"/>
    </xf>
    <xf numFmtId="49" fontId="10" fillId="0" borderId="46" xfId="0" applyNumberFormat="1" applyFont="1" applyFill="1" applyBorder="1" applyAlignment="1">
      <alignment horizontal="center" wrapText="1"/>
    </xf>
    <xf numFmtId="1" fontId="10" fillId="0" borderId="37" xfId="310" applyNumberFormat="1" applyFont="1" applyFill="1" applyBorder="1" applyAlignment="1">
      <alignment horizontal="center" vertical="center" wrapText="1" shrinkToFit="1"/>
    </xf>
    <xf numFmtId="1" fontId="10" fillId="0" borderId="36" xfId="310" applyNumberFormat="1" applyFont="1" applyFill="1" applyBorder="1" applyAlignment="1">
      <alignment horizontal="center" vertical="center" wrapText="1" shrinkToFit="1"/>
    </xf>
    <xf numFmtId="1" fontId="10" fillId="0" borderId="40" xfId="310" applyNumberFormat="1" applyFont="1" applyFill="1" applyBorder="1" applyAlignment="1">
      <alignment horizontal="center" vertical="center" shrinkToFit="1"/>
    </xf>
    <xf numFmtId="1" fontId="10" fillId="0" borderId="36" xfId="310" applyNumberFormat="1" applyFont="1" applyFill="1" applyBorder="1" applyAlignment="1">
      <alignment horizontal="center" vertical="center" shrinkToFit="1"/>
    </xf>
    <xf numFmtId="1" fontId="10" fillId="0" borderId="42" xfId="310" quotePrefix="1" applyNumberFormat="1" applyFont="1" applyFill="1" applyBorder="1" applyAlignment="1">
      <alignment horizontal="center" vertical="center" shrinkToFit="1"/>
    </xf>
    <xf numFmtId="1" fontId="10" fillId="0" borderId="40" xfId="310" quotePrefix="1" applyNumberFormat="1" applyFont="1" applyFill="1" applyBorder="1" applyAlignment="1">
      <alignment horizontal="center" vertical="center" shrinkToFit="1"/>
    </xf>
    <xf numFmtId="1" fontId="10" fillId="0" borderId="41" xfId="310" applyNumberFormat="1" applyFont="1" applyFill="1" applyBorder="1" applyAlignment="1">
      <alignment horizontal="center" vertical="center" wrapText="1" shrinkToFit="1"/>
    </xf>
    <xf numFmtId="1" fontId="10" fillId="0" borderId="21" xfId="310" applyNumberFormat="1" applyFont="1" applyFill="1" applyBorder="1" applyAlignment="1">
      <alignment horizontal="center" vertical="center" wrapText="1" shrinkToFit="1"/>
    </xf>
    <xf numFmtId="1" fontId="10" fillId="0" borderId="38" xfId="310" applyNumberFormat="1" applyFont="1" applyFill="1" applyBorder="1" applyAlignment="1">
      <alignment horizontal="center" vertical="center" wrapText="1" shrinkToFit="1"/>
    </xf>
    <xf numFmtId="1" fontId="13" fillId="0" borderId="40" xfId="310" applyNumberFormat="1" applyFont="1" applyFill="1" applyBorder="1" applyAlignment="1">
      <alignment horizontal="center" vertical="center" wrapText="1"/>
    </xf>
    <xf numFmtId="1" fontId="13" fillId="0" borderId="36" xfId="310" quotePrefix="1" applyNumberFormat="1" applyFont="1" applyFill="1" applyBorder="1" applyAlignment="1">
      <alignment horizontal="center" vertical="center" wrapText="1"/>
    </xf>
    <xf numFmtId="0" fontId="6" fillId="0" borderId="0" xfId="310" applyFont="1" applyFill="1" applyAlignment="1">
      <alignment horizontal="center" vertical="center"/>
    </xf>
    <xf numFmtId="1" fontId="10" fillId="0" borderId="43" xfId="310" applyNumberFormat="1" applyFont="1" applyFill="1" applyBorder="1" applyAlignment="1">
      <alignment horizontal="center" vertical="center" wrapText="1" shrinkToFit="1"/>
    </xf>
    <xf numFmtId="1" fontId="10" fillId="0" borderId="35" xfId="310" applyNumberFormat="1" applyFont="1" applyFill="1" applyBorder="1" applyAlignment="1">
      <alignment horizontal="center" vertical="center" wrapText="1" shrinkToFit="1"/>
    </xf>
    <xf numFmtId="1" fontId="10" fillId="0" borderId="39" xfId="310" applyNumberFormat="1" applyFont="1" applyFill="1" applyBorder="1" applyAlignment="1">
      <alignment horizontal="center" vertical="center" wrapText="1" shrinkToFit="1"/>
    </xf>
    <xf numFmtId="1" fontId="10" fillId="0" borderId="42" xfId="310" applyNumberFormat="1" applyFont="1" applyFill="1" applyBorder="1" applyAlignment="1">
      <alignment horizontal="center" vertical="center" shrinkToFit="1"/>
    </xf>
    <xf numFmtId="0" fontId="13" fillId="0" borderId="9" xfId="651" applyFont="1" applyFill="1" applyBorder="1" applyAlignment="1">
      <alignment horizontal="center" vertical="center" wrapText="1"/>
    </xf>
    <xf numFmtId="0" fontId="13" fillId="0" borderId="46" xfId="651" applyFont="1" applyFill="1" applyBorder="1" applyAlignment="1">
      <alignment horizontal="center" vertical="center" wrapText="1"/>
    </xf>
    <xf numFmtId="1" fontId="119" fillId="0" borderId="0" xfId="651" applyNumberFormat="1" applyFont="1" applyFill="1" applyAlignment="1">
      <alignment horizontal="center" vertical="center"/>
    </xf>
    <xf numFmtId="1" fontId="119" fillId="0" borderId="0" xfId="651" applyNumberFormat="1" applyFont="1" applyFill="1" applyBorder="1" applyAlignment="1">
      <alignment horizontal="center" vertical="center"/>
    </xf>
    <xf numFmtId="1" fontId="10" fillId="0" borderId="2" xfId="651" applyNumberFormat="1" applyFont="1" applyFill="1" applyBorder="1" applyAlignment="1">
      <alignment horizontal="center" vertical="center" wrapText="1" shrinkToFit="1"/>
    </xf>
    <xf numFmtId="1" fontId="10" fillId="0" borderId="8" xfId="651" applyNumberFormat="1" applyFont="1" applyFill="1" applyBorder="1" applyAlignment="1">
      <alignment horizontal="center" vertical="center" wrapText="1" shrinkToFit="1"/>
    </xf>
    <xf numFmtId="1" fontId="10" fillId="0" borderId="11" xfId="651" applyNumberFormat="1" applyFont="1" applyFill="1" applyBorder="1" applyAlignment="1">
      <alignment horizontal="center" vertical="center" wrapText="1" shrinkToFit="1"/>
    </xf>
    <xf numFmtId="0" fontId="10" fillId="0" borderId="3" xfId="651" applyFont="1" applyFill="1" applyBorder="1" applyAlignment="1">
      <alignment horizontal="center" vertical="center" shrinkToFit="1"/>
    </xf>
    <xf numFmtId="0" fontId="10" fillId="0" borderId="9" xfId="651" applyFont="1" applyFill="1" applyBorder="1" applyAlignment="1">
      <alignment horizontal="center" vertical="center" shrinkToFit="1"/>
    </xf>
    <xf numFmtId="1" fontId="10" fillId="0" borderId="7" xfId="651" applyNumberFormat="1" applyFont="1" applyFill="1" applyBorder="1" applyAlignment="1">
      <alignment horizontal="center" vertical="center" wrapText="1" shrinkToFit="1"/>
    </xf>
    <xf numFmtId="1" fontId="10" fillId="0" borderId="10" xfId="651" applyNumberFormat="1" applyFont="1" applyFill="1" applyBorder="1" applyAlignment="1">
      <alignment horizontal="center" vertical="center" wrapText="1" shrinkToFit="1"/>
    </xf>
    <xf numFmtId="1" fontId="10" fillId="0" borderId="13" xfId="651" applyNumberFormat="1" applyFont="1" applyFill="1" applyBorder="1" applyAlignment="1">
      <alignment horizontal="center" vertical="center" wrapText="1" shrinkToFit="1"/>
    </xf>
    <xf numFmtId="0" fontId="10" fillId="0" borderId="46" xfId="651" applyFont="1" applyFill="1" applyBorder="1" applyAlignment="1">
      <alignment horizontal="center" vertical="center" shrinkToFit="1"/>
    </xf>
    <xf numFmtId="0" fontId="10" fillId="0" borderId="9" xfId="651" applyFont="1" applyFill="1" applyBorder="1" applyAlignment="1">
      <alignment horizontal="center" vertical="center" wrapText="1" shrinkToFit="1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 shrinkToFit="1"/>
    </xf>
    <xf numFmtId="3" fontId="13" fillId="0" borderId="8" xfId="0" applyNumberFormat="1" applyFont="1" applyFill="1" applyBorder="1" applyAlignment="1">
      <alignment horizontal="center" vertical="center" shrinkToFit="1"/>
    </xf>
    <xf numFmtId="3" fontId="13" fillId="0" borderId="8" xfId="309" applyNumberFormat="1" applyFont="1" applyFill="1" applyBorder="1" applyAlignment="1">
      <alignment horizontal="center" vertical="center"/>
    </xf>
    <xf numFmtId="3" fontId="13" fillId="0" borderId="9" xfId="309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9" xfId="0" quotePrefix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16" fillId="0" borderId="8" xfId="0" quotePrefix="1" applyFont="1" applyFill="1" applyBorder="1" applyAlignment="1">
      <alignment horizontal="center" vertical="center"/>
    </xf>
    <xf numFmtId="0" fontId="124" fillId="0" borderId="8" xfId="0" applyFont="1" applyBorder="1" applyAlignment="1">
      <alignment horizontal="center" vertical="center"/>
    </xf>
    <xf numFmtId="0" fontId="124" fillId="0" borderId="9" xfId="0" applyFont="1" applyBorder="1" applyAlignment="1">
      <alignment horizontal="center" vertical="center"/>
    </xf>
    <xf numFmtId="0" fontId="125" fillId="0" borderId="8" xfId="0" applyFont="1" applyBorder="1" applyAlignment="1">
      <alignment horizontal="center" vertical="center"/>
    </xf>
    <xf numFmtId="0" fontId="125" fillId="0" borderId="9" xfId="0" applyFont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0" fontId="13" fillId="0" borderId="12" xfId="0" quotePrefix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/>
    </xf>
    <xf numFmtId="49" fontId="13" fillId="0" borderId="46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 wrapText="1"/>
    </xf>
    <xf numFmtId="49" fontId="13" fillId="0" borderId="46" xfId="0" applyNumberFormat="1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wrapText="1" shrinkToFit="1"/>
    </xf>
    <xf numFmtId="49" fontId="10" fillId="0" borderId="46" xfId="0" applyNumberFormat="1" applyFont="1" applyFill="1" applyBorder="1" applyAlignment="1">
      <alignment horizontal="center" shrinkToFit="1"/>
    </xf>
    <xf numFmtId="49" fontId="10" fillId="0" borderId="46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Fill="1" applyBorder="1" applyAlignment="1">
      <alignment horizontal="left" vertical="center"/>
    </xf>
    <xf numFmtId="41" fontId="13" fillId="0" borderId="19" xfId="0" applyNumberFormat="1" applyFont="1" applyFill="1" applyBorder="1" applyAlignment="1">
      <alignment horizontal="right" vertical="center" wrapText="1"/>
    </xf>
    <xf numFmtId="41" fontId="13" fillId="0" borderId="19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 wrapText="1" shrinkToFit="1"/>
    </xf>
    <xf numFmtId="49" fontId="10" fillId="0" borderId="16" xfId="0" applyNumberFormat="1" applyFont="1" applyFill="1" applyBorder="1" applyAlignment="1">
      <alignment horizontal="center" vertical="center" shrinkToFit="1"/>
    </xf>
    <xf numFmtId="49" fontId="10" fillId="0" borderId="47" xfId="0" applyNumberFormat="1" applyFont="1" applyFill="1" applyBorder="1" applyAlignment="1">
      <alignment horizontal="center" vertical="center" shrinkToFit="1"/>
    </xf>
    <xf numFmtId="49" fontId="10" fillId="0" borderId="11" xfId="0" applyNumberFormat="1" applyFont="1" applyFill="1" applyBorder="1" applyAlignment="1">
      <alignment horizontal="center" vertical="center" shrinkToFit="1"/>
    </xf>
    <xf numFmtId="49" fontId="10" fillId="0" borderId="14" xfId="0" applyNumberFormat="1" applyFont="1" applyFill="1" applyBorder="1" applyAlignment="1">
      <alignment horizontal="center" vertical="center" wrapText="1" shrinkToFit="1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47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1" fontId="13" fillId="0" borderId="0" xfId="0" applyNumberFormat="1" applyFont="1" applyFill="1" applyBorder="1" applyAlignment="1">
      <alignment horizontal="left" vertical="center" wrapText="1"/>
    </xf>
    <xf numFmtId="41" fontId="13" fillId="0" borderId="0" xfId="0" applyNumberFormat="1" applyFont="1" applyFill="1" applyBorder="1" applyAlignment="1">
      <alignment horizontal="left" vertical="center"/>
    </xf>
    <xf numFmtId="195" fontId="13" fillId="0" borderId="0" xfId="0" applyNumberFormat="1" applyFont="1" applyFill="1" applyBorder="1" applyAlignment="1">
      <alignment horizontal="left" vertical="center" wrapText="1"/>
    </xf>
    <xf numFmtId="195" fontId="13" fillId="0" borderId="0" xfId="0" applyNumberFormat="1" applyFont="1" applyFill="1" applyBorder="1" applyAlignment="1">
      <alignment horizontal="left" vertical="center"/>
    </xf>
    <xf numFmtId="41" fontId="10" fillId="0" borderId="9" xfId="0" applyNumberFormat="1" applyFont="1" applyFill="1" applyBorder="1" applyAlignment="1">
      <alignment horizontal="center" wrapText="1"/>
    </xf>
    <xf numFmtId="41" fontId="10" fillId="0" borderId="46" xfId="0" applyNumberFormat="1" applyFont="1" applyFill="1" applyBorder="1" applyAlignment="1">
      <alignment horizontal="center" wrapText="1"/>
    </xf>
    <xf numFmtId="41" fontId="10" fillId="0" borderId="8" xfId="0" applyNumberFormat="1" applyFont="1" applyFill="1" applyBorder="1" applyAlignment="1">
      <alignment horizontal="center"/>
    </xf>
    <xf numFmtId="41" fontId="10" fillId="0" borderId="11" xfId="0" applyNumberFormat="1" applyFont="1" applyFill="1" applyBorder="1" applyAlignment="1">
      <alignment horizontal="center"/>
    </xf>
    <xf numFmtId="41" fontId="10" fillId="0" borderId="46" xfId="0" applyNumberFormat="1" applyFont="1" applyFill="1" applyBorder="1" applyAlignment="1">
      <alignment horizontal="center"/>
    </xf>
    <xf numFmtId="41" fontId="10" fillId="0" borderId="54" xfId="0" applyNumberFormat="1" applyFont="1" applyFill="1" applyBorder="1" applyAlignment="1">
      <alignment horizontal="center" vertical="center" wrapText="1"/>
    </xf>
    <xf numFmtId="41" fontId="10" fillId="0" borderId="51" xfId="0" applyNumberFormat="1" applyFont="1" applyFill="1" applyBorder="1" applyAlignment="1">
      <alignment horizontal="center" vertical="center"/>
    </xf>
    <xf numFmtId="41" fontId="10" fillId="0" borderId="15" xfId="0" applyNumberFormat="1" applyFont="1" applyFill="1" applyBorder="1" applyAlignment="1">
      <alignment horizontal="center" vertical="center" wrapText="1"/>
    </xf>
    <xf numFmtId="41" fontId="10" fillId="0" borderId="15" xfId="0" applyNumberFormat="1" applyFont="1" applyFill="1" applyBorder="1" applyAlignment="1">
      <alignment horizontal="center" vertical="center"/>
    </xf>
    <xf numFmtId="41" fontId="10" fillId="0" borderId="16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/>
    </xf>
    <xf numFmtId="41" fontId="10" fillId="0" borderId="19" xfId="0" applyNumberFormat="1" applyFont="1" applyFill="1" applyBorder="1" applyAlignment="1">
      <alignment horizontal="center" vertical="center"/>
    </xf>
    <xf numFmtId="41" fontId="10" fillId="0" borderId="2" xfId="0" applyNumberFormat="1" applyFont="1" applyFill="1" applyBorder="1" applyAlignment="1">
      <alignment horizontal="center" vertical="center"/>
    </xf>
    <xf numFmtId="41" fontId="10" fillId="0" borderId="5" xfId="0" applyNumberFormat="1" applyFont="1" applyFill="1" applyBorder="1" applyAlignment="1">
      <alignment horizontal="center" vertical="center"/>
    </xf>
    <xf numFmtId="41" fontId="10" fillId="0" borderId="6" xfId="0" applyNumberFormat="1" applyFont="1" applyFill="1" applyBorder="1" applyAlignment="1">
      <alignment horizontal="center" vertical="center"/>
    </xf>
    <xf numFmtId="41" fontId="10" fillId="0" borderId="10" xfId="0" applyNumberFormat="1" applyFont="1" applyFill="1" applyBorder="1" applyAlignment="1">
      <alignment horizontal="center" wrapText="1"/>
    </xf>
    <xf numFmtId="41" fontId="10" fillId="0" borderId="13" xfId="0" applyNumberFormat="1" applyFont="1" applyFill="1" applyBorder="1" applyAlignment="1">
      <alignment horizontal="center"/>
    </xf>
    <xf numFmtId="41" fontId="10" fillId="0" borderId="14" xfId="0" applyNumberFormat="1" applyFont="1" applyFill="1" applyBorder="1" applyAlignment="1">
      <alignment horizontal="center" vertical="center" wrapText="1"/>
    </xf>
    <xf numFmtId="41" fontId="10" fillId="0" borderId="16" xfId="0" applyNumberFormat="1" applyFont="1" applyFill="1" applyBorder="1" applyAlignment="1">
      <alignment horizontal="center" vertical="center" wrapText="1"/>
    </xf>
    <xf numFmtId="41" fontId="133" fillId="0" borderId="0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41" fontId="6" fillId="0" borderId="0" xfId="0" applyNumberFormat="1" applyFont="1" applyFill="1" applyBorder="1" applyAlignment="1">
      <alignment horizontal="center" vertical="center"/>
    </xf>
    <xf numFmtId="41" fontId="10" fillId="0" borderId="2" xfId="0" applyNumberFormat="1" applyFont="1" applyFill="1" applyBorder="1" applyAlignment="1">
      <alignment horizontal="center" vertical="center" wrapText="1"/>
    </xf>
    <xf numFmtId="41" fontId="10" fillId="0" borderId="8" xfId="0" applyNumberFormat="1" applyFont="1" applyFill="1" applyBorder="1" applyAlignment="1">
      <alignment horizontal="center" vertical="center"/>
    </xf>
    <xf numFmtId="41" fontId="10" fillId="0" borderId="11" xfId="0" applyNumberFormat="1" applyFont="1" applyFill="1" applyBorder="1" applyAlignment="1">
      <alignment horizontal="center" vertical="center"/>
    </xf>
    <xf numFmtId="41" fontId="10" fillId="0" borderId="7" xfId="0" applyNumberFormat="1" applyFont="1" applyFill="1" applyBorder="1" applyAlignment="1">
      <alignment horizontal="center" vertical="center" wrapText="1"/>
    </xf>
    <xf numFmtId="41" fontId="10" fillId="0" borderId="5" xfId="0" applyNumberFormat="1" applyFont="1" applyFill="1" applyBorder="1" applyAlignment="1">
      <alignment horizontal="center" vertical="center" wrapText="1"/>
    </xf>
    <xf numFmtId="41" fontId="10" fillId="0" borderId="6" xfId="0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center" vertical="center" wrapText="1"/>
    </xf>
    <xf numFmtId="41" fontId="10" fillId="0" borderId="9" xfId="0" applyNumberFormat="1" applyFont="1" applyFill="1" applyBorder="1" applyAlignment="1">
      <alignment horizontal="center" vertical="center" wrapText="1"/>
    </xf>
    <xf numFmtId="41" fontId="10" fillId="0" borderId="10" xfId="0" applyNumberFormat="1" applyFont="1" applyFill="1" applyBorder="1" applyAlignment="1">
      <alignment horizontal="center" vertical="center"/>
    </xf>
    <xf numFmtId="41" fontId="10" fillId="0" borderId="13" xfId="0" applyNumberFormat="1" applyFont="1" applyFill="1" applyBorder="1" applyAlignment="1">
      <alignment horizontal="center" vertical="center"/>
    </xf>
    <xf numFmtId="41" fontId="10" fillId="0" borderId="14" xfId="0" applyNumberFormat="1" applyFont="1" applyFill="1" applyBorder="1" applyAlignment="1">
      <alignment horizontal="center" vertical="center"/>
    </xf>
    <xf numFmtId="41" fontId="10" fillId="0" borderId="54" xfId="0" applyNumberFormat="1" applyFont="1" applyFill="1" applyBorder="1" applyAlignment="1">
      <alignment horizontal="center" vertical="center"/>
    </xf>
    <xf numFmtId="3" fontId="10" fillId="0" borderId="19" xfId="0" applyNumberFormat="1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39" fillId="0" borderId="0" xfId="0" applyFont="1" applyFill="1" applyAlignment="1">
      <alignment horizontal="center" vertical="center"/>
    </xf>
    <xf numFmtId="0" fontId="139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wrapText="1"/>
    </xf>
    <xf numFmtId="0" fontId="10" fillId="0" borderId="46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shrinkToFit="1"/>
    </xf>
    <xf numFmtId="0" fontId="10" fillId="0" borderId="46" xfId="0" applyFont="1" applyFill="1" applyBorder="1" applyAlignment="1">
      <alignment horizontal="center" shrinkToFit="1"/>
    </xf>
    <xf numFmtId="0" fontId="88" fillId="0" borderId="9" xfId="0" applyFont="1" applyFill="1" applyBorder="1" applyAlignment="1">
      <alignment horizontal="center" wrapText="1"/>
    </xf>
    <xf numFmtId="0" fontId="88" fillId="0" borderId="11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3" fontId="121" fillId="0" borderId="0" xfId="0" applyNumberFormat="1" applyFont="1" applyFill="1" applyBorder="1" applyAlignment="1">
      <alignment horizontal="left" vertical="center"/>
    </xf>
    <xf numFmtId="0" fontId="121" fillId="0" borderId="0" xfId="0" applyFont="1" applyFill="1" applyBorder="1" applyAlignment="1">
      <alignment horizontal="right" vertical="center"/>
    </xf>
    <xf numFmtId="0" fontId="137" fillId="0" borderId="0" xfId="0" applyFont="1" applyFill="1" applyAlignment="1">
      <alignment horizontal="center" vertical="center" wrapText="1"/>
    </xf>
    <xf numFmtId="0" fontId="137" fillId="0" borderId="0" xfId="0" applyFont="1" applyFill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0" fontId="88" fillId="0" borderId="46" xfId="0" applyFont="1" applyFill="1" applyBorder="1" applyAlignment="1">
      <alignment horizontal="center" wrapText="1"/>
    </xf>
    <xf numFmtId="0" fontId="10" fillId="0" borderId="13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52" borderId="13" xfId="0" applyFont="1" applyFill="1" applyBorder="1" applyAlignment="1">
      <alignment horizontal="center"/>
    </xf>
    <xf numFmtId="0" fontId="10" fillId="52" borderId="47" xfId="0" applyFont="1" applyFill="1" applyBorder="1" applyAlignment="1">
      <alignment horizontal="center"/>
    </xf>
    <xf numFmtId="0" fontId="10" fillId="52" borderId="11" xfId="0" applyFont="1" applyFill="1" applyBorder="1" applyAlignment="1">
      <alignment horizontal="center"/>
    </xf>
    <xf numFmtId="0" fontId="10" fillId="52" borderId="13" xfId="0" applyFont="1" applyFill="1" applyBorder="1" applyAlignment="1">
      <alignment horizontal="center" wrapText="1"/>
    </xf>
    <xf numFmtId="0" fontId="10" fillId="52" borderId="47" xfId="0" applyFont="1" applyFill="1" applyBorder="1" applyAlignment="1">
      <alignment horizontal="center" wrapText="1"/>
    </xf>
    <xf numFmtId="0" fontId="10" fillId="52" borderId="11" xfId="0" applyFont="1" applyFill="1" applyBorder="1" applyAlignment="1">
      <alignment horizontal="center" wrapText="1"/>
    </xf>
    <xf numFmtId="0" fontId="10" fillId="52" borderId="7" xfId="0" applyFont="1" applyFill="1" applyBorder="1" applyAlignment="1">
      <alignment horizontal="center" vertical="center"/>
    </xf>
    <xf numFmtId="0" fontId="10" fillId="52" borderId="19" xfId="0" applyFont="1" applyFill="1" applyBorder="1" applyAlignment="1">
      <alignment horizontal="center" vertical="center"/>
    </xf>
    <xf numFmtId="0" fontId="10" fillId="52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50" borderId="52" xfId="0" applyFont="1" applyFill="1" applyBorder="1" applyAlignment="1">
      <alignment horizontal="center" vertical="center" wrapText="1"/>
    </xf>
    <xf numFmtId="0" fontId="13" fillId="50" borderId="53" xfId="0" applyFont="1" applyFill="1" applyBorder="1" applyAlignment="1">
      <alignment horizontal="center" vertical="center" wrapText="1"/>
    </xf>
    <xf numFmtId="0" fontId="13" fillId="50" borderId="51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0" fillId="0" borderId="0" xfId="696" applyFont="1" applyFill="1" applyBorder="1" applyAlignment="1">
      <alignment horizontal="left" vertical="center"/>
    </xf>
    <xf numFmtId="1" fontId="10" fillId="0" borderId="9" xfId="696" applyNumberFormat="1" applyFont="1" applyFill="1" applyBorder="1" applyAlignment="1">
      <alignment horizontal="center"/>
    </xf>
    <xf numFmtId="1" fontId="10" fillId="0" borderId="46" xfId="696" applyNumberFormat="1" applyFont="1" applyFill="1" applyBorder="1" applyAlignment="1">
      <alignment horizontal="center"/>
    </xf>
    <xf numFmtId="1" fontId="10" fillId="0" borderId="9" xfId="696" applyNumberFormat="1" applyFont="1" applyFill="1" applyBorder="1" applyAlignment="1">
      <alignment horizontal="center" wrapText="1"/>
    </xf>
    <xf numFmtId="0" fontId="10" fillId="0" borderId="19" xfId="696" applyFont="1" applyFill="1" applyBorder="1" applyAlignment="1">
      <alignment horizontal="right" vertical="center"/>
    </xf>
    <xf numFmtId="0" fontId="10" fillId="0" borderId="55" xfId="696" applyFont="1" applyFill="1" applyBorder="1" applyAlignment="1">
      <alignment horizontal="center" vertical="center"/>
    </xf>
    <xf numFmtId="0" fontId="10" fillId="0" borderId="56" xfId="696" applyFont="1" applyFill="1" applyBorder="1" applyAlignment="1">
      <alignment horizontal="center" vertical="center"/>
    </xf>
    <xf numFmtId="0" fontId="10" fillId="0" borderId="57" xfId="696" applyFont="1" applyFill="1" applyBorder="1" applyAlignment="1">
      <alignment horizontal="center" vertical="center"/>
    </xf>
    <xf numFmtId="1" fontId="10" fillId="0" borderId="46" xfId="696" applyNumberFormat="1" applyFont="1" applyFill="1" applyBorder="1" applyAlignment="1">
      <alignment horizontal="center" wrapText="1"/>
    </xf>
    <xf numFmtId="1" fontId="10" fillId="0" borderId="8" xfId="696" applyNumberFormat="1" applyFont="1" applyFill="1" applyBorder="1" applyAlignment="1">
      <alignment horizontal="center"/>
    </xf>
    <xf numFmtId="1" fontId="10" fillId="0" borderId="11" xfId="696" applyNumberFormat="1" applyFont="1" applyFill="1" applyBorder="1" applyAlignment="1">
      <alignment horizontal="center"/>
    </xf>
    <xf numFmtId="1" fontId="6" fillId="0" borderId="0" xfId="696" applyNumberFormat="1" applyFont="1" applyFill="1" applyAlignment="1">
      <alignment horizontal="center" vertical="center"/>
    </xf>
    <xf numFmtId="1" fontId="6" fillId="0" borderId="0" xfId="696" applyNumberFormat="1" applyFont="1" applyFill="1" applyBorder="1" applyAlignment="1">
      <alignment horizontal="center" vertical="center"/>
    </xf>
    <xf numFmtId="1" fontId="10" fillId="0" borderId="2" xfId="696" applyNumberFormat="1" applyFont="1" applyFill="1" applyBorder="1" applyAlignment="1">
      <alignment horizontal="center" vertical="center"/>
    </xf>
    <xf numFmtId="1" fontId="10" fillId="0" borderId="8" xfId="696" applyNumberFormat="1" applyFont="1" applyFill="1" applyBorder="1" applyAlignment="1">
      <alignment horizontal="center" vertical="center"/>
    </xf>
    <xf numFmtId="1" fontId="10" fillId="0" borderId="11" xfId="696" applyNumberFormat="1" applyFont="1" applyFill="1" applyBorder="1" applyAlignment="1">
      <alignment horizontal="center" vertical="center"/>
    </xf>
    <xf numFmtId="1" fontId="10" fillId="0" borderId="3" xfId="696" applyNumberFormat="1" applyFont="1" applyFill="1" applyBorder="1" applyAlignment="1">
      <alignment horizontal="center" vertical="top" wrapText="1"/>
    </xf>
    <xf numFmtId="1" fontId="10" fillId="0" borderId="9" xfId="696" applyNumberFormat="1" applyFont="1" applyFill="1" applyBorder="1" applyAlignment="1">
      <alignment horizontal="center" vertical="top" wrapText="1"/>
    </xf>
    <xf numFmtId="1" fontId="10" fillId="0" borderId="4" xfId="696" applyNumberFormat="1" applyFont="1" applyFill="1" applyBorder="1" applyAlignment="1">
      <alignment horizontal="center" vertical="center"/>
    </xf>
    <xf numFmtId="1" fontId="10" fillId="0" borderId="5" xfId="696" applyNumberFormat="1" applyFont="1" applyFill="1" applyBorder="1" applyAlignment="1">
      <alignment horizontal="center" vertical="center"/>
    </xf>
    <xf numFmtId="1" fontId="10" fillId="0" borderId="6" xfId="696" applyNumberFormat="1" applyFont="1" applyFill="1" applyBorder="1" applyAlignment="1">
      <alignment horizontal="center" vertical="center"/>
    </xf>
    <xf numFmtId="0" fontId="10" fillId="0" borderId="7" xfId="696" applyFont="1" applyFill="1" applyBorder="1" applyAlignment="1">
      <alignment horizontal="center" vertical="center"/>
    </xf>
    <xf numFmtId="0" fontId="10" fillId="0" borderId="10" xfId="696" applyFont="1" applyFill="1" applyBorder="1" applyAlignment="1">
      <alignment horizontal="center" vertical="center"/>
    </xf>
    <xf numFmtId="0" fontId="10" fillId="0" borderId="13" xfId="696" applyFont="1" applyFill="1" applyBorder="1" applyAlignment="1">
      <alignment horizontal="center" vertical="center"/>
    </xf>
    <xf numFmtId="1" fontId="10" fillId="0" borderId="2" xfId="696" applyNumberFormat="1" applyFont="1" applyFill="1" applyBorder="1" applyAlignment="1">
      <alignment horizontal="center" vertical="center" wrapText="1" shrinkToFit="1"/>
    </xf>
    <xf numFmtId="1" fontId="10" fillId="0" borderId="8" xfId="696" applyNumberFormat="1" applyFont="1" applyFill="1" applyBorder="1" applyAlignment="1">
      <alignment horizontal="center" vertical="center" wrapText="1" shrinkToFit="1"/>
    </xf>
    <xf numFmtId="1" fontId="10" fillId="0" borderId="11" xfId="696" applyNumberFormat="1" applyFont="1" applyFill="1" applyBorder="1" applyAlignment="1">
      <alignment horizontal="center" vertical="center" wrapText="1" shrinkToFit="1"/>
    </xf>
    <xf numFmtId="0" fontId="10" fillId="0" borderId="4" xfId="696" applyFont="1" applyFill="1" applyBorder="1" applyAlignment="1">
      <alignment horizontal="center" vertical="center" wrapText="1" shrinkToFit="1"/>
    </xf>
    <xf numFmtId="0" fontId="10" fillId="0" borderId="5" xfId="696" applyFont="1" applyFill="1" applyBorder="1" applyAlignment="1">
      <alignment horizontal="center" vertical="center" wrapText="1" shrinkToFit="1"/>
    </xf>
    <xf numFmtId="0" fontId="10" fillId="0" borderId="6" xfId="696" applyFont="1" applyFill="1" applyBorder="1" applyAlignment="1">
      <alignment horizontal="center" vertical="center" wrapText="1" shrinkToFit="1"/>
    </xf>
  </cellXfs>
  <cellStyles count="859">
    <cellStyle name="&quot;" xfId="2"/>
    <cellStyle name="&quot; 2" xfId="3"/>
    <cellStyle name="&quot; 2 2" xfId="848"/>
    <cellStyle name="&quot; 3" xfId="4"/>
    <cellStyle name="&quot;_도로교통공단(110803)" xfId="312"/>
    <cellStyle name="&quot;_도로교통공단(110803) 2" xfId="313"/>
    <cellStyle name="??&amp;O?&amp;H?_x0008__x000f__x0007_?_x0007__x0001__x0001_" xfId="5"/>
    <cellStyle name="??&amp;O?&amp;H?_x0008__x000f__x0007_?_x0007__x0001__x0001_ 2" xfId="6"/>
    <cellStyle name="??&amp;O?&amp;H?_x0008__x000f__x0007_?_x0007__x0001__x0001_ 2 2" xfId="849"/>
    <cellStyle name="??&amp;O?&amp;H?_x0008__x000f__x0007_?_x0007__x0001__x0001_ 3" xfId="7"/>
    <cellStyle name="??&amp;O?&amp;H?_x0008_??_x0007__x0001__x0001_" xfId="8"/>
    <cellStyle name="??&amp;O?&amp;H?_x0008_??_x0007__x0001__x0001_ 2" xfId="9"/>
    <cellStyle name="??&amp;O?&amp;H?_x0008_??_x0007__x0001__x0001_ 2 2" xfId="850"/>
    <cellStyle name="??&amp;O?&amp;H?_x0008_??_x0007__x0001__x0001_ 3" xfId="10"/>
    <cellStyle name="?W?_laroux" xfId="11"/>
    <cellStyle name="_Book1" xfId="314"/>
    <cellStyle name="_Book1 2" xfId="315"/>
    <cellStyle name="_Capex Tracking Control Sheet -ADMIN " xfId="316"/>
    <cellStyle name="_Project tracking Puri (Diana) per March'06 " xfId="317"/>
    <cellStyle name="_Recon with FAR " xfId="318"/>
    <cellStyle name="_금융점포(광주)" xfId="319"/>
    <cellStyle name="_은행별 점포현황(202011년12월말기준)" xfId="320"/>
    <cellStyle name="’E‰Y [0.00]_laroux" xfId="12"/>
    <cellStyle name="’E‰Y_laroux" xfId="13"/>
    <cellStyle name="¤@?e_TEST-1 " xfId="321"/>
    <cellStyle name="20% - Accent1" xfId="322"/>
    <cellStyle name="20% - Accent2" xfId="323"/>
    <cellStyle name="20% - Accent3" xfId="324"/>
    <cellStyle name="20% - Accent4" xfId="325"/>
    <cellStyle name="20% - Accent5" xfId="326"/>
    <cellStyle name="20% - Accent6" xfId="327"/>
    <cellStyle name="20% - 강조색1 2" xfId="14"/>
    <cellStyle name="20% - 강조색1 2 2" xfId="15"/>
    <cellStyle name="20% - 강조색1 2 3" xfId="16"/>
    <cellStyle name="20% - 강조색1 2 3 2" xfId="708"/>
    <cellStyle name="20% - 강조색1 2 4" xfId="707"/>
    <cellStyle name="20% - 강조색1 3" xfId="17"/>
    <cellStyle name="20% - 강조색1 3 2" xfId="709"/>
    <cellStyle name="20% - 강조색1 4" xfId="328"/>
    <cellStyle name="20% - 강조색1 5" xfId="329"/>
    <cellStyle name="20% - 강조색2 2" xfId="18"/>
    <cellStyle name="20% - 강조색2 2 2" xfId="19"/>
    <cellStyle name="20% - 강조색2 2 3" xfId="20"/>
    <cellStyle name="20% - 강조색2 2 3 2" xfId="711"/>
    <cellStyle name="20% - 강조색2 2 4" xfId="710"/>
    <cellStyle name="20% - 강조색2 3" xfId="21"/>
    <cellStyle name="20% - 강조색2 3 2" xfId="712"/>
    <cellStyle name="20% - 강조색2 4" xfId="330"/>
    <cellStyle name="20% - 강조색2 5" xfId="331"/>
    <cellStyle name="20% - 강조색3 2" xfId="22"/>
    <cellStyle name="20% - 강조색3 2 2" xfId="23"/>
    <cellStyle name="20% - 강조색3 2 3" xfId="24"/>
    <cellStyle name="20% - 강조색3 2 3 2" xfId="714"/>
    <cellStyle name="20% - 강조색3 2 4" xfId="713"/>
    <cellStyle name="20% - 강조색3 3" xfId="25"/>
    <cellStyle name="20% - 강조색3 3 2" xfId="715"/>
    <cellStyle name="20% - 강조색3 4" xfId="332"/>
    <cellStyle name="20% - 강조색3 5" xfId="333"/>
    <cellStyle name="20% - 강조색4 2" xfId="26"/>
    <cellStyle name="20% - 강조색4 2 2" xfId="27"/>
    <cellStyle name="20% - 강조색4 2 3" xfId="28"/>
    <cellStyle name="20% - 강조색4 2 3 2" xfId="717"/>
    <cellStyle name="20% - 강조색4 2 4" xfId="716"/>
    <cellStyle name="20% - 강조색4 3" xfId="29"/>
    <cellStyle name="20% - 강조색4 3 2" xfId="718"/>
    <cellStyle name="20% - 강조색4 4" xfId="334"/>
    <cellStyle name="20% - 강조색4 5" xfId="335"/>
    <cellStyle name="20% - 강조색5 2" xfId="30"/>
    <cellStyle name="20% - 강조색5 2 2" xfId="31"/>
    <cellStyle name="20% - 강조색5 2 3" xfId="32"/>
    <cellStyle name="20% - 강조색5 2 3 2" xfId="720"/>
    <cellStyle name="20% - 강조색5 2 4" xfId="719"/>
    <cellStyle name="20% - 강조색5 3" xfId="33"/>
    <cellStyle name="20% - 강조색5 3 2" xfId="721"/>
    <cellStyle name="20% - 강조색5 4" xfId="336"/>
    <cellStyle name="20% - 강조색5 5" xfId="337"/>
    <cellStyle name="20% - 강조색6 2" xfId="34"/>
    <cellStyle name="20% - 강조색6 2 2" xfId="35"/>
    <cellStyle name="20% - 강조색6 2 3" xfId="36"/>
    <cellStyle name="20% - 강조색6 2 3 2" xfId="723"/>
    <cellStyle name="20% - 강조색6 2 4" xfId="722"/>
    <cellStyle name="20% - 강조색6 3" xfId="37"/>
    <cellStyle name="20% - 강조색6 3 2" xfId="724"/>
    <cellStyle name="20% - 강조색6 4" xfId="338"/>
    <cellStyle name="20% - 강조색6 5" xfId="339"/>
    <cellStyle name="40% - Accent1" xfId="340"/>
    <cellStyle name="40% - Accent2" xfId="341"/>
    <cellStyle name="40% - Accent3" xfId="342"/>
    <cellStyle name="40% - Accent4" xfId="343"/>
    <cellStyle name="40% - Accent5" xfId="344"/>
    <cellStyle name="40% - Accent6" xfId="345"/>
    <cellStyle name="40% - 강조색1 2" xfId="38"/>
    <cellStyle name="40% - 강조색1 2 2" xfId="39"/>
    <cellStyle name="40% - 강조색1 2 3" xfId="40"/>
    <cellStyle name="40% - 강조색1 2 3 2" xfId="726"/>
    <cellStyle name="40% - 강조색1 2 4" xfId="725"/>
    <cellStyle name="40% - 강조색1 3" xfId="41"/>
    <cellStyle name="40% - 강조색1 3 2" xfId="727"/>
    <cellStyle name="40% - 강조색1 4" xfId="346"/>
    <cellStyle name="40% - 강조색1 5" xfId="347"/>
    <cellStyle name="40% - 강조색2 2" xfId="42"/>
    <cellStyle name="40% - 강조색2 2 2" xfId="43"/>
    <cellStyle name="40% - 강조색2 2 3" xfId="44"/>
    <cellStyle name="40% - 강조색2 2 3 2" xfId="729"/>
    <cellStyle name="40% - 강조색2 2 4" xfId="728"/>
    <cellStyle name="40% - 강조색2 3" xfId="45"/>
    <cellStyle name="40% - 강조색2 3 2" xfId="730"/>
    <cellStyle name="40% - 강조색2 4" xfId="348"/>
    <cellStyle name="40% - 강조색2 5" xfId="349"/>
    <cellStyle name="40% - 강조색3 2" xfId="46"/>
    <cellStyle name="40% - 강조색3 2 2" xfId="47"/>
    <cellStyle name="40% - 강조색3 2 3" xfId="48"/>
    <cellStyle name="40% - 강조색3 2 3 2" xfId="732"/>
    <cellStyle name="40% - 강조색3 2 4" xfId="731"/>
    <cellStyle name="40% - 강조색3 3" xfId="49"/>
    <cellStyle name="40% - 강조색3 3 2" xfId="733"/>
    <cellStyle name="40% - 강조색3 4" xfId="350"/>
    <cellStyle name="40% - 강조색3 5" xfId="351"/>
    <cellStyle name="40% - 강조색4 2" xfId="50"/>
    <cellStyle name="40% - 강조색4 2 2" xfId="51"/>
    <cellStyle name="40% - 강조색4 2 3" xfId="52"/>
    <cellStyle name="40% - 강조색4 2 3 2" xfId="735"/>
    <cellStyle name="40% - 강조색4 2 4" xfId="734"/>
    <cellStyle name="40% - 강조색4 3" xfId="53"/>
    <cellStyle name="40% - 강조색4 3 2" xfId="736"/>
    <cellStyle name="40% - 강조색4 4" xfId="352"/>
    <cellStyle name="40% - 강조색4 5" xfId="353"/>
    <cellStyle name="40% - 강조색5 2" xfId="54"/>
    <cellStyle name="40% - 강조색5 2 2" xfId="55"/>
    <cellStyle name="40% - 강조색5 2 3" xfId="56"/>
    <cellStyle name="40% - 강조색5 2 3 2" xfId="738"/>
    <cellStyle name="40% - 강조색5 2 4" xfId="737"/>
    <cellStyle name="40% - 강조색5 3" xfId="57"/>
    <cellStyle name="40% - 강조색5 3 2" xfId="739"/>
    <cellStyle name="40% - 강조색5 4" xfId="354"/>
    <cellStyle name="40% - 강조색5 5" xfId="355"/>
    <cellStyle name="40% - 강조색6 2" xfId="58"/>
    <cellStyle name="40% - 강조색6 2 2" xfId="59"/>
    <cellStyle name="40% - 강조색6 2 3" xfId="60"/>
    <cellStyle name="40% - 강조색6 2 3 2" xfId="741"/>
    <cellStyle name="40% - 강조색6 2 4" xfId="740"/>
    <cellStyle name="40% - 강조색6 3" xfId="61"/>
    <cellStyle name="40% - 강조색6 3 2" xfId="742"/>
    <cellStyle name="40% - 강조색6 4" xfId="356"/>
    <cellStyle name="40% - 강조색6 5" xfId="357"/>
    <cellStyle name="60% - Accent1" xfId="358"/>
    <cellStyle name="60% - Accent2" xfId="359"/>
    <cellStyle name="60% - Accent3" xfId="360"/>
    <cellStyle name="60% - Accent4" xfId="361"/>
    <cellStyle name="60% - Accent5" xfId="362"/>
    <cellStyle name="60% - Accent6" xfId="363"/>
    <cellStyle name="60% - 강조색1 2" xfId="62"/>
    <cellStyle name="60% - 강조색1 2 2" xfId="63"/>
    <cellStyle name="60% - 강조색1 2 3" xfId="64"/>
    <cellStyle name="60% - 강조색1 2 3 2" xfId="744"/>
    <cellStyle name="60% - 강조색1 2 4" xfId="743"/>
    <cellStyle name="60% - 강조색1 3" xfId="65"/>
    <cellStyle name="60% - 강조색1 3 2" xfId="745"/>
    <cellStyle name="60% - 강조색1 4" xfId="364"/>
    <cellStyle name="60% - 강조색1 5" xfId="365"/>
    <cellStyle name="60% - 강조색2 2" xfId="66"/>
    <cellStyle name="60% - 강조색2 2 2" xfId="67"/>
    <cellStyle name="60% - 강조색2 2 3" xfId="68"/>
    <cellStyle name="60% - 강조색2 2 3 2" xfId="747"/>
    <cellStyle name="60% - 강조색2 2 4" xfId="746"/>
    <cellStyle name="60% - 강조색2 3" xfId="69"/>
    <cellStyle name="60% - 강조색2 3 2" xfId="748"/>
    <cellStyle name="60% - 강조색2 4" xfId="366"/>
    <cellStyle name="60% - 강조색2 5" xfId="367"/>
    <cellStyle name="60% - 강조색3 2" xfId="70"/>
    <cellStyle name="60% - 강조색3 2 2" xfId="71"/>
    <cellStyle name="60% - 강조색3 2 3" xfId="72"/>
    <cellStyle name="60% - 강조색3 2 3 2" xfId="750"/>
    <cellStyle name="60% - 강조색3 2 4" xfId="749"/>
    <cellStyle name="60% - 강조색3 3" xfId="73"/>
    <cellStyle name="60% - 강조색3 3 2" xfId="751"/>
    <cellStyle name="60% - 강조색3 4" xfId="368"/>
    <cellStyle name="60% - 강조색3 5" xfId="369"/>
    <cellStyle name="60% - 강조색4 2" xfId="74"/>
    <cellStyle name="60% - 강조색4 2 2" xfId="75"/>
    <cellStyle name="60% - 강조색4 2 3" xfId="76"/>
    <cellStyle name="60% - 강조색4 2 3 2" xfId="753"/>
    <cellStyle name="60% - 강조색4 2 4" xfId="752"/>
    <cellStyle name="60% - 강조색4 3" xfId="77"/>
    <cellStyle name="60% - 강조색4 3 2" xfId="754"/>
    <cellStyle name="60% - 강조색4 4" xfId="370"/>
    <cellStyle name="60% - 강조색4 5" xfId="371"/>
    <cellStyle name="60% - 강조색5 2" xfId="78"/>
    <cellStyle name="60% - 강조색5 2 2" xfId="79"/>
    <cellStyle name="60% - 강조색5 2 3" xfId="80"/>
    <cellStyle name="60% - 강조색5 2 3 2" xfId="756"/>
    <cellStyle name="60% - 강조색5 2 4" xfId="755"/>
    <cellStyle name="60% - 강조색5 3" xfId="81"/>
    <cellStyle name="60% - 강조색5 3 2" xfId="757"/>
    <cellStyle name="60% - 강조색5 4" xfId="372"/>
    <cellStyle name="60% - 강조색5 5" xfId="373"/>
    <cellStyle name="60% - 강조색6 2" xfId="82"/>
    <cellStyle name="60% - 강조색6 2 2" xfId="83"/>
    <cellStyle name="60% - 강조색6 2 3" xfId="84"/>
    <cellStyle name="60% - 강조색6 2 3 2" xfId="759"/>
    <cellStyle name="60% - 강조색6 2 4" xfId="758"/>
    <cellStyle name="60% - 강조색6 3" xfId="85"/>
    <cellStyle name="60% - 강조색6 3 2" xfId="760"/>
    <cellStyle name="60% - 강조색6 4" xfId="374"/>
    <cellStyle name="60% - 강조색6 5" xfId="375"/>
    <cellStyle name="A¨­￠￢￠O [0]_INQUIRY ￠?￥i¨u¡AAⓒ￢Aⓒª " xfId="86"/>
    <cellStyle name="A¨­￠￢￠O_INQUIRY ￠?￥i¨u¡AAⓒ￢Aⓒª " xfId="87"/>
    <cellStyle name="Accent1" xfId="376"/>
    <cellStyle name="Accent2" xfId="377"/>
    <cellStyle name="Accent3" xfId="378"/>
    <cellStyle name="Accent4" xfId="379"/>
    <cellStyle name="Accent5" xfId="380"/>
    <cellStyle name="Accent6" xfId="381"/>
    <cellStyle name="AeE­ [0]_±a¼uAe½A " xfId="88"/>
    <cellStyle name="ÅëÈ­ [0]_INQUIRY ¿µ¾÷ÃßÁø " xfId="89"/>
    <cellStyle name="AeE­ [0]_INQUIRY ¿μ¾÷AßAø " xfId="90"/>
    <cellStyle name="AeE­_±a¼uAe½A " xfId="91"/>
    <cellStyle name="ÅëÈ­_INQUIRY ¿µ¾÷ÃßÁø " xfId="92"/>
    <cellStyle name="AeE­_INQUIRY ¿μ¾÷AßAø " xfId="93"/>
    <cellStyle name="AeE¡ⓒ [0]_INQUIRY ￠?￥i¨u¡AAⓒ￢Aⓒª " xfId="94"/>
    <cellStyle name="AeE¡ⓒ_INQUIRY ￠?￥i¨u¡AAⓒ￢Aⓒª " xfId="95"/>
    <cellStyle name="ALIGNMENT" xfId="96"/>
    <cellStyle name="ALIGNMENT 2" xfId="97"/>
    <cellStyle name="ALIGNMENT 2 2" xfId="851"/>
    <cellStyle name="ALIGNMENT 3" xfId="98"/>
    <cellStyle name="AÞ¸¶ [0]_±a¼uAe½A " xfId="99"/>
    <cellStyle name="ÄÞ¸¶ [0]_INQUIRY ¿µ¾÷ÃßÁø " xfId="100"/>
    <cellStyle name="AÞ¸¶ [0]_INQUIRY ¿μ¾÷AßAø " xfId="101"/>
    <cellStyle name="AÞ¸¶_±a¼uAe½A " xfId="102"/>
    <cellStyle name="ÄÞ¸¶_INQUIRY ¿µ¾÷ÃßÁø " xfId="103"/>
    <cellStyle name="AÞ¸¶_INQUIRY ¿μ¾÷AßAø " xfId="104"/>
    <cellStyle name="Bad" xfId="382"/>
    <cellStyle name="C_TITLE" xfId="105"/>
    <cellStyle name="C¡IA¨ª_¡ic¨u¡A¨￢I¨￢¡Æ AN¡Æe " xfId="106"/>
    <cellStyle name="C￥AØ_¸AAa.¼OAI " xfId="383"/>
    <cellStyle name="Ç¥ÁØ_»ç¾÷ºÎº° ÃÑ°è " xfId="107"/>
    <cellStyle name="C￥AØ_≫c¾÷ºIº° AN°e " xfId="108"/>
    <cellStyle name="Ç¥ÁØ_5-1±¤°í " xfId="109"/>
    <cellStyle name="C￥AØ_Æi¼º¸RCA " xfId="110"/>
    <cellStyle name="Ç¥ÁØ_LRV " xfId="111"/>
    <cellStyle name="C￥AØ_page 2 " xfId="112"/>
    <cellStyle name="Ç¥ÁØ_page 2 " xfId="113"/>
    <cellStyle name="C￥AØ_page 2 _중앙연구소+용역인원사번_03.02.21" xfId="114"/>
    <cellStyle name="Ç¥ÁØ_page 2 _중앙연구소+용역인원사번_03.02.21" xfId="115"/>
    <cellStyle name="C￥AØ_PERSONAL" xfId="116"/>
    <cellStyle name="Calculation" xfId="384"/>
    <cellStyle name="category" xfId="117"/>
    <cellStyle name="Check Cell" xfId="385"/>
    <cellStyle name="Comma [0]_ SG&amp;A Bridge " xfId="118"/>
    <cellStyle name="comma zerodec" xfId="386"/>
    <cellStyle name="Comma_ SG&amp;A Bridge " xfId="119"/>
    <cellStyle name="Comma0" xfId="387"/>
    <cellStyle name="Curren?_x0012_퐀_x0017_?" xfId="388"/>
    <cellStyle name="Currency [0]_ SG&amp;A Bridge " xfId="120"/>
    <cellStyle name="Currency_ SG&amp;A Bridge " xfId="121"/>
    <cellStyle name="Currency0" xfId="389"/>
    <cellStyle name="Currency1" xfId="122"/>
    <cellStyle name="Currency1 2" xfId="390"/>
    <cellStyle name="Currency1 3" xfId="761"/>
    <cellStyle name="Date" xfId="123"/>
    <cellStyle name="Date 2" xfId="124"/>
    <cellStyle name="Date 2 2" xfId="391"/>
    <cellStyle name="Date 2 3" xfId="762"/>
    <cellStyle name="Date 3" xfId="125"/>
    <cellStyle name="Date 3 2" xfId="763"/>
    <cellStyle name="Date 4" xfId="392"/>
    <cellStyle name="Dollar (zero dec)" xfId="393"/>
    <cellStyle name="Euro" xfId="126"/>
    <cellStyle name="Euro 2" xfId="394"/>
    <cellStyle name="Euro 3" xfId="764"/>
    <cellStyle name="Explanatory Text" xfId="395"/>
    <cellStyle name="Fixed" xfId="127"/>
    <cellStyle name="Fixed 2" xfId="128"/>
    <cellStyle name="Fixed 2 2" xfId="396"/>
    <cellStyle name="Fixed 2 3" xfId="765"/>
    <cellStyle name="Fixed 3" xfId="129"/>
    <cellStyle name="Fixed 3 2" xfId="766"/>
    <cellStyle name="Fixed 4" xfId="397"/>
    <cellStyle name="Good" xfId="398"/>
    <cellStyle name="Grey" xfId="130"/>
    <cellStyle name="Grey 2" xfId="131"/>
    <cellStyle name="Grey 2 2" xfId="399"/>
    <cellStyle name="Grey 2 3" xfId="767"/>
    <cellStyle name="Grey 3" xfId="132"/>
    <cellStyle name="Grey 3 2" xfId="768"/>
    <cellStyle name="Grey 4" xfId="400"/>
    <cellStyle name="HEADER" xfId="133"/>
    <cellStyle name="Header1" xfId="134"/>
    <cellStyle name="Header1 2" xfId="135"/>
    <cellStyle name="Header1 2 2" xfId="401"/>
    <cellStyle name="Header1 3" xfId="136"/>
    <cellStyle name="Header1 3 2" xfId="769"/>
    <cellStyle name="Header1 4" xfId="402"/>
    <cellStyle name="Header2" xfId="137"/>
    <cellStyle name="Header2 2" xfId="138"/>
    <cellStyle name="Header2 2 2" xfId="403"/>
    <cellStyle name="Header2 3" xfId="139"/>
    <cellStyle name="Header2 3 2" xfId="770"/>
    <cellStyle name="Header2 4" xfId="404"/>
    <cellStyle name="Heading 1" xfId="405"/>
    <cellStyle name="Heading 1 2" xfId="406"/>
    <cellStyle name="Heading 2" xfId="407"/>
    <cellStyle name="Heading 2 2" xfId="408"/>
    <cellStyle name="Heading 3" xfId="409"/>
    <cellStyle name="Heading 4" xfId="410"/>
    <cellStyle name="HEADING1" xfId="140"/>
    <cellStyle name="HEADING1 2" xfId="141"/>
    <cellStyle name="HEADING1 2 2" xfId="411"/>
    <cellStyle name="HEADING1 3" xfId="142"/>
    <cellStyle name="HEADING1 3 2" xfId="771"/>
    <cellStyle name="HEADING1 4" xfId="412"/>
    <cellStyle name="HEADING2" xfId="143"/>
    <cellStyle name="HEADING2 2" xfId="144"/>
    <cellStyle name="HEADING2 2 2" xfId="413"/>
    <cellStyle name="HEADING2 3" xfId="145"/>
    <cellStyle name="HEADING2 3 2" xfId="772"/>
    <cellStyle name="HEADING2 4" xfId="414"/>
    <cellStyle name="Hyperlink" xfId="415"/>
    <cellStyle name="Input" xfId="416"/>
    <cellStyle name="Input [yellow]" xfId="146"/>
    <cellStyle name="Input [yellow] 2" xfId="147"/>
    <cellStyle name="Input [yellow] 2 2" xfId="417"/>
    <cellStyle name="Input [yellow] 2 3" xfId="773"/>
    <cellStyle name="Input [yellow] 3" xfId="148"/>
    <cellStyle name="Input [yellow] 3 2" xfId="774"/>
    <cellStyle name="Input [yellow] 4" xfId="418"/>
    <cellStyle name="Linked Cell" xfId="419"/>
    <cellStyle name="Millares [0]_2AV_M_M " xfId="420"/>
    <cellStyle name="Milliers [0]_Arabian Spec" xfId="421"/>
    <cellStyle name="Milliers_Arabian Spec" xfId="422"/>
    <cellStyle name="Model" xfId="149"/>
    <cellStyle name="Mon?aire [0]_Arabian Spec" xfId="423"/>
    <cellStyle name="Mon?aire_Arabian Spec" xfId="424"/>
    <cellStyle name="Moneda [0]_2AV_M_M " xfId="425"/>
    <cellStyle name="Moneda_2AV_M_M " xfId="426"/>
    <cellStyle name="Neutral" xfId="427"/>
    <cellStyle name="Normal - Style1" xfId="150"/>
    <cellStyle name="Normal - Style1 2" xfId="151"/>
    <cellStyle name="Normal - Style1 2 2" xfId="428"/>
    <cellStyle name="Normal - Style1 2 3" xfId="775"/>
    <cellStyle name="Normal - Style1 3" xfId="152"/>
    <cellStyle name="Normal - Style1 3 2" xfId="776"/>
    <cellStyle name="Normal_ SG&amp;A Bridge " xfId="153"/>
    <cellStyle name="Note" xfId="429"/>
    <cellStyle name="NUM_" xfId="154"/>
    <cellStyle name="Œ…?æ맖?e [0.00]_laroux" xfId="155"/>
    <cellStyle name="Œ…?æ맖?e_laroux" xfId="156"/>
    <cellStyle name="Output" xfId="430"/>
    <cellStyle name="Percent [2]" xfId="157"/>
    <cellStyle name="Percent [2] 2" xfId="158"/>
    <cellStyle name="Percent [2] 2 2" xfId="431"/>
    <cellStyle name="Percent [2] 3" xfId="159"/>
    <cellStyle name="Percent [2] 3 2" xfId="777"/>
    <cellStyle name="Percent [2] 4" xfId="432"/>
    <cellStyle name="R_TITLE" xfId="160"/>
    <cellStyle name="subhead" xfId="161"/>
    <cellStyle name="Title" xfId="433"/>
    <cellStyle name="Total" xfId="162"/>
    <cellStyle name="Total 2" xfId="163"/>
    <cellStyle name="Total 2 2" xfId="434"/>
    <cellStyle name="Total 2 3" xfId="778"/>
    <cellStyle name="Total 3" xfId="164"/>
    <cellStyle name="Total 3 2" xfId="435"/>
    <cellStyle name="Total 3 3" xfId="779"/>
    <cellStyle name="Total 4" xfId="436"/>
    <cellStyle name="UM" xfId="437"/>
    <cellStyle name="Warning Text" xfId="438"/>
    <cellStyle name="강조색1 2" xfId="165"/>
    <cellStyle name="강조색1 2 2" xfId="166"/>
    <cellStyle name="강조색1 2 3" xfId="167"/>
    <cellStyle name="강조색1 2 3 2" xfId="781"/>
    <cellStyle name="강조색1 2 4" xfId="780"/>
    <cellStyle name="강조색1 3" xfId="168"/>
    <cellStyle name="강조색1 3 2" xfId="782"/>
    <cellStyle name="강조색1 4" xfId="439"/>
    <cellStyle name="강조색1 5" xfId="440"/>
    <cellStyle name="강조색2 2" xfId="169"/>
    <cellStyle name="강조색2 2 2" xfId="170"/>
    <cellStyle name="강조색2 2 3" xfId="171"/>
    <cellStyle name="강조색2 2 3 2" xfId="784"/>
    <cellStyle name="강조색2 2 4" xfId="783"/>
    <cellStyle name="강조색2 3" xfId="172"/>
    <cellStyle name="강조색2 3 2" xfId="785"/>
    <cellStyle name="강조색2 4" xfId="441"/>
    <cellStyle name="강조색2 5" xfId="442"/>
    <cellStyle name="강조색3 2" xfId="173"/>
    <cellStyle name="강조색3 2 2" xfId="174"/>
    <cellStyle name="강조색3 2 3" xfId="175"/>
    <cellStyle name="강조색3 2 3 2" xfId="787"/>
    <cellStyle name="강조색3 2 4" xfId="786"/>
    <cellStyle name="강조색3 3" xfId="176"/>
    <cellStyle name="강조색3 3 2" xfId="788"/>
    <cellStyle name="강조색3 4" xfId="443"/>
    <cellStyle name="강조색3 5" xfId="444"/>
    <cellStyle name="강조색4 2" xfId="177"/>
    <cellStyle name="강조색4 2 2" xfId="178"/>
    <cellStyle name="강조색4 2 3" xfId="179"/>
    <cellStyle name="강조색4 2 3 2" xfId="790"/>
    <cellStyle name="강조색4 2 4" xfId="789"/>
    <cellStyle name="강조색4 3" xfId="180"/>
    <cellStyle name="강조색4 3 2" xfId="791"/>
    <cellStyle name="강조색4 4" xfId="445"/>
    <cellStyle name="강조색4 5" xfId="446"/>
    <cellStyle name="강조색5 2" xfId="181"/>
    <cellStyle name="강조색5 2 2" xfId="182"/>
    <cellStyle name="강조색5 2 3" xfId="183"/>
    <cellStyle name="강조색5 2 3 2" xfId="793"/>
    <cellStyle name="강조색5 2 4" xfId="792"/>
    <cellStyle name="강조색5 3" xfId="184"/>
    <cellStyle name="강조색5 3 2" xfId="794"/>
    <cellStyle name="강조색5 4" xfId="447"/>
    <cellStyle name="강조색5 5" xfId="448"/>
    <cellStyle name="강조색6 2" xfId="185"/>
    <cellStyle name="강조색6 2 2" xfId="186"/>
    <cellStyle name="강조색6 2 3" xfId="187"/>
    <cellStyle name="강조색6 2 3 2" xfId="796"/>
    <cellStyle name="강조색6 2 4" xfId="795"/>
    <cellStyle name="강조색6 3" xfId="188"/>
    <cellStyle name="강조색6 3 2" xfId="797"/>
    <cellStyle name="강조색6 4" xfId="449"/>
    <cellStyle name="강조색6 5" xfId="450"/>
    <cellStyle name="경고문 2" xfId="189"/>
    <cellStyle name="경고문 2 2" xfId="190"/>
    <cellStyle name="경고문 2 3" xfId="191"/>
    <cellStyle name="경고문 3" xfId="192"/>
    <cellStyle name="경고문 3 2" xfId="798"/>
    <cellStyle name="경고문 4" xfId="451"/>
    <cellStyle name="계산 2" xfId="193"/>
    <cellStyle name="계산 2 2" xfId="194"/>
    <cellStyle name="계산 2 3" xfId="195"/>
    <cellStyle name="계산 2 3 2" xfId="800"/>
    <cellStyle name="계산 2 4" xfId="799"/>
    <cellStyle name="계산 3" xfId="196"/>
    <cellStyle name="계산 3 2" xfId="801"/>
    <cellStyle name="계산 4" xfId="452"/>
    <cellStyle name="계산 5" xfId="453"/>
    <cellStyle name="고정소숫점" xfId="454"/>
    <cellStyle name="고정출력1" xfId="455"/>
    <cellStyle name="고정출력2" xfId="456"/>
    <cellStyle name="咬訌裝?INCOM1" xfId="457"/>
    <cellStyle name="咬訌裝?INCOM1 2" xfId="458"/>
    <cellStyle name="咬訌裝?INCOM10" xfId="459"/>
    <cellStyle name="咬訌裝?INCOM10 2" xfId="460"/>
    <cellStyle name="咬訌裝?INCOM2" xfId="461"/>
    <cellStyle name="咬訌裝?INCOM2 2" xfId="462"/>
    <cellStyle name="咬訌裝?INCOM3" xfId="463"/>
    <cellStyle name="咬訌裝?INCOM3 2" xfId="464"/>
    <cellStyle name="咬訌裝?INCOM4" xfId="465"/>
    <cellStyle name="咬訌裝?INCOM4 2" xfId="466"/>
    <cellStyle name="咬訌裝?INCOM5" xfId="467"/>
    <cellStyle name="咬訌裝?INCOM5 2" xfId="468"/>
    <cellStyle name="咬訌裝?INCOM6" xfId="469"/>
    <cellStyle name="咬訌裝?INCOM6 2" xfId="470"/>
    <cellStyle name="咬訌裝?INCOM7" xfId="471"/>
    <cellStyle name="咬訌裝?INCOM7 2" xfId="472"/>
    <cellStyle name="咬訌裝?INCOM8" xfId="473"/>
    <cellStyle name="咬訌裝?INCOM8 2" xfId="474"/>
    <cellStyle name="咬訌裝?INCOM9" xfId="475"/>
    <cellStyle name="咬訌裝?INCOM9 2" xfId="476"/>
    <cellStyle name="咬訌裝?PRIB11" xfId="477"/>
    <cellStyle name="咬訌裝?PRIB11 2" xfId="478"/>
    <cellStyle name="나쁨 2" xfId="197"/>
    <cellStyle name="나쁨 2 2" xfId="198"/>
    <cellStyle name="나쁨 2 3" xfId="199"/>
    <cellStyle name="나쁨 2 3 2" xfId="803"/>
    <cellStyle name="나쁨 2 4" xfId="802"/>
    <cellStyle name="나쁨 3" xfId="200"/>
    <cellStyle name="나쁨 3 2" xfId="804"/>
    <cellStyle name="나쁨 4" xfId="479"/>
    <cellStyle name="나쁨 5" xfId="480"/>
    <cellStyle name="날짜" xfId="481"/>
    <cellStyle name="달러" xfId="482"/>
    <cellStyle name="뒤에 오는 하이퍼링크_02(1).토지및기후" xfId="201"/>
    <cellStyle name="똿뗦먛귟 [0.00]_PRODUCT DETAIL Q1" xfId="202"/>
    <cellStyle name="똿뗦먛귟_PRODUCT DETAIL Q1" xfId="203"/>
    <cellStyle name="메모 2" xfId="204"/>
    <cellStyle name="메모 2 2" xfId="205"/>
    <cellStyle name="메모 2 2 2" xfId="805"/>
    <cellStyle name="메모 2 3" xfId="206"/>
    <cellStyle name="메모 3" xfId="207"/>
    <cellStyle name="메모 4" xfId="483"/>
    <cellStyle name="메모 5" xfId="484"/>
    <cellStyle name="믅됞 [0.00]_PRODUCT DETAIL Q1" xfId="208"/>
    <cellStyle name="믅됞_PRODUCT DETAIL Q1" xfId="209"/>
    <cellStyle name="바탕글" xfId="485"/>
    <cellStyle name="백분율 2" xfId="210"/>
    <cellStyle name="백분율 3" xfId="486"/>
    <cellStyle name="보통 2" xfId="211"/>
    <cellStyle name="보통 2 2" xfId="212"/>
    <cellStyle name="보통 2 3" xfId="213"/>
    <cellStyle name="보통 2 3 2" xfId="807"/>
    <cellStyle name="보통 2 4" xfId="806"/>
    <cellStyle name="보통 3" xfId="214"/>
    <cellStyle name="보통 3 2" xfId="808"/>
    <cellStyle name="보통 4" xfId="487"/>
    <cellStyle name="보통 5" xfId="488"/>
    <cellStyle name="본문" xfId="489"/>
    <cellStyle name="부제목" xfId="490"/>
    <cellStyle name="뷭?_BOOKSHIP" xfId="215"/>
    <cellStyle name="설명 텍스트 2" xfId="216"/>
    <cellStyle name="설명 텍스트 2 2" xfId="217"/>
    <cellStyle name="설명 텍스트 2 3" xfId="218"/>
    <cellStyle name="설명 텍스트 3" xfId="219"/>
    <cellStyle name="설명 텍스트 3 2" xfId="809"/>
    <cellStyle name="설명 텍스트 4" xfId="491"/>
    <cellStyle name="셀 확인 2" xfId="220"/>
    <cellStyle name="셀 확인 2 2" xfId="221"/>
    <cellStyle name="셀 확인 2 3" xfId="222"/>
    <cellStyle name="셀 확인 2 3 2" xfId="811"/>
    <cellStyle name="셀 확인 2 4" xfId="810"/>
    <cellStyle name="셀 확인 3" xfId="223"/>
    <cellStyle name="셀 확인 3 2" xfId="812"/>
    <cellStyle name="셀 확인 4" xfId="492"/>
    <cellStyle name="셀 확인 5" xfId="493"/>
    <cellStyle name="숫자(R)" xfId="494"/>
    <cellStyle name="쉼표 [0] 10" xfId="495"/>
    <cellStyle name="쉼표 [0] 11" xfId="496"/>
    <cellStyle name="쉼표 [0] 2" xfId="224"/>
    <cellStyle name="쉼표 [0] 2 2" xfId="225"/>
    <cellStyle name="쉼표 [0] 2 2 2" xfId="226"/>
    <cellStyle name="쉼표 [0] 2 2 2 2" xfId="814"/>
    <cellStyle name="쉼표 [0] 2 2 3" xfId="227"/>
    <cellStyle name="쉼표 [0] 2 2 3 2" xfId="853"/>
    <cellStyle name="쉼표 [0] 2 2 4" xfId="228"/>
    <cellStyle name="쉼표 [0] 2 2 5" xfId="813"/>
    <cellStyle name="쉼표 [0] 2 2 6" xfId="852"/>
    <cellStyle name="쉼표 [0] 2 3" xfId="229"/>
    <cellStyle name="쉼표 [0] 2 3 2" xfId="815"/>
    <cellStyle name="쉼표 [0] 2 4" xfId="230"/>
    <cellStyle name="쉼표 [0] 2 5" xfId="231"/>
    <cellStyle name="쉼표 [0] 2 5 2" xfId="816"/>
    <cellStyle name="쉼표 [0] 28" xfId="497"/>
    <cellStyle name="쉼표 [0] 3" xfId="232"/>
    <cellStyle name="쉼표 [0] 3 2" xfId="233"/>
    <cellStyle name="쉼표 [0] 3 2 2" xfId="234"/>
    <cellStyle name="쉼표 [0] 3 2 3" xfId="705"/>
    <cellStyle name="쉼표 [0] 3 3" xfId="235"/>
    <cellStyle name="쉼표 [0] 3 4" xfId="236"/>
    <cellStyle name="쉼표 [0] 3 5" xfId="237"/>
    <cellStyle name="쉼표 [0] 3 6" xfId="854"/>
    <cellStyle name="쉼표 [0] 4" xfId="238"/>
    <cellStyle name="쉼표 [0] 4 2" xfId="498"/>
    <cellStyle name="쉼표 [0] 4 3" xfId="817"/>
    <cellStyle name="쉼표 [0] 5" xfId="499"/>
    <cellStyle name="쉼표 [0] 5 2" xfId="500"/>
    <cellStyle name="쉼표 [0] 51" xfId="501"/>
    <cellStyle name="쉼표 [0] 6" xfId="502"/>
    <cellStyle name="쉼표 [0] 6 2" xfId="503"/>
    <cellStyle name="쉼표 [0] 7" xfId="504"/>
    <cellStyle name="쉼표 [0] 75" xfId="505"/>
    <cellStyle name="쉼표 [0] 76" xfId="506"/>
    <cellStyle name="쉼표 [0] 78" xfId="507"/>
    <cellStyle name="쉼표 [0] 79" xfId="508"/>
    <cellStyle name="쉼표 [0] 8" xfId="509"/>
    <cellStyle name="쉼표 [0] 80" xfId="510"/>
    <cellStyle name="쉼표 [0] 81" xfId="511"/>
    <cellStyle name="쉼표 [0] 82" xfId="512"/>
    <cellStyle name="쉼표 [0] 84" xfId="513"/>
    <cellStyle name="쉼표 [0] 85" xfId="514"/>
    <cellStyle name="쉼표 [0] 9" xfId="515"/>
    <cellStyle name="쉼표 [0]_10. 주택건설" xfId="703"/>
    <cellStyle name="스타일 1" xfId="239"/>
    <cellStyle name="스타일 1 2" xfId="240"/>
    <cellStyle name="스타일 1 2 2" xfId="516"/>
    <cellStyle name="스타일 1 2 3" xfId="818"/>
    <cellStyle name="스타일 1 3" xfId="241"/>
    <cellStyle name="스타일 1 3 2" xfId="819"/>
    <cellStyle name="스타일 1 4" xfId="517"/>
    <cellStyle name="연결된 셀 2" xfId="242"/>
    <cellStyle name="연결된 셀 2 2" xfId="243"/>
    <cellStyle name="연결된 셀 2 3" xfId="244"/>
    <cellStyle name="연결된 셀 3" xfId="245"/>
    <cellStyle name="연결된 셀 3 2" xfId="820"/>
    <cellStyle name="연결된 셀 4" xfId="518"/>
    <cellStyle name="요약 2" xfId="246"/>
    <cellStyle name="요약 2 2" xfId="247"/>
    <cellStyle name="요약 2 3" xfId="248"/>
    <cellStyle name="요약 3" xfId="249"/>
    <cellStyle name="요약 3 2" xfId="821"/>
    <cellStyle name="요약 4" xfId="519"/>
    <cellStyle name="일정_K200창정비 (2)" xfId="250"/>
    <cellStyle name="입력 2" xfId="251"/>
    <cellStyle name="입력 2 2" xfId="252"/>
    <cellStyle name="입력 2 3" xfId="253"/>
    <cellStyle name="입력 2 3 2" xfId="823"/>
    <cellStyle name="입력 2 4" xfId="822"/>
    <cellStyle name="입력 3" xfId="254"/>
    <cellStyle name="입력 3 2" xfId="824"/>
    <cellStyle name="입력 4" xfId="520"/>
    <cellStyle name="입력 5" xfId="521"/>
    <cellStyle name="자리수" xfId="522"/>
    <cellStyle name="자리수0" xfId="523"/>
    <cellStyle name="작은제목" xfId="524"/>
    <cellStyle name="제목 1 2" xfId="255"/>
    <cellStyle name="제목 1 2 2" xfId="256"/>
    <cellStyle name="제목 1 2 3" xfId="257"/>
    <cellStyle name="제목 1 3" xfId="258"/>
    <cellStyle name="제목 1 3 2" xfId="825"/>
    <cellStyle name="제목 1 4" xfId="525"/>
    <cellStyle name="제목 2 2" xfId="259"/>
    <cellStyle name="제목 2 2 2" xfId="260"/>
    <cellStyle name="제목 2 2 3" xfId="261"/>
    <cellStyle name="제목 2 3" xfId="262"/>
    <cellStyle name="제목 2 3 2" xfId="826"/>
    <cellStyle name="제목 2 4" xfId="526"/>
    <cellStyle name="제목 3 2" xfId="263"/>
    <cellStyle name="제목 3 2 2" xfId="264"/>
    <cellStyle name="제목 3 2 3" xfId="265"/>
    <cellStyle name="제목 3 3" xfId="266"/>
    <cellStyle name="제목 3 3 2" xfId="827"/>
    <cellStyle name="제목 3 4" xfId="527"/>
    <cellStyle name="제목 4 2" xfId="267"/>
    <cellStyle name="제목 4 2 2" xfId="268"/>
    <cellStyle name="제목 4 2 3" xfId="269"/>
    <cellStyle name="제목 4 3" xfId="270"/>
    <cellStyle name="제목 4 3 2" xfId="828"/>
    <cellStyle name="제목 4 4" xfId="528"/>
    <cellStyle name="제목 5" xfId="271"/>
    <cellStyle name="제목 5 2" xfId="529"/>
    <cellStyle name="제목 6" xfId="530"/>
    <cellStyle name="좋음 2" xfId="272"/>
    <cellStyle name="좋음 2 2" xfId="273"/>
    <cellStyle name="좋음 2 3" xfId="274"/>
    <cellStyle name="좋음 2 3 2" xfId="830"/>
    <cellStyle name="좋음 2 4" xfId="829"/>
    <cellStyle name="좋음 3" xfId="275"/>
    <cellStyle name="좋음 3 2" xfId="831"/>
    <cellStyle name="좋음 4" xfId="531"/>
    <cellStyle name="좋음 5" xfId="532"/>
    <cellStyle name="지정되지 않음" xfId="276"/>
    <cellStyle name="지정되지 않음 2" xfId="277"/>
    <cellStyle name="지정되지 않음 2 2" xfId="855"/>
    <cellStyle name="지정되지 않음 3" xfId="278"/>
    <cellStyle name="출력 2" xfId="279"/>
    <cellStyle name="출력 2 2" xfId="280"/>
    <cellStyle name="출력 2 3" xfId="281"/>
    <cellStyle name="출력 2 3 2" xfId="833"/>
    <cellStyle name="출력 2 4" xfId="832"/>
    <cellStyle name="출력 3" xfId="282"/>
    <cellStyle name="출력 3 2" xfId="834"/>
    <cellStyle name="출력 4" xfId="533"/>
    <cellStyle name="출력 5" xfId="534"/>
    <cellStyle name="콤마 " xfId="283"/>
    <cellStyle name="콤마 [0]" xfId="535"/>
    <cellStyle name="콤마_  종  합  " xfId="284"/>
    <cellStyle name="큰제목" xfId="536"/>
    <cellStyle name="큰제목 2" xfId="537"/>
    <cellStyle name="통화 [0] 2" xfId="538"/>
    <cellStyle name="통화 [0] 3" xfId="539"/>
    <cellStyle name="퍼센트" xfId="285"/>
    <cellStyle name="퍼센트 2" xfId="540"/>
    <cellStyle name="퍼센트 3" xfId="835"/>
    <cellStyle name="표서식" xfId="286"/>
    <cellStyle name="표준" xfId="0" builtinId="0"/>
    <cellStyle name="표준 10" xfId="287"/>
    <cellStyle name="표준 10 2" xfId="541"/>
    <cellStyle name="표준 10 2 2" xfId="542"/>
    <cellStyle name="표준 10 3" xfId="543"/>
    <cellStyle name="표준 100" xfId="544"/>
    <cellStyle name="표준 101" xfId="545"/>
    <cellStyle name="표준 102" xfId="546"/>
    <cellStyle name="표준 103" xfId="547"/>
    <cellStyle name="표준 109" xfId="548"/>
    <cellStyle name="표준 11" xfId="549"/>
    <cellStyle name="표준 11 2" xfId="550"/>
    <cellStyle name="표준 11 2 2" xfId="551"/>
    <cellStyle name="표준 11 3" xfId="552"/>
    <cellStyle name="표준 11 4" xfId="553"/>
    <cellStyle name="표준 110" xfId="554"/>
    <cellStyle name="표준 111" xfId="555"/>
    <cellStyle name="표준 12" xfId="556"/>
    <cellStyle name="표준 12 2" xfId="557"/>
    <cellStyle name="표준 12 3" xfId="558"/>
    <cellStyle name="표준 12 4" xfId="559"/>
    <cellStyle name="표준 13" xfId="560"/>
    <cellStyle name="표준 13 2" xfId="561"/>
    <cellStyle name="표준 13 3" xfId="562"/>
    <cellStyle name="표준 13 4" xfId="563"/>
    <cellStyle name="표준 14" xfId="564"/>
    <cellStyle name="표준 14 2" xfId="565"/>
    <cellStyle name="표준 14 3" xfId="566"/>
    <cellStyle name="표준 14 4" xfId="567"/>
    <cellStyle name="표준 15" xfId="568"/>
    <cellStyle name="표준 15 2" xfId="569"/>
    <cellStyle name="표준 15 3" xfId="570"/>
    <cellStyle name="표준 15 4" xfId="571"/>
    <cellStyle name="표준 16" xfId="572"/>
    <cellStyle name="표준 16 2" xfId="573"/>
    <cellStyle name="표준 168" xfId="574"/>
    <cellStyle name="표준 169" xfId="575"/>
    <cellStyle name="표준 17" xfId="576"/>
    <cellStyle name="표준 17 2" xfId="577"/>
    <cellStyle name="표준 170" xfId="578"/>
    <cellStyle name="표준 171" xfId="579"/>
    <cellStyle name="표준 172" xfId="580"/>
    <cellStyle name="표준 173" xfId="581"/>
    <cellStyle name="표준 175" xfId="582"/>
    <cellStyle name="표준 176" xfId="583"/>
    <cellStyle name="표준 177" xfId="584"/>
    <cellStyle name="표준 178" xfId="585"/>
    <cellStyle name="표준 179" xfId="586"/>
    <cellStyle name="표준 18" xfId="587"/>
    <cellStyle name="표준 18 2" xfId="588"/>
    <cellStyle name="표준 180" xfId="589"/>
    <cellStyle name="표준 181" xfId="590"/>
    <cellStyle name="표준 182" xfId="591"/>
    <cellStyle name="표준 183" xfId="592"/>
    <cellStyle name="표준 19" xfId="593"/>
    <cellStyle name="표준 2" xfId="288"/>
    <cellStyle name="표준 2 2" xfId="289"/>
    <cellStyle name="표준 2 2 2" xfId="290"/>
    <cellStyle name="표준 2 2 3" xfId="291"/>
    <cellStyle name="표준 2 2 4" xfId="706"/>
    <cellStyle name="표준 2 3" xfId="292"/>
    <cellStyle name="표준 2 3 2" xfId="594"/>
    <cellStyle name="표준 2 3 3" xfId="836"/>
    <cellStyle name="표준 2 4" xfId="293"/>
    <cellStyle name="표준 2 4 2" xfId="595"/>
    <cellStyle name="표준 2 5" xfId="294"/>
    <cellStyle name="표준 2 5 2" xfId="596"/>
    <cellStyle name="표준 2 5 3" xfId="837"/>
    <cellStyle name="표준 2 6" xfId="295"/>
    <cellStyle name="표준 2 6 2" xfId="838"/>
    <cellStyle name="표준 2 7" xfId="296"/>
    <cellStyle name="표준 2 7 2" xfId="839"/>
    <cellStyle name="표준 2_(붙임2) 시정통계 활용도 의견조사표" xfId="597"/>
    <cellStyle name="표준 20" xfId="598"/>
    <cellStyle name="표준 21" xfId="599"/>
    <cellStyle name="표준 22" xfId="600"/>
    <cellStyle name="표준 23" xfId="601"/>
    <cellStyle name="표준 24" xfId="602"/>
    <cellStyle name="표준 25" xfId="603"/>
    <cellStyle name="표준 26" xfId="604"/>
    <cellStyle name="표준 27" xfId="605"/>
    <cellStyle name="표준 28" xfId="606"/>
    <cellStyle name="표준 29" xfId="607"/>
    <cellStyle name="표준 3" xfId="297"/>
    <cellStyle name="표준 3 2" xfId="298"/>
    <cellStyle name="표준 3 2 2" xfId="299"/>
    <cellStyle name="표준 3 2 2 2" xfId="841"/>
    <cellStyle name="표준 3 2 3" xfId="840"/>
    <cellStyle name="표준 3 3" xfId="300"/>
    <cellStyle name="표준 3 3 2" xfId="301"/>
    <cellStyle name="표준 3 3 2 2" xfId="843"/>
    <cellStyle name="표준 3 3 3" xfId="842"/>
    <cellStyle name="표준 3 4" xfId="302"/>
    <cellStyle name="표준 3 5" xfId="608"/>
    <cellStyle name="표준 3 6" xfId="609"/>
    <cellStyle name="표준 30" xfId="610"/>
    <cellStyle name="표준 31" xfId="611"/>
    <cellStyle name="표준 32" xfId="612"/>
    <cellStyle name="표준 33" xfId="613"/>
    <cellStyle name="표준 34" xfId="614"/>
    <cellStyle name="표준 35" xfId="615"/>
    <cellStyle name="표준 36" xfId="616"/>
    <cellStyle name="표준 37" xfId="617"/>
    <cellStyle name="표준 38" xfId="618"/>
    <cellStyle name="표준 39" xfId="619"/>
    <cellStyle name="표준 4" xfId="303"/>
    <cellStyle name="표준 4 2" xfId="304"/>
    <cellStyle name="표준 4 2 2" xfId="620"/>
    <cellStyle name="표준 4 2 3" xfId="844"/>
    <cellStyle name="표준 4 3" xfId="305"/>
    <cellStyle name="표준 4 3 2" xfId="845"/>
    <cellStyle name="표준 4 4" xfId="306"/>
    <cellStyle name="표준 4 4 2" xfId="846"/>
    <cellStyle name="표준 4 5" xfId="621"/>
    <cellStyle name="표준 40" xfId="622"/>
    <cellStyle name="표준 41" xfId="623"/>
    <cellStyle name="표준 42" xfId="624"/>
    <cellStyle name="표준 43" xfId="625"/>
    <cellStyle name="표준 44" xfId="626"/>
    <cellStyle name="표준 45" xfId="627"/>
    <cellStyle name="표준 46" xfId="628"/>
    <cellStyle name="표준 47" xfId="629"/>
    <cellStyle name="표준 48" xfId="630"/>
    <cellStyle name="표준 49" xfId="631"/>
    <cellStyle name="표준 5" xfId="307"/>
    <cellStyle name="표준 5 2" xfId="632"/>
    <cellStyle name="표준 5 3" xfId="633"/>
    <cellStyle name="표준 5 4" xfId="634"/>
    <cellStyle name="표준 50" xfId="635"/>
    <cellStyle name="표준 51" xfId="636"/>
    <cellStyle name="표준 52" xfId="637"/>
    <cellStyle name="표준 53" xfId="638"/>
    <cellStyle name="표준 54" xfId="639"/>
    <cellStyle name="표준 55" xfId="640"/>
    <cellStyle name="표준 56" xfId="641"/>
    <cellStyle name="표준 57" xfId="642"/>
    <cellStyle name="표준 58" xfId="643"/>
    <cellStyle name="표준 59" xfId="310"/>
    <cellStyle name="표준 6" xfId="308"/>
    <cellStyle name="표준 6 2" xfId="644"/>
    <cellStyle name="표준 6 2 2" xfId="645"/>
    <cellStyle name="표준 6 3" xfId="646"/>
    <cellStyle name="표준 6 3 2" xfId="647"/>
    <cellStyle name="표준 6 4" xfId="648"/>
    <cellStyle name="표준 6 5" xfId="649"/>
    <cellStyle name="표준 6 6" xfId="650"/>
    <cellStyle name="표준 6 7" xfId="847"/>
    <cellStyle name="표준 6 8" xfId="856"/>
    <cellStyle name="표준 60" xfId="651"/>
    <cellStyle name="표준 61" xfId="652"/>
    <cellStyle name="표준 62" xfId="653"/>
    <cellStyle name="표준 63" xfId="654"/>
    <cellStyle name="표준 64" xfId="655"/>
    <cellStyle name="표준 65" xfId="656"/>
    <cellStyle name="표준 66" xfId="657"/>
    <cellStyle name="표준 67" xfId="658"/>
    <cellStyle name="표준 68" xfId="659"/>
    <cellStyle name="표준 69" xfId="660"/>
    <cellStyle name="표준 7" xfId="661"/>
    <cellStyle name="표준 7 2" xfId="662"/>
    <cellStyle name="표준 7 3" xfId="663"/>
    <cellStyle name="표준 7 4" xfId="664"/>
    <cellStyle name="표준 7 5" xfId="857"/>
    <cellStyle name="표준 70" xfId="665"/>
    <cellStyle name="표준 71" xfId="666"/>
    <cellStyle name="표준 72" xfId="667"/>
    <cellStyle name="표준 73" xfId="668"/>
    <cellStyle name="표준 74" xfId="669"/>
    <cellStyle name="표준 79" xfId="670"/>
    <cellStyle name="표준 8" xfId="671"/>
    <cellStyle name="표준 8 2" xfId="672"/>
    <cellStyle name="표준 8 3" xfId="673"/>
    <cellStyle name="표준 8 4" xfId="674"/>
    <cellStyle name="표준 8 5" xfId="858"/>
    <cellStyle name="표준 80" xfId="675"/>
    <cellStyle name="표준 87" xfId="676"/>
    <cellStyle name="표준 88" xfId="677"/>
    <cellStyle name="표준 89" xfId="678"/>
    <cellStyle name="표준 9" xfId="679"/>
    <cellStyle name="표준 9 2" xfId="680"/>
    <cellStyle name="표준 9 3" xfId="681"/>
    <cellStyle name="표준 9 4" xfId="682"/>
    <cellStyle name="표준 90" xfId="683"/>
    <cellStyle name="표준 91" xfId="684"/>
    <cellStyle name="표준 92" xfId="685"/>
    <cellStyle name="표준 94" xfId="686"/>
    <cellStyle name="표준 95" xfId="687"/>
    <cellStyle name="표준 96" xfId="688"/>
    <cellStyle name="표준 97" xfId="689"/>
    <cellStyle name="표준 98" xfId="690"/>
    <cellStyle name="표준 99" xfId="691"/>
    <cellStyle name="표준_030인구" xfId="311"/>
    <cellStyle name="표준_100주택건설" xfId="700"/>
    <cellStyle name="표준_1011하천부지점용" xfId="702"/>
    <cellStyle name="표준_1013도로시설물 - 도" xfId="701"/>
    <cellStyle name="표준_1014도로교통교량" xfId="704"/>
    <cellStyle name="표준_5.용도지역" xfId="697"/>
    <cellStyle name="표준_Sheet1" xfId="309"/>
    <cellStyle name="표준_Sheet2" xfId="698"/>
    <cellStyle name="표준_건설과" xfId="696"/>
    <cellStyle name="표준_도로교통2" xfId="699"/>
    <cellStyle name="표준_통계표변경양식" xfId="1"/>
    <cellStyle name="하이퍼링크 2" xfId="692"/>
    <cellStyle name="합산" xfId="693"/>
    <cellStyle name="화폐기호" xfId="694"/>
    <cellStyle name="화폐기호0" xfId="6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1"/>
  <sheetViews>
    <sheetView showGridLines="0" tabSelected="1" view="pageBreakPreview" zoomScaleNormal="75" zoomScaleSheetLayoutView="100" workbookViewId="0">
      <selection activeCell="B15" sqref="B15"/>
    </sheetView>
  </sheetViews>
  <sheetFormatPr defaultRowHeight="15.75"/>
  <cols>
    <col min="1" max="1" width="9.75" style="38" customWidth="1"/>
    <col min="2" max="2" width="16.125" style="38" customWidth="1"/>
    <col min="3" max="3" width="15.375" style="38" customWidth="1"/>
    <col min="4" max="4" width="11" style="39" customWidth="1"/>
    <col min="5" max="5" width="13.875" style="39" customWidth="1"/>
    <col min="6" max="6" width="19.625" style="39" customWidth="1"/>
    <col min="7" max="7" width="15.125" style="39" customWidth="1"/>
    <col min="8" max="8" width="20.25" style="39" customWidth="1"/>
    <col min="9" max="9" width="19.375" style="39" bestFit="1" customWidth="1"/>
    <col min="10" max="10" width="16.375" style="38" customWidth="1"/>
    <col min="11" max="11" width="17.375" style="39" customWidth="1"/>
    <col min="12" max="12" width="3.25" style="39" customWidth="1"/>
    <col min="13" max="13" width="3.125" style="39" customWidth="1"/>
    <col min="14" max="16384" width="9" style="39"/>
  </cols>
  <sheetData>
    <row r="1" spans="1:11" s="3" customFormat="1" ht="35.1" customHeight="1">
      <c r="A1" s="1"/>
      <c r="B1" s="1"/>
      <c r="C1" s="2"/>
      <c r="J1" s="2"/>
    </row>
    <row r="2" spans="1:11" s="4" customFormat="1" ht="20.25">
      <c r="A2" s="661" t="s">
        <v>0</v>
      </c>
      <c r="B2" s="661"/>
      <c r="C2" s="661"/>
      <c r="D2" s="661"/>
      <c r="E2" s="661"/>
      <c r="F2" s="661" t="s">
        <v>1</v>
      </c>
      <c r="G2" s="661"/>
      <c r="H2" s="661"/>
      <c r="I2" s="661"/>
      <c r="J2" s="661"/>
      <c r="K2" s="661"/>
    </row>
    <row r="3" spans="1:11" s="7" customFormat="1" ht="12">
      <c r="A3" s="5"/>
      <c r="B3" s="5"/>
      <c r="C3" s="5"/>
      <c r="D3" s="6"/>
      <c r="E3" s="6"/>
      <c r="F3" s="5"/>
      <c r="G3" s="6"/>
      <c r="H3" s="6"/>
      <c r="I3" s="6"/>
      <c r="J3" s="5"/>
      <c r="K3" s="6"/>
    </row>
    <row r="4" spans="1:11" s="10" customFormat="1" thickBot="1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9" t="s">
        <v>3</v>
      </c>
    </row>
    <row r="5" spans="1:11" s="12" customFormat="1" ht="48.75" customHeight="1">
      <c r="A5" s="662" t="s">
        <v>4</v>
      </c>
      <c r="B5" s="11" t="s">
        <v>5</v>
      </c>
      <c r="C5" s="665" t="s">
        <v>6</v>
      </c>
      <c r="D5" s="666"/>
      <c r="E5" s="666"/>
      <c r="F5" s="666"/>
      <c r="G5" s="666"/>
      <c r="H5" s="666"/>
      <c r="I5" s="666"/>
      <c r="J5" s="667"/>
      <c r="K5" s="668" t="s">
        <v>7</v>
      </c>
    </row>
    <row r="6" spans="1:11" s="12" customFormat="1" ht="27" customHeight="1">
      <c r="A6" s="663"/>
      <c r="B6" s="671" t="s">
        <v>8</v>
      </c>
      <c r="C6" s="13" t="s">
        <v>9</v>
      </c>
      <c r="D6" s="14" t="s">
        <v>10</v>
      </c>
      <c r="E6" s="15"/>
      <c r="F6" s="15" t="s">
        <v>11</v>
      </c>
      <c r="G6" s="13" t="s">
        <v>12</v>
      </c>
      <c r="H6" s="13" t="s">
        <v>13</v>
      </c>
      <c r="I6" s="16" t="s">
        <v>14</v>
      </c>
      <c r="J6" s="17" t="s">
        <v>15</v>
      </c>
      <c r="K6" s="669"/>
    </row>
    <row r="7" spans="1:11" s="12" customFormat="1" ht="40.5">
      <c r="A7" s="664"/>
      <c r="B7" s="672"/>
      <c r="C7" s="651" t="s">
        <v>16</v>
      </c>
      <c r="D7" s="652" t="s">
        <v>17</v>
      </c>
      <c r="E7" s="653" t="s">
        <v>18</v>
      </c>
      <c r="F7" s="654" t="s">
        <v>19</v>
      </c>
      <c r="G7" s="649" t="s">
        <v>20</v>
      </c>
      <c r="H7" s="648" t="s">
        <v>21</v>
      </c>
      <c r="I7" s="651" t="s">
        <v>22</v>
      </c>
      <c r="J7" s="651" t="s">
        <v>23</v>
      </c>
      <c r="K7" s="670"/>
    </row>
    <row r="8" spans="1:11" s="18" customFormat="1" ht="29.25" customHeight="1">
      <c r="A8" s="19" t="s">
        <v>24</v>
      </c>
      <c r="B8" s="20">
        <v>33271</v>
      </c>
      <c r="C8" s="20">
        <v>38246</v>
      </c>
      <c r="D8" s="20">
        <v>25841</v>
      </c>
      <c r="E8" s="20">
        <v>4905</v>
      </c>
      <c r="F8" s="20">
        <v>9898</v>
      </c>
      <c r="G8" s="20">
        <v>827</v>
      </c>
      <c r="H8" s="20">
        <v>1327</v>
      </c>
      <c r="I8" s="20">
        <v>353</v>
      </c>
      <c r="J8" s="21">
        <v>114.95296203901295</v>
      </c>
      <c r="K8" s="22" t="s">
        <v>24</v>
      </c>
    </row>
    <row r="9" spans="1:11" s="25" customFormat="1" ht="29.25" customHeight="1">
      <c r="A9" s="23" t="s">
        <v>25</v>
      </c>
      <c r="B9" s="20">
        <v>33769.730049999998</v>
      </c>
      <c r="C9" s="20">
        <v>39295</v>
      </c>
      <c r="D9" s="20">
        <v>26346</v>
      </c>
      <c r="E9" s="20">
        <v>5253</v>
      </c>
      <c r="F9" s="20">
        <v>10245</v>
      </c>
      <c r="G9" s="20">
        <v>827</v>
      </c>
      <c r="H9" s="20">
        <v>1524</v>
      </c>
      <c r="I9" s="20">
        <v>353</v>
      </c>
      <c r="J9" s="21">
        <v>116.36160532470707</v>
      </c>
      <c r="K9" s="24" t="s">
        <v>25</v>
      </c>
    </row>
    <row r="10" spans="1:11" s="25" customFormat="1" ht="29.25" customHeight="1">
      <c r="A10" s="23" t="s">
        <v>26</v>
      </c>
      <c r="B10" s="20">
        <v>34478.891000000003</v>
      </c>
      <c r="C10" s="20">
        <v>41579</v>
      </c>
      <c r="D10" s="20">
        <v>26616</v>
      </c>
      <c r="E10" s="20">
        <v>5617</v>
      </c>
      <c r="F10" s="20">
        <v>12196</v>
      </c>
      <c r="G10" s="20">
        <v>827</v>
      </c>
      <c r="H10" s="20">
        <v>1587</v>
      </c>
      <c r="I10" s="20">
        <v>353</v>
      </c>
      <c r="J10" s="21">
        <v>120.59262578950116</v>
      </c>
      <c r="K10" s="24" t="s">
        <v>26</v>
      </c>
    </row>
    <row r="11" spans="1:11" s="25" customFormat="1" ht="29.25" customHeight="1">
      <c r="A11" s="23" t="s">
        <v>27</v>
      </c>
      <c r="B11" s="20">
        <v>41008</v>
      </c>
      <c r="C11" s="20">
        <v>43996</v>
      </c>
      <c r="D11" s="20">
        <v>26880</v>
      </c>
      <c r="E11" s="20">
        <v>5675</v>
      </c>
      <c r="F11" s="20">
        <v>14289</v>
      </c>
      <c r="G11" s="20">
        <v>856</v>
      </c>
      <c r="H11" s="20">
        <v>1618</v>
      </c>
      <c r="I11" s="20">
        <v>353</v>
      </c>
      <c r="J11" s="21">
        <v>121.12514631291455</v>
      </c>
      <c r="K11" s="24" t="s">
        <v>27</v>
      </c>
    </row>
    <row r="12" spans="1:11" s="25" customFormat="1" ht="29.25" customHeight="1">
      <c r="A12" s="23" t="s">
        <v>704</v>
      </c>
      <c r="B12" s="20">
        <v>43555</v>
      </c>
      <c r="C12" s="20">
        <v>49193</v>
      </c>
      <c r="D12" s="20">
        <v>27112</v>
      </c>
      <c r="E12" s="20">
        <v>5845</v>
      </c>
      <c r="F12" s="20">
        <v>19214</v>
      </c>
      <c r="G12" s="20">
        <v>856</v>
      </c>
      <c r="H12" s="20">
        <v>1658</v>
      </c>
      <c r="I12" s="20">
        <v>353</v>
      </c>
      <c r="J12" s="21">
        <v>126.36436689243484</v>
      </c>
      <c r="K12" s="24" t="s">
        <v>704</v>
      </c>
    </row>
    <row r="13" spans="1:11" s="30" customFormat="1" ht="29.25" customHeight="1">
      <c r="A13" s="26" t="s">
        <v>705</v>
      </c>
      <c r="B13" s="27">
        <f t="shared" ref="B13:I13" si="0">SUM(B14:B24)</f>
        <v>44833</v>
      </c>
      <c r="C13" s="27">
        <f>SUM(C14:C24)</f>
        <v>49953</v>
      </c>
      <c r="D13" s="27">
        <f t="shared" si="0"/>
        <v>27393</v>
      </c>
      <c r="E13" s="27">
        <f t="shared" si="0"/>
        <v>6141</v>
      </c>
      <c r="F13" s="27">
        <f>SUM(F14:F24)</f>
        <v>19646</v>
      </c>
      <c r="G13" s="27">
        <f t="shared" si="0"/>
        <v>856</v>
      </c>
      <c r="H13" s="27">
        <f t="shared" si="0"/>
        <v>1705</v>
      </c>
      <c r="I13" s="27">
        <f t="shared" si="0"/>
        <v>353</v>
      </c>
      <c r="J13" s="28">
        <f t="shared" ref="J13:J24" si="1">C13/B13*100</f>
        <v>111.42015925768965</v>
      </c>
      <c r="K13" s="29" t="s">
        <v>705</v>
      </c>
    </row>
    <row r="14" spans="1:11" s="25" customFormat="1" ht="29.25" customHeight="1">
      <c r="A14" s="31" t="s">
        <v>28</v>
      </c>
      <c r="B14" s="601">
        <v>17137</v>
      </c>
      <c r="C14" s="20">
        <f>SUM(D14,F14,G14,H14,I14)</f>
        <v>17764</v>
      </c>
      <c r="D14" s="601">
        <v>7155</v>
      </c>
      <c r="E14" s="601">
        <v>3807</v>
      </c>
      <c r="F14" s="601">
        <v>8622</v>
      </c>
      <c r="G14" s="601">
        <v>598</v>
      </c>
      <c r="H14" s="601">
        <v>1197</v>
      </c>
      <c r="I14" s="601">
        <v>192</v>
      </c>
      <c r="J14" s="21">
        <f t="shared" si="1"/>
        <v>103.65875007294159</v>
      </c>
      <c r="K14" s="33" t="s">
        <v>29</v>
      </c>
    </row>
    <row r="15" spans="1:11" s="25" customFormat="1" ht="29.25" customHeight="1">
      <c r="A15" s="31" t="s">
        <v>30</v>
      </c>
      <c r="B15" s="601">
        <v>4702</v>
      </c>
      <c r="C15" s="20">
        <f t="shared" ref="C15:C24" si="2">SUM(D15,F15,G15,H15,I15)</f>
        <v>6313</v>
      </c>
      <c r="D15" s="601">
        <v>4931</v>
      </c>
      <c r="E15" s="601">
        <v>1705</v>
      </c>
      <c r="F15" s="601">
        <v>634</v>
      </c>
      <c r="G15" s="601">
        <v>188</v>
      </c>
      <c r="H15" s="601">
        <v>399</v>
      </c>
      <c r="I15" s="601">
        <v>161</v>
      </c>
      <c r="J15" s="21">
        <f t="shared" si="1"/>
        <v>134.26201616333475</v>
      </c>
      <c r="K15" s="33" t="s">
        <v>31</v>
      </c>
    </row>
    <row r="16" spans="1:11" s="25" customFormat="1" ht="29.25" customHeight="1">
      <c r="A16" s="31" t="s">
        <v>706</v>
      </c>
      <c r="B16" s="601">
        <v>10054</v>
      </c>
      <c r="C16" s="20">
        <f t="shared" si="2"/>
        <v>11483</v>
      </c>
      <c r="D16" s="601">
        <v>1939</v>
      </c>
      <c r="E16" s="601">
        <v>390</v>
      </c>
      <c r="F16" s="601">
        <v>9520</v>
      </c>
      <c r="G16" s="601">
        <v>0</v>
      </c>
      <c r="H16" s="601">
        <v>24</v>
      </c>
      <c r="I16" s="601">
        <v>0</v>
      </c>
      <c r="J16" s="21">
        <f t="shared" si="1"/>
        <v>114.21324845832504</v>
      </c>
      <c r="K16" s="33" t="s">
        <v>707</v>
      </c>
    </row>
    <row r="17" spans="1:11" s="25" customFormat="1" ht="29.25" customHeight="1">
      <c r="A17" s="31" t="s">
        <v>32</v>
      </c>
      <c r="B17" s="601">
        <v>1784</v>
      </c>
      <c r="C17" s="20">
        <f t="shared" si="2"/>
        <v>2063</v>
      </c>
      <c r="D17" s="601">
        <v>1813</v>
      </c>
      <c r="E17" s="601">
        <v>9</v>
      </c>
      <c r="F17" s="601">
        <v>250</v>
      </c>
      <c r="G17" s="601">
        <v>0</v>
      </c>
      <c r="H17" s="601">
        <v>0</v>
      </c>
      <c r="I17" s="601">
        <v>0</v>
      </c>
      <c r="J17" s="21">
        <f t="shared" si="1"/>
        <v>115.63901345291481</v>
      </c>
      <c r="K17" s="33" t="s">
        <v>33</v>
      </c>
    </row>
    <row r="18" spans="1:11" s="25" customFormat="1" ht="29.25" customHeight="1">
      <c r="A18" s="31" t="s">
        <v>34</v>
      </c>
      <c r="B18" s="601">
        <v>1590</v>
      </c>
      <c r="C18" s="20">
        <f t="shared" si="2"/>
        <v>1843</v>
      </c>
      <c r="D18" s="601">
        <v>1787</v>
      </c>
      <c r="E18" s="601">
        <v>2</v>
      </c>
      <c r="F18" s="601">
        <v>0</v>
      </c>
      <c r="G18" s="601">
        <v>0</v>
      </c>
      <c r="H18" s="601">
        <v>56</v>
      </c>
      <c r="I18" s="601">
        <v>0</v>
      </c>
      <c r="J18" s="21">
        <f t="shared" si="1"/>
        <v>115.91194968553459</v>
      </c>
      <c r="K18" s="33" t="s">
        <v>35</v>
      </c>
    </row>
    <row r="19" spans="1:11" s="25" customFormat="1" ht="29.25" customHeight="1">
      <c r="A19" s="31" t="s">
        <v>36</v>
      </c>
      <c r="B19" s="601">
        <v>1597</v>
      </c>
      <c r="C19" s="20">
        <f t="shared" si="2"/>
        <v>1868</v>
      </c>
      <c r="D19" s="601">
        <v>1868</v>
      </c>
      <c r="E19" s="601">
        <v>0</v>
      </c>
      <c r="F19" s="601">
        <v>0</v>
      </c>
      <c r="G19" s="601">
        <v>0</v>
      </c>
      <c r="H19" s="601">
        <v>0</v>
      </c>
      <c r="I19" s="601">
        <v>0</v>
      </c>
      <c r="J19" s="21">
        <f t="shared" si="1"/>
        <v>116.96931747025674</v>
      </c>
      <c r="K19" s="33" t="s">
        <v>37</v>
      </c>
    </row>
    <row r="20" spans="1:11" s="25" customFormat="1" ht="29.25" customHeight="1">
      <c r="A20" s="31" t="s">
        <v>38</v>
      </c>
      <c r="B20" s="601">
        <v>1286</v>
      </c>
      <c r="C20" s="20">
        <f t="shared" si="2"/>
        <v>1299</v>
      </c>
      <c r="D20" s="601">
        <v>1299</v>
      </c>
      <c r="E20" s="601">
        <v>6</v>
      </c>
      <c r="F20" s="601">
        <v>0</v>
      </c>
      <c r="G20" s="601">
        <v>0</v>
      </c>
      <c r="H20" s="601">
        <v>0</v>
      </c>
      <c r="I20" s="601">
        <v>0</v>
      </c>
      <c r="J20" s="21">
        <f t="shared" si="1"/>
        <v>101.01088646967339</v>
      </c>
      <c r="K20" s="33" t="s">
        <v>39</v>
      </c>
    </row>
    <row r="21" spans="1:11" s="25" customFormat="1" ht="29.25" customHeight="1">
      <c r="A21" s="31" t="s">
        <v>40</v>
      </c>
      <c r="B21" s="601">
        <v>1177</v>
      </c>
      <c r="C21" s="20">
        <f t="shared" si="2"/>
        <v>1272</v>
      </c>
      <c r="D21" s="601">
        <v>1256</v>
      </c>
      <c r="E21" s="601">
        <v>0</v>
      </c>
      <c r="F21" s="601">
        <v>0</v>
      </c>
      <c r="G21" s="601">
        <v>16</v>
      </c>
      <c r="H21" s="601">
        <v>0</v>
      </c>
      <c r="I21" s="601">
        <v>0</v>
      </c>
      <c r="J21" s="21">
        <f t="shared" si="1"/>
        <v>108.071367884452</v>
      </c>
      <c r="K21" s="33" t="s">
        <v>41</v>
      </c>
    </row>
    <row r="22" spans="1:11" s="25" customFormat="1" ht="29.25" customHeight="1">
      <c r="A22" s="31" t="s">
        <v>42</v>
      </c>
      <c r="B22" s="601">
        <v>1702</v>
      </c>
      <c r="C22" s="20">
        <f t="shared" si="2"/>
        <v>1918</v>
      </c>
      <c r="D22" s="601">
        <v>1882</v>
      </c>
      <c r="E22" s="601">
        <v>165</v>
      </c>
      <c r="F22" s="601">
        <v>0</v>
      </c>
      <c r="G22" s="601">
        <v>36</v>
      </c>
      <c r="H22" s="601">
        <v>0</v>
      </c>
      <c r="I22" s="601">
        <v>0</v>
      </c>
      <c r="J22" s="21">
        <f t="shared" si="1"/>
        <v>112.69095182138659</v>
      </c>
      <c r="K22" s="33" t="s">
        <v>43</v>
      </c>
    </row>
    <row r="23" spans="1:11" s="25" customFormat="1" ht="29.25" customHeight="1">
      <c r="A23" s="31" t="s">
        <v>44</v>
      </c>
      <c r="B23" s="601">
        <v>1883</v>
      </c>
      <c r="C23" s="20">
        <f t="shared" si="2"/>
        <v>1911</v>
      </c>
      <c r="D23" s="601">
        <v>1882</v>
      </c>
      <c r="E23" s="601">
        <v>57</v>
      </c>
      <c r="F23" s="601">
        <v>0</v>
      </c>
      <c r="G23" s="601">
        <v>0</v>
      </c>
      <c r="H23" s="601">
        <v>29</v>
      </c>
      <c r="I23" s="601">
        <v>0</v>
      </c>
      <c r="J23" s="21">
        <f t="shared" si="1"/>
        <v>101.48698884758365</v>
      </c>
      <c r="K23" s="33" t="s">
        <v>45</v>
      </c>
    </row>
    <row r="24" spans="1:11" s="25" customFormat="1" ht="29.25" customHeight="1" thickBot="1">
      <c r="A24" s="34" t="s">
        <v>46</v>
      </c>
      <c r="B24" s="599">
        <v>1921</v>
      </c>
      <c r="C24" s="20">
        <f t="shared" si="2"/>
        <v>2219</v>
      </c>
      <c r="D24" s="599">
        <v>1581</v>
      </c>
      <c r="E24" s="599">
        <v>0</v>
      </c>
      <c r="F24" s="599">
        <v>620</v>
      </c>
      <c r="G24" s="599">
        <v>18</v>
      </c>
      <c r="H24" s="599">
        <v>0</v>
      </c>
      <c r="I24" s="599">
        <v>0</v>
      </c>
      <c r="J24" s="21">
        <f t="shared" si="1"/>
        <v>115.51275377407599</v>
      </c>
      <c r="K24" s="35" t="s">
        <v>47</v>
      </c>
    </row>
    <row r="25" spans="1:11" s="25" customFormat="1" ht="29.25" customHeight="1">
      <c r="A25" s="659" t="s">
        <v>48</v>
      </c>
      <c r="B25" s="659"/>
      <c r="C25" s="659"/>
      <c r="D25" s="659"/>
      <c r="E25" s="659"/>
      <c r="F25" s="659"/>
      <c r="G25" s="659"/>
      <c r="H25" s="659"/>
      <c r="I25" s="659"/>
      <c r="J25" s="659"/>
      <c r="K25" s="659"/>
    </row>
    <row r="26" spans="1:11" s="25" customFormat="1" ht="23.25" customHeight="1">
      <c r="A26" s="660" t="s">
        <v>49</v>
      </c>
      <c r="B26" s="660"/>
      <c r="C26" s="36"/>
      <c r="D26" s="36"/>
      <c r="E26" s="36"/>
      <c r="F26" s="660" t="s">
        <v>50</v>
      </c>
      <c r="G26" s="660"/>
      <c r="H26" s="660"/>
      <c r="I26" s="660"/>
      <c r="J26" s="660"/>
      <c r="K26" s="660"/>
    </row>
    <row r="27" spans="1:11" s="10" customFormat="1" ht="24" hidden="1" customHeight="1"/>
    <row r="28" spans="1:11" s="10" customFormat="1" ht="2.25" hidden="1" customHeight="1">
      <c r="A28" s="37"/>
      <c r="B28" s="37"/>
      <c r="C28" s="37"/>
      <c r="J28" s="37"/>
    </row>
    <row r="29" spans="1:11" s="10" customFormat="1" ht="24" hidden="1" customHeight="1">
      <c r="A29" s="37"/>
      <c r="B29" s="37"/>
      <c r="C29" s="37"/>
      <c r="J29" s="37"/>
    </row>
    <row r="30" spans="1:11" s="10" customFormat="1" ht="24" hidden="1" customHeight="1">
      <c r="A30" s="37"/>
      <c r="B30" s="37"/>
      <c r="C30" s="37"/>
      <c r="J30" s="37"/>
    </row>
    <row r="31" spans="1:11" ht="24" customHeight="1"/>
  </sheetData>
  <mergeCells count="9">
    <mergeCell ref="A25:K25"/>
    <mergeCell ref="A26:B26"/>
    <mergeCell ref="F26:K26"/>
    <mergeCell ref="A2:E2"/>
    <mergeCell ref="F2:K2"/>
    <mergeCell ref="A5:A7"/>
    <mergeCell ref="C5:J5"/>
    <mergeCell ref="K5:K7"/>
    <mergeCell ref="B6:B7"/>
  </mergeCells>
  <phoneticPr fontId="4" type="noConversion"/>
  <printOptions horizontalCentered="1" gridLinesSet="0"/>
  <pageMargins left="0.27559055118110237" right="0.43307086614173229" top="0.78740157480314965" bottom="0.39370078740157483" header="0.39370078740157483" footer="0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H51"/>
  <sheetViews>
    <sheetView showGridLines="0" view="pageBreakPreview" zoomScaleNormal="75" workbookViewId="0">
      <selection activeCell="A17" sqref="A17"/>
    </sheetView>
  </sheetViews>
  <sheetFormatPr defaultRowHeight="15.75"/>
  <cols>
    <col min="1" max="1" width="11.25" style="38" customWidth="1"/>
    <col min="2" max="2" width="10.625" style="38" customWidth="1"/>
    <col min="3" max="3" width="10.75" style="39" customWidth="1"/>
    <col min="4" max="4" width="13.125" style="38" customWidth="1"/>
    <col min="5" max="5" width="10" style="39" customWidth="1"/>
    <col min="6" max="6" width="10.25" style="39" customWidth="1"/>
    <col min="7" max="7" width="11.375" style="39" customWidth="1"/>
    <col min="8" max="8" width="14.125" style="38" customWidth="1"/>
    <col min="9" max="256" width="9" style="39"/>
    <col min="257" max="257" width="11.25" style="39" customWidth="1"/>
    <col min="258" max="258" width="10.625" style="39" customWidth="1"/>
    <col min="259" max="259" width="10.75" style="39" customWidth="1"/>
    <col min="260" max="260" width="13.125" style="39" customWidth="1"/>
    <col min="261" max="261" width="10" style="39" customWidth="1"/>
    <col min="262" max="262" width="10.25" style="39" customWidth="1"/>
    <col min="263" max="263" width="11.375" style="39" customWidth="1"/>
    <col min="264" max="264" width="14.125" style="39" customWidth="1"/>
    <col min="265" max="512" width="9" style="39"/>
    <col min="513" max="513" width="11.25" style="39" customWidth="1"/>
    <col min="514" max="514" width="10.625" style="39" customWidth="1"/>
    <col min="515" max="515" width="10.75" style="39" customWidth="1"/>
    <col min="516" max="516" width="13.125" style="39" customWidth="1"/>
    <col min="517" max="517" width="10" style="39" customWidth="1"/>
    <col min="518" max="518" width="10.25" style="39" customWidth="1"/>
    <col min="519" max="519" width="11.375" style="39" customWidth="1"/>
    <col min="520" max="520" width="14.125" style="39" customWidth="1"/>
    <col min="521" max="768" width="9" style="39"/>
    <col min="769" max="769" width="11.25" style="39" customWidth="1"/>
    <col min="770" max="770" width="10.625" style="39" customWidth="1"/>
    <col min="771" max="771" width="10.75" style="39" customWidth="1"/>
    <col min="772" max="772" width="13.125" style="39" customWidth="1"/>
    <col min="773" max="773" width="10" style="39" customWidth="1"/>
    <col min="774" max="774" width="10.25" style="39" customWidth="1"/>
    <col min="775" max="775" width="11.375" style="39" customWidth="1"/>
    <col min="776" max="776" width="14.125" style="39" customWidth="1"/>
    <col min="777" max="1024" width="9" style="39"/>
    <col min="1025" max="1025" width="11.25" style="39" customWidth="1"/>
    <col min="1026" max="1026" width="10.625" style="39" customWidth="1"/>
    <col min="1027" max="1027" width="10.75" style="39" customWidth="1"/>
    <col min="1028" max="1028" width="13.125" style="39" customWidth="1"/>
    <col min="1029" max="1029" width="10" style="39" customWidth="1"/>
    <col min="1030" max="1030" width="10.25" style="39" customWidth="1"/>
    <col min="1031" max="1031" width="11.375" style="39" customWidth="1"/>
    <col min="1032" max="1032" width="14.125" style="39" customWidth="1"/>
    <col min="1033" max="1280" width="9" style="39"/>
    <col min="1281" max="1281" width="11.25" style="39" customWidth="1"/>
    <col min="1282" max="1282" width="10.625" style="39" customWidth="1"/>
    <col min="1283" max="1283" width="10.75" style="39" customWidth="1"/>
    <col min="1284" max="1284" width="13.125" style="39" customWidth="1"/>
    <col min="1285" max="1285" width="10" style="39" customWidth="1"/>
    <col min="1286" max="1286" width="10.25" style="39" customWidth="1"/>
    <col min="1287" max="1287" width="11.375" style="39" customWidth="1"/>
    <col min="1288" max="1288" width="14.125" style="39" customWidth="1"/>
    <col min="1289" max="1536" width="9" style="39"/>
    <col min="1537" max="1537" width="11.25" style="39" customWidth="1"/>
    <col min="1538" max="1538" width="10.625" style="39" customWidth="1"/>
    <col min="1539" max="1539" width="10.75" style="39" customWidth="1"/>
    <col min="1540" max="1540" width="13.125" style="39" customWidth="1"/>
    <col min="1541" max="1541" width="10" style="39" customWidth="1"/>
    <col min="1542" max="1542" width="10.25" style="39" customWidth="1"/>
    <col min="1543" max="1543" width="11.375" style="39" customWidth="1"/>
    <col min="1544" max="1544" width="14.125" style="39" customWidth="1"/>
    <col min="1545" max="1792" width="9" style="39"/>
    <col min="1793" max="1793" width="11.25" style="39" customWidth="1"/>
    <col min="1794" max="1794" width="10.625" style="39" customWidth="1"/>
    <col min="1795" max="1795" width="10.75" style="39" customWidth="1"/>
    <col min="1796" max="1796" width="13.125" style="39" customWidth="1"/>
    <col min="1797" max="1797" width="10" style="39" customWidth="1"/>
    <col min="1798" max="1798" width="10.25" style="39" customWidth="1"/>
    <col min="1799" max="1799" width="11.375" style="39" customWidth="1"/>
    <col min="1800" max="1800" width="14.125" style="39" customWidth="1"/>
    <col min="1801" max="2048" width="9" style="39"/>
    <col min="2049" max="2049" width="11.25" style="39" customWidth="1"/>
    <col min="2050" max="2050" width="10.625" style="39" customWidth="1"/>
    <col min="2051" max="2051" width="10.75" style="39" customWidth="1"/>
    <col min="2052" max="2052" width="13.125" style="39" customWidth="1"/>
    <col min="2053" max="2053" width="10" style="39" customWidth="1"/>
    <col min="2054" max="2054" width="10.25" style="39" customWidth="1"/>
    <col min="2055" max="2055" width="11.375" style="39" customWidth="1"/>
    <col min="2056" max="2056" width="14.125" style="39" customWidth="1"/>
    <col min="2057" max="2304" width="9" style="39"/>
    <col min="2305" max="2305" width="11.25" style="39" customWidth="1"/>
    <col min="2306" max="2306" width="10.625" style="39" customWidth="1"/>
    <col min="2307" max="2307" width="10.75" style="39" customWidth="1"/>
    <col min="2308" max="2308" width="13.125" style="39" customWidth="1"/>
    <col min="2309" max="2309" width="10" style="39" customWidth="1"/>
    <col min="2310" max="2310" width="10.25" style="39" customWidth="1"/>
    <col min="2311" max="2311" width="11.375" style="39" customWidth="1"/>
    <col min="2312" max="2312" width="14.125" style="39" customWidth="1"/>
    <col min="2313" max="2560" width="9" style="39"/>
    <col min="2561" max="2561" width="11.25" style="39" customWidth="1"/>
    <col min="2562" max="2562" width="10.625" style="39" customWidth="1"/>
    <col min="2563" max="2563" width="10.75" style="39" customWidth="1"/>
    <col min="2564" max="2564" width="13.125" style="39" customWidth="1"/>
    <col min="2565" max="2565" width="10" style="39" customWidth="1"/>
    <col min="2566" max="2566" width="10.25" style="39" customWidth="1"/>
    <col min="2567" max="2567" width="11.375" style="39" customWidth="1"/>
    <col min="2568" max="2568" width="14.125" style="39" customWidth="1"/>
    <col min="2569" max="2816" width="9" style="39"/>
    <col min="2817" max="2817" width="11.25" style="39" customWidth="1"/>
    <col min="2818" max="2818" width="10.625" style="39" customWidth="1"/>
    <col min="2819" max="2819" width="10.75" style="39" customWidth="1"/>
    <col min="2820" max="2820" width="13.125" style="39" customWidth="1"/>
    <col min="2821" max="2821" width="10" style="39" customWidth="1"/>
    <col min="2822" max="2822" width="10.25" style="39" customWidth="1"/>
    <col min="2823" max="2823" width="11.375" style="39" customWidth="1"/>
    <col min="2824" max="2824" width="14.125" style="39" customWidth="1"/>
    <col min="2825" max="3072" width="9" style="39"/>
    <col min="3073" max="3073" width="11.25" style="39" customWidth="1"/>
    <col min="3074" max="3074" width="10.625" style="39" customWidth="1"/>
    <col min="3075" max="3075" width="10.75" style="39" customWidth="1"/>
    <col min="3076" max="3076" width="13.125" style="39" customWidth="1"/>
    <col min="3077" max="3077" width="10" style="39" customWidth="1"/>
    <col min="3078" max="3078" width="10.25" style="39" customWidth="1"/>
    <col min="3079" max="3079" width="11.375" style="39" customWidth="1"/>
    <col min="3080" max="3080" width="14.125" style="39" customWidth="1"/>
    <col min="3081" max="3328" width="9" style="39"/>
    <col min="3329" max="3329" width="11.25" style="39" customWidth="1"/>
    <col min="3330" max="3330" width="10.625" style="39" customWidth="1"/>
    <col min="3331" max="3331" width="10.75" style="39" customWidth="1"/>
    <col min="3332" max="3332" width="13.125" style="39" customWidth="1"/>
    <col min="3333" max="3333" width="10" style="39" customWidth="1"/>
    <col min="3334" max="3334" width="10.25" style="39" customWidth="1"/>
    <col min="3335" max="3335" width="11.375" style="39" customWidth="1"/>
    <col min="3336" max="3336" width="14.125" style="39" customWidth="1"/>
    <col min="3337" max="3584" width="9" style="39"/>
    <col min="3585" max="3585" width="11.25" style="39" customWidth="1"/>
    <col min="3586" max="3586" width="10.625" style="39" customWidth="1"/>
    <col min="3587" max="3587" width="10.75" style="39" customWidth="1"/>
    <col min="3588" max="3588" width="13.125" style="39" customWidth="1"/>
    <col min="3589" max="3589" width="10" style="39" customWidth="1"/>
    <col min="3590" max="3590" width="10.25" style="39" customWidth="1"/>
    <col min="3591" max="3591" width="11.375" style="39" customWidth="1"/>
    <col min="3592" max="3592" width="14.125" style="39" customWidth="1"/>
    <col min="3593" max="3840" width="9" style="39"/>
    <col min="3841" max="3841" width="11.25" style="39" customWidth="1"/>
    <col min="3842" max="3842" width="10.625" style="39" customWidth="1"/>
    <col min="3843" max="3843" width="10.75" style="39" customWidth="1"/>
    <col min="3844" max="3844" width="13.125" style="39" customWidth="1"/>
    <col min="3845" max="3845" width="10" style="39" customWidth="1"/>
    <col min="3846" max="3846" width="10.25" style="39" customWidth="1"/>
    <col min="3847" max="3847" width="11.375" style="39" customWidth="1"/>
    <col min="3848" max="3848" width="14.125" style="39" customWidth="1"/>
    <col min="3849" max="4096" width="9" style="39"/>
    <col min="4097" max="4097" width="11.25" style="39" customWidth="1"/>
    <col min="4098" max="4098" width="10.625" style="39" customWidth="1"/>
    <col min="4099" max="4099" width="10.75" style="39" customWidth="1"/>
    <col min="4100" max="4100" width="13.125" style="39" customWidth="1"/>
    <col min="4101" max="4101" width="10" style="39" customWidth="1"/>
    <col min="4102" max="4102" width="10.25" style="39" customWidth="1"/>
    <col min="4103" max="4103" width="11.375" style="39" customWidth="1"/>
    <col min="4104" max="4104" width="14.125" style="39" customWidth="1"/>
    <col min="4105" max="4352" width="9" style="39"/>
    <col min="4353" max="4353" width="11.25" style="39" customWidth="1"/>
    <col min="4354" max="4354" width="10.625" style="39" customWidth="1"/>
    <col min="4355" max="4355" width="10.75" style="39" customWidth="1"/>
    <col min="4356" max="4356" width="13.125" style="39" customWidth="1"/>
    <col min="4357" max="4357" width="10" style="39" customWidth="1"/>
    <col min="4358" max="4358" width="10.25" style="39" customWidth="1"/>
    <col min="4359" max="4359" width="11.375" style="39" customWidth="1"/>
    <col min="4360" max="4360" width="14.125" style="39" customWidth="1"/>
    <col min="4361" max="4608" width="9" style="39"/>
    <col min="4609" max="4609" width="11.25" style="39" customWidth="1"/>
    <col min="4610" max="4610" width="10.625" style="39" customWidth="1"/>
    <col min="4611" max="4611" width="10.75" style="39" customWidth="1"/>
    <col min="4612" max="4612" width="13.125" style="39" customWidth="1"/>
    <col min="4613" max="4613" width="10" style="39" customWidth="1"/>
    <col min="4614" max="4614" width="10.25" style="39" customWidth="1"/>
    <col min="4615" max="4615" width="11.375" style="39" customWidth="1"/>
    <col min="4616" max="4616" width="14.125" style="39" customWidth="1"/>
    <col min="4617" max="4864" width="9" style="39"/>
    <col min="4865" max="4865" width="11.25" style="39" customWidth="1"/>
    <col min="4866" max="4866" width="10.625" style="39" customWidth="1"/>
    <col min="4867" max="4867" width="10.75" style="39" customWidth="1"/>
    <col min="4868" max="4868" width="13.125" style="39" customWidth="1"/>
    <col min="4869" max="4869" width="10" style="39" customWidth="1"/>
    <col min="4870" max="4870" width="10.25" style="39" customWidth="1"/>
    <col min="4871" max="4871" width="11.375" style="39" customWidth="1"/>
    <col min="4872" max="4872" width="14.125" style="39" customWidth="1"/>
    <col min="4873" max="5120" width="9" style="39"/>
    <col min="5121" max="5121" width="11.25" style="39" customWidth="1"/>
    <col min="5122" max="5122" width="10.625" style="39" customWidth="1"/>
    <col min="5123" max="5123" width="10.75" style="39" customWidth="1"/>
    <col min="5124" max="5124" width="13.125" style="39" customWidth="1"/>
    <col min="5125" max="5125" width="10" style="39" customWidth="1"/>
    <col min="5126" max="5126" width="10.25" style="39" customWidth="1"/>
    <col min="5127" max="5127" width="11.375" style="39" customWidth="1"/>
    <col min="5128" max="5128" width="14.125" style="39" customWidth="1"/>
    <col min="5129" max="5376" width="9" style="39"/>
    <col min="5377" max="5377" width="11.25" style="39" customWidth="1"/>
    <col min="5378" max="5378" width="10.625" style="39" customWidth="1"/>
    <col min="5379" max="5379" width="10.75" style="39" customWidth="1"/>
    <col min="5380" max="5380" width="13.125" style="39" customWidth="1"/>
    <col min="5381" max="5381" width="10" style="39" customWidth="1"/>
    <col min="5382" max="5382" width="10.25" style="39" customWidth="1"/>
    <col min="5383" max="5383" width="11.375" style="39" customWidth="1"/>
    <col min="5384" max="5384" width="14.125" style="39" customWidth="1"/>
    <col min="5385" max="5632" width="9" style="39"/>
    <col min="5633" max="5633" width="11.25" style="39" customWidth="1"/>
    <col min="5634" max="5634" width="10.625" style="39" customWidth="1"/>
    <col min="5635" max="5635" width="10.75" style="39" customWidth="1"/>
    <col min="5636" max="5636" width="13.125" style="39" customWidth="1"/>
    <col min="5637" max="5637" width="10" style="39" customWidth="1"/>
    <col min="5638" max="5638" width="10.25" style="39" customWidth="1"/>
    <col min="5639" max="5639" width="11.375" style="39" customWidth="1"/>
    <col min="5640" max="5640" width="14.125" style="39" customWidth="1"/>
    <col min="5641" max="5888" width="9" style="39"/>
    <col min="5889" max="5889" width="11.25" style="39" customWidth="1"/>
    <col min="5890" max="5890" width="10.625" style="39" customWidth="1"/>
    <col min="5891" max="5891" width="10.75" style="39" customWidth="1"/>
    <col min="5892" max="5892" width="13.125" style="39" customWidth="1"/>
    <col min="5893" max="5893" width="10" style="39" customWidth="1"/>
    <col min="5894" max="5894" width="10.25" style="39" customWidth="1"/>
    <col min="5895" max="5895" width="11.375" style="39" customWidth="1"/>
    <col min="5896" max="5896" width="14.125" style="39" customWidth="1"/>
    <col min="5897" max="6144" width="9" style="39"/>
    <col min="6145" max="6145" width="11.25" style="39" customWidth="1"/>
    <col min="6146" max="6146" width="10.625" style="39" customWidth="1"/>
    <col min="6147" max="6147" width="10.75" style="39" customWidth="1"/>
    <col min="6148" max="6148" width="13.125" style="39" customWidth="1"/>
    <col min="6149" max="6149" width="10" style="39" customWidth="1"/>
    <col min="6150" max="6150" width="10.25" style="39" customWidth="1"/>
    <col min="6151" max="6151" width="11.375" style="39" customWidth="1"/>
    <col min="6152" max="6152" width="14.125" style="39" customWidth="1"/>
    <col min="6153" max="6400" width="9" style="39"/>
    <col min="6401" max="6401" width="11.25" style="39" customWidth="1"/>
    <col min="6402" max="6402" width="10.625" style="39" customWidth="1"/>
    <col min="6403" max="6403" width="10.75" style="39" customWidth="1"/>
    <col min="6404" max="6404" width="13.125" style="39" customWidth="1"/>
    <col min="6405" max="6405" width="10" style="39" customWidth="1"/>
    <col min="6406" max="6406" width="10.25" style="39" customWidth="1"/>
    <col min="6407" max="6407" width="11.375" style="39" customWidth="1"/>
    <col min="6408" max="6408" width="14.125" style="39" customWidth="1"/>
    <col min="6409" max="6656" width="9" style="39"/>
    <col min="6657" max="6657" width="11.25" style="39" customWidth="1"/>
    <col min="6658" max="6658" width="10.625" style="39" customWidth="1"/>
    <col min="6659" max="6659" width="10.75" style="39" customWidth="1"/>
    <col min="6660" max="6660" width="13.125" style="39" customWidth="1"/>
    <col min="6661" max="6661" width="10" style="39" customWidth="1"/>
    <col min="6662" max="6662" width="10.25" style="39" customWidth="1"/>
    <col min="6663" max="6663" width="11.375" style="39" customWidth="1"/>
    <col min="6664" max="6664" width="14.125" style="39" customWidth="1"/>
    <col min="6665" max="6912" width="9" style="39"/>
    <col min="6913" max="6913" width="11.25" style="39" customWidth="1"/>
    <col min="6914" max="6914" width="10.625" style="39" customWidth="1"/>
    <col min="6915" max="6915" width="10.75" style="39" customWidth="1"/>
    <col min="6916" max="6916" width="13.125" style="39" customWidth="1"/>
    <col min="6917" max="6917" width="10" style="39" customWidth="1"/>
    <col min="6918" max="6918" width="10.25" style="39" customWidth="1"/>
    <col min="6919" max="6919" width="11.375" style="39" customWidth="1"/>
    <col min="6920" max="6920" width="14.125" style="39" customWidth="1"/>
    <col min="6921" max="7168" width="9" style="39"/>
    <col min="7169" max="7169" width="11.25" style="39" customWidth="1"/>
    <col min="7170" max="7170" width="10.625" style="39" customWidth="1"/>
    <col min="7171" max="7171" width="10.75" style="39" customWidth="1"/>
    <col min="7172" max="7172" width="13.125" style="39" customWidth="1"/>
    <col min="7173" max="7173" width="10" style="39" customWidth="1"/>
    <col min="7174" max="7174" width="10.25" style="39" customWidth="1"/>
    <col min="7175" max="7175" width="11.375" style="39" customWidth="1"/>
    <col min="7176" max="7176" width="14.125" style="39" customWidth="1"/>
    <col min="7177" max="7424" width="9" style="39"/>
    <col min="7425" max="7425" width="11.25" style="39" customWidth="1"/>
    <col min="7426" max="7426" width="10.625" style="39" customWidth="1"/>
    <col min="7427" max="7427" width="10.75" style="39" customWidth="1"/>
    <col min="7428" max="7428" width="13.125" style="39" customWidth="1"/>
    <col min="7429" max="7429" width="10" style="39" customWidth="1"/>
    <col min="7430" max="7430" width="10.25" style="39" customWidth="1"/>
    <col min="7431" max="7431" width="11.375" style="39" customWidth="1"/>
    <col min="7432" max="7432" width="14.125" style="39" customWidth="1"/>
    <col min="7433" max="7680" width="9" style="39"/>
    <col min="7681" max="7681" width="11.25" style="39" customWidth="1"/>
    <col min="7682" max="7682" width="10.625" style="39" customWidth="1"/>
    <col min="7683" max="7683" width="10.75" style="39" customWidth="1"/>
    <col min="7684" max="7684" width="13.125" style="39" customWidth="1"/>
    <col min="7685" max="7685" width="10" style="39" customWidth="1"/>
    <col min="7686" max="7686" width="10.25" style="39" customWidth="1"/>
    <col min="7687" max="7687" width="11.375" style="39" customWidth="1"/>
    <col min="7688" max="7688" width="14.125" style="39" customWidth="1"/>
    <col min="7689" max="7936" width="9" style="39"/>
    <col min="7937" max="7937" width="11.25" style="39" customWidth="1"/>
    <col min="7938" max="7938" width="10.625" style="39" customWidth="1"/>
    <col min="7939" max="7939" width="10.75" style="39" customWidth="1"/>
    <col min="7940" max="7940" width="13.125" style="39" customWidth="1"/>
    <col min="7941" max="7941" width="10" style="39" customWidth="1"/>
    <col min="7942" max="7942" width="10.25" style="39" customWidth="1"/>
    <col min="7943" max="7943" width="11.375" style="39" customWidth="1"/>
    <col min="7944" max="7944" width="14.125" style="39" customWidth="1"/>
    <col min="7945" max="8192" width="9" style="39"/>
    <col min="8193" max="8193" width="11.25" style="39" customWidth="1"/>
    <col min="8194" max="8194" width="10.625" style="39" customWidth="1"/>
    <col min="8195" max="8195" width="10.75" style="39" customWidth="1"/>
    <col min="8196" max="8196" width="13.125" style="39" customWidth="1"/>
    <col min="8197" max="8197" width="10" style="39" customWidth="1"/>
    <col min="8198" max="8198" width="10.25" style="39" customWidth="1"/>
    <col min="8199" max="8199" width="11.375" style="39" customWidth="1"/>
    <col min="8200" max="8200" width="14.125" style="39" customWidth="1"/>
    <col min="8201" max="8448" width="9" style="39"/>
    <col min="8449" max="8449" width="11.25" style="39" customWidth="1"/>
    <col min="8450" max="8450" width="10.625" style="39" customWidth="1"/>
    <col min="8451" max="8451" width="10.75" style="39" customWidth="1"/>
    <col min="8452" max="8452" width="13.125" style="39" customWidth="1"/>
    <col min="8453" max="8453" width="10" style="39" customWidth="1"/>
    <col min="8454" max="8454" width="10.25" style="39" customWidth="1"/>
    <col min="8455" max="8455" width="11.375" style="39" customWidth="1"/>
    <col min="8456" max="8456" width="14.125" style="39" customWidth="1"/>
    <col min="8457" max="8704" width="9" style="39"/>
    <col min="8705" max="8705" width="11.25" style="39" customWidth="1"/>
    <col min="8706" max="8706" width="10.625" style="39" customWidth="1"/>
    <col min="8707" max="8707" width="10.75" style="39" customWidth="1"/>
    <col min="8708" max="8708" width="13.125" style="39" customWidth="1"/>
    <col min="8709" max="8709" width="10" style="39" customWidth="1"/>
    <col min="8710" max="8710" width="10.25" style="39" customWidth="1"/>
    <col min="8711" max="8711" width="11.375" style="39" customWidth="1"/>
    <col min="8712" max="8712" width="14.125" style="39" customWidth="1"/>
    <col min="8713" max="8960" width="9" style="39"/>
    <col min="8961" max="8961" width="11.25" style="39" customWidth="1"/>
    <col min="8962" max="8962" width="10.625" style="39" customWidth="1"/>
    <col min="8963" max="8963" width="10.75" style="39" customWidth="1"/>
    <col min="8964" max="8964" width="13.125" style="39" customWidth="1"/>
    <col min="8965" max="8965" width="10" style="39" customWidth="1"/>
    <col min="8966" max="8966" width="10.25" style="39" customWidth="1"/>
    <col min="8967" max="8967" width="11.375" style="39" customWidth="1"/>
    <col min="8968" max="8968" width="14.125" style="39" customWidth="1"/>
    <col min="8969" max="9216" width="9" style="39"/>
    <col min="9217" max="9217" width="11.25" style="39" customWidth="1"/>
    <col min="9218" max="9218" width="10.625" style="39" customWidth="1"/>
    <col min="9219" max="9219" width="10.75" style="39" customWidth="1"/>
    <col min="9220" max="9220" width="13.125" style="39" customWidth="1"/>
    <col min="9221" max="9221" width="10" style="39" customWidth="1"/>
    <col min="9222" max="9222" width="10.25" style="39" customWidth="1"/>
    <col min="9223" max="9223" width="11.375" style="39" customWidth="1"/>
    <col min="9224" max="9224" width="14.125" style="39" customWidth="1"/>
    <col min="9225" max="9472" width="9" style="39"/>
    <col min="9473" max="9473" width="11.25" style="39" customWidth="1"/>
    <col min="9474" max="9474" width="10.625" style="39" customWidth="1"/>
    <col min="9475" max="9475" width="10.75" style="39" customWidth="1"/>
    <col min="9476" max="9476" width="13.125" style="39" customWidth="1"/>
    <col min="9477" max="9477" width="10" style="39" customWidth="1"/>
    <col min="9478" max="9478" width="10.25" style="39" customWidth="1"/>
    <col min="9479" max="9479" width="11.375" style="39" customWidth="1"/>
    <col min="9480" max="9480" width="14.125" style="39" customWidth="1"/>
    <col min="9481" max="9728" width="9" style="39"/>
    <col min="9729" max="9729" width="11.25" style="39" customWidth="1"/>
    <col min="9730" max="9730" width="10.625" style="39" customWidth="1"/>
    <col min="9731" max="9731" width="10.75" style="39" customWidth="1"/>
    <col min="9732" max="9732" width="13.125" style="39" customWidth="1"/>
    <col min="9733" max="9733" width="10" style="39" customWidth="1"/>
    <col min="9734" max="9734" width="10.25" style="39" customWidth="1"/>
    <col min="9735" max="9735" width="11.375" style="39" customWidth="1"/>
    <col min="9736" max="9736" width="14.125" style="39" customWidth="1"/>
    <col min="9737" max="9984" width="9" style="39"/>
    <col min="9985" max="9985" width="11.25" style="39" customWidth="1"/>
    <col min="9986" max="9986" width="10.625" style="39" customWidth="1"/>
    <col min="9987" max="9987" width="10.75" style="39" customWidth="1"/>
    <col min="9988" max="9988" width="13.125" style="39" customWidth="1"/>
    <col min="9989" max="9989" width="10" style="39" customWidth="1"/>
    <col min="9990" max="9990" width="10.25" style="39" customWidth="1"/>
    <col min="9991" max="9991" width="11.375" style="39" customWidth="1"/>
    <col min="9992" max="9992" width="14.125" style="39" customWidth="1"/>
    <col min="9993" max="10240" width="9" style="39"/>
    <col min="10241" max="10241" width="11.25" style="39" customWidth="1"/>
    <col min="10242" max="10242" width="10.625" style="39" customWidth="1"/>
    <col min="10243" max="10243" width="10.75" style="39" customWidth="1"/>
    <col min="10244" max="10244" width="13.125" style="39" customWidth="1"/>
    <col min="10245" max="10245" width="10" style="39" customWidth="1"/>
    <col min="10246" max="10246" width="10.25" style="39" customWidth="1"/>
    <col min="10247" max="10247" width="11.375" style="39" customWidth="1"/>
    <col min="10248" max="10248" width="14.125" style="39" customWidth="1"/>
    <col min="10249" max="10496" width="9" style="39"/>
    <col min="10497" max="10497" width="11.25" style="39" customWidth="1"/>
    <col min="10498" max="10498" width="10.625" style="39" customWidth="1"/>
    <col min="10499" max="10499" width="10.75" style="39" customWidth="1"/>
    <col min="10500" max="10500" width="13.125" style="39" customWidth="1"/>
    <col min="10501" max="10501" width="10" style="39" customWidth="1"/>
    <col min="10502" max="10502" width="10.25" style="39" customWidth="1"/>
    <col min="10503" max="10503" width="11.375" style="39" customWidth="1"/>
    <col min="10504" max="10504" width="14.125" style="39" customWidth="1"/>
    <col min="10505" max="10752" width="9" style="39"/>
    <col min="10753" max="10753" width="11.25" style="39" customWidth="1"/>
    <col min="10754" max="10754" width="10.625" style="39" customWidth="1"/>
    <col min="10755" max="10755" width="10.75" style="39" customWidth="1"/>
    <col min="10756" max="10756" width="13.125" style="39" customWidth="1"/>
    <col min="10757" max="10757" width="10" style="39" customWidth="1"/>
    <col min="10758" max="10758" width="10.25" style="39" customWidth="1"/>
    <col min="10759" max="10759" width="11.375" style="39" customWidth="1"/>
    <col min="10760" max="10760" width="14.125" style="39" customWidth="1"/>
    <col min="10761" max="11008" width="9" style="39"/>
    <col min="11009" max="11009" width="11.25" style="39" customWidth="1"/>
    <col min="11010" max="11010" width="10.625" style="39" customWidth="1"/>
    <col min="11011" max="11011" width="10.75" style="39" customWidth="1"/>
    <col min="11012" max="11012" width="13.125" style="39" customWidth="1"/>
    <col min="11013" max="11013" width="10" style="39" customWidth="1"/>
    <col min="11014" max="11014" width="10.25" style="39" customWidth="1"/>
    <col min="11015" max="11015" width="11.375" style="39" customWidth="1"/>
    <col min="11016" max="11016" width="14.125" style="39" customWidth="1"/>
    <col min="11017" max="11264" width="9" style="39"/>
    <col min="11265" max="11265" width="11.25" style="39" customWidth="1"/>
    <col min="11266" max="11266" width="10.625" style="39" customWidth="1"/>
    <col min="11267" max="11267" width="10.75" style="39" customWidth="1"/>
    <col min="11268" max="11268" width="13.125" style="39" customWidth="1"/>
    <col min="11269" max="11269" width="10" style="39" customWidth="1"/>
    <col min="11270" max="11270" width="10.25" style="39" customWidth="1"/>
    <col min="11271" max="11271" width="11.375" style="39" customWidth="1"/>
    <col min="11272" max="11272" width="14.125" style="39" customWidth="1"/>
    <col min="11273" max="11520" width="9" style="39"/>
    <col min="11521" max="11521" width="11.25" style="39" customWidth="1"/>
    <col min="11522" max="11522" width="10.625" style="39" customWidth="1"/>
    <col min="11523" max="11523" width="10.75" style="39" customWidth="1"/>
    <col min="11524" max="11524" width="13.125" style="39" customWidth="1"/>
    <col min="11525" max="11525" width="10" style="39" customWidth="1"/>
    <col min="11526" max="11526" width="10.25" style="39" customWidth="1"/>
    <col min="11527" max="11527" width="11.375" style="39" customWidth="1"/>
    <col min="11528" max="11528" width="14.125" style="39" customWidth="1"/>
    <col min="11529" max="11776" width="9" style="39"/>
    <col min="11777" max="11777" width="11.25" style="39" customWidth="1"/>
    <col min="11778" max="11778" width="10.625" style="39" customWidth="1"/>
    <col min="11779" max="11779" width="10.75" style="39" customWidth="1"/>
    <col min="11780" max="11780" width="13.125" style="39" customWidth="1"/>
    <col min="11781" max="11781" width="10" style="39" customWidth="1"/>
    <col min="11782" max="11782" width="10.25" style="39" customWidth="1"/>
    <col min="11783" max="11783" width="11.375" style="39" customWidth="1"/>
    <col min="11784" max="11784" width="14.125" style="39" customWidth="1"/>
    <col min="11785" max="12032" width="9" style="39"/>
    <col min="12033" max="12033" width="11.25" style="39" customWidth="1"/>
    <col min="12034" max="12034" width="10.625" style="39" customWidth="1"/>
    <col min="12035" max="12035" width="10.75" style="39" customWidth="1"/>
    <col min="12036" max="12036" width="13.125" style="39" customWidth="1"/>
    <col min="12037" max="12037" width="10" style="39" customWidth="1"/>
    <col min="12038" max="12038" width="10.25" style="39" customWidth="1"/>
    <col min="12039" max="12039" width="11.375" style="39" customWidth="1"/>
    <col min="12040" max="12040" width="14.125" style="39" customWidth="1"/>
    <col min="12041" max="12288" width="9" style="39"/>
    <col min="12289" max="12289" width="11.25" style="39" customWidth="1"/>
    <col min="12290" max="12290" width="10.625" style="39" customWidth="1"/>
    <col min="12291" max="12291" width="10.75" style="39" customWidth="1"/>
    <col min="12292" max="12292" width="13.125" style="39" customWidth="1"/>
    <col min="12293" max="12293" width="10" style="39" customWidth="1"/>
    <col min="12294" max="12294" width="10.25" style="39" customWidth="1"/>
    <col min="12295" max="12295" width="11.375" style="39" customWidth="1"/>
    <col min="12296" max="12296" width="14.125" style="39" customWidth="1"/>
    <col min="12297" max="12544" width="9" style="39"/>
    <col min="12545" max="12545" width="11.25" style="39" customWidth="1"/>
    <col min="12546" max="12546" width="10.625" style="39" customWidth="1"/>
    <col min="12547" max="12547" width="10.75" style="39" customWidth="1"/>
    <col min="12548" max="12548" width="13.125" style="39" customWidth="1"/>
    <col min="12549" max="12549" width="10" style="39" customWidth="1"/>
    <col min="12550" max="12550" width="10.25" style="39" customWidth="1"/>
    <col min="12551" max="12551" width="11.375" style="39" customWidth="1"/>
    <col min="12552" max="12552" width="14.125" style="39" customWidth="1"/>
    <col min="12553" max="12800" width="9" style="39"/>
    <col min="12801" max="12801" width="11.25" style="39" customWidth="1"/>
    <col min="12802" max="12802" width="10.625" style="39" customWidth="1"/>
    <col min="12803" max="12803" width="10.75" style="39" customWidth="1"/>
    <col min="12804" max="12804" width="13.125" style="39" customWidth="1"/>
    <col min="12805" max="12805" width="10" style="39" customWidth="1"/>
    <col min="12806" max="12806" width="10.25" style="39" customWidth="1"/>
    <col min="12807" max="12807" width="11.375" style="39" customWidth="1"/>
    <col min="12808" max="12808" width="14.125" style="39" customWidth="1"/>
    <col min="12809" max="13056" width="9" style="39"/>
    <col min="13057" max="13057" width="11.25" style="39" customWidth="1"/>
    <col min="13058" max="13058" width="10.625" style="39" customWidth="1"/>
    <col min="13059" max="13059" width="10.75" style="39" customWidth="1"/>
    <col min="13060" max="13060" width="13.125" style="39" customWidth="1"/>
    <col min="13061" max="13061" width="10" style="39" customWidth="1"/>
    <col min="13062" max="13062" width="10.25" style="39" customWidth="1"/>
    <col min="13063" max="13063" width="11.375" style="39" customWidth="1"/>
    <col min="13064" max="13064" width="14.125" style="39" customWidth="1"/>
    <col min="13065" max="13312" width="9" style="39"/>
    <col min="13313" max="13313" width="11.25" style="39" customWidth="1"/>
    <col min="13314" max="13314" width="10.625" style="39" customWidth="1"/>
    <col min="13315" max="13315" width="10.75" style="39" customWidth="1"/>
    <col min="13316" max="13316" width="13.125" style="39" customWidth="1"/>
    <col min="13317" max="13317" width="10" style="39" customWidth="1"/>
    <col min="13318" max="13318" width="10.25" style="39" customWidth="1"/>
    <col min="13319" max="13319" width="11.375" style="39" customWidth="1"/>
    <col min="13320" max="13320" width="14.125" style="39" customWidth="1"/>
    <col min="13321" max="13568" width="9" style="39"/>
    <col min="13569" max="13569" width="11.25" style="39" customWidth="1"/>
    <col min="13570" max="13570" width="10.625" style="39" customWidth="1"/>
    <col min="13571" max="13571" width="10.75" style="39" customWidth="1"/>
    <col min="13572" max="13572" width="13.125" style="39" customWidth="1"/>
    <col min="13573" max="13573" width="10" style="39" customWidth="1"/>
    <col min="13574" max="13574" width="10.25" style="39" customWidth="1"/>
    <col min="13575" max="13575" width="11.375" style="39" customWidth="1"/>
    <col min="13576" max="13576" width="14.125" style="39" customWidth="1"/>
    <col min="13577" max="13824" width="9" style="39"/>
    <col min="13825" max="13825" width="11.25" style="39" customWidth="1"/>
    <col min="13826" max="13826" width="10.625" style="39" customWidth="1"/>
    <col min="13827" max="13827" width="10.75" style="39" customWidth="1"/>
    <col min="13828" max="13828" width="13.125" style="39" customWidth="1"/>
    <col min="13829" max="13829" width="10" style="39" customWidth="1"/>
    <col min="13830" max="13830" width="10.25" style="39" customWidth="1"/>
    <col min="13831" max="13831" width="11.375" style="39" customWidth="1"/>
    <col min="13832" max="13832" width="14.125" style="39" customWidth="1"/>
    <col min="13833" max="14080" width="9" style="39"/>
    <col min="14081" max="14081" width="11.25" style="39" customWidth="1"/>
    <col min="14082" max="14082" width="10.625" style="39" customWidth="1"/>
    <col min="14083" max="14083" width="10.75" style="39" customWidth="1"/>
    <col min="14084" max="14084" width="13.125" style="39" customWidth="1"/>
    <col min="14085" max="14085" width="10" style="39" customWidth="1"/>
    <col min="14086" max="14086" width="10.25" style="39" customWidth="1"/>
    <col min="14087" max="14087" width="11.375" style="39" customWidth="1"/>
    <col min="14088" max="14088" width="14.125" style="39" customWidth="1"/>
    <col min="14089" max="14336" width="9" style="39"/>
    <col min="14337" max="14337" width="11.25" style="39" customWidth="1"/>
    <col min="14338" max="14338" width="10.625" style="39" customWidth="1"/>
    <col min="14339" max="14339" width="10.75" style="39" customWidth="1"/>
    <col min="14340" max="14340" width="13.125" style="39" customWidth="1"/>
    <col min="14341" max="14341" width="10" style="39" customWidth="1"/>
    <col min="14342" max="14342" width="10.25" style="39" customWidth="1"/>
    <col min="14343" max="14343" width="11.375" style="39" customWidth="1"/>
    <col min="14344" max="14344" width="14.125" style="39" customWidth="1"/>
    <col min="14345" max="14592" width="9" style="39"/>
    <col min="14593" max="14593" width="11.25" style="39" customWidth="1"/>
    <col min="14594" max="14594" width="10.625" style="39" customWidth="1"/>
    <col min="14595" max="14595" width="10.75" style="39" customWidth="1"/>
    <col min="14596" max="14596" width="13.125" style="39" customWidth="1"/>
    <col min="14597" max="14597" width="10" style="39" customWidth="1"/>
    <col min="14598" max="14598" width="10.25" style="39" customWidth="1"/>
    <col min="14599" max="14599" width="11.375" style="39" customWidth="1"/>
    <col min="14600" max="14600" width="14.125" style="39" customWidth="1"/>
    <col min="14601" max="14848" width="9" style="39"/>
    <col min="14849" max="14849" width="11.25" style="39" customWidth="1"/>
    <col min="14850" max="14850" width="10.625" style="39" customWidth="1"/>
    <col min="14851" max="14851" width="10.75" style="39" customWidth="1"/>
    <col min="14852" max="14852" width="13.125" style="39" customWidth="1"/>
    <col min="14853" max="14853" width="10" style="39" customWidth="1"/>
    <col min="14854" max="14854" width="10.25" style="39" customWidth="1"/>
    <col min="14855" max="14855" width="11.375" style="39" customWidth="1"/>
    <col min="14856" max="14856" width="14.125" style="39" customWidth="1"/>
    <col min="14857" max="15104" width="9" style="39"/>
    <col min="15105" max="15105" width="11.25" style="39" customWidth="1"/>
    <col min="15106" max="15106" width="10.625" style="39" customWidth="1"/>
    <col min="15107" max="15107" width="10.75" style="39" customWidth="1"/>
    <col min="15108" max="15108" width="13.125" style="39" customWidth="1"/>
    <col min="15109" max="15109" width="10" style="39" customWidth="1"/>
    <col min="15110" max="15110" width="10.25" style="39" customWidth="1"/>
    <col min="15111" max="15111" width="11.375" style="39" customWidth="1"/>
    <col min="15112" max="15112" width="14.125" style="39" customWidth="1"/>
    <col min="15113" max="15360" width="9" style="39"/>
    <col min="15361" max="15361" width="11.25" style="39" customWidth="1"/>
    <col min="15362" max="15362" width="10.625" style="39" customWidth="1"/>
    <col min="15363" max="15363" width="10.75" style="39" customWidth="1"/>
    <col min="15364" max="15364" width="13.125" style="39" customWidth="1"/>
    <col min="15365" max="15365" width="10" style="39" customWidth="1"/>
    <col min="15366" max="15366" width="10.25" style="39" customWidth="1"/>
    <col min="15367" max="15367" width="11.375" style="39" customWidth="1"/>
    <col min="15368" max="15368" width="14.125" style="39" customWidth="1"/>
    <col min="15369" max="15616" width="9" style="39"/>
    <col min="15617" max="15617" width="11.25" style="39" customWidth="1"/>
    <col min="15618" max="15618" width="10.625" style="39" customWidth="1"/>
    <col min="15619" max="15619" width="10.75" style="39" customWidth="1"/>
    <col min="15620" max="15620" width="13.125" style="39" customWidth="1"/>
    <col min="15621" max="15621" width="10" style="39" customWidth="1"/>
    <col min="15622" max="15622" width="10.25" style="39" customWidth="1"/>
    <col min="15623" max="15623" width="11.375" style="39" customWidth="1"/>
    <col min="15624" max="15624" width="14.125" style="39" customWidth="1"/>
    <col min="15625" max="15872" width="9" style="39"/>
    <col min="15873" max="15873" width="11.25" style="39" customWidth="1"/>
    <col min="15874" max="15874" width="10.625" style="39" customWidth="1"/>
    <col min="15875" max="15875" width="10.75" style="39" customWidth="1"/>
    <col min="15876" max="15876" width="13.125" style="39" customWidth="1"/>
    <col min="15877" max="15877" width="10" style="39" customWidth="1"/>
    <col min="15878" max="15878" width="10.25" style="39" customWidth="1"/>
    <col min="15879" max="15879" width="11.375" style="39" customWidth="1"/>
    <col min="15880" max="15880" width="14.125" style="39" customWidth="1"/>
    <col min="15881" max="16128" width="9" style="39"/>
    <col min="16129" max="16129" width="11.25" style="39" customWidth="1"/>
    <col min="16130" max="16130" width="10.625" style="39" customWidth="1"/>
    <col min="16131" max="16131" width="10.75" style="39" customWidth="1"/>
    <col min="16132" max="16132" width="13.125" style="39" customWidth="1"/>
    <col min="16133" max="16133" width="10" style="39" customWidth="1"/>
    <col min="16134" max="16134" width="10.25" style="39" customWidth="1"/>
    <col min="16135" max="16135" width="11.375" style="39" customWidth="1"/>
    <col min="16136" max="16136" width="14.125" style="39" customWidth="1"/>
    <col min="16137" max="16384" width="9" style="39"/>
  </cols>
  <sheetData>
    <row r="1" spans="1:8" s="99" customFormat="1" ht="11.25">
      <c r="A1" s="101"/>
      <c r="B1" s="102"/>
      <c r="D1" s="102"/>
      <c r="H1" s="100"/>
    </row>
    <row r="2" spans="1:8" s="3" customFormat="1" ht="12">
      <c r="A2" s="1"/>
      <c r="B2" s="2"/>
      <c r="D2" s="2"/>
      <c r="H2" s="386"/>
    </row>
    <row r="3" spans="1:8" s="4" customFormat="1" ht="20.25">
      <c r="A3" s="661" t="s">
        <v>618</v>
      </c>
      <c r="B3" s="661"/>
      <c r="C3" s="661"/>
      <c r="D3" s="661"/>
      <c r="E3" s="661"/>
      <c r="F3" s="661"/>
      <c r="G3" s="661"/>
      <c r="H3" s="661"/>
    </row>
    <row r="4" spans="1:8" s="3" customFormat="1" ht="20.25">
      <c r="A4" s="737" t="s">
        <v>619</v>
      </c>
      <c r="B4" s="737"/>
      <c r="C4" s="737"/>
      <c r="D4" s="737"/>
      <c r="E4" s="737"/>
      <c r="F4" s="737"/>
      <c r="G4" s="737"/>
      <c r="H4" s="737"/>
    </row>
    <row r="5" spans="1:8" s="8" customFormat="1" ht="22.5" customHeight="1" thickBot="1">
      <c r="A5" s="8" t="s">
        <v>620</v>
      </c>
      <c r="D5" s="9"/>
      <c r="H5" s="9" t="s">
        <v>621</v>
      </c>
    </row>
    <row r="6" spans="1:8" s="8" customFormat="1" ht="15" customHeight="1">
      <c r="A6" s="857" t="s">
        <v>622</v>
      </c>
      <c r="B6" s="854" t="s">
        <v>623</v>
      </c>
      <c r="C6" s="854" t="s">
        <v>624</v>
      </c>
      <c r="D6" s="844" t="s">
        <v>625</v>
      </c>
      <c r="E6" s="514"/>
      <c r="F6" s="514"/>
      <c r="G6" s="516"/>
      <c r="H6" s="855" t="s">
        <v>626</v>
      </c>
    </row>
    <row r="7" spans="1:8" s="8" customFormat="1" ht="15" customHeight="1">
      <c r="A7" s="860"/>
      <c r="B7" s="850"/>
      <c r="C7" s="850"/>
      <c r="D7" s="835"/>
      <c r="E7" s="393" t="s">
        <v>627</v>
      </c>
      <c r="F7" s="392" t="s">
        <v>628</v>
      </c>
      <c r="G7" s="874" t="s">
        <v>629</v>
      </c>
      <c r="H7" s="835"/>
    </row>
    <row r="8" spans="1:8" s="8" customFormat="1" ht="15" customHeight="1">
      <c r="A8" s="860"/>
      <c r="B8" s="875" t="s">
        <v>630</v>
      </c>
      <c r="C8" s="871" t="s">
        <v>631</v>
      </c>
      <c r="D8" s="871" t="s">
        <v>632</v>
      </c>
      <c r="E8" s="871" t="s">
        <v>633</v>
      </c>
      <c r="F8" s="871" t="s">
        <v>634</v>
      </c>
      <c r="G8" s="850"/>
      <c r="H8" s="835"/>
    </row>
    <row r="9" spans="1:8" s="8" customFormat="1" ht="30.75" customHeight="1">
      <c r="A9" s="837"/>
      <c r="B9" s="873"/>
      <c r="C9" s="872"/>
      <c r="D9" s="872"/>
      <c r="E9" s="873"/>
      <c r="F9" s="873"/>
      <c r="G9" s="399" t="s">
        <v>635</v>
      </c>
      <c r="H9" s="858"/>
    </row>
    <row r="10" spans="1:8" s="108" customFormat="1" ht="36.75" customHeight="1">
      <c r="A10" s="169">
        <v>2012</v>
      </c>
      <c r="B10" s="118">
        <v>33</v>
      </c>
      <c r="C10" s="517">
        <v>157.81</v>
      </c>
      <c r="D10" s="517">
        <v>260.2</v>
      </c>
      <c r="E10" s="517">
        <v>160.69999999999999</v>
      </c>
      <c r="F10" s="517">
        <v>99.5</v>
      </c>
      <c r="G10" s="518">
        <v>61.760184473481935</v>
      </c>
      <c r="H10" s="443">
        <v>2012</v>
      </c>
    </row>
    <row r="11" spans="1:8" s="108" customFormat="1" ht="36.75" customHeight="1">
      <c r="A11" s="169">
        <v>2013</v>
      </c>
      <c r="B11" s="118">
        <v>33</v>
      </c>
      <c r="C11" s="517">
        <v>155</v>
      </c>
      <c r="D11" s="517">
        <v>260.2</v>
      </c>
      <c r="E11" s="517">
        <v>144.9</v>
      </c>
      <c r="F11" s="517">
        <v>115.3</v>
      </c>
      <c r="G11" s="518">
        <v>55.687932359723291</v>
      </c>
      <c r="H11" s="443">
        <v>2013</v>
      </c>
    </row>
    <row r="12" spans="1:8" s="108" customFormat="1" ht="36.75" customHeight="1">
      <c r="A12" s="169">
        <v>2014</v>
      </c>
      <c r="B12" s="118">
        <v>33</v>
      </c>
      <c r="C12" s="517">
        <v>157.81</v>
      </c>
      <c r="D12" s="517">
        <v>260.2</v>
      </c>
      <c r="E12" s="517">
        <v>160.69999999999999</v>
      </c>
      <c r="F12" s="517">
        <v>99.5</v>
      </c>
      <c r="G12" s="518">
        <v>61.760184473481935</v>
      </c>
      <c r="H12" s="443">
        <v>2014</v>
      </c>
    </row>
    <row r="13" spans="1:8" s="108" customFormat="1" ht="36.75" customHeight="1">
      <c r="A13" s="169">
        <v>2015</v>
      </c>
      <c r="B13" s="118">
        <v>33</v>
      </c>
      <c r="C13" s="517">
        <v>157.81</v>
      </c>
      <c r="D13" s="517">
        <v>260.2</v>
      </c>
      <c r="E13" s="517">
        <v>160.69999999999999</v>
      </c>
      <c r="F13" s="517">
        <v>99.5</v>
      </c>
      <c r="G13" s="518">
        <v>61.760184473481935</v>
      </c>
      <c r="H13" s="443">
        <v>2015</v>
      </c>
    </row>
    <row r="14" spans="1:8" s="108" customFormat="1" ht="36.75" customHeight="1">
      <c r="A14" s="169">
        <v>2016</v>
      </c>
      <c r="B14" s="590">
        <v>33</v>
      </c>
      <c r="C14" s="591">
        <v>157.81</v>
      </c>
      <c r="D14" s="591">
        <v>260.2</v>
      </c>
      <c r="E14" s="591">
        <v>160.69999999999999</v>
      </c>
      <c r="F14" s="591">
        <v>99.5</v>
      </c>
      <c r="G14" s="369">
        <v>61.760184473481935</v>
      </c>
      <c r="H14" s="443">
        <v>2016</v>
      </c>
    </row>
    <row r="15" spans="1:8" s="129" customFormat="1" ht="43.5" customHeight="1">
      <c r="A15" s="175">
        <v>2017</v>
      </c>
      <c r="B15" s="124">
        <f>SUM(B16:B18)</f>
        <v>33</v>
      </c>
      <c r="C15" s="519">
        <f>SUM(C16:C18)</f>
        <v>157.81</v>
      </c>
      <c r="D15" s="519">
        <f>SUM(D16:D18)</f>
        <v>260.2</v>
      </c>
      <c r="E15" s="519">
        <f>SUM(E16:E18)</f>
        <v>160.69999999999999</v>
      </c>
      <c r="F15" s="519">
        <f>SUM(F16:F18)</f>
        <v>99.5</v>
      </c>
      <c r="G15" s="520">
        <f>SUM(E15/D15*100)</f>
        <v>61.760184473481935</v>
      </c>
      <c r="H15" s="510">
        <v>2017</v>
      </c>
    </row>
    <row r="16" spans="1:8" s="108" customFormat="1" ht="43.5" customHeight="1">
      <c r="A16" s="521" t="s">
        <v>636</v>
      </c>
      <c r="B16" s="590">
        <v>0</v>
      </c>
      <c r="C16" s="592">
        <v>0</v>
      </c>
      <c r="D16" s="592">
        <v>0</v>
      </c>
      <c r="E16" s="592">
        <v>0</v>
      </c>
      <c r="F16" s="592">
        <v>0</v>
      </c>
      <c r="G16" s="520">
        <v>0</v>
      </c>
      <c r="H16" s="512" t="s">
        <v>637</v>
      </c>
    </row>
    <row r="17" spans="1:8" s="108" customFormat="1" ht="43.5" customHeight="1">
      <c r="A17" s="521" t="s">
        <v>638</v>
      </c>
      <c r="B17" s="590">
        <v>33</v>
      </c>
      <c r="C17" s="591">
        <v>157.81</v>
      </c>
      <c r="D17" s="591">
        <v>260.2</v>
      </c>
      <c r="E17" s="591">
        <v>160.69999999999999</v>
      </c>
      <c r="F17" s="591">
        <v>99.5</v>
      </c>
      <c r="G17" s="369">
        <f>SUM(E17/D17*100)</f>
        <v>61.760184473481935</v>
      </c>
      <c r="H17" s="511" t="s">
        <v>639</v>
      </c>
    </row>
    <row r="18" spans="1:8" s="108" customFormat="1" ht="43.5" customHeight="1" thickBot="1">
      <c r="A18" s="521" t="s">
        <v>640</v>
      </c>
      <c r="B18" s="593">
        <v>0</v>
      </c>
      <c r="C18" s="594">
        <v>0</v>
      </c>
      <c r="D18" s="594">
        <v>0</v>
      </c>
      <c r="E18" s="594">
        <v>0</v>
      </c>
      <c r="F18" s="594">
        <v>0</v>
      </c>
      <c r="G18" s="461">
        <v>0</v>
      </c>
      <c r="H18" s="511" t="s">
        <v>641</v>
      </c>
    </row>
    <row r="19" spans="1:8" s="8" customFormat="1" ht="21.75" customHeight="1">
      <c r="A19" s="514" t="s">
        <v>642</v>
      </c>
      <c r="B19" s="514"/>
      <c r="C19" s="514"/>
      <c r="E19" s="522"/>
      <c r="F19" s="522"/>
      <c r="G19" s="522"/>
      <c r="H19" s="523" t="s">
        <v>643</v>
      </c>
    </row>
    <row r="20" spans="1:8" ht="21.75" customHeight="1">
      <c r="B20" s="186"/>
      <c r="C20" s="187"/>
      <c r="D20" s="186"/>
      <c r="E20" s="187"/>
      <c r="F20" s="524"/>
      <c r="G20" s="187"/>
    </row>
    <row r="21" spans="1:8" ht="21.75" customHeight="1">
      <c r="B21" s="186"/>
      <c r="C21" s="187"/>
      <c r="D21" s="186"/>
      <c r="E21" s="187"/>
      <c r="F21" s="524"/>
      <c r="G21" s="187"/>
    </row>
    <row r="22" spans="1:8" ht="21.75" customHeight="1">
      <c r="B22" s="186"/>
      <c r="C22" s="187"/>
      <c r="D22" s="186"/>
      <c r="E22" s="187"/>
      <c r="F22" s="524"/>
      <c r="G22" s="187"/>
    </row>
    <row r="23" spans="1:8">
      <c r="B23" s="186"/>
      <c r="C23" s="187"/>
      <c r="D23" s="186"/>
      <c r="E23" s="187"/>
      <c r="F23" s="524"/>
      <c r="G23" s="187"/>
    </row>
    <row r="24" spans="1:8">
      <c r="B24" s="186"/>
      <c r="C24" s="187"/>
      <c r="D24" s="186"/>
      <c r="E24" s="187"/>
      <c r="F24" s="524"/>
      <c r="G24" s="187"/>
    </row>
    <row r="25" spans="1:8">
      <c r="B25" s="186"/>
      <c r="C25" s="187"/>
      <c r="D25" s="186"/>
      <c r="E25" s="187"/>
      <c r="F25" s="524"/>
      <c r="G25" s="187"/>
    </row>
    <row r="26" spans="1:8">
      <c r="B26" s="186"/>
      <c r="C26" s="187"/>
      <c r="D26" s="186"/>
      <c r="E26" s="187"/>
      <c r="F26" s="524"/>
      <c r="G26" s="187"/>
    </row>
    <row r="27" spans="1:8">
      <c r="B27" s="432"/>
      <c r="C27" s="433"/>
      <c r="D27" s="432"/>
      <c r="E27" s="433"/>
      <c r="F27" s="525"/>
      <c r="G27" s="433"/>
    </row>
    <row r="28" spans="1:8">
      <c r="B28" s="432"/>
      <c r="C28" s="433"/>
      <c r="D28" s="432"/>
      <c r="E28" s="433"/>
      <c r="F28" s="525"/>
      <c r="G28" s="433"/>
    </row>
    <row r="29" spans="1:8">
      <c r="B29" s="432"/>
      <c r="C29" s="433"/>
      <c r="D29" s="432"/>
      <c r="E29" s="433"/>
      <c r="F29" s="525"/>
      <c r="G29" s="433"/>
    </row>
    <row r="30" spans="1:8">
      <c r="B30" s="432"/>
      <c r="C30" s="433"/>
      <c r="D30" s="432"/>
      <c r="E30" s="433"/>
      <c r="F30" s="525"/>
      <c r="G30" s="433"/>
    </row>
    <row r="31" spans="1:8">
      <c r="B31" s="432"/>
      <c r="C31" s="433"/>
      <c r="D31" s="432"/>
      <c r="E31" s="433"/>
      <c r="F31" s="525"/>
      <c r="G31" s="433"/>
    </row>
    <row r="32" spans="1:8">
      <c r="B32" s="432"/>
      <c r="C32" s="433"/>
      <c r="D32" s="432"/>
      <c r="E32" s="433"/>
      <c r="F32" s="525"/>
      <c r="G32" s="433"/>
    </row>
    <row r="33" spans="2:7">
      <c r="B33" s="432"/>
      <c r="C33" s="433"/>
      <c r="D33" s="432"/>
      <c r="E33" s="433"/>
      <c r="F33" s="525"/>
      <c r="G33" s="433"/>
    </row>
    <row r="34" spans="2:7">
      <c r="B34" s="432"/>
      <c r="C34" s="433"/>
      <c r="D34" s="432"/>
      <c r="E34" s="433"/>
      <c r="F34" s="525"/>
      <c r="G34" s="433"/>
    </row>
    <row r="35" spans="2:7">
      <c r="B35" s="432"/>
      <c r="C35" s="433"/>
      <c r="D35" s="432"/>
      <c r="E35" s="433"/>
      <c r="F35" s="525"/>
      <c r="G35" s="433"/>
    </row>
    <row r="36" spans="2:7">
      <c r="B36" s="432"/>
      <c r="C36" s="433"/>
      <c r="D36" s="432"/>
      <c r="E36" s="433"/>
      <c r="F36" s="525"/>
      <c r="G36" s="433"/>
    </row>
    <row r="37" spans="2:7">
      <c r="B37" s="432"/>
      <c r="C37" s="433"/>
      <c r="D37" s="432"/>
      <c r="E37" s="433"/>
      <c r="F37" s="525"/>
      <c r="G37" s="433"/>
    </row>
    <row r="38" spans="2:7">
      <c r="B38" s="432"/>
      <c r="C38" s="433"/>
      <c r="D38" s="432"/>
      <c r="E38" s="433"/>
      <c r="F38" s="525"/>
      <c r="G38" s="433"/>
    </row>
    <row r="39" spans="2:7">
      <c r="B39" s="432"/>
      <c r="C39" s="433"/>
      <c r="D39" s="432"/>
      <c r="E39" s="433"/>
      <c r="F39" s="525"/>
      <c r="G39" s="433"/>
    </row>
    <row r="40" spans="2:7">
      <c r="B40" s="432"/>
      <c r="C40" s="433"/>
      <c r="D40" s="432"/>
      <c r="E40" s="433"/>
      <c r="F40" s="433"/>
      <c r="G40" s="433"/>
    </row>
    <row r="41" spans="2:7">
      <c r="B41" s="432"/>
      <c r="C41" s="433"/>
      <c r="D41" s="432"/>
      <c r="E41" s="433"/>
      <c r="F41" s="433"/>
      <c r="G41" s="433"/>
    </row>
    <row r="42" spans="2:7">
      <c r="B42" s="432"/>
      <c r="C42" s="433"/>
      <c r="D42" s="432"/>
      <c r="E42" s="433"/>
      <c r="F42" s="433"/>
      <c r="G42" s="433"/>
    </row>
    <row r="43" spans="2:7">
      <c r="B43" s="432"/>
      <c r="C43" s="433"/>
      <c r="D43" s="432"/>
      <c r="E43" s="433"/>
      <c r="F43" s="433"/>
      <c r="G43" s="433"/>
    </row>
    <row r="44" spans="2:7">
      <c r="B44" s="432"/>
      <c r="C44" s="433"/>
      <c r="D44" s="432"/>
      <c r="E44" s="433"/>
      <c r="F44" s="433"/>
      <c r="G44" s="433"/>
    </row>
    <row r="45" spans="2:7">
      <c r="B45" s="432"/>
      <c r="C45" s="433"/>
      <c r="D45" s="432"/>
      <c r="E45" s="433"/>
      <c r="F45" s="433"/>
      <c r="G45" s="433"/>
    </row>
    <row r="46" spans="2:7">
      <c r="B46" s="432"/>
      <c r="C46" s="433"/>
      <c r="D46" s="432"/>
      <c r="E46" s="433"/>
      <c r="F46" s="433"/>
      <c r="G46" s="433"/>
    </row>
    <row r="47" spans="2:7">
      <c r="B47" s="432"/>
      <c r="C47" s="433"/>
      <c r="D47" s="432"/>
      <c r="E47" s="433"/>
      <c r="F47" s="433"/>
      <c r="G47" s="433"/>
    </row>
    <row r="48" spans="2:7">
      <c r="B48" s="432"/>
      <c r="C48" s="433"/>
      <c r="D48" s="432"/>
      <c r="E48" s="433"/>
      <c r="F48" s="433"/>
      <c r="G48" s="433"/>
    </row>
    <row r="49" spans="2:7">
      <c r="B49" s="432"/>
      <c r="C49" s="433"/>
      <c r="D49" s="432"/>
      <c r="E49" s="433"/>
      <c r="F49" s="433"/>
      <c r="G49" s="433"/>
    </row>
    <row r="50" spans="2:7">
      <c r="B50" s="432"/>
      <c r="C50" s="433"/>
      <c r="D50" s="432"/>
      <c r="E50" s="433"/>
      <c r="F50" s="433"/>
      <c r="G50" s="433"/>
    </row>
    <row r="51" spans="2:7">
      <c r="B51" s="432"/>
      <c r="C51" s="433"/>
      <c r="D51" s="432"/>
      <c r="E51" s="433"/>
      <c r="F51" s="433"/>
      <c r="G51" s="433"/>
    </row>
  </sheetData>
  <mergeCells count="13">
    <mergeCell ref="D8:D9"/>
    <mergeCell ref="E8:E9"/>
    <mergeCell ref="F8:F9"/>
    <mergeCell ref="A3:H3"/>
    <mergeCell ref="A4:H4"/>
    <mergeCell ref="A6:A9"/>
    <mergeCell ref="B6:B7"/>
    <mergeCell ref="C6:C7"/>
    <mergeCell ref="D6:D7"/>
    <mergeCell ref="H6:H9"/>
    <mergeCell ref="G7:G8"/>
    <mergeCell ref="B8:B9"/>
    <mergeCell ref="C8:C9"/>
  </mergeCells>
  <phoneticPr fontId="4" type="noConversion"/>
  <printOptions horizontalCentered="1" gridLinesSet="0"/>
  <pageMargins left="0.27559055118110237" right="0.27559055118110237" top="0.78740157480314965" bottom="0.39370078740157483" header="0.39370078740157483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K58"/>
  <sheetViews>
    <sheetView showGridLines="0" view="pageBreakPreview" topLeftCell="A7" zoomScaleNormal="100" workbookViewId="0">
      <selection activeCell="B15" sqref="B15"/>
    </sheetView>
  </sheetViews>
  <sheetFormatPr defaultRowHeight="15.75"/>
  <cols>
    <col min="1" max="1" width="8.625" style="38" customWidth="1"/>
    <col min="2" max="2" width="13.125" style="38" customWidth="1"/>
    <col min="3" max="7" width="13.125" style="39" customWidth="1"/>
    <col min="8" max="8" width="16.25" style="39" customWidth="1"/>
    <col min="9" max="10" width="14.5" style="39" customWidth="1"/>
    <col min="11" max="11" width="16.375" style="38" customWidth="1"/>
    <col min="12" max="256" width="9" style="39"/>
    <col min="257" max="257" width="8.625" style="39" customWidth="1"/>
    <col min="258" max="263" width="13.125" style="39" customWidth="1"/>
    <col min="264" max="264" width="16.25" style="39" customWidth="1"/>
    <col min="265" max="266" width="14.5" style="39" customWidth="1"/>
    <col min="267" max="267" width="16.375" style="39" customWidth="1"/>
    <col min="268" max="512" width="9" style="39"/>
    <col min="513" max="513" width="8.625" style="39" customWidth="1"/>
    <col min="514" max="519" width="13.125" style="39" customWidth="1"/>
    <col min="520" max="520" width="16.25" style="39" customWidth="1"/>
    <col min="521" max="522" width="14.5" style="39" customWidth="1"/>
    <col min="523" max="523" width="16.375" style="39" customWidth="1"/>
    <col min="524" max="768" width="9" style="39"/>
    <col min="769" max="769" width="8.625" style="39" customWidth="1"/>
    <col min="770" max="775" width="13.125" style="39" customWidth="1"/>
    <col min="776" max="776" width="16.25" style="39" customWidth="1"/>
    <col min="777" max="778" width="14.5" style="39" customWidth="1"/>
    <col min="779" max="779" width="16.375" style="39" customWidth="1"/>
    <col min="780" max="1024" width="9" style="39"/>
    <col min="1025" max="1025" width="8.625" style="39" customWidth="1"/>
    <col min="1026" max="1031" width="13.125" style="39" customWidth="1"/>
    <col min="1032" max="1032" width="16.25" style="39" customWidth="1"/>
    <col min="1033" max="1034" width="14.5" style="39" customWidth="1"/>
    <col min="1035" max="1035" width="16.375" style="39" customWidth="1"/>
    <col min="1036" max="1280" width="9" style="39"/>
    <col min="1281" max="1281" width="8.625" style="39" customWidth="1"/>
    <col min="1282" max="1287" width="13.125" style="39" customWidth="1"/>
    <col min="1288" max="1288" width="16.25" style="39" customWidth="1"/>
    <col min="1289" max="1290" width="14.5" style="39" customWidth="1"/>
    <col min="1291" max="1291" width="16.375" style="39" customWidth="1"/>
    <col min="1292" max="1536" width="9" style="39"/>
    <col min="1537" max="1537" width="8.625" style="39" customWidth="1"/>
    <col min="1538" max="1543" width="13.125" style="39" customWidth="1"/>
    <col min="1544" max="1544" width="16.25" style="39" customWidth="1"/>
    <col min="1545" max="1546" width="14.5" style="39" customWidth="1"/>
    <col min="1547" max="1547" width="16.375" style="39" customWidth="1"/>
    <col min="1548" max="1792" width="9" style="39"/>
    <col min="1793" max="1793" width="8.625" style="39" customWidth="1"/>
    <col min="1794" max="1799" width="13.125" style="39" customWidth="1"/>
    <col min="1800" max="1800" width="16.25" style="39" customWidth="1"/>
    <col min="1801" max="1802" width="14.5" style="39" customWidth="1"/>
    <col min="1803" max="1803" width="16.375" style="39" customWidth="1"/>
    <col min="1804" max="2048" width="9" style="39"/>
    <col min="2049" max="2049" width="8.625" style="39" customWidth="1"/>
    <col min="2050" max="2055" width="13.125" style="39" customWidth="1"/>
    <col min="2056" max="2056" width="16.25" style="39" customWidth="1"/>
    <col min="2057" max="2058" width="14.5" style="39" customWidth="1"/>
    <col min="2059" max="2059" width="16.375" style="39" customWidth="1"/>
    <col min="2060" max="2304" width="9" style="39"/>
    <col min="2305" max="2305" width="8.625" style="39" customWidth="1"/>
    <col min="2306" max="2311" width="13.125" style="39" customWidth="1"/>
    <col min="2312" max="2312" width="16.25" style="39" customWidth="1"/>
    <col min="2313" max="2314" width="14.5" style="39" customWidth="1"/>
    <col min="2315" max="2315" width="16.375" style="39" customWidth="1"/>
    <col min="2316" max="2560" width="9" style="39"/>
    <col min="2561" max="2561" width="8.625" style="39" customWidth="1"/>
    <col min="2562" max="2567" width="13.125" style="39" customWidth="1"/>
    <col min="2568" max="2568" width="16.25" style="39" customWidth="1"/>
    <col min="2569" max="2570" width="14.5" style="39" customWidth="1"/>
    <col min="2571" max="2571" width="16.375" style="39" customWidth="1"/>
    <col min="2572" max="2816" width="9" style="39"/>
    <col min="2817" max="2817" width="8.625" style="39" customWidth="1"/>
    <col min="2818" max="2823" width="13.125" style="39" customWidth="1"/>
    <col min="2824" max="2824" width="16.25" style="39" customWidth="1"/>
    <col min="2825" max="2826" width="14.5" style="39" customWidth="1"/>
    <col min="2827" max="2827" width="16.375" style="39" customWidth="1"/>
    <col min="2828" max="3072" width="9" style="39"/>
    <col min="3073" max="3073" width="8.625" style="39" customWidth="1"/>
    <col min="3074" max="3079" width="13.125" style="39" customWidth="1"/>
    <col min="3080" max="3080" width="16.25" style="39" customWidth="1"/>
    <col min="3081" max="3082" width="14.5" style="39" customWidth="1"/>
    <col min="3083" max="3083" width="16.375" style="39" customWidth="1"/>
    <col min="3084" max="3328" width="9" style="39"/>
    <col min="3329" max="3329" width="8.625" style="39" customWidth="1"/>
    <col min="3330" max="3335" width="13.125" style="39" customWidth="1"/>
    <col min="3336" max="3336" width="16.25" style="39" customWidth="1"/>
    <col min="3337" max="3338" width="14.5" style="39" customWidth="1"/>
    <col min="3339" max="3339" width="16.375" style="39" customWidth="1"/>
    <col min="3340" max="3584" width="9" style="39"/>
    <col min="3585" max="3585" width="8.625" style="39" customWidth="1"/>
    <col min="3586" max="3591" width="13.125" style="39" customWidth="1"/>
    <col min="3592" max="3592" width="16.25" style="39" customWidth="1"/>
    <col min="3593" max="3594" width="14.5" style="39" customWidth="1"/>
    <col min="3595" max="3595" width="16.375" style="39" customWidth="1"/>
    <col min="3596" max="3840" width="9" style="39"/>
    <col min="3841" max="3841" width="8.625" style="39" customWidth="1"/>
    <col min="3842" max="3847" width="13.125" style="39" customWidth="1"/>
    <col min="3848" max="3848" width="16.25" style="39" customWidth="1"/>
    <col min="3849" max="3850" width="14.5" style="39" customWidth="1"/>
    <col min="3851" max="3851" width="16.375" style="39" customWidth="1"/>
    <col min="3852" max="4096" width="9" style="39"/>
    <col min="4097" max="4097" width="8.625" style="39" customWidth="1"/>
    <col min="4098" max="4103" width="13.125" style="39" customWidth="1"/>
    <col min="4104" max="4104" width="16.25" style="39" customWidth="1"/>
    <col min="4105" max="4106" width="14.5" style="39" customWidth="1"/>
    <col min="4107" max="4107" width="16.375" style="39" customWidth="1"/>
    <col min="4108" max="4352" width="9" style="39"/>
    <col min="4353" max="4353" width="8.625" style="39" customWidth="1"/>
    <col min="4354" max="4359" width="13.125" style="39" customWidth="1"/>
    <col min="4360" max="4360" width="16.25" style="39" customWidth="1"/>
    <col min="4361" max="4362" width="14.5" style="39" customWidth="1"/>
    <col min="4363" max="4363" width="16.375" style="39" customWidth="1"/>
    <col min="4364" max="4608" width="9" style="39"/>
    <col min="4609" max="4609" width="8.625" style="39" customWidth="1"/>
    <col min="4610" max="4615" width="13.125" style="39" customWidth="1"/>
    <col min="4616" max="4616" width="16.25" style="39" customWidth="1"/>
    <col min="4617" max="4618" width="14.5" style="39" customWidth="1"/>
    <col min="4619" max="4619" width="16.375" style="39" customWidth="1"/>
    <col min="4620" max="4864" width="9" style="39"/>
    <col min="4865" max="4865" width="8.625" style="39" customWidth="1"/>
    <col min="4866" max="4871" width="13.125" style="39" customWidth="1"/>
    <col min="4872" max="4872" width="16.25" style="39" customWidth="1"/>
    <col min="4873" max="4874" width="14.5" style="39" customWidth="1"/>
    <col min="4875" max="4875" width="16.375" style="39" customWidth="1"/>
    <col min="4876" max="5120" width="9" style="39"/>
    <col min="5121" max="5121" width="8.625" style="39" customWidth="1"/>
    <col min="5122" max="5127" width="13.125" style="39" customWidth="1"/>
    <col min="5128" max="5128" width="16.25" style="39" customWidth="1"/>
    <col min="5129" max="5130" width="14.5" style="39" customWidth="1"/>
    <col min="5131" max="5131" width="16.375" style="39" customWidth="1"/>
    <col min="5132" max="5376" width="9" style="39"/>
    <col min="5377" max="5377" width="8.625" style="39" customWidth="1"/>
    <col min="5378" max="5383" width="13.125" style="39" customWidth="1"/>
    <col min="5384" max="5384" width="16.25" style="39" customWidth="1"/>
    <col min="5385" max="5386" width="14.5" style="39" customWidth="1"/>
    <col min="5387" max="5387" width="16.375" style="39" customWidth="1"/>
    <col min="5388" max="5632" width="9" style="39"/>
    <col min="5633" max="5633" width="8.625" style="39" customWidth="1"/>
    <col min="5634" max="5639" width="13.125" style="39" customWidth="1"/>
    <col min="5640" max="5640" width="16.25" style="39" customWidth="1"/>
    <col min="5641" max="5642" width="14.5" style="39" customWidth="1"/>
    <col min="5643" max="5643" width="16.375" style="39" customWidth="1"/>
    <col min="5644" max="5888" width="9" style="39"/>
    <col min="5889" max="5889" width="8.625" style="39" customWidth="1"/>
    <col min="5890" max="5895" width="13.125" style="39" customWidth="1"/>
    <col min="5896" max="5896" width="16.25" style="39" customWidth="1"/>
    <col min="5897" max="5898" width="14.5" style="39" customWidth="1"/>
    <col min="5899" max="5899" width="16.375" style="39" customWidth="1"/>
    <col min="5900" max="6144" width="9" style="39"/>
    <col min="6145" max="6145" width="8.625" style="39" customWidth="1"/>
    <col min="6146" max="6151" width="13.125" style="39" customWidth="1"/>
    <col min="6152" max="6152" width="16.25" style="39" customWidth="1"/>
    <col min="6153" max="6154" width="14.5" style="39" customWidth="1"/>
    <col min="6155" max="6155" width="16.375" style="39" customWidth="1"/>
    <col min="6156" max="6400" width="9" style="39"/>
    <col min="6401" max="6401" width="8.625" style="39" customWidth="1"/>
    <col min="6402" max="6407" width="13.125" style="39" customWidth="1"/>
    <col min="6408" max="6408" width="16.25" style="39" customWidth="1"/>
    <col min="6409" max="6410" width="14.5" style="39" customWidth="1"/>
    <col min="6411" max="6411" width="16.375" style="39" customWidth="1"/>
    <col min="6412" max="6656" width="9" style="39"/>
    <col min="6657" max="6657" width="8.625" style="39" customWidth="1"/>
    <col min="6658" max="6663" width="13.125" style="39" customWidth="1"/>
    <col min="6664" max="6664" width="16.25" style="39" customWidth="1"/>
    <col min="6665" max="6666" width="14.5" style="39" customWidth="1"/>
    <col min="6667" max="6667" width="16.375" style="39" customWidth="1"/>
    <col min="6668" max="6912" width="9" style="39"/>
    <col min="6913" max="6913" width="8.625" style="39" customWidth="1"/>
    <col min="6914" max="6919" width="13.125" style="39" customWidth="1"/>
    <col min="6920" max="6920" width="16.25" style="39" customWidth="1"/>
    <col min="6921" max="6922" width="14.5" style="39" customWidth="1"/>
    <col min="6923" max="6923" width="16.375" style="39" customWidth="1"/>
    <col min="6924" max="7168" width="9" style="39"/>
    <col min="7169" max="7169" width="8.625" style="39" customWidth="1"/>
    <col min="7170" max="7175" width="13.125" style="39" customWidth="1"/>
    <col min="7176" max="7176" width="16.25" style="39" customWidth="1"/>
    <col min="7177" max="7178" width="14.5" style="39" customWidth="1"/>
    <col min="7179" max="7179" width="16.375" style="39" customWidth="1"/>
    <col min="7180" max="7424" width="9" style="39"/>
    <col min="7425" max="7425" width="8.625" style="39" customWidth="1"/>
    <col min="7426" max="7431" width="13.125" style="39" customWidth="1"/>
    <col min="7432" max="7432" width="16.25" style="39" customWidth="1"/>
    <col min="7433" max="7434" width="14.5" style="39" customWidth="1"/>
    <col min="7435" max="7435" width="16.375" style="39" customWidth="1"/>
    <col min="7436" max="7680" width="9" style="39"/>
    <col min="7681" max="7681" width="8.625" style="39" customWidth="1"/>
    <col min="7682" max="7687" width="13.125" style="39" customWidth="1"/>
    <col min="7688" max="7688" width="16.25" style="39" customWidth="1"/>
    <col min="7689" max="7690" width="14.5" style="39" customWidth="1"/>
    <col min="7691" max="7691" width="16.375" style="39" customWidth="1"/>
    <col min="7692" max="7936" width="9" style="39"/>
    <col min="7937" max="7937" width="8.625" style="39" customWidth="1"/>
    <col min="7938" max="7943" width="13.125" style="39" customWidth="1"/>
    <col min="7944" max="7944" width="16.25" style="39" customWidth="1"/>
    <col min="7945" max="7946" width="14.5" style="39" customWidth="1"/>
    <col min="7947" max="7947" width="16.375" style="39" customWidth="1"/>
    <col min="7948" max="8192" width="9" style="39"/>
    <col min="8193" max="8193" width="8.625" style="39" customWidth="1"/>
    <col min="8194" max="8199" width="13.125" style="39" customWidth="1"/>
    <col min="8200" max="8200" width="16.25" style="39" customWidth="1"/>
    <col min="8201" max="8202" width="14.5" style="39" customWidth="1"/>
    <col min="8203" max="8203" width="16.375" style="39" customWidth="1"/>
    <col min="8204" max="8448" width="9" style="39"/>
    <col min="8449" max="8449" width="8.625" style="39" customWidth="1"/>
    <col min="8450" max="8455" width="13.125" style="39" customWidth="1"/>
    <col min="8456" max="8456" width="16.25" style="39" customWidth="1"/>
    <col min="8457" max="8458" width="14.5" style="39" customWidth="1"/>
    <col min="8459" max="8459" width="16.375" style="39" customWidth="1"/>
    <col min="8460" max="8704" width="9" style="39"/>
    <col min="8705" max="8705" width="8.625" style="39" customWidth="1"/>
    <col min="8706" max="8711" width="13.125" style="39" customWidth="1"/>
    <col min="8712" max="8712" width="16.25" style="39" customWidth="1"/>
    <col min="8713" max="8714" width="14.5" style="39" customWidth="1"/>
    <col min="8715" max="8715" width="16.375" style="39" customWidth="1"/>
    <col min="8716" max="8960" width="9" style="39"/>
    <col min="8961" max="8961" width="8.625" style="39" customWidth="1"/>
    <col min="8962" max="8967" width="13.125" style="39" customWidth="1"/>
    <col min="8968" max="8968" width="16.25" style="39" customWidth="1"/>
    <col min="8969" max="8970" width="14.5" style="39" customWidth="1"/>
    <col min="8971" max="8971" width="16.375" style="39" customWidth="1"/>
    <col min="8972" max="9216" width="9" style="39"/>
    <col min="9217" max="9217" width="8.625" style="39" customWidth="1"/>
    <col min="9218" max="9223" width="13.125" style="39" customWidth="1"/>
    <col min="9224" max="9224" width="16.25" style="39" customWidth="1"/>
    <col min="9225" max="9226" width="14.5" style="39" customWidth="1"/>
    <col min="9227" max="9227" width="16.375" style="39" customWidth="1"/>
    <col min="9228" max="9472" width="9" style="39"/>
    <col min="9473" max="9473" width="8.625" style="39" customWidth="1"/>
    <col min="9474" max="9479" width="13.125" style="39" customWidth="1"/>
    <col min="9480" max="9480" width="16.25" style="39" customWidth="1"/>
    <col min="9481" max="9482" width="14.5" style="39" customWidth="1"/>
    <col min="9483" max="9483" width="16.375" style="39" customWidth="1"/>
    <col min="9484" max="9728" width="9" style="39"/>
    <col min="9729" max="9729" width="8.625" style="39" customWidth="1"/>
    <col min="9730" max="9735" width="13.125" style="39" customWidth="1"/>
    <col min="9736" max="9736" width="16.25" style="39" customWidth="1"/>
    <col min="9737" max="9738" width="14.5" style="39" customWidth="1"/>
    <col min="9739" max="9739" width="16.375" style="39" customWidth="1"/>
    <col min="9740" max="9984" width="9" style="39"/>
    <col min="9985" max="9985" width="8.625" style="39" customWidth="1"/>
    <col min="9986" max="9991" width="13.125" style="39" customWidth="1"/>
    <col min="9992" max="9992" width="16.25" style="39" customWidth="1"/>
    <col min="9993" max="9994" width="14.5" style="39" customWidth="1"/>
    <col min="9995" max="9995" width="16.375" style="39" customWidth="1"/>
    <col min="9996" max="10240" width="9" style="39"/>
    <col min="10241" max="10241" width="8.625" style="39" customWidth="1"/>
    <col min="10242" max="10247" width="13.125" style="39" customWidth="1"/>
    <col min="10248" max="10248" width="16.25" style="39" customWidth="1"/>
    <col min="10249" max="10250" width="14.5" style="39" customWidth="1"/>
    <col min="10251" max="10251" width="16.375" style="39" customWidth="1"/>
    <col min="10252" max="10496" width="9" style="39"/>
    <col min="10497" max="10497" width="8.625" style="39" customWidth="1"/>
    <col min="10498" max="10503" width="13.125" style="39" customWidth="1"/>
    <col min="10504" max="10504" width="16.25" style="39" customWidth="1"/>
    <col min="10505" max="10506" width="14.5" style="39" customWidth="1"/>
    <col min="10507" max="10507" width="16.375" style="39" customWidth="1"/>
    <col min="10508" max="10752" width="9" style="39"/>
    <col min="10753" max="10753" width="8.625" style="39" customWidth="1"/>
    <col min="10754" max="10759" width="13.125" style="39" customWidth="1"/>
    <col min="10760" max="10760" width="16.25" style="39" customWidth="1"/>
    <col min="10761" max="10762" width="14.5" style="39" customWidth="1"/>
    <col min="10763" max="10763" width="16.375" style="39" customWidth="1"/>
    <col min="10764" max="11008" width="9" style="39"/>
    <col min="11009" max="11009" width="8.625" style="39" customWidth="1"/>
    <col min="11010" max="11015" width="13.125" style="39" customWidth="1"/>
    <col min="11016" max="11016" width="16.25" style="39" customWidth="1"/>
    <col min="11017" max="11018" width="14.5" style="39" customWidth="1"/>
    <col min="11019" max="11019" width="16.375" style="39" customWidth="1"/>
    <col min="11020" max="11264" width="9" style="39"/>
    <col min="11265" max="11265" width="8.625" style="39" customWidth="1"/>
    <col min="11266" max="11271" width="13.125" style="39" customWidth="1"/>
    <col min="11272" max="11272" width="16.25" style="39" customWidth="1"/>
    <col min="11273" max="11274" width="14.5" style="39" customWidth="1"/>
    <col min="11275" max="11275" width="16.375" style="39" customWidth="1"/>
    <col min="11276" max="11520" width="9" style="39"/>
    <col min="11521" max="11521" width="8.625" style="39" customWidth="1"/>
    <col min="11522" max="11527" width="13.125" style="39" customWidth="1"/>
    <col min="11528" max="11528" width="16.25" style="39" customWidth="1"/>
    <col min="11529" max="11530" width="14.5" style="39" customWidth="1"/>
    <col min="11531" max="11531" width="16.375" style="39" customWidth="1"/>
    <col min="11532" max="11776" width="9" style="39"/>
    <col min="11777" max="11777" width="8.625" style="39" customWidth="1"/>
    <col min="11778" max="11783" width="13.125" style="39" customWidth="1"/>
    <col min="11784" max="11784" width="16.25" style="39" customWidth="1"/>
    <col min="11785" max="11786" width="14.5" style="39" customWidth="1"/>
    <col min="11787" max="11787" width="16.375" style="39" customWidth="1"/>
    <col min="11788" max="12032" width="9" style="39"/>
    <col min="12033" max="12033" width="8.625" style="39" customWidth="1"/>
    <col min="12034" max="12039" width="13.125" style="39" customWidth="1"/>
    <col min="12040" max="12040" width="16.25" style="39" customWidth="1"/>
    <col min="12041" max="12042" width="14.5" style="39" customWidth="1"/>
    <col min="12043" max="12043" width="16.375" style="39" customWidth="1"/>
    <col min="12044" max="12288" width="9" style="39"/>
    <col min="12289" max="12289" width="8.625" style="39" customWidth="1"/>
    <col min="12290" max="12295" width="13.125" style="39" customWidth="1"/>
    <col min="12296" max="12296" width="16.25" style="39" customWidth="1"/>
    <col min="12297" max="12298" width="14.5" style="39" customWidth="1"/>
    <col min="12299" max="12299" width="16.375" style="39" customWidth="1"/>
    <col min="12300" max="12544" width="9" style="39"/>
    <col min="12545" max="12545" width="8.625" style="39" customWidth="1"/>
    <col min="12546" max="12551" width="13.125" style="39" customWidth="1"/>
    <col min="12552" max="12552" width="16.25" style="39" customWidth="1"/>
    <col min="12553" max="12554" width="14.5" style="39" customWidth="1"/>
    <col min="12555" max="12555" width="16.375" style="39" customWidth="1"/>
    <col min="12556" max="12800" width="9" style="39"/>
    <col min="12801" max="12801" width="8.625" style="39" customWidth="1"/>
    <col min="12802" max="12807" width="13.125" style="39" customWidth="1"/>
    <col min="12808" max="12808" width="16.25" style="39" customWidth="1"/>
    <col min="12809" max="12810" width="14.5" style="39" customWidth="1"/>
    <col min="12811" max="12811" width="16.375" style="39" customWidth="1"/>
    <col min="12812" max="13056" width="9" style="39"/>
    <col min="13057" max="13057" width="8.625" style="39" customWidth="1"/>
    <col min="13058" max="13063" width="13.125" style="39" customWidth="1"/>
    <col min="13064" max="13064" width="16.25" style="39" customWidth="1"/>
    <col min="13065" max="13066" width="14.5" style="39" customWidth="1"/>
    <col min="13067" max="13067" width="16.375" style="39" customWidth="1"/>
    <col min="13068" max="13312" width="9" style="39"/>
    <col min="13313" max="13313" width="8.625" style="39" customWidth="1"/>
    <col min="13314" max="13319" width="13.125" style="39" customWidth="1"/>
    <col min="13320" max="13320" width="16.25" style="39" customWidth="1"/>
    <col min="13321" max="13322" width="14.5" style="39" customWidth="1"/>
    <col min="13323" max="13323" width="16.375" style="39" customWidth="1"/>
    <col min="13324" max="13568" width="9" style="39"/>
    <col min="13569" max="13569" width="8.625" style="39" customWidth="1"/>
    <col min="13570" max="13575" width="13.125" style="39" customWidth="1"/>
    <col min="13576" max="13576" width="16.25" style="39" customWidth="1"/>
    <col min="13577" max="13578" width="14.5" style="39" customWidth="1"/>
    <col min="13579" max="13579" width="16.375" style="39" customWidth="1"/>
    <col min="13580" max="13824" width="9" style="39"/>
    <col min="13825" max="13825" width="8.625" style="39" customWidth="1"/>
    <col min="13826" max="13831" width="13.125" style="39" customWidth="1"/>
    <col min="13832" max="13832" width="16.25" style="39" customWidth="1"/>
    <col min="13833" max="13834" width="14.5" style="39" customWidth="1"/>
    <col min="13835" max="13835" width="16.375" style="39" customWidth="1"/>
    <col min="13836" max="14080" width="9" style="39"/>
    <col min="14081" max="14081" width="8.625" style="39" customWidth="1"/>
    <col min="14082" max="14087" width="13.125" style="39" customWidth="1"/>
    <col min="14088" max="14088" width="16.25" style="39" customWidth="1"/>
    <col min="14089" max="14090" width="14.5" style="39" customWidth="1"/>
    <col min="14091" max="14091" width="16.375" style="39" customWidth="1"/>
    <col min="14092" max="14336" width="9" style="39"/>
    <col min="14337" max="14337" width="8.625" style="39" customWidth="1"/>
    <col min="14338" max="14343" width="13.125" style="39" customWidth="1"/>
    <col min="14344" max="14344" width="16.25" style="39" customWidth="1"/>
    <col min="14345" max="14346" width="14.5" style="39" customWidth="1"/>
    <col min="14347" max="14347" width="16.375" style="39" customWidth="1"/>
    <col min="14348" max="14592" width="9" style="39"/>
    <col min="14593" max="14593" width="8.625" style="39" customWidth="1"/>
    <col min="14594" max="14599" width="13.125" style="39" customWidth="1"/>
    <col min="14600" max="14600" width="16.25" style="39" customWidth="1"/>
    <col min="14601" max="14602" width="14.5" style="39" customWidth="1"/>
    <col min="14603" max="14603" width="16.375" style="39" customWidth="1"/>
    <col min="14604" max="14848" width="9" style="39"/>
    <col min="14849" max="14849" width="8.625" style="39" customWidth="1"/>
    <col min="14850" max="14855" width="13.125" style="39" customWidth="1"/>
    <col min="14856" max="14856" width="16.25" style="39" customWidth="1"/>
    <col min="14857" max="14858" width="14.5" style="39" customWidth="1"/>
    <col min="14859" max="14859" width="16.375" style="39" customWidth="1"/>
    <col min="14860" max="15104" width="9" style="39"/>
    <col min="15105" max="15105" width="8.625" style="39" customWidth="1"/>
    <col min="15106" max="15111" width="13.125" style="39" customWidth="1"/>
    <col min="15112" max="15112" width="16.25" style="39" customWidth="1"/>
    <col min="15113" max="15114" width="14.5" style="39" customWidth="1"/>
    <col min="15115" max="15115" width="16.375" style="39" customWidth="1"/>
    <col min="15116" max="15360" width="9" style="39"/>
    <col min="15361" max="15361" width="8.625" style="39" customWidth="1"/>
    <col min="15362" max="15367" width="13.125" style="39" customWidth="1"/>
    <col min="15368" max="15368" width="16.25" style="39" customWidth="1"/>
    <col min="15369" max="15370" width="14.5" style="39" customWidth="1"/>
    <col min="15371" max="15371" width="16.375" style="39" customWidth="1"/>
    <col min="15372" max="15616" width="9" style="39"/>
    <col min="15617" max="15617" width="8.625" style="39" customWidth="1"/>
    <col min="15618" max="15623" width="13.125" style="39" customWidth="1"/>
    <col min="15624" max="15624" width="16.25" style="39" customWidth="1"/>
    <col min="15625" max="15626" width="14.5" style="39" customWidth="1"/>
    <col min="15627" max="15627" width="16.375" style="39" customWidth="1"/>
    <col min="15628" max="15872" width="9" style="39"/>
    <col min="15873" max="15873" width="8.625" style="39" customWidth="1"/>
    <col min="15874" max="15879" width="13.125" style="39" customWidth="1"/>
    <col min="15880" max="15880" width="16.25" style="39" customWidth="1"/>
    <col min="15881" max="15882" width="14.5" style="39" customWidth="1"/>
    <col min="15883" max="15883" width="16.375" style="39" customWidth="1"/>
    <col min="15884" max="16128" width="9" style="39"/>
    <col min="16129" max="16129" width="8.625" style="39" customWidth="1"/>
    <col min="16130" max="16135" width="13.125" style="39" customWidth="1"/>
    <col min="16136" max="16136" width="16.25" style="39" customWidth="1"/>
    <col min="16137" max="16138" width="14.5" style="39" customWidth="1"/>
    <col min="16139" max="16139" width="16.375" style="39" customWidth="1"/>
    <col min="16140" max="16384" width="9" style="39"/>
  </cols>
  <sheetData>
    <row r="1" spans="1:11" s="3" customFormat="1" ht="12">
      <c r="A1" s="1"/>
      <c r="B1" s="2"/>
      <c r="K1" s="386"/>
    </row>
    <row r="2" spans="1:11" s="4" customFormat="1" ht="20.25">
      <c r="A2" s="661" t="s">
        <v>592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</row>
    <row r="3" spans="1:11" s="7" customFormat="1" ht="20.25">
      <c r="A3" s="737" t="s">
        <v>593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</row>
    <row r="4" spans="1:11" s="8" customFormat="1" ht="24.75" customHeight="1" thickBot="1">
      <c r="A4" s="8" t="s">
        <v>594</v>
      </c>
      <c r="K4" s="9" t="s">
        <v>595</v>
      </c>
    </row>
    <row r="5" spans="1:11" s="8" customFormat="1" ht="43.5" customHeight="1">
      <c r="A5" s="857" t="s">
        <v>190</v>
      </c>
      <c r="B5" s="502" t="s">
        <v>596</v>
      </c>
      <c r="C5" s="877" t="s">
        <v>597</v>
      </c>
      <c r="D5" s="859"/>
      <c r="E5" s="859"/>
      <c r="F5" s="859"/>
      <c r="G5" s="878"/>
      <c r="H5" s="388" t="s">
        <v>598</v>
      </c>
      <c r="I5" s="503" t="s">
        <v>599</v>
      </c>
      <c r="J5" s="504"/>
      <c r="K5" s="851" t="s">
        <v>195</v>
      </c>
    </row>
    <row r="6" spans="1:11" s="8" customFormat="1" ht="25.5" customHeight="1">
      <c r="A6" s="860"/>
      <c r="B6" s="879" t="s">
        <v>600</v>
      </c>
      <c r="C6" s="391"/>
      <c r="D6" s="505" t="s">
        <v>601</v>
      </c>
      <c r="E6" s="505" t="s">
        <v>602</v>
      </c>
      <c r="F6" s="505" t="s">
        <v>603</v>
      </c>
      <c r="G6" s="505" t="s">
        <v>604</v>
      </c>
      <c r="H6" s="440"/>
      <c r="I6" s="393" t="s">
        <v>605</v>
      </c>
      <c r="J6" s="393" t="s">
        <v>606</v>
      </c>
      <c r="K6" s="852"/>
    </row>
    <row r="7" spans="1:11" s="8" customFormat="1" ht="25.5" customHeight="1">
      <c r="A7" s="860"/>
      <c r="B7" s="879"/>
      <c r="C7" s="391"/>
      <c r="D7" s="506"/>
      <c r="E7" s="506"/>
      <c r="F7" s="506"/>
      <c r="G7" s="506"/>
      <c r="H7" s="881" t="s">
        <v>607</v>
      </c>
      <c r="I7" s="507"/>
      <c r="J7" s="441"/>
      <c r="K7" s="852"/>
    </row>
    <row r="8" spans="1:11" s="8" customFormat="1" ht="34.5" customHeight="1">
      <c r="A8" s="837"/>
      <c r="B8" s="880"/>
      <c r="C8" s="402" t="s">
        <v>457</v>
      </c>
      <c r="D8" s="508" t="s">
        <v>608</v>
      </c>
      <c r="E8" s="508" t="s">
        <v>609</v>
      </c>
      <c r="F8" s="508" t="s">
        <v>610</v>
      </c>
      <c r="G8" s="508" t="s">
        <v>611</v>
      </c>
      <c r="H8" s="882"/>
      <c r="I8" s="399" t="s">
        <v>612</v>
      </c>
      <c r="J8" s="399" t="s">
        <v>613</v>
      </c>
      <c r="K8" s="853"/>
    </row>
    <row r="9" spans="1:11" s="108" customFormat="1" ht="29.25" customHeight="1">
      <c r="A9" s="165">
        <v>2012</v>
      </c>
      <c r="B9" s="32">
        <v>412</v>
      </c>
      <c r="C9" s="32">
        <v>680839</v>
      </c>
      <c r="D9" s="32">
        <v>88691</v>
      </c>
      <c r="E9" s="32">
        <v>580582</v>
      </c>
      <c r="F9" s="32">
        <v>458</v>
      </c>
      <c r="G9" s="32">
        <v>11108</v>
      </c>
      <c r="H9" s="32">
        <v>0</v>
      </c>
      <c r="I9" s="32">
        <v>39157</v>
      </c>
      <c r="J9" s="32">
        <v>36793</v>
      </c>
      <c r="K9" s="443">
        <v>2012</v>
      </c>
    </row>
    <row r="10" spans="1:11" s="108" customFormat="1" ht="29.25" customHeight="1">
      <c r="A10" s="165">
        <v>2013</v>
      </c>
      <c r="B10" s="32">
        <v>407</v>
      </c>
      <c r="C10" s="32">
        <v>684288</v>
      </c>
      <c r="D10" s="32">
        <v>91323</v>
      </c>
      <c r="E10" s="32">
        <v>581466</v>
      </c>
      <c r="F10" s="32">
        <v>428</v>
      </c>
      <c r="G10" s="32">
        <v>11071</v>
      </c>
      <c r="H10" s="32">
        <v>299</v>
      </c>
      <c r="I10" s="32">
        <v>36360</v>
      </c>
      <c r="J10" s="32">
        <v>34951</v>
      </c>
      <c r="K10" s="443">
        <v>2013</v>
      </c>
    </row>
    <row r="11" spans="1:11" s="108" customFormat="1" ht="29.25" customHeight="1">
      <c r="A11" s="165">
        <v>2014</v>
      </c>
      <c r="B11" s="32">
        <v>389</v>
      </c>
      <c r="C11" s="32">
        <v>686797</v>
      </c>
      <c r="D11" s="32">
        <v>97373</v>
      </c>
      <c r="E11" s="32">
        <v>579809</v>
      </c>
      <c r="F11" s="32">
        <v>428</v>
      </c>
      <c r="G11" s="32">
        <v>9187</v>
      </c>
      <c r="H11" s="32">
        <v>0</v>
      </c>
      <c r="I11" s="32">
        <v>0</v>
      </c>
      <c r="J11" s="32">
        <v>0</v>
      </c>
      <c r="K11" s="443">
        <v>2014</v>
      </c>
    </row>
    <row r="12" spans="1:11" s="108" customFormat="1" ht="29.25" customHeight="1">
      <c r="A12" s="165">
        <v>2015</v>
      </c>
      <c r="B12" s="32">
        <v>379</v>
      </c>
      <c r="C12" s="32">
        <v>699262</v>
      </c>
      <c r="D12" s="32">
        <v>103724</v>
      </c>
      <c r="E12" s="32">
        <v>576767</v>
      </c>
      <c r="F12" s="32">
        <v>0</v>
      </c>
      <c r="G12" s="32">
        <v>18771</v>
      </c>
      <c r="H12" s="32">
        <v>0</v>
      </c>
      <c r="I12" s="32">
        <v>49356</v>
      </c>
      <c r="J12" s="32">
        <v>49356</v>
      </c>
      <c r="K12" s="443">
        <v>2015</v>
      </c>
    </row>
    <row r="13" spans="1:11" s="108" customFormat="1" ht="29.25" customHeight="1">
      <c r="A13" s="165">
        <v>2016</v>
      </c>
      <c r="B13" s="601">
        <v>377</v>
      </c>
      <c r="C13" s="601">
        <v>724522</v>
      </c>
      <c r="D13" s="601">
        <v>115469</v>
      </c>
      <c r="E13" s="601">
        <v>588547</v>
      </c>
      <c r="F13" s="601">
        <v>0</v>
      </c>
      <c r="G13" s="601">
        <v>20506</v>
      </c>
      <c r="H13" s="601">
        <v>0</v>
      </c>
      <c r="I13" s="601">
        <v>71032</v>
      </c>
      <c r="J13" s="601">
        <v>71032</v>
      </c>
      <c r="K13" s="443">
        <v>2016</v>
      </c>
    </row>
    <row r="14" spans="1:11" s="129" customFormat="1" ht="29.25" customHeight="1">
      <c r="A14" s="172">
        <v>2017</v>
      </c>
      <c r="B14" s="509">
        <f>SUM(B15:B25)</f>
        <v>392</v>
      </c>
      <c r="C14" s="509">
        <f>SUM(D14:G14)</f>
        <v>732956</v>
      </c>
      <c r="D14" s="509">
        <f t="shared" ref="D14:J14" si="0">SUM(D15:D25)</f>
        <v>140702</v>
      </c>
      <c r="E14" s="509">
        <f t="shared" si="0"/>
        <v>583265</v>
      </c>
      <c r="F14" s="509">
        <f t="shared" si="0"/>
        <v>0</v>
      </c>
      <c r="G14" s="509">
        <f t="shared" si="0"/>
        <v>8989</v>
      </c>
      <c r="H14" s="509">
        <f t="shared" si="0"/>
        <v>0</v>
      </c>
      <c r="I14" s="509">
        <f t="shared" si="0"/>
        <v>59668</v>
      </c>
      <c r="J14" s="509">
        <f t="shared" si="0"/>
        <v>58975</v>
      </c>
      <c r="K14" s="510">
        <v>2017</v>
      </c>
    </row>
    <row r="15" spans="1:11" s="108" customFormat="1" ht="29.25" customHeight="1">
      <c r="A15" s="176" t="s">
        <v>215</v>
      </c>
      <c r="B15" s="595">
        <v>57</v>
      </c>
      <c r="C15" s="596">
        <v>82965</v>
      </c>
      <c r="D15" s="596">
        <v>26627</v>
      </c>
      <c r="E15" s="596">
        <v>49750</v>
      </c>
      <c r="F15" s="596" t="s">
        <v>700</v>
      </c>
      <c r="G15" s="596">
        <v>0</v>
      </c>
      <c r="H15" s="596" t="s">
        <v>701</v>
      </c>
      <c r="I15" s="596">
        <v>9944</v>
      </c>
      <c r="J15" s="596">
        <v>9470</v>
      </c>
      <c r="K15" s="511" t="s">
        <v>406</v>
      </c>
    </row>
    <row r="16" spans="1:11" s="108" customFormat="1" ht="29.25" customHeight="1">
      <c r="A16" s="176" t="s">
        <v>30</v>
      </c>
      <c r="B16" s="595">
        <v>44</v>
      </c>
      <c r="C16" s="596">
        <v>15021</v>
      </c>
      <c r="D16" s="596">
        <v>4130</v>
      </c>
      <c r="E16" s="596">
        <v>6600</v>
      </c>
      <c r="F16" s="596" t="s">
        <v>700</v>
      </c>
      <c r="G16" s="596">
        <v>4394</v>
      </c>
      <c r="H16" s="596" t="s">
        <v>701</v>
      </c>
      <c r="I16" s="596">
        <v>9114</v>
      </c>
      <c r="J16" s="596">
        <v>9066</v>
      </c>
      <c r="K16" s="511" t="s">
        <v>31</v>
      </c>
    </row>
    <row r="17" spans="1:11" s="108" customFormat="1" ht="29.25" customHeight="1">
      <c r="A17" s="176" t="s">
        <v>706</v>
      </c>
      <c r="B17" s="595">
        <v>177</v>
      </c>
      <c r="C17" s="596">
        <v>454486</v>
      </c>
      <c r="D17" s="596">
        <v>59222</v>
      </c>
      <c r="E17" s="596">
        <v>379753</v>
      </c>
      <c r="F17" s="596" t="s">
        <v>700</v>
      </c>
      <c r="G17" s="596">
        <v>2190</v>
      </c>
      <c r="H17" s="596" t="s">
        <v>701</v>
      </c>
      <c r="I17" s="596">
        <v>27449</v>
      </c>
      <c r="J17" s="596">
        <v>27278</v>
      </c>
      <c r="K17" s="511" t="s">
        <v>708</v>
      </c>
    </row>
    <row r="18" spans="1:11" s="108" customFormat="1" ht="29.25" customHeight="1">
      <c r="A18" s="176" t="s">
        <v>32</v>
      </c>
      <c r="B18" s="595">
        <v>40</v>
      </c>
      <c r="C18" s="596">
        <v>118268</v>
      </c>
      <c r="D18" s="596">
        <v>1890</v>
      </c>
      <c r="E18" s="596">
        <v>115074</v>
      </c>
      <c r="F18" s="596" t="s">
        <v>700</v>
      </c>
      <c r="G18" s="596">
        <v>0</v>
      </c>
      <c r="H18" s="596" t="s">
        <v>701</v>
      </c>
      <c r="I18" s="596">
        <v>7440</v>
      </c>
      <c r="J18" s="596">
        <v>7440</v>
      </c>
      <c r="K18" s="511" t="s">
        <v>33</v>
      </c>
    </row>
    <row r="19" spans="1:11" s="108" customFormat="1" ht="29.25" customHeight="1">
      <c r="A19" s="176" t="s">
        <v>34</v>
      </c>
      <c r="B19" s="595">
        <v>3</v>
      </c>
      <c r="C19" s="596">
        <v>3439</v>
      </c>
      <c r="D19" s="596">
        <v>2553</v>
      </c>
      <c r="E19" s="596">
        <v>886</v>
      </c>
      <c r="F19" s="596" t="s">
        <v>700</v>
      </c>
      <c r="G19" s="596" t="s">
        <v>700</v>
      </c>
      <c r="H19" s="596" t="s">
        <v>701</v>
      </c>
      <c r="I19" s="596">
        <v>200</v>
      </c>
      <c r="J19" s="596">
        <v>200</v>
      </c>
      <c r="K19" s="511" t="s">
        <v>35</v>
      </c>
    </row>
    <row r="20" spans="1:11" s="108" customFormat="1" ht="29.25" customHeight="1">
      <c r="A20" s="176" t="s">
        <v>36</v>
      </c>
      <c r="B20" s="595">
        <v>10</v>
      </c>
      <c r="C20" s="596">
        <v>8828</v>
      </c>
      <c r="D20" s="596">
        <v>3063</v>
      </c>
      <c r="E20" s="596">
        <v>5765</v>
      </c>
      <c r="F20" s="596" t="s">
        <v>700</v>
      </c>
      <c r="G20" s="596">
        <v>1455</v>
      </c>
      <c r="H20" s="596" t="s">
        <v>701</v>
      </c>
      <c r="I20" s="596">
        <v>542</v>
      </c>
      <c r="J20" s="596">
        <v>542</v>
      </c>
      <c r="K20" s="511" t="s">
        <v>37</v>
      </c>
    </row>
    <row r="21" spans="1:11" s="108" customFormat="1" ht="29.25" customHeight="1">
      <c r="A21" s="176" t="s">
        <v>38</v>
      </c>
      <c r="B21" s="595">
        <v>1</v>
      </c>
      <c r="C21" s="596">
        <v>1100</v>
      </c>
      <c r="D21" s="596" t="s">
        <v>700</v>
      </c>
      <c r="E21" s="596">
        <v>1100</v>
      </c>
      <c r="F21" s="596" t="s">
        <v>700</v>
      </c>
      <c r="G21" s="596" t="s">
        <v>700</v>
      </c>
      <c r="H21" s="596" t="s">
        <v>701</v>
      </c>
      <c r="I21" s="596">
        <v>72</v>
      </c>
      <c r="J21" s="596">
        <v>72</v>
      </c>
      <c r="K21" s="511" t="s">
        <v>39</v>
      </c>
    </row>
    <row r="22" spans="1:11" s="108" customFormat="1" ht="29.25" customHeight="1">
      <c r="A22" s="176" t="s">
        <v>40</v>
      </c>
      <c r="B22" s="595">
        <v>1</v>
      </c>
      <c r="C22" s="596">
        <v>450</v>
      </c>
      <c r="D22" s="596" t="s">
        <v>700</v>
      </c>
      <c r="E22" s="596">
        <v>450</v>
      </c>
      <c r="F22" s="596" t="s">
        <v>700</v>
      </c>
      <c r="G22" s="596" t="s">
        <v>700</v>
      </c>
      <c r="H22" s="596" t="s">
        <v>701</v>
      </c>
      <c r="I22" s="596">
        <v>61</v>
      </c>
      <c r="J22" s="596">
        <v>61</v>
      </c>
      <c r="K22" s="512" t="s">
        <v>615</v>
      </c>
    </row>
    <row r="23" spans="1:11" s="108" customFormat="1" ht="29.25" customHeight="1">
      <c r="A23" s="176" t="s">
        <v>42</v>
      </c>
      <c r="B23" s="595">
        <v>2</v>
      </c>
      <c r="C23" s="596">
        <v>196</v>
      </c>
      <c r="D23" s="596">
        <v>242</v>
      </c>
      <c r="E23" s="596">
        <v>0</v>
      </c>
      <c r="F23" s="596" t="s">
        <v>700</v>
      </c>
      <c r="G23" s="596">
        <v>40</v>
      </c>
      <c r="H23" s="596" t="s">
        <v>701</v>
      </c>
      <c r="I23" s="596">
        <v>32</v>
      </c>
      <c r="J23" s="596">
        <v>32</v>
      </c>
      <c r="K23" s="511" t="s">
        <v>43</v>
      </c>
    </row>
    <row r="24" spans="1:11" s="108" customFormat="1" ht="29.25" customHeight="1">
      <c r="A24" s="176" t="s">
        <v>44</v>
      </c>
      <c r="B24" s="595">
        <v>45</v>
      </c>
      <c r="C24" s="596">
        <v>32912</v>
      </c>
      <c r="D24" s="596">
        <v>39796</v>
      </c>
      <c r="E24" s="596">
        <v>20495</v>
      </c>
      <c r="F24" s="596" t="s">
        <v>700</v>
      </c>
      <c r="G24" s="596">
        <v>488</v>
      </c>
      <c r="H24" s="596" t="s">
        <v>701</v>
      </c>
      <c r="I24" s="596">
        <v>3945</v>
      </c>
      <c r="J24" s="596">
        <v>3945</v>
      </c>
      <c r="K24" s="511" t="s">
        <v>45</v>
      </c>
    </row>
    <row r="25" spans="1:11" s="108" customFormat="1" ht="29.25" customHeight="1" thickBot="1">
      <c r="A25" s="181" t="s">
        <v>46</v>
      </c>
      <c r="B25" s="597">
        <v>12</v>
      </c>
      <c r="C25" s="598">
        <v>6961</v>
      </c>
      <c r="D25" s="598">
        <v>3179</v>
      </c>
      <c r="E25" s="598">
        <v>3392</v>
      </c>
      <c r="F25" s="598" t="s">
        <v>700</v>
      </c>
      <c r="G25" s="598">
        <v>422</v>
      </c>
      <c r="H25" s="598" t="s">
        <v>701</v>
      </c>
      <c r="I25" s="598">
        <v>869</v>
      </c>
      <c r="J25" s="598">
        <v>869</v>
      </c>
      <c r="K25" s="513" t="s">
        <v>482</v>
      </c>
    </row>
    <row r="26" spans="1:11" s="8" customFormat="1" ht="25.5" customHeight="1">
      <c r="A26" s="876" t="s">
        <v>616</v>
      </c>
      <c r="B26" s="876"/>
      <c r="C26" s="876"/>
      <c r="D26" s="430"/>
      <c r="E26" s="430"/>
      <c r="F26" s="430"/>
      <c r="G26" s="430"/>
      <c r="H26" s="514"/>
      <c r="I26" s="514"/>
      <c r="J26" s="514"/>
      <c r="K26" s="515" t="s">
        <v>617</v>
      </c>
    </row>
    <row r="27" spans="1:11" s="10" customFormat="1" ht="36.75" customHeight="1">
      <c r="A27" s="37"/>
      <c r="B27" s="37"/>
      <c r="K27" s="37"/>
    </row>
    <row r="28" spans="1:11" ht="36.75" customHeight="1">
      <c r="B28" s="2"/>
      <c r="C28" s="3"/>
      <c r="D28" s="3"/>
      <c r="E28" s="3"/>
      <c r="F28" s="3"/>
      <c r="G28" s="3"/>
      <c r="H28" s="3"/>
      <c r="I28" s="3"/>
      <c r="J28" s="3"/>
    </row>
    <row r="29" spans="1:11" ht="36.75" customHeight="1">
      <c r="B29" s="2"/>
      <c r="C29" s="3"/>
      <c r="D29" s="3"/>
      <c r="E29" s="3"/>
      <c r="F29" s="3"/>
      <c r="G29" s="3"/>
      <c r="H29" s="3"/>
      <c r="I29" s="3"/>
      <c r="J29" s="3"/>
    </row>
    <row r="30" spans="1:11" ht="36.75" customHeight="1">
      <c r="B30" s="2"/>
      <c r="C30" s="3"/>
      <c r="D30" s="3"/>
      <c r="E30" s="3"/>
      <c r="F30" s="3"/>
      <c r="G30" s="3"/>
      <c r="H30" s="3"/>
      <c r="I30" s="3"/>
      <c r="J30" s="3"/>
    </row>
    <row r="31" spans="1:11" ht="36.75" customHeight="1">
      <c r="B31" s="2"/>
      <c r="C31" s="3"/>
      <c r="D31" s="3"/>
      <c r="E31" s="3"/>
      <c r="F31" s="3"/>
      <c r="G31" s="3"/>
      <c r="H31" s="3"/>
      <c r="I31" s="3"/>
      <c r="J31" s="3"/>
    </row>
    <row r="32" spans="1:11">
      <c r="B32" s="2"/>
      <c r="C32" s="3"/>
      <c r="D32" s="3"/>
      <c r="E32" s="3"/>
      <c r="F32" s="3"/>
      <c r="G32" s="3"/>
      <c r="H32" s="3"/>
      <c r="I32" s="3"/>
      <c r="J32" s="3"/>
    </row>
    <row r="33" spans="2:10">
      <c r="B33" s="2"/>
      <c r="C33" s="3"/>
      <c r="D33" s="3"/>
      <c r="E33" s="3"/>
      <c r="F33" s="3"/>
      <c r="G33" s="3"/>
      <c r="H33" s="3"/>
      <c r="I33" s="3"/>
      <c r="J33" s="3"/>
    </row>
    <row r="34" spans="2:10">
      <c r="B34" s="2"/>
      <c r="C34" s="3"/>
      <c r="D34" s="3"/>
      <c r="E34" s="3"/>
      <c r="F34" s="3"/>
      <c r="G34" s="3"/>
      <c r="H34" s="3"/>
      <c r="I34" s="3"/>
      <c r="J34" s="3"/>
    </row>
    <row r="35" spans="2:10">
      <c r="B35" s="2"/>
      <c r="C35" s="3"/>
      <c r="D35" s="3"/>
      <c r="E35" s="3"/>
      <c r="F35" s="3"/>
      <c r="G35" s="3"/>
      <c r="H35" s="3"/>
      <c r="I35" s="3"/>
      <c r="J35" s="3"/>
    </row>
    <row r="36" spans="2:10">
      <c r="B36" s="2"/>
      <c r="C36" s="3"/>
      <c r="D36" s="3"/>
      <c r="E36" s="3"/>
      <c r="F36" s="3"/>
      <c r="G36" s="3"/>
      <c r="H36" s="3"/>
      <c r="I36" s="3"/>
      <c r="J36" s="3"/>
    </row>
    <row r="37" spans="2:10">
      <c r="B37" s="2"/>
      <c r="C37" s="3"/>
      <c r="D37" s="3"/>
      <c r="E37" s="3"/>
      <c r="F37" s="3"/>
      <c r="G37" s="3"/>
      <c r="H37" s="3"/>
      <c r="I37" s="3"/>
      <c r="J37" s="3"/>
    </row>
    <row r="38" spans="2:10">
      <c r="B38" s="2"/>
      <c r="C38" s="3"/>
      <c r="D38" s="3"/>
      <c r="E38" s="3"/>
      <c r="F38" s="3"/>
      <c r="G38" s="3"/>
      <c r="H38" s="3"/>
      <c r="I38" s="3"/>
      <c r="J38" s="3"/>
    </row>
    <row r="39" spans="2:10">
      <c r="B39" s="2"/>
      <c r="C39" s="3"/>
      <c r="D39" s="3"/>
      <c r="E39" s="3"/>
      <c r="F39" s="3"/>
      <c r="G39" s="3"/>
      <c r="H39" s="3"/>
      <c r="I39" s="3"/>
      <c r="J39" s="3"/>
    </row>
    <row r="40" spans="2:10">
      <c r="B40" s="2"/>
      <c r="C40" s="3"/>
      <c r="D40" s="3"/>
      <c r="E40" s="3"/>
      <c r="F40" s="3"/>
      <c r="G40" s="3"/>
      <c r="H40" s="3"/>
      <c r="I40" s="3"/>
      <c r="J40" s="3"/>
    </row>
    <row r="41" spans="2:10">
      <c r="B41" s="2"/>
      <c r="C41" s="3"/>
      <c r="D41" s="3"/>
      <c r="E41" s="3"/>
      <c r="F41" s="3"/>
      <c r="G41" s="3"/>
      <c r="H41" s="3"/>
      <c r="I41" s="3"/>
      <c r="J41" s="3"/>
    </row>
    <row r="42" spans="2:10">
      <c r="B42" s="2"/>
      <c r="C42" s="3"/>
      <c r="D42" s="3"/>
      <c r="E42" s="3"/>
      <c r="F42" s="3"/>
      <c r="G42" s="3"/>
      <c r="H42" s="3"/>
      <c r="I42" s="3"/>
      <c r="J42" s="3"/>
    </row>
    <row r="43" spans="2:10">
      <c r="B43" s="2"/>
      <c r="C43" s="3"/>
      <c r="D43" s="3"/>
      <c r="E43" s="3"/>
      <c r="F43" s="3"/>
      <c r="G43" s="3"/>
      <c r="H43" s="3"/>
      <c r="I43" s="3"/>
      <c r="J43" s="3"/>
    </row>
    <row r="44" spans="2:10">
      <c r="B44" s="2"/>
      <c r="C44" s="3"/>
      <c r="D44" s="3"/>
      <c r="E44" s="3"/>
      <c r="F44" s="3"/>
      <c r="G44" s="3"/>
      <c r="H44" s="3"/>
      <c r="I44" s="3"/>
      <c r="J44" s="3"/>
    </row>
    <row r="45" spans="2:10">
      <c r="B45" s="2"/>
      <c r="C45" s="3"/>
      <c r="D45" s="3"/>
      <c r="E45" s="3"/>
      <c r="F45" s="3"/>
      <c r="G45" s="3"/>
      <c r="H45" s="3"/>
      <c r="I45" s="3"/>
      <c r="J45" s="3"/>
    </row>
    <row r="46" spans="2:10">
      <c r="B46" s="2"/>
      <c r="C46" s="3"/>
      <c r="D46" s="3"/>
      <c r="E46" s="3"/>
      <c r="F46" s="3"/>
      <c r="G46" s="3"/>
      <c r="H46" s="3"/>
      <c r="I46" s="3"/>
      <c r="J46" s="3"/>
    </row>
    <row r="47" spans="2:10">
      <c r="B47" s="2"/>
      <c r="C47" s="3"/>
      <c r="D47" s="3"/>
      <c r="E47" s="3"/>
      <c r="F47" s="3"/>
      <c r="G47" s="3"/>
      <c r="H47" s="3"/>
      <c r="I47" s="3"/>
      <c r="J47" s="3"/>
    </row>
    <row r="48" spans="2:10">
      <c r="B48" s="2"/>
      <c r="C48" s="3"/>
      <c r="D48" s="3"/>
      <c r="E48" s="3"/>
      <c r="F48" s="3"/>
      <c r="G48" s="3"/>
      <c r="H48" s="3"/>
      <c r="I48" s="3"/>
      <c r="J48" s="3"/>
    </row>
    <row r="49" spans="2:10">
      <c r="B49" s="2"/>
      <c r="C49" s="3"/>
      <c r="D49" s="3"/>
      <c r="E49" s="3"/>
      <c r="F49" s="3"/>
      <c r="G49" s="3"/>
      <c r="H49" s="3"/>
      <c r="I49" s="3"/>
      <c r="J49" s="3"/>
    </row>
    <row r="50" spans="2:10">
      <c r="B50" s="2"/>
      <c r="C50" s="3"/>
      <c r="D50" s="3"/>
      <c r="E50" s="3"/>
      <c r="F50" s="3"/>
      <c r="G50" s="3"/>
      <c r="H50" s="3"/>
      <c r="I50" s="3"/>
      <c r="J50" s="3"/>
    </row>
    <row r="51" spans="2:10">
      <c r="B51" s="2"/>
      <c r="C51" s="3"/>
      <c r="D51" s="3"/>
      <c r="E51" s="3"/>
      <c r="F51" s="3"/>
      <c r="G51" s="3"/>
      <c r="H51" s="3"/>
      <c r="I51" s="3"/>
      <c r="J51" s="3"/>
    </row>
    <row r="52" spans="2:10">
      <c r="B52" s="2"/>
      <c r="C52" s="3"/>
      <c r="D52" s="3"/>
      <c r="E52" s="3"/>
      <c r="F52" s="3"/>
      <c r="G52" s="3"/>
      <c r="H52" s="3"/>
      <c r="I52" s="3"/>
      <c r="J52" s="3"/>
    </row>
    <row r="53" spans="2:10">
      <c r="B53" s="2"/>
      <c r="C53" s="3"/>
      <c r="D53" s="3"/>
      <c r="E53" s="3"/>
      <c r="F53" s="3"/>
      <c r="G53" s="3"/>
      <c r="H53" s="3"/>
      <c r="I53" s="3"/>
      <c r="J53" s="3"/>
    </row>
    <row r="54" spans="2:10">
      <c r="B54" s="2"/>
      <c r="C54" s="3"/>
      <c r="D54" s="3"/>
      <c r="E54" s="3"/>
      <c r="F54" s="3"/>
      <c r="G54" s="3"/>
      <c r="H54" s="3"/>
      <c r="I54" s="3"/>
      <c r="J54" s="3"/>
    </row>
    <row r="55" spans="2:10">
      <c r="B55" s="2"/>
      <c r="C55" s="3"/>
      <c r="D55" s="3"/>
      <c r="E55" s="3"/>
      <c r="F55" s="3"/>
      <c r="G55" s="3"/>
      <c r="H55" s="3"/>
      <c r="I55" s="3"/>
      <c r="J55" s="3"/>
    </row>
    <row r="56" spans="2:10">
      <c r="B56" s="2"/>
      <c r="C56" s="3"/>
      <c r="D56" s="3"/>
      <c r="E56" s="3"/>
      <c r="F56" s="3"/>
      <c r="G56" s="3"/>
      <c r="H56" s="3"/>
      <c r="I56" s="3"/>
      <c r="J56" s="3"/>
    </row>
    <row r="57" spans="2:10">
      <c r="B57" s="2"/>
      <c r="C57" s="3"/>
      <c r="D57" s="3"/>
      <c r="E57" s="3"/>
      <c r="F57" s="3"/>
      <c r="G57" s="3"/>
      <c r="H57" s="3"/>
      <c r="I57" s="3"/>
      <c r="J57" s="3"/>
    </row>
    <row r="58" spans="2:10">
      <c r="B58" s="2"/>
      <c r="C58" s="3"/>
      <c r="D58" s="3"/>
      <c r="E58" s="3"/>
      <c r="F58" s="3"/>
      <c r="G58" s="3"/>
      <c r="H58" s="3"/>
      <c r="I58" s="3"/>
      <c r="J58" s="3"/>
    </row>
  </sheetData>
  <mergeCells count="8">
    <mergeCell ref="A26:C26"/>
    <mergeCell ref="A2:K2"/>
    <mergeCell ref="A3:K3"/>
    <mergeCell ref="A5:A8"/>
    <mergeCell ref="C5:G5"/>
    <mergeCell ref="K5:K8"/>
    <mergeCell ref="B6:B8"/>
    <mergeCell ref="H7:H8"/>
  </mergeCells>
  <phoneticPr fontId="4" type="noConversion"/>
  <printOptions horizontalCentered="1" gridLinesSet="0"/>
  <pageMargins left="0.11811023622047245" right="0.11811023622047245" top="0.78740157480314965" bottom="0.39370078740157483" header="0.39370078740157483" footer="0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Y47"/>
  <sheetViews>
    <sheetView showGridLines="0" view="pageBreakPreview" zoomScaleNormal="70" zoomScaleSheetLayoutView="100" workbookViewId="0">
      <selection activeCell="B18" sqref="B18"/>
    </sheetView>
  </sheetViews>
  <sheetFormatPr defaultRowHeight="15.75"/>
  <cols>
    <col min="1" max="1" width="9.625" style="499" customWidth="1"/>
    <col min="2" max="2" width="10.25" style="38" customWidth="1"/>
    <col min="3" max="3" width="10.25" style="39" customWidth="1"/>
    <col min="4" max="4" width="8.5" style="39" bestFit="1" customWidth="1"/>
    <col min="5" max="5" width="7.125" style="39" customWidth="1"/>
    <col min="6" max="6" width="9.375" style="39" customWidth="1"/>
    <col min="7" max="7" width="8.75" style="39" customWidth="1"/>
    <col min="8" max="8" width="7.625" style="39" customWidth="1"/>
    <col min="9" max="9" width="10.25" style="39" bestFit="1" customWidth="1"/>
    <col min="10" max="10" width="8.5" style="39" bestFit="1" customWidth="1"/>
    <col min="11" max="11" width="7" style="39" customWidth="1"/>
    <col min="12" max="12" width="9.5" style="39" customWidth="1"/>
    <col min="13" max="13" width="7.875" style="39" customWidth="1"/>
    <col min="14" max="14" width="7.125" style="39" customWidth="1"/>
    <col min="15" max="15" width="8.5" style="39" bestFit="1" customWidth="1"/>
    <col min="16" max="16" width="8.5" style="39" customWidth="1"/>
    <col min="17" max="17" width="9.5" style="39" customWidth="1"/>
    <col min="18" max="18" width="8.125" style="39" customWidth="1"/>
    <col min="19" max="19" width="11.25" style="39" bestFit="1" customWidth="1"/>
    <col min="20" max="20" width="8.5" style="39" bestFit="1" customWidth="1"/>
    <col min="21" max="21" width="8" style="39" customWidth="1"/>
    <col min="22" max="22" width="9.5" style="39" customWidth="1"/>
    <col min="23" max="23" width="12" style="432" customWidth="1"/>
    <col min="24" max="30" width="9.625" style="39" customWidth="1"/>
    <col min="31" max="16384" width="9" style="39"/>
  </cols>
  <sheetData>
    <row r="1" spans="1:25" s="99" customFormat="1" ht="11.25">
      <c r="A1" s="101"/>
      <c r="B1" s="102"/>
      <c r="W1" s="100"/>
    </row>
    <row r="2" spans="1:25" s="3" customFormat="1" ht="12">
      <c r="A2" s="1"/>
      <c r="B2" s="2"/>
      <c r="W2" s="186"/>
    </row>
    <row r="3" spans="1:25" s="4" customFormat="1" ht="20.25">
      <c r="A3" s="661" t="s">
        <v>644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737" t="s">
        <v>645</v>
      </c>
      <c r="N3" s="737"/>
      <c r="O3" s="737"/>
      <c r="P3" s="737"/>
      <c r="Q3" s="737"/>
      <c r="R3" s="737"/>
      <c r="S3" s="737"/>
      <c r="T3" s="737"/>
      <c r="U3" s="737"/>
      <c r="V3" s="737"/>
      <c r="W3" s="737"/>
    </row>
    <row r="4" spans="1:25" s="7" customFormat="1" ht="12">
      <c r="A4" s="526"/>
      <c r="B4" s="5"/>
      <c r="C4" s="6"/>
      <c r="D4" s="6"/>
      <c r="E4" s="6"/>
      <c r="F4" s="6"/>
      <c r="G4" s="6"/>
      <c r="H4" s="527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</row>
    <row r="5" spans="1:25" s="8" customFormat="1" ht="14.25" thickBot="1">
      <c r="A5" s="198" t="s">
        <v>646</v>
      </c>
      <c r="W5" s="9" t="s">
        <v>647</v>
      </c>
    </row>
    <row r="6" spans="1:25" s="8" customFormat="1" ht="31.5" customHeight="1">
      <c r="A6" s="857" t="s">
        <v>703</v>
      </c>
      <c r="B6" s="863" t="s">
        <v>648</v>
      </c>
      <c r="C6" s="866"/>
      <c r="D6" s="866"/>
      <c r="E6" s="866"/>
      <c r="F6" s="866"/>
      <c r="G6" s="388" t="s">
        <v>649</v>
      </c>
      <c r="H6" s="863" t="s">
        <v>650</v>
      </c>
      <c r="I6" s="866"/>
      <c r="J6" s="866"/>
      <c r="K6" s="866"/>
      <c r="L6" s="867"/>
      <c r="M6" s="884" t="s">
        <v>651</v>
      </c>
      <c r="N6" s="866"/>
      <c r="O6" s="866"/>
      <c r="P6" s="866"/>
      <c r="Q6" s="867"/>
      <c r="R6" s="884" t="s">
        <v>652</v>
      </c>
      <c r="S6" s="866"/>
      <c r="T6" s="866"/>
      <c r="U6" s="866"/>
      <c r="V6" s="867"/>
      <c r="W6" s="855" t="s">
        <v>653</v>
      </c>
    </row>
    <row r="7" spans="1:25" s="8" customFormat="1" ht="20.25" customHeight="1">
      <c r="A7" s="860"/>
      <c r="B7" s="883" t="s">
        <v>654</v>
      </c>
      <c r="C7" s="885" t="s">
        <v>655</v>
      </c>
      <c r="D7" s="886"/>
      <c r="E7" s="883" t="s">
        <v>656</v>
      </c>
      <c r="F7" s="883" t="s">
        <v>657</v>
      </c>
      <c r="G7" s="440"/>
      <c r="H7" s="883" t="s">
        <v>654</v>
      </c>
      <c r="I7" s="883" t="s">
        <v>658</v>
      </c>
      <c r="J7" s="862"/>
      <c r="K7" s="883" t="s">
        <v>656</v>
      </c>
      <c r="L7" s="883" t="s">
        <v>657</v>
      </c>
      <c r="M7" s="883" t="s">
        <v>654</v>
      </c>
      <c r="N7" s="883" t="s">
        <v>659</v>
      </c>
      <c r="O7" s="862"/>
      <c r="P7" s="883" t="s">
        <v>656</v>
      </c>
      <c r="Q7" s="883" t="s">
        <v>657</v>
      </c>
      <c r="R7" s="883" t="s">
        <v>654</v>
      </c>
      <c r="S7" s="883" t="s">
        <v>659</v>
      </c>
      <c r="T7" s="862"/>
      <c r="U7" s="883" t="s">
        <v>656</v>
      </c>
      <c r="V7" s="883" t="s">
        <v>657</v>
      </c>
      <c r="W7" s="835"/>
    </row>
    <row r="8" spans="1:25" s="8" customFormat="1" ht="20.25" customHeight="1">
      <c r="A8" s="860"/>
      <c r="B8" s="835"/>
      <c r="C8" s="887"/>
      <c r="D8" s="888"/>
      <c r="E8" s="835"/>
      <c r="F8" s="835"/>
      <c r="G8" s="390"/>
      <c r="H8" s="835"/>
      <c r="I8" s="835"/>
      <c r="J8" s="837"/>
      <c r="K8" s="835"/>
      <c r="L8" s="835"/>
      <c r="M8" s="835"/>
      <c r="N8" s="835"/>
      <c r="O8" s="837"/>
      <c r="P8" s="835"/>
      <c r="Q8" s="835"/>
      <c r="R8" s="835"/>
      <c r="S8" s="835"/>
      <c r="T8" s="837"/>
      <c r="U8" s="835"/>
      <c r="V8" s="835"/>
      <c r="W8" s="835"/>
    </row>
    <row r="9" spans="1:25" s="529" customFormat="1" ht="36">
      <c r="A9" s="837"/>
      <c r="B9" s="405" t="s">
        <v>660</v>
      </c>
      <c r="C9" s="404" t="s">
        <v>661</v>
      </c>
      <c r="D9" s="528" t="s">
        <v>662</v>
      </c>
      <c r="E9" s="404" t="s">
        <v>663</v>
      </c>
      <c r="F9" s="404" t="s">
        <v>664</v>
      </c>
      <c r="G9" s="406" t="s">
        <v>665</v>
      </c>
      <c r="H9" s="405" t="s">
        <v>660</v>
      </c>
      <c r="I9" s="404"/>
      <c r="J9" s="403" t="s">
        <v>662</v>
      </c>
      <c r="K9" s="404" t="s">
        <v>663</v>
      </c>
      <c r="L9" s="404" t="s">
        <v>664</v>
      </c>
      <c r="M9" s="405" t="s">
        <v>660</v>
      </c>
      <c r="N9" s="404"/>
      <c r="O9" s="403" t="s">
        <v>662</v>
      </c>
      <c r="P9" s="404" t="s">
        <v>663</v>
      </c>
      <c r="Q9" s="404" t="s">
        <v>664</v>
      </c>
      <c r="R9" s="405" t="s">
        <v>660</v>
      </c>
      <c r="S9" s="404"/>
      <c r="T9" s="403" t="s">
        <v>662</v>
      </c>
      <c r="U9" s="404" t="s">
        <v>663</v>
      </c>
      <c r="V9" s="404" t="s">
        <v>664</v>
      </c>
      <c r="W9" s="858"/>
    </row>
    <row r="10" spans="1:25" s="108" customFormat="1" ht="30.75" customHeight="1">
      <c r="A10" s="165">
        <v>2012</v>
      </c>
      <c r="B10" s="530">
        <v>319085</v>
      </c>
      <c r="C10" s="530">
        <v>274515</v>
      </c>
      <c r="D10" s="531">
        <v>86</v>
      </c>
      <c r="E10" s="532">
        <v>33340</v>
      </c>
      <c r="F10" s="533">
        <v>11230</v>
      </c>
      <c r="G10" s="534">
        <v>15570</v>
      </c>
      <c r="H10" s="534">
        <v>66785</v>
      </c>
      <c r="I10" s="534">
        <v>66785</v>
      </c>
      <c r="J10" s="531">
        <v>100</v>
      </c>
      <c r="K10" s="535">
        <v>0</v>
      </c>
      <c r="L10" s="533">
        <v>0</v>
      </c>
      <c r="M10" s="530">
        <v>79820</v>
      </c>
      <c r="N10" s="530">
        <v>62400</v>
      </c>
      <c r="O10" s="531">
        <v>78.175895765472319</v>
      </c>
      <c r="P10" s="532">
        <v>13300</v>
      </c>
      <c r="Q10" s="534">
        <v>4120</v>
      </c>
      <c r="R10" s="534">
        <v>156910</v>
      </c>
      <c r="S10" s="534">
        <v>129760</v>
      </c>
      <c r="T10" s="531">
        <v>82.7</v>
      </c>
      <c r="U10" s="532">
        <v>20040</v>
      </c>
      <c r="V10" s="536">
        <v>7110</v>
      </c>
      <c r="W10" s="537">
        <v>2012</v>
      </c>
    </row>
    <row r="11" spans="1:25" s="108" customFormat="1" ht="30.75" customHeight="1">
      <c r="A11" s="165">
        <v>2013</v>
      </c>
      <c r="B11" s="530">
        <v>322886</v>
      </c>
      <c r="C11" s="530">
        <v>278966</v>
      </c>
      <c r="D11" s="531">
        <v>86.4</v>
      </c>
      <c r="E11" s="532">
        <v>32690</v>
      </c>
      <c r="F11" s="533">
        <v>11230</v>
      </c>
      <c r="G11" s="534">
        <v>14940</v>
      </c>
      <c r="H11" s="534">
        <v>71216</v>
      </c>
      <c r="I11" s="534">
        <v>71216</v>
      </c>
      <c r="J11" s="531">
        <v>100</v>
      </c>
      <c r="K11" s="535">
        <v>0</v>
      </c>
      <c r="L11" s="533">
        <v>0</v>
      </c>
      <c r="M11" s="530">
        <v>79820</v>
      </c>
      <c r="N11" s="530">
        <v>62400</v>
      </c>
      <c r="O11" s="531">
        <v>78.175895765472319</v>
      </c>
      <c r="P11" s="532">
        <v>13300</v>
      </c>
      <c r="Q11" s="534">
        <v>4120</v>
      </c>
      <c r="R11" s="534">
        <v>156910</v>
      </c>
      <c r="S11" s="534">
        <v>130410</v>
      </c>
      <c r="T11" s="531">
        <v>83.1</v>
      </c>
      <c r="U11" s="532">
        <v>19390</v>
      </c>
      <c r="V11" s="536">
        <v>7110</v>
      </c>
      <c r="W11" s="537">
        <v>2013</v>
      </c>
    </row>
    <row r="12" spans="1:25" s="108" customFormat="1" ht="30.75" customHeight="1">
      <c r="A12" s="165">
        <v>2014</v>
      </c>
      <c r="B12" s="530">
        <v>319935</v>
      </c>
      <c r="C12" s="530">
        <v>293935</v>
      </c>
      <c r="D12" s="531">
        <v>91.7</v>
      </c>
      <c r="E12" s="532">
        <v>26500</v>
      </c>
      <c r="F12" s="533">
        <v>4120</v>
      </c>
      <c r="G12" s="534">
        <v>15700</v>
      </c>
      <c r="H12" s="534">
        <v>67505</v>
      </c>
      <c r="I12" s="534">
        <v>67505</v>
      </c>
      <c r="J12" s="531">
        <v>100</v>
      </c>
      <c r="K12" s="535">
        <v>0</v>
      </c>
      <c r="L12" s="533">
        <v>0</v>
      </c>
      <c r="M12" s="530">
        <v>79820</v>
      </c>
      <c r="N12" s="530">
        <v>79820</v>
      </c>
      <c r="O12" s="531">
        <v>100</v>
      </c>
      <c r="P12" s="535">
        <v>0</v>
      </c>
      <c r="Q12" s="534">
        <v>4120</v>
      </c>
      <c r="R12" s="534">
        <v>156910</v>
      </c>
      <c r="S12" s="534">
        <v>130410</v>
      </c>
      <c r="T12" s="531">
        <v>83</v>
      </c>
      <c r="U12" s="532">
        <v>26500</v>
      </c>
      <c r="V12" s="538">
        <v>0</v>
      </c>
      <c r="W12" s="537">
        <v>2014</v>
      </c>
    </row>
    <row r="13" spans="1:25" s="108" customFormat="1" ht="30.75" customHeight="1">
      <c r="A13" s="165">
        <v>2015</v>
      </c>
      <c r="B13" s="530">
        <v>319935</v>
      </c>
      <c r="C13" s="530">
        <v>297695</v>
      </c>
      <c r="D13" s="531">
        <v>93</v>
      </c>
      <c r="E13" s="532">
        <v>22240</v>
      </c>
      <c r="F13" s="533">
        <v>4120</v>
      </c>
      <c r="G13" s="534">
        <v>15700</v>
      </c>
      <c r="H13" s="534">
        <v>67505</v>
      </c>
      <c r="I13" s="534">
        <v>67505</v>
      </c>
      <c r="J13" s="531">
        <v>100</v>
      </c>
      <c r="K13" s="535">
        <v>0</v>
      </c>
      <c r="L13" s="533">
        <v>0</v>
      </c>
      <c r="M13" s="530">
        <v>84080</v>
      </c>
      <c r="N13" s="530">
        <v>84080</v>
      </c>
      <c r="O13" s="531">
        <v>100</v>
      </c>
      <c r="P13" s="535">
        <v>0</v>
      </c>
      <c r="Q13" s="534">
        <v>4120</v>
      </c>
      <c r="R13" s="534">
        <v>152650</v>
      </c>
      <c r="S13" s="534">
        <v>130410</v>
      </c>
      <c r="T13" s="531">
        <v>85.4</v>
      </c>
      <c r="U13" s="532">
        <v>22240</v>
      </c>
      <c r="V13" s="535">
        <v>7110</v>
      </c>
      <c r="W13" s="537">
        <v>2015</v>
      </c>
    </row>
    <row r="14" spans="1:25" s="108" customFormat="1" ht="30.75" customHeight="1">
      <c r="A14" s="165">
        <v>2016</v>
      </c>
      <c r="B14" s="530">
        <v>320692</v>
      </c>
      <c r="C14" s="530">
        <v>299622</v>
      </c>
      <c r="D14" s="531">
        <v>93.4</v>
      </c>
      <c r="E14" s="532">
        <v>21070</v>
      </c>
      <c r="F14" s="533">
        <v>5260</v>
      </c>
      <c r="G14" s="534">
        <v>15700</v>
      </c>
      <c r="H14" s="534">
        <v>67505</v>
      </c>
      <c r="I14" s="534">
        <v>67505</v>
      </c>
      <c r="J14" s="531">
        <v>100</v>
      </c>
      <c r="K14" s="535">
        <v>0</v>
      </c>
      <c r="L14" s="533">
        <v>0</v>
      </c>
      <c r="M14" s="530">
        <v>84837</v>
      </c>
      <c r="N14" s="530">
        <v>84837</v>
      </c>
      <c r="O14" s="531">
        <v>100</v>
      </c>
      <c r="P14" s="535">
        <v>0</v>
      </c>
      <c r="Q14" s="534">
        <v>4120</v>
      </c>
      <c r="R14" s="534">
        <v>152650</v>
      </c>
      <c r="S14" s="534">
        <v>131580</v>
      </c>
      <c r="T14" s="531">
        <v>86.1</v>
      </c>
      <c r="U14" s="532">
        <v>21070</v>
      </c>
      <c r="V14" s="535">
        <v>5260</v>
      </c>
      <c r="W14" s="537">
        <v>2016</v>
      </c>
    </row>
    <row r="15" spans="1:25" s="540" customFormat="1" ht="30.75" customHeight="1" thickBot="1">
      <c r="A15" s="609">
        <v>2017</v>
      </c>
      <c r="B15" s="610">
        <v>331788</v>
      </c>
      <c r="C15" s="610">
        <v>320348</v>
      </c>
      <c r="D15" s="611">
        <v>96.552015142199238</v>
      </c>
      <c r="E15" s="612">
        <v>19480</v>
      </c>
      <c r="F15" s="613">
        <v>7260</v>
      </c>
      <c r="G15" s="614">
        <v>14940</v>
      </c>
      <c r="H15" s="614">
        <v>76281</v>
      </c>
      <c r="I15" s="614">
        <v>76281</v>
      </c>
      <c r="J15" s="611">
        <v>100</v>
      </c>
      <c r="K15" s="615">
        <v>0</v>
      </c>
      <c r="L15" s="613">
        <v>0</v>
      </c>
      <c r="M15" s="610">
        <v>84837</v>
      </c>
      <c r="N15" s="610">
        <v>84837</v>
      </c>
      <c r="O15" s="611">
        <v>100</v>
      </c>
      <c r="P15" s="615">
        <v>13300</v>
      </c>
      <c r="Q15" s="614">
        <v>2000</v>
      </c>
      <c r="R15" s="614">
        <v>155730</v>
      </c>
      <c r="S15" s="614">
        <v>144290</v>
      </c>
      <c r="T15" s="611">
        <v>92.65</v>
      </c>
      <c r="U15" s="612">
        <v>6180</v>
      </c>
      <c r="V15" s="616">
        <v>5260</v>
      </c>
      <c r="W15" s="539">
        <v>2017</v>
      </c>
    </row>
    <row r="16" spans="1:25" s="8" customFormat="1" ht="21.75" customHeight="1">
      <c r="A16" s="876" t="s">
        <v>666</v>
      </c>
      <c r="B16" s="876"/>
      <c r="C16" s="876"/>
      <c r="G16" s="9"/>
      <c r="H16" s="762"/>
      <c r="I16" s="762"/>
      <c r="J16" s="762"/>
      <c r="K16" s="762"/>
      <c r="L16" s="762"/>
      <c r="M16" s="834" t="s">
        <v>709</v>
      </c>
      <c r="N16" s="834"/>
      <c r="O16" s="834"/>
      <c r="P16" s="834"/>
      <c r="Q16" s="834"/>
      <c r="R16" s="834"/>
      <c r="S16" s="834"/>
      <c r="T16" s="834"/>
      <c r="U16" s="834"/>
      <c r="V16" s="834"/>
      <c r="W16" s="834"/>
      <c r="X16" s="9"/>
      <c r="Y16" s="9"/>
    </row>
    <row r="17" spans="1:23" s="3" customFormat="1" ht="21.75" customHeight="1">
      <c r="A17" s="541"/>
      <c r="B17" s="2"/>
      <c r="G17" s="187"/>
      <c r="K17" s="187"/>
      <c r="P17" s="187"/>
      <c r="U17" s="187"/>
      <c r="W17" s="186"/>
    </row>
    <row r="18" spans="1:23" s="3" customFormat="1" ht="21.75" customHeight="1">
      <c r="A18" s="387"/>
      <c r="B18" s="229"/>
      <c r="G18" s="187"/>
      <c r="K18" s="187"/>
      <c r="P18" s="187"/>
      <c r="U18" s="187"/>
      <c r="W18" s="186"/>
    </row>
    <row r="19" spans="1:23" ht="21.75" customHeight="1">
      <c r="B19" s="230"/>
      <c r="D19" s="3"/>
      <c r="G19" s="433"/>
      <c r="K19" s="433"/>
      <c r="P19" s="433"/>
      <c r="U19" s="433"/>
    </row>
    <row r="20" spans="1:23" ht="21.75" customHeight="1">
      <c r="G20" s="433"/>
      <c r="K20" s="433"/>
      <c r="P20" s="433"/>
      <c r="U20" s="433"/>
    </row>
    <row r="21" spans="1:23" ht="21.75" customHeight="1">
      <c r="G21" s="433"/>
      <c r="K21" s="433"/>
      <c r="P21" s="433"/>
      <c r="U21" s="433"/>
    </row>
    <row r="22" spans="1:23">
      <c r="G22" s="433"/>
      <c r="K22" s="433"/>
      <c r="P22" s="433"/>
      <c r="U22" s="433"/>
    </row>
    <row r="23" spans="1:23">
      <c r="G23" s="433"/>
      <c r="K23" s="433"/>
      <c r="P23" s="433"/>
      <c r="U23" s="433"/>
    </row>
    <row r="24" spans="1:23">
      <c r="G24" s="433"/>
      <c r="K24" s="433"/>
      <c r="P24" s="433"/>
      <c r="U24" s="433"/>
    </row>
    <row r="25" spans="1:23">
      <c r="G25" s="433"/>
    </row>
    <row r="26" spans="1:23">
      <c r="G26" s="433"/>
    </row>
    <row r="27" spans="1:23">
      <c r="G27" s="433"/>
    </row>
    <row r="28" spans="1:23">
      <c r="G28" s="433"/>
    </row>
    <row r="29" spans="1:23">
      <c r="G29" s="433"/>
    </row>
    <row r="30" spans="1:23">
      <c r="G30" s="433"/>
    </row>
    <row r="31" spans="1:23">
      <c r="G31" s="433"/>
    </row>
    <row r="32" spans="1:23">
      <c r="G32" s="433"/>
    </row>
    <row r="33" spans="7:7">
      <c r="G33" s="433"/>
    </row>
    <row r="34" spans="7:7">
      <c r="G34" s="433"/>
    </row>
    <row r="35" spans="7:7">
      <c r="G35" s="433"/>
    </row>
    <row r="36" spans="7:7">
      <c r="G36" s="433"/>
    </row>
    <row r="37" spans="7:7">
      <c r="G37" s="433"/>
    </row>
    <row r="38" spans="7:7">
      <c r="G38" s="433"/>
    </row>
    <row r="39" spans="7:7">
      <c r="G39" s="433"/>
    </row>
    <row r="40" spans="7:7">
      <c r="G40" s="433"/>
    </row>
    <row r="41" spans="7:7">
      <c r="G41" s="433"/>
    </row>
    <row r="42" spans="7:7">
      <c r="G42" s="433"/>
    </row>
    <row r="43" spans="7:7">
      <c r="G43" s="433"/>
    </row>
    <row r="44" spans="7:7">
      <c r="G44" s="433"/>
    </row>
    <row r="45" spans="7:7">
      <c r="G45" s="433"/>
    </row>
    <row r="46" spans="7:7">
      <c r="G46" s="433"/>
    </row>
    <row r="47" spans="7:7">
      <c r="G47" s="433"/>
    </row>
  </sheetData>
  <mergeCells count="27">
    <mergeCell ref="A3:L3"/>
    <mergeCell ref="M3:W3"/>
    <mergeCell ref="A6:A9"/>
    <mergeCell ref="B6:F6"/>
    <mergeCell ref="H6:L6"/>
    <mergeCell ref="M6:Q6"/>
    <mergeCell ref="R6:V6"/>
    <mergeCell ref="W6:W9"/>
    <mergeCell ref="B7:B8"/>
    <mergeCell ref="C7:D8"/>
    <mergeCell ref="U7:U8"/>
    <mergeCell ref="V7:V8"/>
    <mergeCell ref="A16:C16"/>
    <mergeCell ref="H16:L16"/>
    <mergeCell ref="M16:W16"/>
    <mergeCell ref="M7:M8"/>
    <mergeCell ref="N7:O8"/>
    <mergeCell ref="P7:P8"/>
    <mergeCell ref="Q7:Q8"/>
    <mergeCell ref="R7:R8"/>
    <mergeCell ref="S7:T8"/>
    <mergeCell ref="E7:E8"/>
    <mergeCell ref="F7:F8"/>
    <mergeCell ref="H7:H8"/>
    <mergeCell ref="I7:J8"/>
    <mergeCell ref="K7:K8"/>
    <mergeCell ref="L7:L8"/>
  </mergeCells>
  <phoneticPr fontId="4" type="noConversion"/>
  <printOptions horizontalCentered="1"/>
  <pageMargins left="0.15748031496062992" right="0.15748031496062992" top="0.55118110236220474" bottom="0.27559055118110237" header="0.39370078740157483" footer="0"/>
  <pageSetup paperSize="9" scale="6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47"/>
  <sheetViews>
    <sheetView showGridLines="0" view="pageBreakPreview" topLeftCell="A10" zoomScaleNormal="100" workbookViewId="0">
      <selection activeCell="H19" sqref="H19"/>
    </sheetView>
  </sheetViews>
  <sheetFormatPr defaultRowHeight="15.75"/>
  <cols>
    <col min="1" max="1" width="11.5" style="38" customWidth="1"/>
    <col min="2" max="2" width="11.25" style="39" customWidth="1"/>
    <col min="3" max="3" width="10.625" style="39" customWidth="1"/>
    <col min="4" max="4" width="13.625" style="39" customWidth="1"/>
    <col min="5" max="5" width="13.25" style="39" customWidth="1"/>
    <col min="6" max="6" width="10.625" style="39" customWidth="1"/>
    <col min="7" max="7" width="11.625" style="39" customWidth="1"/>
    <col min="8" max="8" width="12" style="38" customWidth="1"/>
    <col min="9" max="16384" width="9" style="39"/>
  </cols>
  <sheetData>
    <row r="1" spans="1:8" s="3" customFormat="1" ht="12">
      <c r="A1" s="437"/>
      <c r="B1" s="438"/>
      <c r="C1" s="438"/>
      <c r="D1" s="438"/>
      <c r="E1" s="438"/>
      <c r="F1" s="438"/>
      <c r="G1" s="438"/>
      <c r="H1" s="439"/>
    </row>
    <row r="2" spans="1:8" s="4" customFormat="1" ht="20.25">
      <c r="A2" s="891" t="s">
        <v>485</v>
      </c>
      <c r="B2" s="892"/>
      <c r="C2" s="892"/>
      <c r="D2" s="892"/>
      <c r="E2" s="892"/>
      <c r="F2" s="892"/>
      <c r="G2" s="892"/>
      <c r="H2" s="892"/>
    </row>
    <row r="3" spans="1:8" s="7" customFormat="1" ht="20.25">
      <c r="A3" s="893" t="s">
        <v>486</v>
      </c>
      <c r="B3" s="893"/>
      <c r="C3" s="893"/>
      <c r="D3" s="893"/>
      <c r="E3" s="893"/>
      <c r="F3" s="893"/>
      <c r="G3" s="893"/>
      <c r="H3" s="893"/>
    </row>
    <row r="4" spans="1:8" s="8" customFormat="1" ht="24.75" customHeight="1" thickBot="1">
      <c r="A4" s="8" t="s">
        <v>487</v>
      </c>
      <c r="H4" s="9" t="s">
        <v>488</v>
      </c>
    </row>
    <row r="5" spans="1:8" s="8" customFormat="1" ht="43.5" customHeight="1">
      <c r="A5" s="857" t="s">
        <v>489</v>
      </c>
      <c r="B5" s="855" t="s">
        <v>490</v>
      </c>
      <c r="C5" s="856"/>
      <c r="D5" s="856"/>
      <c r="E5" s="856"/>
      <c r="F5" s="857"/>
      <c r="G5" s="388" t="s">
        <v>491</v>
      </c>
      <c r="H5" s="851" t="s">
        <v>284</v>
      </c>
    </row>
    <row r="6" spans="1:8" s="8" customFormat="1" ht="25.5" customHeight="1">
      <c r="A6" s="860"/>
      <c r="B6" s="393" t="s">
        <v>492</v>
      </c>
      <c r="C6" s="393" t="s">
        <v>493</v>
      </c>
      <c r="D6" s="393" t="s">
        <v>494</v>
      </c>
      <c r="E6" s="393" t="s">
        <v>495</v>
      </c>
      <c r="F6" s="393" t="s">
        <v>496</v>
      </c>
      <c r="G6" s="440"/>
      <c r="H6" s="852"/>
    </row>
    <row r="7" spans="1:8" s="8" customFormat="1" ht="25.5" customHeight="1">
      <c r="A7" s="860"/>
      <c r="B7" s="391"/>
      <c r="C7" s="441" t="s">
        <v>497</v>
      </c>
      <c r="D7" s="441" t="s">
        <v>498</v>
      </c>
      <c r="E7" s="441" t="s">
        <v>499</v>
      </c>
      <c r="F7" s="441" t="s">
        <v>500</v>
      </c>
      <c r="G7" s="881" t="s">
        <v>501</v>
      </c>
      <c r="H7" s="852"/>
    </row>
    <row r="8" spans="1:8" s="8" customFormat="1" ht="34.5" customHeight="1">
      <c r="A8" s="837"/>
      <c r="B8" s="442" t="s">
        <v>502</v>
      </c>
      <c r="C8" s="399" t="s">
        <v>503</v>
      </c>
      <c r="D8" s="399" t="s">
        <v>504</v>
      </c>
      <c r="E8" s="399" t="s">
        <v>505</v>
      </c>
      <c r="F8" s="400" t="s">
        <v>506</v>
      </c>
      <c r="G8" s="894"/>
      <c r="H8" s="853"/>
    </row>
    <row r="9" spans="1:8" s="108" customFormat="1" ht="75.75" customHeight="1">
      <c r="A9" s="165">
        <v>2012</v>
      </c>
      <c r="B9" s="32">
        <v>216194</v>
      </c>
      <c r="C9" s="32" t="s">
        <v>214</v>
      </c>
      <c r="D9" s="32">
        <v>52040</v>
      </c>
      <c r="E9" s="32">
        <v>56412</v>
      </c>
      <c r="F9" s="32">
        <v>107742</v>
      </c>
      <c r="G9" s="32">
        <v>21</v>
      </c>
      <c r="H9" s="443">
        <v>2012</v>
      </c>
    </row>
    <row r="10" spans="1:8" s="108" customFormat="1" ht="75.75" customHeight="1">
      <c r="A10" s="165">
        <v>2013</v>
      </c>
      <c r="B10" s="32">
        <v>256715</v>
      </c>
      <c r="C10" s="32" t="s">
        <v>214</v>
      </c>
      <c r="D10" s="32">
        <v>52097</v>
      </c>
      <c r="E10" s="32">
        <v>73179</v>
      </c>
      <c r="F10" s="32">
        <v>131439</v>
      </c>
      <c r="G10" s="32">
        <v>21</v>
      </c>
      <c r="H10" s="443">
        <v>2013</v>
      </c>
    </row>
    <row r="11" spans="1:8" s="108" customFormat="1" ht="75.75" customHeight="1">
      <c r="A11" s="165">
        <v>2014</v>
      </c>
      <c r="B11" s="32">
        <v>261972</v>
      </c>
      <c r="C11" s="32" t="s">
        <v>214</v>
      </c>
      <c r="D11" s="32">
        <v>52412</v>
      </c>
      <c r="E11" s="32">
        <v>76477</v>
      </c>
      <c r="F11" s="32">
        <v>133083</v>
      </c>
      <c r="G11" s="32">
        <v>21</v>
      </c>
      <c r="H11" s="443">
        <v>2014</v>
      </c>
    </row>
    <row r="12" spans="1:8" s="108" customFormat="1" ht="75.75" customHeight="1">
      <c r="A12" s="165">
        <v>2015</v>
      </c>
      <c r="B12" s="32">
        <v>262629</v>
      </c>
      <c r="C12" s="32" t="s">
        <v>214</v>
      </c>
      <c r="D12" s="32">
        <v>52412</v>
      </c>
      <c r="E12" s="32">
        <v>76714</v>
      </c>
      <c r="F12" s="32">
        <v>133503</v>
      </c>
      <c r="G12" s="32">
        <v>21</v>
      </c>
      <c r="H12" s="443">
        <v>2015</v>
      </c>
    </row>
    <row r="13" spans="1:8" s="108" customFormat="1" ht="75.75" customHeight="1">
      <c r="A13" s="165">
        <v>2016</v>
      </c>
      <c r="B13" s="601">
        <v>262629</v>
      </c>
      <c r="C13" s="601" t="s">
        <v>214</v>
      </c>
      <c r="D13" s="601">
        <v>52412</v>
      </c>
      <c r="E13" s="601">
        <v>76714</v>
      </c>
      <c r="F13" s="601">
        <v>133503</v>
      </c>
      <c r="G13" s="601">
        <v>21</v>
      </c>
      <c r="H13" s="443">
        <v>2016</v>
      </c>
    </row>
    <row r="14" spans="1:8" s="129" customFormat="1" ht="75.75" customHeight="1" thickBot="1">
      <c r="A14" s="444">
        <v>2017</v>
      </c>
      <c r="B14" s="445">
        <f>SUM(C14:F14)</f>
        <v>254446</v>
      </c>
      <c r="C14" s="445" t="s">
        <v>214</v>
      </c>
      <c r="D14" s="569">
        <v>49041</v>
      </c>
      <c r="E14" s="569">
        <v>79807</v>
      </c>
      <c r="F14" s="569">
        <v>125598</v>
      </c>
      <c r="G14" s="570">
        <v>16</v>
      </c>
      <c r="H14" s="446">
        <v>2017</v>
      </c>
    </row>
    <row r="15" spans="1:8" s="8" customFormat="1" ht="25.5" customHeight="1">
      <c r="A15" s="889" t="s">
        <v>507</v>
      </c>
      <c r="B15" s="889"/>
      <c r="C15" s="447"/>
      <c r="D15" s="890" t="s">
        <v>484</v>
      </c>
      <c r="E15" s="890"/>
      <c r="F15" s="890"/>
      <c r="G15" s="890"/>
      <c r="H15" s="890"/>
    </row>
    <row r="16" spans="1:8" s="10" customFormat="1" ht="36.75" customHeight="1">
      <c r="A16" s="37"/>
      <c r="H16" s="37"/>
    </row>
    <row r="17" spans="2:7" ht="36.75" customHeight="1">
      <c r="B17" s="3"/>
      <c r="C17" s="3"/>
      <c r="D17" s="3"/>
      <c r="E17" s="3"/>
      <c r="F17" s="3"/>
      <c r="G17" s="3"/>
    </row>
    <row r="18" spans="2:7" ht="36.75" customHeight="1">
      <c r="B18" s="3"/>
      <c r="C18" s="3"/>
      <c r="D18" s="3"/>
      <c r="E18" s="3"/>
      <c r="F18" s="3"/>
      <c r="G18" s="3"/>
    </row>
    <row r="19" spans="2:7" ht="36.75" customHeight="1">
      <c r="B19" s="3"/>
      <c r="C19" s="3"/>
      <c r="D19" s="3"/>
      <c r="E19" s="3"/>
      <c r="F19" s="3"/>
      <c r="G19" s="3"/>
    </row>
    <row r="20" spans="2:7" ht="36.75" customHeight="1">
      <c r="B20" s="3"/>
      <c r="C20" s="3"/>
      <c r="D20" s="3"/>
      <c r="E20" s="3"/>
      <c r="F20" s="3"/>
      <c r="G20" s="3"/>
    </row>
    <row r="21" spans="2:7">
      <c r="B21" s="3"/>
      <c r="C21" s="3"/>
      <c r="D21" s="3"/>
      <c r="E21" s="3"/>
      <c r="F21" s="3"/>
      <c r="G21" s="3"/>
    </row>
    <row r="22" spans="2:7">
      <c r="B22" s="3"/>
      <c r="C22" s="3"/>
      <c r="D22" s="3"/>
      <c r="E22" s="3"/>
      <c r="F22" s="3"/>
      <c r="G22" s="3"/>
    </row>
    <row r="23" spans="2:7">
      <c r="B23" s="3"/>
      <c r="C23" s="3"/>
      <c r="D23" s="3"/>
      <c r="E23" s="3"/>
      <c r="F23" s="3"/>
      <c r="G23" s="3"/>
    </row>
    <row r="24" spans="2:7">
      <c r="B24" s="3"/>
      <c r="C24" s="3"/>
      <c r="D24" s="3"/>
      <c r="E24" s="3"/>
      <c r="F24" s="3"/>
      <c r="G24" s="3"/>
    </row>
    <row r="25" spans="2:7">
      <c r="B25" s="3"/>
      <c r="C25" s="3"/>
      <c r="D25" s="3"/>
      <c r="E25" s="3"/>
      <c r="F25" s="3"/>
      <c r="G25" s="3"/>
    </row>
    <row r="26" spans="2:7">
      <c r="B26" s="3"/>
      <c r="C26" s="3"/>
      <c r="D26" s="3"/>
      <c r="E26" s="3"/>
      <c r="F26" s="3"/>
      <c r="G26" s="3"/>
    </row>
    <row r="27" spans="2:7">
      <c r="B27" s="3"/>
      <c r="C27" s="3"/>
      <c r="D27" s="3"/>
      <c r="E27" s="3"/>
      <c r="F27" s="3"/>
      <c r="G27" s="3"/>
    </row>
    <row r="28" spans="2:7">
      <c r="B28" s="3"/>
      <c r="C28" s="3"/>
      <c r="D28" s="3"/>
      <c r="E28" s="3"/>
      <c r="F28" s="3"/>
      <c r="G28" s="3"/>
    </row>
    <row r="29" spans="2:7">
      <c r="B29" s="3"/>
      <c r="C29" s="3"/>
      <c r="D29" s="3"/>
      <c r="E29" s="3"/>
      <c r="F29" s="3"/>
      <c r="G29" s="3"/>
    </row>
    <row r="30" spans="2:7">
      <c r="B30" s="3"/>
      <c r="C30" s="3"/>
      <c r="D30" s="3"/>
      <c r="E30" s="3"/>
      <c r="F30" s="3"/>
      <c r="G30" s="3"/>
    </row>
    <row r="31" spans="2:7">
      <c r="B31" s="3"/>
      <c r="C31" s="3"/>
      <c r="D31" s="3"/>
      <c r="E31" s="3"/>
      <c r="F31" s="3"/>
      <c r="G31" s="3"/>
    </row>
    <row r="32" spans="2:7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  <c r="F40" s="3"/>
      <c r="G40" s="3"/>
    </row>
    <row r="41" spans="2:7">
      <c r="B41" s="3"/>
      <c r="C41" s="3"/>
      <c r="D41" s="3"/>
      <c r="E41" s="3"/>
      <c r="F41" s="3"/>
      <c r="G41" s="3"/>
    </row>
    <row r="42" spans="2:7">
      <c r="B42" s="3"/>
      <c r="C42" s="3"/>
      <c r="D42" s="3"/>
      <c r="E42" s="3"/>
      <c r="F42" s="3"/>
      <c r="G42" s="3"/>
    </row>
    <row r="43" spans="2:7">
      <c r="B43" s="3"/>
      <c r="C43" s="3"/>
      <c r="D43" s="3"/>
      <c r="E43" s="3"/>
      <c r="F43" s="3"/>
      <c r="G43" s="3"/>
    </row>
    <row r="44" spans="2:7">
      <c r="B44" s="3"/>
      <c r="C44" s="3"/>
      <c r="D44" s="3"/>
      <c r="E44" s="3"/>
      <c r="F44" s="3"/>
      <c r="G44" s="3"/>
    </row>
    <row r="45" spans="2:7">
      <c r="B45" s="3"/>
      <c r="C45" s="3"/>
      <c r="D45" s="3"/>
      <c r="E45" s="3"/>
      <c r="F45" s="3"/>
      <c r="G45" s="3"/>
    </row>
    <row r="46" spans="2:7">
      <c r="B46" s="3"/>
      <c r="C46" s="3"/>
      <c r="D46" s="3"/>
      <c r="E46" s="3"/>
      <c r="F46" s="3"/>
      <c r="G46" s="3"/>
    </row>
    <row r="47" spans="2:7">
      <c r="B47" s="3"/>
      <c r="C47" s="3"/>
      <c r="D47" s="3"/>
      <c r="E47" s="3"/>
      <c r="F47" s="3"/>
      <c r="G47" s="3"/>
    </row>
  </sheetData>
  <mergeCells count="8">
    <mergeCell ref="A15:B15"/>
    <mergeCell ref="D15:H15"/>
    <mergeCell ref="A2:H2"/>
    <mergeCell ref="A3:H3"/>
    <mergeCell ref="A5:A8"/>
    <mergeCell ref="B5:F5"/>
    <mergeCell ref="H5:H8"/>
    <mergeCell ref="G7:G8"/>
  </mergeCells>
  <phoneticPr fontId="4" type="noConversion"/>
  <pageMargins left="0.15748031496062992" right="0.15748031496062992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I36"/>
  <sheetViews>
    <sheetView showGridLines="0" view="pageBreakPreview" zoomScaleNormal="75" workbookViewId="0">
      <selection activeCell="E18" sqref="E18"/>
    </sheetView>
  </sheetViews>
  <sheetFormatPr defaultRowHeight="15.75"/>
  <cols>
    <col min="1" max="1" width="8.625" style="38" customWidth="1"/>
    <col min="2" max="2" width="6.25" style="38" customWidth="1"/>
    <col min="3" max="3" width="7.125" style="39" customWidth="1"/>
    <col min="4" max="4" width="7.75" style="39" customWidth="1"/>
    <col min="5" max="6" width="6.25" style="39" customWidth="1"/>
    <col min="7" max="7" width="5.5" style="39" customWidth="1"/>
    <col min="8" max="8" width="6.125" style="39" customWidth="1"/>
    <col min="9" max="9" width="7.875" style="39" customWidth="1"/>
    <col min="10" max="10" width="10.125" style="39" customWidth="1"/>
    <col min="11" max="12" width="5.75" style="39" customWidth="1"/>
    <col min="13" max="13" width="5.375" style="39" customWidth="1"/>
    <col min="14" max="17" width="6.625" style="39" customWidth="1"/>
    <col min="18" max="18" width="8.5" style="39" bestFit="1" customWidth="1"/>
    <col min="19" max="19" width="9.5" style="39" bestFit="1" customWidth="1"/>
    <col min="20" max="20" width="3.875" style="479" customWidth="1"/>
    <col min="21" max="21" width="4.5" style="479" customWidth="1"/>
    <col min="22" max="22" width="4.25" style="479" customWidth="1"/>
    <col min="23" max="23" width="3.875" style="479" customWidth="1"/>
    <col min="24" max="26" width="4.125" style="479" customWidth="1"/>
    <col min="27" max="27" width="4.625" style="479" customWidth="1"/>
    <col min="28" max="28" width="4.25" style="479" customWidth="1"/>
    <col min="29" max="29" width="3.5" style="479" customWidth="1"/>
    <col min="30" max="30" width="4.125" style="479" customWidth="1"/>
    <col min="31" max="31" width="3.875" style="479" customWidth="1"/>
    <col min="32" max="32" width="9.5" style="39" customWidth="1"/>
    <col min="33" max="33" width="15.375" style="38" customWidth="1"/>
    <col min="34" max="16384" width="9" style="39"/>
  </cols>
  <sheetData>
    <row r="1" spans="1:35" s="99" customFormat="1" ht="11.25">
      <c r="A1" s="101"/>
      <c r="B1" s="102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G1" s="100"/>
    </row>
    <row r="2" spans="1:35" s="3" customFormat="1" ht="12">
      <c r="A2" s="1"/>
      <c r="B2" s="2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G2" s="386"/>
    </row>
    <row r="3" spans="1:35" s="4" customFormat="1" ht="20.25">
      <c r="A3" s="661" t="s">
        <v>508</v>
      </c>
      <c r="B3" s="661"/>
      <c r="C3" s="661"/>
      <c r="D3" s="661"/>
      <c r="E3" s="661"/>
      <c r="F3" s="661"/>
      <c r="G3" s="661"/>
      <c r="H3" s="661"/>
      <c r="I3" s="661"/>
      <c r="J3" s="661"/>
      <c r="K3" s="661"/>
      <c r="L3" s="661"/>
      <c r="M3" s="661"/>
      <c r="N3" s="737" t="s">
        <v>509</v>
      </c>
      <c r="O3" s="737"/>
      <c r="P3" s="737"/>
      <c r="Q3" s="737"/>
      <c r="R3" s="737"/>
      <c r="S3" s="737"/>
      <c r="T3" s="737"/>
      <c r="U3" s="737"/>
      <c r="V3" s="737"/>
      <c r="W3" s="737"/>
      <c r="X3" s="737"/>
      <c r="Y3" s="737"/>
      <c r="Z3" s="737"/>
      <c r="AA3" s="737"/>
      <c r="AB3" s="737"/>
      <c r="AC3" s="737"/>
      <c r="AD3" s="737"/>
      <c r="AE3" s="737"/>
      <c r="AF3" s="737"/>
      <c r="AG3" s="737"/>
    </row>
    <row r="4" spans="1:35" s="3" customFormat="1" ht="12">
      <c r="A4" s="105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106"/>
      <c r="AG4" s="105"/>
    </row>
    <row r="5" spans="1:35" s="8" customFormat="1" ht="14.25" thickBot="1">
      <c r="A5" s="8" t="s">
        <v>510</v>
      </c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G5" s="9" t="s">
        <v>511</v>
      </c>
    </row>
    <row r="6" spans="1:35" s="8" customFormat="1" ht="20.25" customHeight="1">
      <c r="A6" s="857" t="s">
        <v>512</v>
      </c>
      <c r="B6" s="451" t="s">
        <v>513</v>
      </c>
      <c r="C6" s="452"/>
      <c r="D6" s="453"/>
      <c r="E6" s="451" t="s">
        <v>514</v>
      </c>
      <c r="F6" s="452"/>
      <c r="G6" s="453"/>
      <c r="H6" s="451" t="s">
        <v>515</v>
      </c>
      <c r="I6" s="452"/>
      <c r="J6" s="453"/>
      <c r="K6" s="451" t="s">
        <v>516</v>
      </c>
      <c r="L6" s="452"/>
      <c r="M6" s="452"/>
      <c r="N6" s="451" t="s">
        <v>517</v>
      </c>
      <c r="O6" s="452"/>
      <c r="P6" s="453"/>
      <c r="Q6" s="451" t="s">
        <v>518</v>
      </c>
      <c r="R6" s="452"/>
      <c r="S6" s="453"/>
      <c r="T6" s="904" t="s">
        <v>519</v>
      </c>
      <c r="U6" s="905"/>
      <c r="V6" s="906"/>
      <c r="W6" s="904" t="s">
        <v>520</v>
      </c>
      <c r="X6" s="905"/>
      <c r="Y6" s="906"/>
      <c r="Z6" s="904" t="s">
        <v>521</v>
      </c>
      <c r="AA6" s="905"/>
      <c r="AB6" s="906"/>
      <c r="AC6" s="904" t="s">
        <v>522</v>
      </c>
      <c r="AD6" s="905"/>
      <c r="AE6" s="906"/>
      <c r="AF6" s="657" t="s">
        <v>523</v>
      </c>
      <c r="AG6" s="855" t="s">
        <v>524</v>
      </c>
    </row>
    <row r="7" spans="1:35" s="454" customFormat="1" ht="30" customHeight="1">
      <c r="A7" s="860"/>
      <c r="B7" s="908" t="s">
        <v>525</v>
      </c>
      <c r="C7" s="896"/>
      <c r="D7" s="897"/>
      <c r="E7" s="908" t="s">
        <v>526</v>
      </c>
      <c r="F7" s="896"/>
      <c r="G7" s="897"/>
      <c r="H7" s="908" t="s">
        <v>527</v>
      </c>
      <c r="I7" s="896"/>
      <c r="J7" s="897"/>
      <c r="K7" s="895" t="s">
        <v>528</v>
      </c>
      <c r="L7" s="896"/>
      <c r="M7" s="896"/>
      <c r="N7" s="908" t="s">
        <v>529</v>
      </c>
      <c r="O7" s="896"/>
      <c r="P7" s="897"/>
      <c r="Q7" s="895" t="s">
        <v>530</v>
      </c>
      <c r="R7" s="896"/>
      <c r="S7" s="897"/>
      <c r="T7" s="898"/>
      <c r="U7" s="899"/>
      <c r="V7" s="900"/>
      <c r="W7" s="901"/>
      <c r="X7" s="902"/>
      <c r="Y7" s="903"/>
      <c r="Z7" s="898"/>
      <c r="AA7" s="899"/>
      <c r="AB7" s="900"/>
      <c r="AC7" s="898"/>
      <c r="AD7" s="899"/>
      <c r="AE7" s="900"/>
      <c r="AF7" s="658" t="s">
        <v>531</v>
      </c>
      <c r="AG7" s="839"/>
    </row>
    <row r="8" spans="1:35" s="8" customFormat="1" ht="20.25" customHeight="1">
      <c r="A8" s="860"/>
      <c r="B8" s="393" t="s">
        <v>532</v>
      </c>
      <c r="C8" s="393" t="s">
        <v>533</v>
      </c>
      <c r="D8" s="393" t="s">
        <v>534</v>
      </c>
      <c r="E8" s="393" t="s">
        <v>532</v>
      </c>
      <c r="F8" s="393" t="s">
        <v>533</v>
      </c>
      <c r="G8" s="393" t="s">
        <v>534</v>
      </c>
      <c r="H8" s="393" t="s">
        <v>532</v>
      </c>
      <c r="I8" s="393" t="s">
        <v>533</v>
      </c>
      <c r="J8" s="393" t="s">
        <v>534</v>
      </c>
      <c r="K8" s="393" t="s">
        <v>532</v>
      </c>
      <c r="L8" s="393" t="s">
        <v>533</v>
      </c>
      <c r="M8" s="455" t="s">
        <v>534</v>
      </c>
      <c r="N8" s="393" t="s">
        <v>532</v>
      </c>
      <c r="O8" s="393" t="s">
        <v>533</v>
      </c>
      <c r="P8" s="393" t="s">
        <v>534</v>
      </c>
      <c r="Q8" s="393" t="s">
        <v>532</v>
      </c>
      <c r="R8" s="393" t="s">
        <v>533</v>
      </c>
      <c r="S8" s="393" t="s">
        <v>534</v>
      </c>
      <c r="T8" s="392" t="s">
        <v>535</v>
      </c>
      <c r="U8" s="392" t="s">
        <v>536</v>
      </c>
      <c r="V8" s="394" t="s">
        <v>537</v>
      </c>
      <c r="W8" s="392" t="s">
        <v>535</v>
      </c>
      <c r="X8" s="392" t="s">
        <v>536</v>
      </c>
      <c r="Y8" s="392" t="s">
        <v>537</v>
      </c>
      <c r="Z8" s="392" t="s">
        <v>535</v>
      </c>
      <c r="AA8" s="392" t="s">
        <v>536</v>
      </c>
      <c r="AB8" s="392" t="s">
        <v>537</v>
      </c>
      <c r="AC8" s="392" t="s">
        <v>535</v>
      </c>
      <c r="AD8" s="392" t="s">
        <v>536</v>
      </c>
      <c r="AE8" s="392" t="s">
        <v>537</v>
      </c>
      <c r="AF8" s="392" t="s">
        <v>532</v>
      </c>
      <c r="AG8" s="839"/>
    </row>
    <row r="9" spans="1:35" s="8" customFormat="1" ht="20.25" customHeight="1">
      <c r="A9" s="837"/>
      <c r="B9" s="400" t="s">
        <v>538</v>
      </c>
      <c r="C9" s="400" t="s">
        <v>539</v>
      </c>
      <c r="D9" s="400" t="s">
        <v>159</v>
      </c>
      <c r="E9" s="400" t="s">
        <v>538</v>
      </c>
      <c r="F9" s="400" t="s">
        <v>539</v>
      </c>
      <c r="G9" s="400" t="s">
        <v>159</v>
      </c>
      <c r="H9" s="400" t="s">
        <v>538</v>
      </c>
      <c r="I9" s="400" t="s">
        <v>539</v>
      </c>
      <c r="J9" s="400" t="s">
        <v>159</v>
      </c>
      <c r="K9" s="400" t="s">
        <v>538</v>
      </c>
      <c r="L9" s="400" t="s">
        <v>539</v>
      </c>
      <c r="M9" s="402" t="s">
        <v>159</v>
      </c>
      <c r="N9" s="400" t="s">
        <v>538</v>
      </c>
      <c r="O9" s="400" t="s">
        <v>539</v>
      </c>
      <c r="P9" s="400" t="s">
        <v>159</v>
      </c>
      <c r="Q9" s="400" t="s">
        <v>538</v>
      </c>
      <c r="R9" s="400" t="s">
        <v>539</v>
      </c>
      <c r="S9" s="400" t="s">
        <v>159</v>
      </c>
      <c r="T9" s="398" t="s">
        <v>540</v>
      </c>
      <c r="U9" s="398" t="s">
        <v>539</v>
      </c>
      <c r="V9" s="456" t="s">
        <v>159</v>
      </c>
      <c r="W9" s="398" t="s">
        <v>540</v>
      </c>
      <c r="X9" s="398" t="s">
        <v>539</v>
      </c>
      <c r="Y9" s="398" t="s">
        <v>159</v>
      </c>
      <c r="Z9" s="398" t="s">
        <v>540</v>
      </c>
      <c r="AA9" s="398" t="s">
        <v>539</v>
      </c>
      <c r="AB9" s="398" t="s">
        <v>159</v>
      </c>
      <c r="AC9" s="398" t="s">
        <v>540</v>
      </c>
      <c r="AD9" s="398" t="s">
        <v>539</v>
      </c>
      <c r="AE9" s="398" t="s">
        <v>159</v>
      </c>
      <c r="AF9" s="398" t="s">
        <v>538</v>
      </c>
      <c r="AG9" s="907"/>
    </row>
    <row r="10" spans="1:35" s="108" customFormat="1" ht="31.5" customHeight="1">
      <c r="A10" s="165">
        <v>2012</v>
      </c>
      <c r="B10" s="32">
        <v>2</v>
      </c>
      <c r="C10" s="32">
        <v>50</v>
      </c>
      <c r="D10" s="32">
        <v>150</v>
      </c>
      <c r="E10" s="32">
        <v>0</v>
      </c>
      <c r="F10" s="369">
        <v>0</v>
      </c>
      <c r="G10" s="369">
        <v>0</v>
      </c>
      <c r="H10" s="32">
        <v>30</v>
      </c>
      <c r="I10" s="32">
        <v>178</v>
      </c>
      <c r="J10" s="32">
        <v>1839</v>
      </c>
      <c r="K10" s="32">
        <v>0</v>
      </c>
      <c r="L10" s="369">
        <v>0</v>
      </c>
      <c r="M10" s="369">
        <v>0</v>
      </c>
      <c r="N10" s="369">
        <v>0</v>
      </c>
      <c r="O10" s="369">
        <v>0</v>
      </c>
      <c r="P10" s="369">
        <v>0</v>
      </c>
      <c r="Q10" s="32">
        <v>4</v>
      </c>
      <c r="R10" s="457">
        <v>1088</v>
      </c>
      <c r="S10" s="122">
        <v>10552</v>
      </c>
      <c r="T10" s="458">
        <v>0</v>
      </c>
      <c r="U10" s="458">
        <v>0</v>
      </c>
      <c r="V10" s="459">
        <v>0</v>
      </c>
      <c r="W10" s="458">
        <v>0</v>
      </c>
      <c r="X10" s="458">
        <v>0</v>
      </c>
      <c r="Y10" s="459">
        <v>0</v>
      </c>
      <c r="Z10" s="458">
        <v>0</v>
      </c>
      <c r="AA10" s="458">
        <v>0</v>
      </c>
      <c r="AB10" s="459">
        <v>0</v>
      </c>
      <c r="AC10" s="458">
        <v>0</v>
      </c>
      <c r="AD10" s="458">
        <v>0</v>
      </c>
      <c r="AE10" s="459">
        <v>0</v>
      </c>
      <c r="AF10" s="178">
        <v>9619</v>
      </c>
      <c r="AG10" s="443">
        <v>2012</v>
      </c>
      <c r="AH10" s="169"/>
    </row>
    <row r="11" spans="1:35" s="108" customFormat="1" ht="31.5" customHeight="1">
      <c r="A11" s="165">
        <v>2013</v>
      </c>
      <c r="B11" s="32">
        <v>2</v>
      </c>
      <c r="C11" s="32">
        <v>50</v>
      </c>
      <c r="D11" s="32">
        <v>150</v>
      </c>
      <c r="E11" s="32">
        <v>0</v>
      </c>
      <c r="F11" s="369">
        <v>0</v>
      </c>
      <c r="G11" s="369">
        <v>0</v>
      </c>
      <c r="H11" s="32">
        <v>30</v>
      </c>
      <c r="I11" s="32">
        <v>178</v>
      </c>
      <c r="J11" s="32">
        <v>1839</v>
      </c>
      <c r="K11" s="32">
        <v>0</v>
      </c>
      <c r="L11" s="369">
        <v>0</v>
      </c>
      <c r="M11" s="369">
        <v>0</v>
      </c>
      <c r="N11" s="369">
        <v>0</v>
      </c>
      <c r="O11" s="369">
        <v>0</v>
      </c>
      <c r="P11" s="369">
        <v>0</v>
      </c>
      <c r="Q11" s="32">
        <v>4</v>
      </c>
      <c r="R11" s="457">
        <v>1088</v>
      </c>
      <c r="S11" s="122">
        <v>10552</v>
      </c>
      <c r="T11" s="458">
        <v>0</v>
      </c>
      <c r="U11" s="458">
        <v>0</v>
      </c>
      <c r="V11" s="459">
        <v>0</v>
      </c>
      <c r="W11" s="458">
        <v>0</v>
      </c>
      <c r="X11" s="458">
        <v>0</v>
      </c>
      <c r="Y11" s="459">
        <v>0</v>
      </c>
      <c r="Z11" s="458">
        <v>0</v>
      </c>
      <c r="AA11" s="458">
        <v>0</v>
      </c>
      <c r="AB11" s="459">
        <v>0</v>
      </c>
      <c r="AC11" s="458">
        <v>0</v>
      </c>
      <c r="AD11" s="458">
        <v>0</v>
      </c>
      <c r="AE11" s="459">
        <v>0</v>
      </c>
      <c r="AF11" s="178">
        <v>9928</v>
      </c>
      <c r="AG11" s="443">
        <v>2013</v>
      </c>
      <c r="AH11" s="169"/>
    </row>
    <row r="12" spans="1:35" s="108" customFormat="1" ht="31.5" customHeight="1">
      <c r="A12" s="165">
        <v>2014</v>
      </c>
      <c r="B12" s="32">
        <v>2</v>
      </c>
      <c r="C12" s="32">
        <v>50</v>
      </c>
      <c r="D12" s="32">
        <v>150</v>
      </c>
      <c r="E12" s="32">
        <v>0</v>
      </c>
      <c r="F12" s="369">
        <v>0</v>
      </c>
      <c r="G12" s="369">
        <v>0</v>
      </c>
      <c r="H12" s="32">
        <v>30</v>
      </c>
      <c r="I12" s="32">
        <v>178</v>
      </c>
      <c r="J12" s="32">
        <v>1839</v>
      </c>
      <c r="K12" s="32">
        <v>0</v>
      </c>
      <c r="L12" s="369">
        <v>0</v>
      </c>
      <c r="M12" s="369">
        <v>0</v>
      </c>
      <c r="N12" s="369">
        <v>0</v>
      </c>
      <c r="O12" s="369">
        <v>0</v>
      </c>
      <c r="P12" s="369">
        <v>0</v>
      </c>
      <c r="Q12" s="32">
        <v>4</v>
      </c>
      <c r="R12" s="457">
        <v>1088</v>
      </c>
      <c r="S12" s="122">
        <v>10552</v>
      </c>
      <c r="T12" s="458">
        <v>0</v>
      </c>
      <c r="U12" s="458">
        <v>0</v>
      </c>
      <c r="V12" s="459">
        <v>0</v>
      </c>
      <c r="W12" s="458">
        <v>0</v>
      </c>
      <c r="X12" s="458">
        <v>0</v>
      </c>
      <c r="Y12" s="459">
        <v>0</v>
      </c>
      <c r="Z12" s="458">
        <v>0</v>
      </c>
      <c r="AA12" s="458">
        <v>0</v>
      </c>
      <c r="AB12" s="459">
        <v>0</v>
      </c>
      <c r="AC12" s="458">
        <v>0</v>
      </c>
      <c r="AD12" s="458">
        <v>0</v>
      </c>
      <c r="AE12" s="459">
        <v>0</v>
      </c>
      <c r="AF12" s="178">
        <v>10036</v>
      </c>
      <c r="AG12" s="443">
        <v>2014</v>
      </c>
      <c r="AH12" s="169"/>
    </row>
    <row r="13" spans="1:35" s="108" customFormat="1" ht="31.5" customHeight="1">
      <c r="A13" s="165">
        <v>2015</v>
      </c>
      <c r="B13" s="32">
        <v>2</v>
      </c>
      <c r="C13" s="32">
        <v>50</v>
      </c>
      <c r="D13" s="32">
        <v>150</v>
      </c>
      <c r="E13" s="32">
        <v>0</v>
      </c>
      <c r="F13" s="369">
        <v>0</v>
      </c>
      <c r="G13" s="369">
        <v>0</v>
      </c>
      <c r="H13" s="32">
        <v>30</v>
      </c>
      <c r="I13" s="32">
        <v>178</v>
      </c>
      <c r="J13" s="32">
        <v>1839</v>
      </c>
      <c r="K13" s="32">
        <v>0</v>
      </c>
      <c r="L13" s="369">
        <v>0</v>
      </c>
      <c r="M13" s="369">
        <v>0</v>
      </c>
      <c r="N13" s="369">
        <v>0</v>
      </c>
      <c r="O13" s="369">
        <v>0</v>
      </c>
      <c r="P13" s="369">
        <v>0</v>
      </c>
      <c r="Q13" s="32">
        <v>4</v>
      </c>
      <c r="R13" s="457">
        <v>1088</v>
      </c>
      <c r="S13" s="122">
        <v>10552</v>
      </c>
      <c r="T13" s="458">
        <v>0</v>
      </c>
      <c r="U13" s="458">
        <v>0</v>
      </c>
      <c r="V13" s="459">
        <v>0</v>
      </c>
      <c r="W13" s="458">
        <v>0</v>
      </c>
      <c r="X13" s="458">
        <v>0</v>
      </c>
      <c r="Y13" s="459">
        <v>0</v>
      </c>
      <c r="Z13" s="458">
        <v>0</v>
      </c>
      <c r="AA13" s="458">
        <v>0</v>
      </c>
      <c r="AB13" s="459">
        <v>0</v>
      </c>
      <c r="AC13" s="458">
        <v>0</v>
      </c>
      <c r="AD13" s="458">
        <v>0</v>
      </c>
      <c r="AE13" s="459">
        <v>0</v>
      </c>
      <c r="AF13" s="178">
        <v>10036</v>
      </c>
      <c r="AG13" s="443">
        <v>2015</v>
      </c>
      <c r="AH13" s="169"/>
    </row>
    <row r="14" spans="1:35" s="108" customFormat="1" ht="31.5" customHeight="1">
      <c r="A14" s="165">
        <v>2016</v>
      </c>
      <c r="B14" s="601">
        <v>2</v>
      </c>
      <c r="C14" s="601">
        <v>50</v>
      </c>
      <c r="D14" s="601">
        <v>150</v>
      </c>
      <c r="E14" s="601">
        <v>0</v>
      </c>
      <c r="F14" s="369">
        <v>0</v>
      </c>
      <c r="G14" s="369">
        <v>0</v>
      </c>
      <c r="H14" s="601">
        <v>30</v>
      </c>
      <c r="I14" s="601">
        <v>178</v>
      </c>
      <c r="J14" s="601">
        <v>1839</v>
      </c>
      <c r="K14" s="601">
        <v>0</v>
      </c>
      <c r="L14" s="369">
        <v>0</v>
      </c>
      <c r="M14" s="369">
        <v>0</v>
      </c>
      <c r="N14" s="369">
        <v>0</v>
      </c>
      <c r="O14" s="369">
        <v>0</v>
      </c>
      <c r="P14" s="369">
        <v>0</v>
      </c>
      <c r="Q14" s="601">
        <v>4</v>
      </c>
      <c r="R14" s="457">
        <v>1088</v>
      </c>
      <c r="S14" s="122">
        <v>10552</v>
      </c>
      <c r="T14" s="458">
        <v>0</v>
      </c>
      <c r="U14" s="458">
        <v>0</v>
      </c>
      <c r="V14" s="459">
        <v>0</v>
      </c>
      <c r="W14" s="458">
        <v>0</v>
      </c>
      <c r="X14" s="458">
        <v>0</v>
      </c>
      <c r="Y14" s="459">
        <v>0</v>
      </c>
      <c r="Z14" s="458">
        <v>0</v>
      </c>
      <c r="AA14" s="458">
        <v>0</v>
      </c>
      <c r="AB14" s="459">
        <v>0</v>
      </c>
      <c r="AC14" s="458">
        <v>0</v>
      </c>
      <c r="AD14" s="458">
        <v>0</v>
      </c>
      <c r="AE14" s="459">
        <v>0</v>
      </c>
      <c r="AF14" s="605">
        <v>13302</v>
      </c>
      <c r="AG14" s="443">
        <v>2016</v>
      </c>
      <c r="AH14" s="169"/>
    </row>
    <row r="15" spans="1:35" s="129" customFormat="1" ht="31.5" customHeight="1" thickBot="1">
      <c r="A15" s="444">
        <v>2017</v>
      </c>
      <c r="B15" s="460">
        <v>1</v>
      </c>
      <c r="C15" s="445">
        <v>25</v>
      </c>
      <c r="D15" s="445">
        <v>75</v>
      </c>
      <c r="E15" s="445">
        <v>0</v>
      </c>
      <c r="F15" s="445">
        <v>0</v>
      </c>
      <c r="G15" s="445">
        <v>0</v>
      </c>
      <c r="H15" s="445">
        <v>30</v>
      </c>
      <c r="I15" s="445">
        <v>178</v>
      </c>
      <c r="J15" s="445">
        <v>1839</v>
      </c>
      <c r="K15" s="445">
        <v>0</v>
      </c>
      <c r="L15" s="461">
        <v>0</v>
      </c>
      <c r="M15" s="461">
        <v>0</v>
      </c>
      <c r="N15" s="461">
        <v>0</v>
      </c>
      <c r="O15" s="461">
        <v>0</v>
      </c>
      <c r="P15" s="461">
        <v>0</v>
      </c>
      <c r="Q15" s="445">
        <v>4</v>
      </c>
      <c r="R15" s="445">
        <v>1088</v>
      </c>
      <c r="S15" s="445">
        <v>10552</v>
      </c>
      <c r="T15" s="462">
        <v>0</v>
      </c>
      <c r="U15" s="462">
        <v>0</v>
      </c>
      <c r="V15" s="463">
        <v>0</v>
      </c>
      <c r="W15" s="462">
        <v>0</v>
      </c>
      <c r="X15" s="462">
        <v>0</v>
      </c>
      <c r="Y15" s="463">
        <v>0</v>
      </c>
      <c r="Z15" s="462">
        <v>0</v>
      </c>
      <c r="AA15" s="462">
        <v>0</v>
      </c>
      <c r="AB15" s="463">
        <v>0</v>
      </c>
      <c r="AC15" s="462">
        <v>0</v>
      </c>
      <c r="AD15" s="462">
        <v>0</v>
      </c>
      <c r="AE15" s="463">
        <v>0</v>
      </c>
      <c r="AF15" s="464">
        <v>14439</v>
      </c>
      <c r="AG15" s="446">
        <v>2017</v>
      </c>
      <c r="AH15" s="175"/>
    </row>
    <row r="16" spans="1:35" s="8" customFormat="1" ht="24" customHeight="1">
      <c r="A16" s="465" t="s">
        <v>541</v>
      </c>
      <c r="B16" s="466"/>
      <c r="C16" s="466"/>
      <c r="N16" s="198"/>
      <c r="O16" s="198"/>
      <c r="P16" s="198"/>
      <c r="Q16" s="198"/>
      <c r="R16" s="198"/>
      <c r="S16" s="198"/>
      <c r="T16" s="467"/>
      <c r="U16" s="468"/>
      <c r="V16" s="468"/>
      <c r="W16" s="467"/>
      <c r="X16" s="468"/>
      <c r="Y16" s="468"/>
      <c r="Z16" s="467"/>
      <c r="AA16" s="468"/>
      <c r="AB16" s="468"/>
      <c r="AC16" s="467"/>
      <c r="AD16" s="468"/>
      <c r="AE16" s="468"/>
      <c r="AF16" s="198"/>
      <c r="AG16" s="9" t="s">
        <v>542</v>
      </c>
      <c r="AH16" s="9"/>
      <c r="AI16" s="9"/>
    </row>
    <row r="17" spans="1:33" s="3" customFormat="1" ht="24" customHeight="1">
      <c r="A17" s="2"/>
      <c r="B17" s="2"/>
      <c r="T17" s="467"/>
      <c r="U17" s="468"/>
      <c r="V17" s="468"/>
      <c r="W17" s="467"/>
      <c r="X17" s="468"/>
      <c r="Y17" s="468"/>
      <c r="Z17" s="467"/>
      <c r="AA17" s="468"/>
      <c r="AB17" s="468"/>
      <c r="AC17" s="467"/>
      <c r="AD17" s="468"/>
      <c r="AE17" s="468"/>
      <c r="AG17" s="2"/>
    </row>
    <row r="18" spans="1:33" ht="24" customHeight="1">
      <c r="T18" s="467"/>
      <c r="U18" s="468"/>
      <c r="V18" s="468"/>
      <c r="W18" s="467"/>
      <c r="X18" s="468"/>
      <c r="Y18" s="468"/>
      <c r="Z18" s="467"/>
      <c r="AA18" s="468"/>
      <c r="AB18" s="468"/>
      <c r="AC18" s="467"/>
      <c r="AD18" s="468"/>
      <c r="AE18" s="468"/>
    </row>
    <row r="19" spans="1:33" ht="24" customHeight="1">
      <c r="T19" s="469"/>
      <c r="U19" s="470"/>
      <c r="V19" s="471"/>
      <c r="W19" s="469"/>
      <c r="X19" s="470"/>
      <c r="Y19" s="471"/>
      <c r="Z19" s="469"/>
      <c r="AA19" s="470"/>
      <c r="AB19" s="471"/>
      <c r="AC19" s="469"/>
      <c r="AD19" s="470"/>
      <c r="AE19" s="471"/>
    </row>
    <row r="20" spans="1:33" ht="24" customHeight="1">
      <c r="T20" s="458"/>
      <c r="U20" s="459"/>
      <c r="V20" s="459"/>
      <c r="W20" s="458"/>
      <c r="X20" s="459"/>
      <c r="Y20" s="459"/>
      <c r="Z20" s="458"/>
      <c r="AA20" s="459"/>
      <c r="AB20" s="459"/>
      <c r="AC20" s="458"/>
      <c r="AD20" s="459"/>
      <c r="AE20" s="459"/>
    </row>
    <row r="21" spans="1:33" ht="24" customHeight="1">
      <c r="T21" s="467"/>
      <c r="U21" s="468"/>
      <c r="V21" s="468"/>
      <c r="W21" s="467"/>
      <c r="X21" s="468"/>
      <c r="Y21" s="468"/>
      <c r="Z21" s="467"/>
      <c r="AA21" s="468"/>
      <c r="AB21" s="468"/>
      <c r="AC21" s="467"/>
      <c r="AD21" s="468"/>
      <c r="AE21" s="468"/>
    </row>
    <row r="22" spans="1:33">
      <c r="T22" s="467"/>
      <c r="U22" s="468"/>
      <c r="V22" s="468"/>
      <c r="W22" s="467"/>
      <c r="X22" s="468"/>
      <c r="Y22" s="468"/>
      <c r="Z22" s="467"/>
      <c r="AA22" s="468"/>
      <c r="AB22" s="468"/>
      <c r="AC22" s="467"/>
      <c r="AD22" s="468"/>
      <c r="AE22" s="468"/>
    </row>
    <row r="23" spans="1:33"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</row>
    <row r="24" spans="1:33">
      <c r="T24" s="467"/>
      <c r="U24" s="468"/>
      <c r="V24" s="468"/>
      <c r="W24" s="467"/>
      <c r="X24" s="468"/>
      <c r="Y24" s="468"/>
      <c r="Z24" s="467"/>
      <c r="AA24" s="468"/>
      <c r="AB24" s="468"/>
      <c r="AC24" s="467"/>
      <c r="AD24" s="468"/>
      <c r="AE24" s="468"/>
    </row>
    <row r="25" spans="1:33"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</row>
    <row r="26" spans="1:33">
      <c r="T26" s="458"/>
      <c r="U26" s="459"/>
      <c r="V26" s="459"/>
      <c r="W26" s="458"/>
      <c r="X26" s="459"/>
      <c r="Y26" s="459"/>
      <c r="Z26" s="458"/>
      <c r="AA26" s="459"/>
      <c r="AB26" s="459"/>
      <c r="AC26" s="458"/>
      <c r="AD26" s="459"/>
      <c r="AE26" s="459"/>
    </row>
    <row r="27" spans="1:33">
      <c r="T27" s="458"/>
      <c r="U27" s="459"/>
      <c r="V27" s="459"/>
      <c r="W27" s="458"/>
      <c r="X27" s="459"/>
      <c r="Y27" s="459"/>
      <c r="Z27" s="458"/>
      <c r="AA27" s="459"/>
      <c r="AB27" s="459"/>
      <c r="AC27" s="458"/>
      <c r="AD27" s="459"/>
      <c r="AE27" s="459"/>
    </row>
    <row r="28" spans="1:33">
      <c r="T28" s="472"/>
      <c r="U28" s="473"/>
      <c r="V28" s="474"/>
      <c r="W28" s="472"/>
      <c r="X28" s="473"/>
      <c r="Y28" s="474"/>
      <c r="Z28" s="472"/>
      <c r="AA28" s="473"/>
      <c r="AB28" s="474"/>
      <c r="AC28" s="472"/>
      <c r="AD28" s="473"/>
      <c r="AE28" s="474"/>
    </row>
    <row r="29" spans="1:33">
      <c r="T29" s="458"/>
      <c r="U29" s="459"/>
      <c r="V29" s="459"/>
      <c r="W29" s="458"/>
      <c r="X29" s="459"/>
      <c r="Y29" s="459"/>
      <c r="Z29" s="458"/>
      <c r="AA29" s="459"/>
      <c r="AB29" s="459"/>
      <c r="AC29" s="458"/>
      <c r="AD29" s="459"/>
      <c r="AE29" s="459"/>
    </row>
    <row r="30" spans="1:33">
      <c r="T30" s="458"/>
      <c r="U30" s="468"/>
      <c r="V30" s="468"/>
      <c r="W30" s="458"/>
      <c r="X30" s="468"/>
      <c r="Y30" s="468"/>
      <c r="Z30" s="458"/>
      <c r="AA30" s="468"/>
      <c r="AB30" s="468"/>
      <c r="AC30" s="458"/>
      <c r="AD30" s="468"/>
      <c r="AE30" s="468"/>
    </row>
    <row r="31" spans="1:33">
      <c r="T31" s="458"/>
      <c r="U31" s="459"/>
      <c r="V31" s="459"/>
      <c r="W31" s="458"/>
      <c r="X31" s="459"/>
      <c r="Y31" s="459"/>
      <c r="Z31" s="458"/>
      <c r="AA31" s="459"/>
      <c r="AB31" s="459"/>
      <c r="AC31" s="458"/>
      <c r="AD31" s="459"/>
      <c r="AE31" s="459"/>
    </row>
    <row r="32" spans="1:33" ht="16.5" thickBot="1">
      <c r="T32" s="475"/>
      <c r="U32" s="476"/>
      <c r="V32" s="476"/>
      <c r="W32" s="475"/>
      <c r="X32" s="476"/>
      <c r="Y32" s="476"/>
      <c r="Z32" s="475"/>
      <c r="AA32" s="476"/>
      <c r="AB32" s="476"/>
      <c r="AC32" s="475"/>
      <c r="AD32" s="476"/>
      <c r="AE32" s="476"/>
    </row>
    <row r="33" spans="20:31" ht="17.25" thickTop="1" thickBot="1"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</row>
    <row r="34" spans="20:31" ht="16.5" thickTop="1"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</row>
    <row r="35" spans="20:31"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78"/>
    </row>
    <row r="36" spans="20:31"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</row>
  </sheetData>
  <mergeCells count="18">
    <mergeCell ref="K7:M7"/>
    <mergeCell ref="N7:P7"/>
    <mergeCell ref="Q7:S7"/>
    <mergeCell ref="T7:V7"/>
    <mergeCell ref="W7:Y7"/>
    <mergeCell ref="A3:M3"/>
    <mergeCell ref="N3:AG3"/>
    <mergeCell ref="A6:A9"/>
    <mergeCell ref="T6:V6"/>
    <mergeCell ref="W6:Y6"/>
    <mergeCell ref="Z6:AB6"/>
    <mergeCell ref="AC6:AE6"/>
    <mergeCell ref="AG6:AG9"/>
    <mergeCell ref="B7:D7"/>
    <mergeCell ref="E7:G7"/>
    <mergeCell ref="Z7:AB7"/>
    <mergeCell ref="AC7:AE7"/>
    <mergeCell ref="H7:J7"/>
  </mergeCells>
  <phoneticPr fontId="4" type="noConversion"/>
  <printOptions horizontalCentered="1"/>
  <pageMargins left="0.35433070866141736" right="0.31496062992125984" top="0.78740157480314965" bottom="0.39370078740157483" header="0.39370078740157483" footer="0"/>
  <pageSetup paperSize="9" scale="6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AR35"/>
  <sheetViews>
    <sheetView showGridLines="0" view="pageBreakPreview" zoomScale="85" zoomScaleNormal="75" zoomScaleSheetLayoutView="85" workbookViewId="0">
      <selection activeCell="A19" sqref="A19"/>
    </sheetView>
  </sheetViews>
  <sheetFormatPr defaultRowHeight="15.75"/>
  <cols>
    <col min="1" max="1" width="10.5" style="38" customWidth="1"/>
    <col min="2" max="2" width="10.125" style="38" customWidth="1"/>
    <col min="3" max="7" width="10.125" style="39" customWidth="1"/>
    <col min="8" max="9" width="12" style="39" customWidth="1"/>
    <col min="10" max="11" width="11.875" style="39" customWidth="1"/>
    <col min="12" max="15" width="11.5" style="39" customWidth="1"/>
    <col min="16" max="16" width="13.75" style="38" customWidth="1"/>
    <col min="17" max="17" width="15.125" style="38" customWidth="1"/>
    <col min="18" max="19" width="11.625" style="38" customWidth="1"/>
    <col min="20" max="29" width="11.625" style="39" customWidth="1"/>
    <col min="30" max="31" width="18" style="38" customWidth="1"/>
    <col min="32" max="33" width="8.75" style="38" customWidth="1"/>
    <col min="34" max="37" width="8.75" style="39" customWidth="1"/>
    <col min="38" max="38" width="8.75" style="38" customWidth="1"/>
    <col min="39" max="39" width="15.25" style="38" customWidth="1"/>
    <col min="40" max="40" width="7" style="39" bestFit="1" customWidth="1"/>
    <col min="41" max="41" width="10" style="39" bestFit="1" customWidth="1"/>
    <col min="42" max="43" width="8.75" style="39" customWidth="1"/>
    <col min="44" max="44" width="16.625" style="38" customWidth="1"/>
    <col min="45" max="16384" width="9" style="39"/>
  </cols>
  <sheetData>
    <row r="1" spans="1:44" s="99" customFormat="1" ht="11.25">
      <c r="A1" s="101"/>
      <c r="B1" s="102"/>
      <c r="P1" s="100"/>
      <c r="Q1" s="101"/>
      <c r="R1" s="102"/>
      <c r="S1" s="102"/>
      <c r="AD1" s="100"/>
      <c r="AE1" s="101"/>
      <c r="AF1" s="102"/>
      <c r="AG1" s="102"/>
      <c r="AL1" s="102"/>
      <c r="AM1" s="102"/>
      <c r="AR1" s="100"/>
    </row>
    <row r="2" spans="1:44" s="3" customFormat="1" ht="12">
      <c r="A2" s="1"/>
      <c r="B2" s="2"/>
      <c r="P2" s="2"/>
      <c r="Q2" s="1"/>
      <c r="R2" s="2"/>
      <c r="S2" s="2"/>
      <c r="AD2" s="2"/>
      <c r="AE2" s="1"/>
      <c r="AF2" s="2"/>
      <c r="AG2" s="2"/>
      <c r="AL2" s="2"/>
      <c r="AM2" s="2"/>
      <c r="AR2" s="2"/>
    </row>
    <row r="3" spans="1:44" s="4" customFormat="1" ht="20.25">
      <c r="A3" s="661" t="s">
        <v>667</v>
      </c>
      <c r="B3" s="661"/>
      <c r="C3" s="661"/>
      <c r="D3" s="661"/>
      <c r="E3" s="661"/>
      <c r="F3" s="661"/>
      <c r="G3" s="661"/>
      <c r="H3" s="661"/>
      <c r="I3" s="661"/>
      <c r="J3" s="661" t="s">
        <v>668</v>
      </c>
      <c r="K3" s="661"/>
      <c r="L3" s="661"/>
      <c r="M3" s="661"/>
      <c r="N3" s="661"/>
      <c r="O3" s="661"/>
      <c r="P3" s="661"/>
      <c r="Q3" s="661" t="s">
        <v>669</v>
      </c>
      <c r="R3" s="661"/>
      <c r="S3" s="661"/>
      <c r="T3" s="661"/>
      <c r="U3" s="661"/>
      <c r="V3" s="661"/>
      <c r="W3" s="661"/>
      <c r="X3" s="661" t="s">
        <v>668</v>
      </c>
      <c r="Y3" s="661"/>
      <c r="Z3" s="661"/>
      <c r="AA3" s="661"/>
      <c r="AB3" s="661"/>
      <c r="AC3" s="661"/>
      <c r="AD3" s="661"/>
      <c r="AE3" s="661" t="s">
        <v>669</v>
      </c>
      <c r="AF3" s="661"/>
      <c r="AG3" s="661"/>
      <c r="AH3" s="661"/>
      <c r="AI3" s="661"/>
      <c r="AJ3" s="661"/>
      <c r="AK3" s="661"/>
      <c r="AL3" s="661" t="s">
        <v>668</v>
      </c>
      <c r="AM3" s="661"/>
      <c r="AN3" s="661"/>
      <c r="AO3" s="661"/>
      <c r="AP3" s="661"/>
      <c r="AQ3" s="661"/>
      <c r="AR3" s="661"/>
    </row>
    <row r="4" spans="1:44" s="3" customFormat="1" ht="12">
      <c r="A4" s="105"/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5"/>
      <c r="Q4" s="105"/>
      <c r="R4" s="105"/>
      <c r="S4" s="105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5"/>
      <c r="AE4" s="105"/>
      <c r="AF4" s="105"/>
      <c r="AG4" s="105"/>
      <c r="AH4" s="106"/>
      <c r="AI4" s="106"/>
      <c r="AJ4" s="106"/>
      <c r="AK4" s="106"/>
      <c r="AL4" s="105"/>
      <c r="AM4" s="105"/>
      <c r="AN4" s="106"/>
      <c r="AO4" s="106"/>
      <c r="AP4" s="106"/>
      <c r="AQ4" s="106"/>
      <c r="AR4" s="105"/>
    </row>
    <row r="5" spans="1:44" s="145" customFormat="1" ht="15" thickBot="1">
      <c r="A5" s="8" t="s">
        <v>670</v>
      </c>
      <c r="P5" s="9" t="s">
        <v>671</v>
      </c>
      <c r="Q5" s="8" t="s">
        <v>670</v>
      </c>
      <c r="AD5" s="9" t="s">
        <v>671</v>
      </c>
      <c r="AE5" s="8" t="s">
        <v>670</v>
      </c>
      <c r="AR5" s="9" t="s">
        <v>671</v>
      </c>
    </row>
    <row r="6" spans="1:44" s="145" customFormat="1" ht="54" customHeight="1">
      <c r="A6" s="857" t="s">
        <v>672</v>
      </c>
      <c r="B6" s="910" t="s">
        <v>673</v>
      </c>
      <c r="C6" s="911"/>
      <c r="D6" s="542"/>
      <c r="E6" s="542"/>
      <c r="F6" s="542"/>
      <c r="G6" s="542"/>
      <c r="H6" s="910" t="s">
        <v>674</v>
      </c>
      <c r="I6" s="912"/>
      <c r="J6" s="910" t="s">
        <v>675</v>
      </c>
      <c r="K6" s="911"/>
      <c r="L6" s="911"/>
      <c r="M6" s="911"/>
      <c r="N6" s="911"/>
      <c r="O6" s="911"/>
      <c r="P6" s="855" t="s">
        <v>676</v>
      </c>
      <c r="Q6" s="857" t="s">
        <v>672</v>
      </c>
      <c r="R6" s="910" t="s">
        <v>677</v>
      </c>
      <c r="S6" s="911"/>
      <c r="T6" s="911"/>
      <c r="U6" s="911"/>
      <c r="V6" s="911"/>
      <c r="W6" s="912"/>
      <c r="X6" s="749" t="s">
        <v>678</v>
      </c>
      <c r="Y6" s="847"/>
      <c r="Z6" s="847"/>
      <c r="AA6" s="847"/>
      <c r="AB6" s="847"/>
      <c r="AC6" s="848"/>
      <c r="AD6" s="855" t="s">
        <v>676</v>
      </c>
      <c r="AE6" s="857" t="s">
        <v>672</v>
      </c>
      <c r="AF6" s="910" t="s">
        <v>679</v>
      </c>
      <c r="AG6" s="911"/>
      <c r="AH6" s="911"/>
      <c r="AI6" s="911"/>
      <c r="AJ6" s="911"/>
      <c r="AK6" s="912"/>
      <c r="AL6" s="910" t="s">
        <v>680</v>
      </c>
      <c r="AM6" s="911"/>
      <c r="AN6" s="911"/>
      <c r="AO6" s="911"/>
      <c r="AP6" s="911"/>
      <c r="AQ6" s="912"/>
      <c r="AR6" s="855" t="s">
        <v>676</v>
      </c>
    </row>
    <row r="7" spans="1:44" s="145" customFormat="1" ht="23.25" customHeight="1">
      <c r="A7" s="909"/>
      <c r="B7" s="918" t="s">
        <v>681</v>
      </c>
      <c r="C7" s="918"/>
      <c r="D7" s="915" t="s">
        <v>682</v>
      </c>
      <c r="E7" s="915"/>
      <c r="F7" s="915" t="s">
        <v>683</v>
      </c>
      <c r="G7" s="915"/>
      <c r="H7" s="918" t="s">
        <v>682</v>
      </c>
      <c r="I7" s="918"/>
      <c r="J7" s="787" t="s">
        <v>684</v>
      </c>
      <c r="K7" s="914"/>
      <c r="L7" s="915" t="s">
        <v>682</v>
      </c>
      <c r="M7" s="915"/>
      <c r="N7" s="915" t="s">
        <v>683</v>
      </c>
      <c r="O7" s="915"/>
      <c r="P7" s="839"/>
      <c r="Q7" s="909"/>
      <c r="R7" s="787" t="s">
        <v>684</v>
      </c>
      <c r="S7" s="914"/>
      <c r="T7" s="915" t="s">
        <v>682</v>
      </c>
      <c r="U7" s="915"/>
      <c r="V7" s="915" t="s">
        <v>683</v>
      </c>
      <c r="W7" s="915"/>
      <c r="X7" s="916" t="s">
        <v>684</v>
      </c>
      <c r="Y7" s="917"/>
      <c r="Z7" s="915" t="s">
        <v>682</v>
      </c>
      <c r="AA7" s="915"/>
      <c r="AB7" s="915" t="s">
        <v>683</v>
      </c>
      <c r="AC7" s="915"/>
      <c r="AD7" s="839"/>
      <c r="AE7" s="909"/>
      <c r="AF7" s="787" t="s">
        <v>684</v>
      </c>
      <c r="AG7" s="914"/>
      <c r="AH7" s="915" t="s">
        <v>682</v>
      </c>
      <c r="AI7" s="915"/>
      <c r="AJ7" s="915" t="s">
        <v>683</v>
      </c>
      <c r="AK7" s="915"/>
      <c r="AL7" s="916" t="s">
        <v>684</v>
      </c>
      <c r="AM7" s="917"/>
      <c r="AN7" s="915" t="s">
        <v>682</v>
      </c>
      <c r="AO7" s="915"/>
      <c r="AP7" s="915" t="s">
        <v>683</v>
      </c>
      <c r="AQ7" s="915"/>
      <c r="AR7" s="839"/>
    </row>
    <row r="8" spans="1:44" s="145" customFormat="1" ht="19.5" customHeight="1">
      <c r="A8" s="860"/>
      <c r="B8" s="114" t="s">
        <v>685</v>
      </c>
      <c r="C8" s="114" t="s">
        <v>686</v>
      </c>
      <c r="D8" s="543" t="s">
        <v>685</v>
      </c>
      <c r="E8" s="543" t="s">
        <v>686</v>
      </c>
      <c r="F8" s="543" t="s">
        <v>685</v>
      </c>
      <c r="G8" s="543" t="s">
        <v>686</v>
      </c>
      <c r="H8" s="112" t="s">
        <v>685</v>
      </c>
      <c r="I8" s="112" t="s">
        <v>686</v>
      </c>
      <c r="J8" s="112" t="s">
        <v>685</v>
      </c>
      <c r="K8" s="112" t="s">
        <v>686</v>
      </c>
      <c r="L8" s="543" t="s">
        <v>685</v>
      </c>
      <c r="M8" s="543" t="s">
        <v>686</v>
      </c>
      <c r="N8" s="543" t="s">
        <v>685</v>
      </c>
      <c r="O8" s="543" t="s">
        <v>686</v>
      </c>
      <c r="P8" s="835"/>
      <c r="Q8" s="860"/>
      <c r="R8" s="112" t="s">
        <v>685</v>
      </c>
      <c r="S8" s="112" t="s">
        <v>686</v>
      </c>
      <c r="T8" s="543" t="s">
        <v>685</v>
      </c>
      <c r="U8" s="543" t="s">
        <v>686</v>
      </c>
      <c r="V8" s="543" t="s">
        <v>685</v>
      </c>
      <c r="W8" s="543" t="s">
        <v>686</v>
      </c>
      <c r="X8" s="544" t="s">
        <v>685</v>
      </c>
      <c r="Y8" s="544" t="s">
        <v>686</v>
      </c>
      <c r="Z8" s="543" t="s">
        <v>685</v>
      </c>
      <c r="AA8" s="543" t="s">
        <v>686</v>
      </c>
      <c r="AB8" s="543" t="s">
        <v>685</v>
      </c>
      <c r="AC8" s="543" t="s">
        <v>686</v>
      </c>
      <c r="AD8" s="835"/>
      <c r="AE8" s="860"/>
      <c r="AF8" s="112" t="s">
        <v>685</v>
      </c>
      <c r="AG8" s="112" t="s">
        <v>686</v>
      </c>
      <c r="AH8" s="543" t="s">
        <v>685</v>
      </c>
      <c r="AI8" s="543" t="s">
        <v>686</v>
      </c>
      <c r="AJ8" s="543" t="s">
        <v>685</v>
      </c>
      <c r="AK8" s="543" t="s">
        <v>686</v>
      </c>
      <c r="AL8" s="544" t="s">
        <v>685</v>
      </c>
      <c r="AM8" s="544" t="s">
        <v>686</v>
      </c>
      <c r="AN8" s="543" t="s">
        <v>685</v>
      </c>
      <c r="AO8" s="543" t="s">
        <v>686</v>
      </c>
      <c r="AP8" s="543" t="s">
        <v>685</v>
      </c>
      <c r="AQ8" s="543" t="s">
        <v>686</v>
      </c>
      <c r="AR8" s="835"/>
    </row>
    <row r="9" spans="1:44" s="145" customFormat="1" ht="19.5" customHeight="1">
      <c r="A9" s="837"/>
      <c r="B9" s="545" t="s">
        <v>687</v>
      </c>
      <c r="C9" s="545" t="s">
        <v>688</v>
      </c>
      <c r="D9" s="546" t="s">
        <v>687</v>
      </c>
      <c r="E9" s="546" t="s">
        <v>688</v>
      </c>
      <c r="F9" s="546" t="s">
        <v>687</v>
      </c>
      <c r="G9" s="546" t="s">
        <v>688</v>
      </c>
      <c r="H9" s="545" t="s">
        <v>689</v>
      </c>
      <c r="I9" s="545" t="s">
        <v>690</v>
      </c>
      <c r="J9" s="545" t="s">
        <v>687</v>
      </c>
      <c r="K9" s="545" t="s">
        <v>690</v>
      </c>
      <c r="L9" s="546" t="s">
        <v>687</v>
      </c>
      <c r="M9" s="546" t="s">
        <v>688</v>
      </c>
      <c r="N9" s="546" t="s">
        <v>687</v>
      </c>
      <c r="O9" s="546" t="s">
        <v>688</v>
      </c>
      <c r="P9" s="858"/>
      <c r="Q9" s="837"/>
      <c r="R9" s="545" t="s">
        <v>687</v>
      </c>
      <c r="S9" s="545" t="s">
        <v>690</v>
      </c>
      <c r="T9" s="546" t="s">
        <v>687</v>
      </c>
      <c r="U9" s="546" t="s">
        <v>688</v>
      </c>
      <c r="V9" s="546" t="s">
        <v>687</v>
      </c>
      <c r="W9" s="546" t="s">
        <v>688</v>
      </c>
      <c r="X9" s="546" t="s">
        <v>687</v>
      </c>
      <c r="Y9" s="546" t="s">
        <v>690</v>
      </c>
      <c r="Z9" s="546" t="s">
        <v>687</v>
      </c>
      <c r="AA9" s="546" t="s">
        <v>688</v>
      </c>
      <c r="AB9" s="546" t="s">
        <v>687</v>
      </c>
      <c r="AC9" s="546" t="s">
        <v>688</v>
      </c>
      <c r="AD9" s="858"/>
      <c r="AE9" s="837"/>
      <c r="AF9" s="545" t="s">
        <v>687</v>
      </c>
      <c r="AG9" s="545" t="s">
        <v>690</v>
      </c>
      <c r="AH9" s="546" t="s">
        <v>687</v>
      </c>
      <c r="AI9" s="546" t="s">
        <v>688</v>
      </c>
      <c r="AJ9" s="546" t="s">
        <v>687</v>
      </c>
      <c r="AK9" s="546" t="s">
        <v>688</v>
      </c>
      <c r="AL9" s="546" t="s">
        <v>687</v>
      </c>
      <c r="AM9" s="546" t="s">
        <v>690</v>
      </c>
      <c r="AN9" s="546" t="s">
        <v>687</v>
      </c>
      <c r="AO9" s="546" t="s">
        <v>688</v>
      </c>
      <c r="AP9" s="546" t="s">
        <v>687</v>
      </c>
      <c r="AQ9" s="546" t="s">
        <v>688</v>
      </c>
      <c r="AR9" s="858"/>
    </row>
    <row r="10" spans="1:44" s="108" customFormat="1" ht="31.5" customHeight="1">
      <c r="A10" s="165">
        <v>2012</v>
      </c>
      <c r="B10" s="32">
        <v>104</v>
      </c>
      <c r="C10" s="369">
        <v>9131.2000000000007</v>
      </c>
      <c r="D10" s="601">
        <v>104</v>
      </c>
      <c r="E10" s="369">
        <v>9131.2000000000007</v>
      </c>
      <c r="F10" s="369">
        <v>0</v>
      </c>
      <c r="G10" s="369">
        <v>0</v>
      </c>
      <c r="H10" s="547">
        <v>30</v>
      </c>
      <c r="I10" s="547">
        <v>5082</v>
      </c>
      <c r="J10" s="32">
        <v>30</v>
      </c>
      <c r="K10" s="351">
        <v>2094</v>
      </c>
      <c r="L10" s="601">
        <v>30</v>
      </c>
      <c r="M10" s="351">
        <v>2094</v>
      </c>
      <c r="N10" s="351">
        <v>0</v>
      </c>
      <c r="O10" s="351">
        <v>0</v>
      </c>
      <c r="P10" s="443">
        <v>2012</v>
      </c>
      <c r="Q10" s="165">
        <v>2012</v>
      </c>
      <c r="R10" s="353">
        <v>16</v>
      </c>
      <c r="S10" s="548">
        <v>789</v>
      </c>
      <c r="T10" s="601">
        <v>16</v>
      </c>
      <c r="U10" s="351">
        <v>789</v>
      </c>
      <c r="V10" s="351">
        <v>0</v>
      </c>
      <c r="W10" s="351">
        <v>0</v>
      </c>
      <c r="X10" s="549" t="s">
        <v>614</v>
      </c>
      <c r="Y10" s="549" t="s">
        <v>614</v>
      </c>
      <c r="Z10" s="351" t="s">
        <v>614</v>
      </c>
      <c r="AA10" s="351" t="s">
        <v>614</v>
      </c>
      <c r="AB10" s="351" t="s">
        <v>614</v>
      </c>
      <c r="AC10" s="351" t="s">
        <v>614</v>
      </c>
      <c r="AD10" s="443">
        <v>2012</v>
      </c>
      <c r="AE10" s="165">
        <v>2012</v>
      </c>
      <c r="AF10" s="353">
        <v>16</v>
      </c>
      <c r="AG10" s="548">
        <v>789</v>
      </c>
      <c r="AH10" s="351">
        <v>16</v>
      </c>
      <c r="AI10" s="351">
        <v>789</v>
      </c>
      <c r="AJ10" s="351">
        <v>0</v>
      </c>
      <c r="AK10" s="351">
        <v>0</v>
      </c>
      <c r="AL10" s="32">
        <v>28</v>
      </c>
      <c r="AM10" s="369">
        <v>1166.2</v>
      </c>
      <c r="AN10" s="601">
        <v>28</v>
      </c>
      <c r="AO10" s="351">
        <v>1166.2</v>
      </c>
      <c r="AP10" s="351">
        <v>0</v>
      </c>
      <c r="AQ10" s="351">
        <v>0</v>
      </c>
      <c r="AR10" s="443">
        <v>2012</v>
      </c>
    </row>
    <row r="11" spans="1:44" s="108" customFormat="1" ht="31.5" customHeight="1">
      <c r="A11" s="165">
        <v>2013</v>
      </c>
      <c r="B11" s="32">
        <v>103</v>
      </c>
      <c r="C11" s="369">
        <v>9121.2000000000007</v>
      </c>
      <c r="D11" s="32">
        <v>103</v>
      </c>
      <c r="E11" s="369">
        <v>9121.2000000000007</v>
      </c>
      <c r="F11" s="369">
        <v>0</v>
      </c>
      <c r="G11" s="369">
        <v>0</v>
      </c>
      <c r="H11" s="547">
        <v>30</v>
      </c>
      <c r="I11" s="547">
        <v>5082</v>
      </c>
      <c r="J11" s="32">
        <v>30</v>
      </c>
      <c r="K11" s="351">
        <v>2094</v>
      </c>
      <c r="L11" s="32">
        <v>30</v>
      </c>
      <c r="M11" s="351">
        <v>2094</v>
      </c>
      <c r="N11" s="351">
        <v>0</v>
      </c>
      <c r="O11" s="351">
        <v>0</v>
      </c>
      <c r="P11" s="443">
        <v>2013</v>
      </c>
      <c r="Q11" s="165">
        <v>2013</v>
      </c>
      <c r="R11" s="353">
        <v>16</v>
      </c>
      <c r="S11" s="548">
        <v>789</v>
      </c>
      <c r="T11" s="32">
        <v>16</v>
      </c>
      <c r="U11" s="351">
        <v>789</v>
      </c>
      <c r="V11" s="351">
        <v>0</v>
      </c>
      <c r="W11" s="351">
        <v>0</v>
      </c>
      <c r="X11" s="549" t="s">
        <v>691</v>
      </c>
      <c r="Y11" s="549" t="s">
        <v>691</v>
      </c>
      <c r="Z11" s="351" t="s">
        <v>614</v>
      </c>
      <c r="AA11" s="351" t="s">
        <v>614</v>
      </c>
      <c r="AB11" s="351" t="s">
        <v>614</v>
      </c>
      <c r="AC11" s="351" t="s">
        <v>614</v>
      </c>
      <c r="AD11" s="443">
        <v>2013</v>
      </c>
      <c r="AE11" s="165">
        <v>2013</v>
      </c>
      <c r="AF11" s="353">
        <v>16</v>
      </c>
      <c r="AG11" s="548">
        <v>789</v>
      </c>
      <c r="AH11" s="32">
        <v>16</v>
      </c>
      <c r="AI11" s="351">
        <v>789</v>
      </c>
      <c r="AJ11" s="351">
        <v>0</v>
      </c>
      <c r="AK11" s="351">
        <v>0</v>
      </c>
      <c r="AL11" s="32">
        <v>27</v>
      </c>
      <c r="AM11" s="369">
        <v>1156.2</v>
      </c>
      <c r="AN11" s="601">
        <v>27</v>
      </c>
      <c r="AO11" s="351">
        <v>1156.2</v>
      </c>
      <c r="AP11" s="351">
        <v>0</v>
      </c>
      <c r="AQ11" s="351">
        <v>0</v>
      </c>
      <c r="AR11" s="443">
        <v>2013</v>
      </c>
    </row>
    <row r="12" spans="1:44" s="108" customFormat="1" ht="31.5" customHeight="1">
      <c r="A12" s="165">
        <v>2014</v>
      </c>
      <c r="B12" s="32">
        <v>103</v>
      </c>
      <c r="C12" s="369">
        <v>9121.2000000000007</v>
      </c>
      <c r="D12" s="32">
        <v>103</v>
      </c>
      <c r="E12" s="369">
        <v>9121.2000000000007</v>
      </c>
      <c r="F12" s="369">
        <v>0</v>
      </c>
      <c r="G12" s="369">
        <v>0</v>
      </c>
      <c r="H12" s="547">
        <v>30</v>
      </c>
      <c r="I12" s="547">
        <v>5082</v>
      </c>
      <c r="J12" s="32">
        <v>30</v>
      </c>
      <c r="K12" s="351">
        <v>2094</v>
      </c>
      <c r="L12" s="32">
        <v>30</v>
      </c>
      <c r="M12" s="351">
        <v>2094</v>
      </c>
      <c r="N12" s="351">
        <v>0</v>
      </c>
      <c r="O12" s="351">
        <v>0</v>
      </c>
      <c r="P12" s="443">
        <v>2014</v>
      </c>
      <c r="Q12" s="165">
        <v>2014</v>
      </c>
      <c r="R12" s="353">
        <v>16</v>
      </c>
      <c r="S12" s="548">
        <v>789</v>
      </c>
      <c r="T12" s="32">
        <v>16</v>
      </c>
      <c r="U12" s="351">
        <v>789</v>
      </c>
      <c r="V12" s="351">
        <v>0</v>
      </c>
      <c r="W12" s="351">
        <v>0</v>
      </c>
      <c r="X12" s="549">
        <v>0</v>
      </c>
      <c r="Y12" s="549">
        <v>0</v>
      </c>
      <c r="Z12" s="601">
        <v>1</v>
      </c>
      <c r="AA12" s="351">
        <v>0</v>
      </c>
      <c r="AB12" s="351">
        <v>0</v>
      </c>
      <c r="AC12" s="351">
        <v>0</v>
      </c>
      <c r="AD12" s="443">
        <v>2014</v>
      </c>
      <c r="AE12" s="165">
        <v>2014</v>
      </c>
      <c r="AF12" s="353">
        <v>16</v>
      </c>
      <c r="AG12" s="548">
        <v>789</v>
      </c>
      <c r="AH12" s="32">
        <v>16</v>
      </c>
      <c r="AI12" s="351">
        <v>789</v>
      </c>
      <c r="AJ12" s="351">
        <v>0</v>
      </c>
      <c r="AK12" s="351">
        <v>0</v>
      </c>
      <c r="AL12" s="32">
        <v>27</v>
      </c>
      <c r="AM12" s="369">
        <v>1156.2</v>
      </c>
      <c r="AN12" s="601">
        <v>27</v>
      </c>
      <c r="AO12" s="351">
        <v>1156.2</v>
      </c>
      <c r="AP12" s="351">
        <v>0</v>
      </c>
      <c r="AQ12" s="351">
        <v>0</v>
      </c>
      <c r="AR12" s="443">
        <v>2014</v>
      </c>
    </row>
    <row r="13" spans="1:44" s="108" customFormat="1" ht="31.5" customHeight="1">
      <c r="A13" s="165">
        <v>2015</v>
      </c>
      <c r="B13" s="32">
        <v>104</v>
      </c>
      <c r="C13" s="369">
        <v>9241.2000000000007</v>
      </c>
      <c r="D13" s="32">
        <v>104</v>
      </c>
      <c r="E13" s="369">
        <v>9241</v>
      </c>
      <c r="F13" s="369" t="s">
        <v>692</v>
      </c>
      <c r="G13" s="369" t="s">
        <v>692</v>
      </c>
      <c r="H13" s="547">
        <v>30</v>
      </c>
      <c r="I13" s="547">
        <v>5082</v>
      </c>
      <c r="J13" s="32">
        <v>30</v>
      </c>
      <c r="K13" s="351">
        <v>2094</v>
      </c>
      <c r="L13" s="32">
        <v>30</v>
      </c>
      <c r="M13" s="351">
        <v>2094</v>
      </c>
      <c r="N13" s="351" t="s">
        <v>693</v>
      </c>
      <c r="O13" s="351" t="s">
        <v>693</v>
      </c>
      <c r="P13" s="443">
        <v>2015</v>
      </c>
      <c r="Q13" s="165">
        <v>2015</v>
      </c>
      <c r="R13" s="353">
        <v>16</v>
      </c>
      <c r="S13" s="548">
        <v>789</v>
      </c>
      <c r="T13" s="32">
        <v>16</v>
      </c>
      <c r="U13" s="351">
        <v>789</v>
      </c>
      <c r="V13" s="351" t="s">
        <v>694</v>
      </c>
      <c r="W13" s="351" t="s">
        <v>694</v>
      </c>
      <c r="X13" s="549" t="s">
        <v>695</v>
      </c>
      <c r="Y13" s="549" t="s">
        <v>695</v>
      </c>
      <c r="Z13" s="32" t="s">
        <v>695</v>
      </c>
      <c r="AA13" s="351" t="s">
        <v>695</v>
      </c>
      <c r="AB13" s="351" t="s">
        <v>695</v>
      </c>
      <c r="AC13" s="351" t="s">
        <v>695</v>
      </c>
      <c r="AD13" s="443">
        <v>2015</v>
      </c>
      <c r="AE13" s="165">
        <v>2015</v>
      </c>
      <c r="AF13" s="353">
        <v>16</v>
      </c>
      <c r="AG13" s="548">
        <v>789</v>
      </c>
      <c r="AH13" s="32">
        <v>16</v>
      </c>
      <c r="AI13" s="351">
        <v>789</v>
      </c>
      <c r="AJ13" s="351" t="s">
        <v>696</v>
      </c>
      <c r="AK13" s="351" t="s">
        <v>696</v>
      </c>
      <c r="AL13" s="32">
        <v>28</v>
      </c>
      <c r="AM13" s="369">
        <v>1276.2</v>
      </c>
      <c r="AN13" s="601">
        <v>28</v>
      </c>
      <c r="AO13" s="351">
        <v>1276</v>
      </c>
      <c r="AP13" s="351" t="s">
        <v>696</v>
      </c>
      <c r="AQ13" s="351" t="s">
        <v>696</v>
      </c>
      <c r="AR13" s="443">
        <v>2015</v>
      </c>
    </row>
    <row r="14" spans="1:44" s="108" customFormat="1" ht="31.5" customHeight="1">
      <c r="A14" s="165">
        <v>2016</v>
      </c>
      <c r="B14" s="601">
        <v>104</v>
      </c>
      <c r="C14" s="369">
        <v>9241.2000000000007</v>
      </c>
      <c r="D14" s="601">
        <v>104</v>
      </c>
      <c r="E14" s="369">
        <v>9241</v>
      </c>
      <c r="F14" s="369" t="s">
        <v>692</v>
      </c>
      <c r="G14" s="369" t="s">
        <v>692</v>
      </c>
      <c r="H14" s="547">
        <v>30</v>
      </c>
      <c r="I14" s="547">
        <v>5082</v>
      </c>
      <c r="J14" s="601">
        <v>30</v>
      </c>
      <c r="K14" s="351">
        <v>2094</v>
      </c>
      <c r="L14" s="601">
        <v>30</v>
      </c>
      <c r="M14" s="351">
        <v>2094</v>
      </c>
      <c r="N14" s="351" t="s">
        <v>693</v>
      </c>
      <c r="O14" s="351" t="s">
        <v>693</v>
      </c>
      <c r="P14" s="443">
        <v>2016</v>
      </c>
      <c r="Q14" s="165">
        <v>2016</v>
      </c>
      <c r="R14" s="353">
        <v>16</v>
      </c>
      <c r="S14" s="548">
        <v>789</v>
      </c>
      <c r="T14" s="601">
        <v>16</v>
      </c>
      <c r="U14" s="351">
        <v>789</v>
      </c>
      <c r="V14" s="351">
        <v>0</v>
      </c>
      <c r="W14" s="351" t="s">
        <v>694</v>
      </c>
      <c r="X14" s="549" t="s">
        <v>695</v>
      </c>
      <c r="Y14" s="549" t="s">
        <v>695</v>
      </c>
      <c r="Z14" s="601" t="s">
        <v>695</v>
      </c>
      <c r="AA14" s="351" t="s">
        <v>695</v>
      </c>
      <c r="AB14" s="351" t="s">
        <v>695</v>
      </c>
      <c r="AC14" s="351" t="s">
        <v>695</v>
      </c>
      <c r="AD14" s="443">
        <v>2016</v>
      </c>
      <c r="AE14" s="165">
        <v>2016</v>
      </c>
      <c r="AF14" s="353">
        <v>16</v>
      </c>
      <c r="AG14" s="548">
        <v>789</v>
      </c>
      <c r="AH14" s="601">
        <v>16</v>
      </c>
      <c r="AI14" s="351">
        <v>789</v>
      </c>
      <c r="AJ14" s="351" t="s">
        <v>696</v>
      </c>
      <c r="AK14" s="351" t="s">
        <v>696</v>
      </c>
      <c r="AL14" s="601">
        <v>28</v>
      </c>
      <c r="AM14" s="369">
        <v>1276.2</v>
      </c>
      <c r="AN14" s="601">
        <v>28</v>
      </c>
      <c r="AO14" s="351">
        <v>1276</v>
      </c>
      <c r="AP14" s="351" t="s">
        <v>696</v>
      </c>
      <c r="AQ14" s="351" t="s">
        <v>696</v>
      </c>
      <c r="AR14" s="443">
        <v>2016</v>
      </c>
    </row>
    <row r="15" spans="1:44" s="129" customFormat="1" ht="31.5" customHeight="1" thickBot="1">
      <c r="A15" s="444">
        <v>2017</v>
      </c>
      <c r="B15" s="617">
        <v>104</v>
      </c>
      <c r="C15" s="618">
        <v>9241.2000000000007</v>
      </c>
      <c r="D15" s="617">
        <v>104</v>
      </c>
      <c r="E15" s="618">
        <v>9241</v>
      </c>
      <c r="F15" s="618" t="s">
        <v>692</v>
      </c>
      <c r="G15" s="618" t="s">
        <v>692</v>
      </c>
      <c r="H15" s="617">
        <v>30</v>
      </c>
      <c r="I15" s="619">
        <v>5082</v>
      </c>
      <c r="J15" s="617">
        <v>30</v>
      </c>
      <c r="K15" s="620">
        <v>2094</v>
      </c>
      <c r="L15" s="617">
        <v>30</v>
      </c>
      <c r="M15" s="620">
        <v>2094</v>
      </c>
      <c r="N15" s="617" t="s">
        <v>693</v>
      </c>
      <c r="O15" s="617" t="s">
        <v>693</v>
      </c>
      <c r="P15" s="446">
        <v>2017</v>
      </c>
      <c r="Q15" s="444">
        <v>2017</v>
      </c>
      <c r="R15" s="623">
        <v>16</v>
      </c>
      <c r="S15" s="624">
        <v>789</v>
      </c>
      <c r="T15" s="621">
        <v>16</v>
      </c>
      <c r="U15" s="622">
        <v>789</v>
      </c>
      <c r="V15" s="621">
        <v>0</v>
      </c>
      <c r="W15" s="621" t="s">
        <v>694</v>
      </c>
      <c r="X15" s="625" t="s">
        <v>695</v>
      </c>
      <c r="Y15" s="625" t="s">
        <v>695</v>
      </c>
      <c r="Z15" s="626" t="s">
        <v>695</v>
      </c>
      <c r="AA15" s="627" t="s">
        <v>695</v>
      </c>
      <c r="AB15" s="627" t="s">
        <v>695</v>
      </c>
      <c r="AC15" s="628" t="s">
        <v>695</v>
      </c>
      <c r="AD15" s="446">
        <v>2017</v>
      </c>
      <c r="AE15" s="444">
        <v>2017</v>
      </c>
      <c r="AF15" s="631">
        <v>16</v>
      </c>
      <c r="AG15" s="632">
        <v>789</v>
      </c>
      <c r="AH15" s="629">
        <v>16</v>
      </c>
      <c r="AI15" s="630">
        <v>789</v>
      </c>
      <c r="AJ15" s="629" t="s">
        <v>696</v>
      </c>
      <c r="AK15" s="629" t="s">
        <v>696</v>
      </c>
      <c r="AL15" s="629">
        <v>28</v>
      </c>
      <c r="AM15" s="633">
        <v>1276.2</v>
      </c>
      <c r="AN15" s="629">
        <v>28</v>
      </c>
      <c r="AO15" s="630">
        <v>1276</v>
      </c>
      <c r="AP15" s="629" t="s">
        <v>696</v>
      </c>
      <c r="AQ15" s="629" t="s">
        <v>696</v>
      </c>
      <c r="AR15" s="446">
        <v>2017</v>
      </c>
    </row>
    <row r="16" spans="1:44" s="8" customFormat="1" ht="41.25" customHeight="1">
      <c r="A16" s="913" t="s">
        <v>702</v>
      </c>
      <c r="B16" s="876"/>
      <c r="C16" s="876"/>
      <c r="D16" s="876"/>
      <c r="E16" s="876"/>
      <c r="F16" s="876"/>
      <c r="G16" s="876"/>
      <c r="H16" s="876"/>
      <c r="I16" s="876"/>
      <c r="J16" s="876"/>
      <c r="K16" s="876"/>
      <c r="L16" s="430"/>
      <c r="M16" s="430"/>
      <c r="N16" s="430"/>
      <c r="O16" s="430"/>
      <c r="P16" s="550" t="s">
        <v>709</v>
      </c>
      <c r="Q16" s="430" t="s">
        <v>697</v>
      </c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5" t="s">
        <v>698</v>
      </c>
      <c r="AE16" s="430" t="s">
        <v>699</v>
      </c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9" t="s">
        <v>698</v>
      </c>
    </row>
    <row r="17" spans="1:44" s="3" customFormat="1" ht="21.75" customHeight="1">
      <c r="A17" s="2"/>
      <c r="B17" s="551"/>
      <c r="C17" s="189"/>
      <c r="D17" s="189"/>
      <c r="E17" s="189"/>
      <c r="F17" s="189"/>
      <c r="G17" s="189"/>
      <c r="H17" s="189"/>
      <c r="I17" s="189"/>
      <c r="P17" s="2"/>
      <c r="Q17" s="2"/>
      <c r="R17" s="552"/>
      <c r="S17" s="552"/>
      <c r="AD17" s="2"/>
      <c r="AE17" s="2"/>
      <c r="AF17" s="552"/>
      <c r="AG17" s="552"/>
      <c r="AL17" s="552"/>
      <c r="AM17" s="552"/>
      <c r="AR17" s="2"/>
    </row>
    <row r="18" spans="1:44" ht="21.75" customHeight="1">
      <c r="B18" s="553"/>
      <c r="C18" s="434"/>
      <c r="D18" s="434"/>
      <c r="E18" s="434"/>
      <c r="F18" s="434"/>
      <c r="G18" s="434"/>
      <c r="H18" s="434"/>
      <c r="I18" s="434"/>
      <c r="R18" s="554"/>
      <c r="S18" s="554"/>
      <c r="AF18" s="554"/>
      <c r="AG18" s="554"/>
      <c r="AL18" s="554"/>
      <c r="AM18" s="554"/>
    </row>
    <row r="19" spans="1:44" ht="21.75" customHeight="1">
      <c r="C19" s="434"/>
      <c r="D19" s="434"/>
      <c r="E19" s="434"/>
      <c r="F19" s="434"/>
      <c r="G19" s="434"/>
      <c r="H19" s="434"/>
      <c r="I19" s="434"/>
      <c r="R19" s="554"/>
      <c r="S19" s="554"/>
      <c r="AF19" s="554"/>
      <c r="AG19" s="554"/>
      <c r="AL19" s="554"/>
      <c r="AM19" s="554"/>
    </row>
    <row r="20" spans="1:44" ht="21.75" customHeight="1">
      <c r="C20" s="434"/>
      <c r="D20" s="434"/>
      <c r="E20" s="434"/>
      <c r="F20" s="434"/>
      <c r="G20" s="434"/>
      <c r="H20" s="434"/>
      <c r="I20" s="434"/>
      <c r="R20" s="554"/>
      <c r="S20" s="554"/>
      <c r="AF20" s="554"/>
      <c r="AG20" s="554"/>
      <c r="AL20" s="554"/>
      <c r="AM20" s="554"/>
    </row>
    <row r="21" spans="1:44">
      <c r="C21" s="434"/>
      <c r="D21" s="434"/>
      <c r="E21" s="434"/>
      <c r="F21" s="434"/>
      <c r="G21" s="434"/>
      <c r="H21" s="434"/>
      <c r="I21" s="434"/>
      <c r="R21" s="554"/>
      <c r="S21" s="554"/>
      <c r="AF21" s="554"/>
      <c r="AG21" s="554"/>
      <c r="AL21" s="554"/>
      <c r="AM21" s="554"/>
    </row>
    <row r="22" spans="1:44">
      <c r="C22" s="434"/>
      <c r="D22" s="434"/>
      <c r="E22" s="434"/>
      <c r="F22" s="434"/>
      <c r="G22" s="434"/>
      <c r="H22" s="434"/>
      <c r="I22" s="434"/>
      <c r="R22" s="554"/>
      <c r="S22" s="554"/>
      <c r="AF22" s="554"/>
      <c r="AG22" s="554"/>
      <c r="AL22" s="554"/>
      <c r="AM22" s="554"/>
    </row>
    <row r="23" spans="1:44">
      <c r="R23" s="554"/>
      <c r="S23" s="554"/>
      <c r="AF23" s="554"/>
      <c r="AG23" s="554"/>
      <c r="AL23" s="554"/>
      <c r="AM23" s="554"/>
    </row>
    <row r="24" spans="1:44">
      <c r="R24" s="554"/>
      <c r="S24" s="554"/>
      <c r="AF24" s="554"/>
      <c r="AG24" s="554"/>
      <c r="AL24" s="554"/>
      <c r="AM24" s="554"/>
    </row>
    <row r="25" spans="1:44">
      <c r="R25" s="554"/>
      <c r="S25" s="554"/>
      <c r="AF25" s="554"/>
      <c r="AG25" s="554"/>
      <c r="AL25" s="554"/>
      <c r="AM25" s="554"/>
    </row>
    <row r="26" spans="1:44">
      <c r="R26" s="554"/>
      <c r="S26" s="554"/>
      <c r="AF26" s="554"/>
      <c r="AG26" s="554"/>
      <c r="AL26" s="554"/>
      <c r="AM26" s="554"/>
    </row>
    <row r="27" spans="1:44">
      <c r="R27" s="554"/>
      <c r="S27" s="554"/>
      <c r="AF27" s="554"/>
      <c r="AG27" s="554"/>
      <c r="AL27" s="554"/>
      <c r="AM27" s="554"/>
    </row>
    <row r="28" spans="1:44">
      <c r="R28" s="554"/>
      <c r="S28" s="554"/>
      <c r="AF28" s="554"/>
      <c r="AG28" s="554"/>
      <c r="AL28" s="554"/>
      <c r="AM28" s="554"/>
    </row>
    <row r="29" spans="1:44">
      <c r="R29" s="554"/>
      <c r="S29" s="554"/>
      <c r="AF29" s="554"/>
      <c r="AG29" s="554"/>
      <c r="AL29" s="554"/>
      <c r="AM29" s="554"/>
    </row>
    <row r="30" spans="1:44">
      <c r="R30" s="554"/>
      <c r="S30" s="554"/>
      <c r="AF30" s="554"/>
      <c r="AG30" s="554"/>
      <c r="AL30" s="554"/>
      <c r="AM30" s="554"/>
    </row>
    <row r="31" spans="1:44">
      <c r="R31" s="554"/>
      <c r="S31" s="554"/>
      <c r="AF31" s="554"/>
      <c r="AG31" s="554"/>
      <c r="AL31" s="554"/>
      <c r="AM31" s="554"/>
    </row>
    <row r="32" spans="1:44">
      <c r="R32" s="554"/>
      <c r="S32" s="554"/>
      <c r="AF32" s="554"/>
      <c r="AG32" s="554"/>
      <c r="AL32" s="554"/>
      <c r="AM32" s="554"/>
    </row>
    <row r="33" spans="18:39">
      <c r="R33" s="554"/>
      <c r="S33" s="554"/>
      <c r="AF33" s="554"/>
      <c r="AG33" s="554"/>
      <c r="AL33" s="554"/>
      <c r="AM33" s="554"/>
    </row>
    <row r="34" spans="18:39">
      <c r="R34" s="554"/>
      <c r="S34" s="554"/>
      <c r="AF34" s="554"/>
      <c r="AG34" s="554"/>
      <c r="AL34" s="554"/>
      <c r="AM34" s="554"/>
    </row>
    <row r="35" spans="18:39">
      <c r="R35" s="554"/>
      <c r="S35" s="554"/>
      <c r="AF35" s="554"/>
      <c r="AG35" s="554"/>
      <c r="AL35" s="554"/>
      <c r="AM35" s="554"/>
    </row>
  </sheetData>
  <mergeCells count="39">
    <mergeCell ref="AN7:AO7"/>
    <mergeCell ref="AP7:AQ7"/>
    <mergeCell ref="AL3:AR3"/>
    <mergeCell ref="A3:I3"/>
    <mergeCell ref="J3:P3"/>
    <mergeCell ref="Q3:W3"/>
    <mergeCell ref="X3:AD3"/>
    <mergeCell ref="AE3:AK3"/>
    <mergeCell ref="AR6:AR9"/>
    <mergeCell ref="B7:C7"/>
    <mergeCell ref="D7:E7"/>
    <mergeCell ref="F7:G7"/>
    <mergeCell ref="H7:I7"/>
    <mergeCell ref="J7:K7"/>
    <mergeCell ref="L7:M7"/>
    <mergeCell ref="N7:O7"/>
    <mergeCell ref="R7:S7"/>
    <mergeCell ref="T7:U7"/>
    <mergeCell ref="R6:W6"/>
    <mergeCell ref="X6:AC6"/>
    <mergeCell ref="AD6:AD9"/>
    <mergeCell ref="Z7:AA7"/>
    <mergeCell ref="AB7:AC7"/>
    <mergeCell ref="AE6:AE9"/>
    <mergeCell ref="AF6:AK6"/>
    <mergeCell ref="AL6:AQ6"/>
    <mergeCell ref="A16:K16"/>
    <mergeCell ref="AF7:AG7"/>
    <mergeCell ref="AH7:AI7"/>
    <mergeCell ref="AJ7:AK7"/>
    <mergeCell ref="AL7:AM7"/>
    <mergeCell ref="A6:A9"/>
    <mergeCell ref="B6:C6"/>
    <mergeCell ref="H6:I6"/>
    <mergeCell ref="J6:O6"/>
    <mergeCell ref="P6:P9"/>
    <mergeCell ref="Q6:Q9"/>
    <mergeCell ref="V7:W7"/>
    <mergeCell ref="X7:Y7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  <pageSetUpPr fitToPage="1"/>
  </sheetPr>
  <dimension ref="A1:AI23"/>
  <sheetViews>
    <sheetView showGridLines="0" view="pageBreakPreview" zoomScaleNormal="75" workbookViewId="0">
      <selection activeCell="B17" sqref="B17"/>
    </sheetView>
  </sheetViews>
  <sheetFormatPr defaultRowHeight="15.75"/>
  <cols>
    <col min="1" max="1" width="7.625" style="292" customWidth="1"/>
    <col min="2" max="2" width="11.625" style="293" customWidth="1"/>
    <col min="3" max="9" width="10.875" style="240" customWidth="1"/>
    <col min="10" max="10" width="11.75" style="240" customWidth="1"/>
    <col min="11" max="11" width="10.375" style="240" customWidth="1"/>
    <col min="12" max="12" width="10.875" style="240" customWidth="1"/>
    <col min="13" max="13" width="13" style="240" customWidth="1"/>
    <col min="14" max="14" width="10.625" style="240" customWidth="1"/>
    <col min="15" max="16" width="9.75" style="240" customWidth="1"/>
    <col min="17" max="18" width="9" style="240"/>
    <col min="19" max="21" width="10.625" style="240" customWidth="1"/>
    <col min="22" max="22" width="11.5" style="240" customWidth="1"/>
    <col min="23" max="23" width="9" style="240"/>
    <col min="24" max="24" width="10.75" style="240" customWidth="1"/>
    <col min="25" max="25" width="9" style="240"/>
    <col min="26" max="26" width="11.5" style="240" customWidth="1"/>
    <col min="27" max="256" width="9" style="240"/>
    <col min="257" max="257" width="7.625" style="240" customWidth="1"/>
    <col min="258" max="258" width="11.625" style="240" customWidth="1"/>
    <col min="259" max="265" width="10.875" style="240" customWidth="1"/>
    <col min="266" max="266" width="11.75" style="240" customWidth="1"/>
    <col min="267" max="267" width="10.375" style="240" customWidth="1"/>
    <col min="268" max="268" width="10.875" style="240" customWidth="1"/>
    <col min="269" max="269" width="13" style="240" customWidth="1"/>
    <col min="270" max="270" width="10.625" style="240" customWidth="1"/>
    <col min="271" max="272" width="9.75" style="240" customWidth="1"/>
    <col min="273" max="274" width="9" style="240"/>
    <col min="275" max="277" width="10.625" style="240" customWidth="1"/>
    <col min="278" max="278" width="11.5" style="240" customWidth="1"/>
    <col min="279" max="279" width="9" style="240"/>
    <col min="280" max="280" width="10.75" style="240" customWidth="1"/>
    <col min="281" max="281" width="9" style="240"/>
    <col min="282" max="282" width="11.5" style="240" customWidth="1"/>
    <col min="283" max="512" width="9" style="240"/>
    <col min="513" max="513" width="7.625" style="240" customWidth="1"/>
    <col min="514" max="514" width="11.625" style="240" customWidth="1"/>
    <col min="515" max="521" width="10.875" style="240" customWidth="1"/>
    <col min="522" max="522" width="11.75" style="240" customWidth="1"/>
    <col min="523" max="523" width="10.375" style="240" customWidth="1"/>
    <col min="524" max="524" width="10.875" style="240" customWidth="1"/>
    <col min="525" max="525" width="13" style="240" customWidth="1"/>
    <col min="526" max="526" width="10.625" style="240" customWidth="1"/>
    <col min="527" max="528" width="9.75" style="240" customWidth="1"/>
    <col min="529" max="530" width="9" style="240"/>
    <col min="531" max="533" width="10.625" style="240" customWidth="1"/>
    <col min="534" max="534" width="11.5" style="240" customWidth="1"/>
    <col min="535" max="535" width="9" style="240"/>
    <col min="536" max="536" width="10.75" style="240" customWidth="1"/>
    <col min="537" max="537" width="9" style="240"/>
    <col min="538" max="538" width="11.5" style="240" customWidth="1"/>
    <col min="539" max="768" width="9" style="240"/>
    <col min="769" max="769" width="7.625" style="240" customWidth="1"/>
    <col min="770" max="770" width="11.625" style="240" customWidth="1"/>
    <col min="771" max="777" width="10.875" style="240" customWidth="1"/>
    <col min="778" max="778" width="11.75" style="240" customWidth="1"/>
    <col min="779" max="779" width="10.375" style="240" customWidth="1"/>
    <col min="780" max="780" width="10.875" style="240" customWidth="1"/>
    <col min="781" max="781" width="13" style="240" customWidth="1"/>
    <col min="782" max="782" width="10.625" style="240" customWidth="1"/>
    <col min="783" max="784" width="9.75" style="240" customWidth="1"/>
    <col min="785" max="786" width="9" style="240"/>
    <col min="787" max="789" width="10.625" style="240" customWidth="1"/>
    <col min="790" max="790" width="11.5" style="240" customWidth="1"/>
    <col min="791" max="791" width="9" style="240"/>
    <col min="792" max="792" width="10.75" style="240" customWidth="1"/>
    <col min="793" max="793" width="9" style="240"/>
    <col min="794" max="794" width="11.5" style="240" customWidth="1"/>
    <col min="795" max="1024" width="9" style="240"/>
    <col min="1025" max="1025" width="7.625" style="240" customWidth="1"/>
    <col min="1026" max="1026" width="11.625" style="240" customWidth="1"/>
    <col min="1027" max="1033" width="10.875" style="240" customWidth="1"/>
    <col min="1034" max="1034" width="11.75" style="240" customWidth="1"/>
    <col min="1035" max="1035" width="10.375" style="240" customWidth="1"/>
    <col min="1036" max="1036" width="10.875" style="240" customWidth="1"/>
    <col min="1037" max="1037" width="13" style="240" customWidth="1"/>
    <col min="1038" max="1038" width="10.625" style="240" customWidth="1"/>
    <col min="1039" max="1040" width="9.75" style="240" customWidth="1"/>
    <col min="1041" max="1042" width="9" style="240"/>
    <col min="1043" max="1045" width="10.625" style="240" customWidth="1"/>
    <col min="1046" max="1046" width="11.5" style="240" customWidth="1"/>
    <col min="1047" max="1047" width="9" style="240"/>
    <col min="1048" max="1048" width="10.75" style="240" customWidth="1"/>
    <col min="1049" max="1049" width="9" style="240"/>
    <col min="1050" max="1050" width="11.5" style="240" customWidth="1"/>
    <col min="1051" max="1280" width="9" style="240"/>
    <col min="1281" max="1281" width="7.625" style="240" customWidth="1"/>
    <col min="1282" max="1282" width="11.625" style="240" customWidth="1"/>
    <col min="1283" max="1289" width="10.875" style="240" customWidth="1"/>
    <col min="1290" max="1290" width="11.75" style="240" customWidth="1"/>
    <col min="1291" max="1291" width="10.375" style="240" customWidth="1"/>
    <col min="1292" max="1292" width="10.875" style="240" customWidth="1"/>
    <col min="1293" max="1293" width="13" style="240" customWidth="1"/>
    <col min="1294" max="1294" width="10.625" style="240" customWidth="1"/>
    <col min="1295" max="1296" width="9.75" style="240" customWidth="1"/>
    <col min="1297" max="1298" width="9" style="240"/>
    <col min="1299" max="1301" width="10.625" style="240" customWidth="1"/>
    <col min="1302" max="1302" width="11.5" style="240" customWidth="1"/>
    <col min="1303" max="1303" width="9" style="240"/>
    <col min="1304" max="1304" width="10.75" style="240" customWidth="1"/>
    <col min="1305" max="1305" width="9" style="240"/>
    <col min="1306" max="1306" width="11.5" style="240" customWidth="1"/>
    <col min="1307" max="1536" width="9" style="240"/>
    <col min="1537" max="1537" width="7.625" style="240" customWidth="1"/>
    <col min="1538" max="1538" width="11.625" style="240" customWidth="1"/>
    <col min="1539" max="1545" width="10.875" style="240" customWidth="1"/>
    <col min="1546" max="1546" width="11.75" style="240" customWidth="1"/>
    <col min="1547" max="1547" width="10.375" style="240" customWidth="1"/>
    <col min="1548" max="1548" width="10.875" style="240" customWidth="1"/>
    <col min="1549" max="1549" width="13" style="240" customWidth="1"/>
    <col min="1550" max="1550" width="10.625" style="240" customWidth="1"/>
    <col min="1551" max="1552" width="9.75" style="240" customWidth="1"/>
    <col min="1553" max="1554" width="9" style="240"/>
    <col min="1555" max="1557" width="10.625" style="240" customWidth="1"/>
    <col min="1558" max="1558" width="11.5" style="240" customWidth="1"/>
    <col min="1559" max="1559" width="9" style="240"/>
    <col min="1560" max="1560" width="10.75" style="240" customWidth="1"/>
    <col min="1561" max="1561" width="9" style="240"/>
    <col min="1562" max="1562" width="11.5" style="240" customWidth="1"/>
    <col min="1563" max="1792" width="9" style="240"/>
    <col min="1793" max="1793" width="7.625" style="240" customWidth="1"/>
    <col min="1794" max="1794" width="11.625" style="240" customWidth="1"/>
    <col min="1795" max="1801" width="10.875" style="240" customWidth="1"/>
    <col min="1802" max="1802" width="11.75" style="240" customWidth="1"/>
    <col min="1803" max="1803" width="10.375" style="240" customWidth="1"/>
    <col min="1804" max="1804" width="10.875" style="240" customWidth="1"/>
    <col min="1805" max="1805" width="13" style="240" customWidth="1"/>
    <col min="1806" max="1806" width="10.625" style="240" customWidth="1"/>
    <col min="1807" max="1808" width="9.75" style="240" customWidth="1"/>
    <col min="1809" max="1810" width="9" style="240"/>
    <col min="1811" max="1813" width="10.625" style="240" customWidth="1"/>
    <col min="1814" max="1814" width="11.5" style="240" customWidth="1"/>
    <col min="1815" max="1815" width="9" style="240"/>
    <col min="1816" max="1816" width="10.75" style="240" customWidth="1"/>
    <col min="1817" max="1817" width="9" style="240"/>
    <col min="1818" max="1818" width="11.5" style="240" customWidth="1"/>
    <col min="1819" max="2048" width="9" style="240"/>
    <col min="2049" max="2049" width="7.625" style="240" customWidth="1"/>
    <col min="2050" max="2050" width="11.625" style="240" customWidth="1"/>
    <col min="2051" max="2057" width="10.875" style="240" customWidth="1"/>
    <col min="2058" max="2058" width="11.75" style="240" customWidth="1"/>
    <col min="2059" max="2059" width="10.375" style="240" customWidth="1"/>
    <col min="2060" max="2060" width="10.875" style="240" customWidth="1"/>
    <col min="2061" max="2061" width="13" style="240" customWidth="1"/>
    <col min="2062" max="2062" width="10.625" style="240" customWidth="1"/>
    <col min="2063" max="2064" width="9.75" style="240" customWidth="1"/>
    <col min="2065" max="2066" width="9" style="240"/>
    <col min="2067" max="2069" width="10.625" style="240" customWidth="1"/>
    <col min="2070" max="2070" width="11.5" style="240" customWidth="1"/>
    <col min="2071" max="2071" width="9" style="240"/>
    <col min="2072" max="2072" width="10.75" style="240" customWidth="1"/>
    <col min="2073" max="2073" width="9" style="240"/>
    <col min="2074" max="2074" width="11.5" style="240" customWidth="1"/>
    <col min="2075" max="2304" width="9" style="240"/>
    <col min="2305" max="2305" width="7.625" style="240" customWidth="1"/>
    <col min="2306" max="2306" width="11.625" style="240" customWidth="1"/>
    <col min="2307" max="2313" width="10.875" style="240" customWidth="1"/>
    <col min="2314" max="2314" width="11.75" style="240" customWidth="1"/>
    <col min="2315" max="2315" width="10.375" style="240" customWidth="1"/>
    <col min="2316" max="2316" width="10.875" style="240" customWidth="1"/>
    <col min="2317" max="2317" width="13" style="240" customWidth="1"/>
    <col min="2318" max="2318" width="10.625" style="240" customWidth="1"/>
    <col min="2319" max="2320" width="9.75" style="240" customWidth="1"/>
    <col min="2321" max="2322" width="9" style="240"/>
    <col min="2323" max="2325" width="10.625" style="240" customWidth="1"/>
    <col min="2326" max="2326" width="11.5" style="240" customWidth="1"/>
    <col min="2327" max="2327" width="9" style="240"/>
    <col min="2328" max="2328" width="10.75" style="240" customWidth="1"/>
    <col min="2329" max="2329" width="9" style="240"/>
    <col min="2330" max="2330" width="11.5" style="240" customWidth="1"/>
    <col min="2331" max="2560" width="9" style="240"/>
    <col min="2561" max="2561" width="7.625" style="240" customWidth="1"/>
    <col min="2562" max="2562" width="11.625" style="240" customWidth="1"/>
    <col min="2563" max="2569" width="10.875" style="240" customWidth="1"/>
    <col min="2570" max="2570" width="11.75" style="240" customWidth="1"/>
    <col min="2571" max="2571" width="10.375" style="240" customWidth="1"/>
    <col min="2572" max="2572" width="10.875" style="240" customWidth="1"/>
    <col min="2573" max="2573" width="13" style="240" customWidth="1"/>
    <col min="2574" max="2574" width="10.625" style="240" customWidth="1"/>
    <col min="2575" max="2576" width="9.75" style="240" customWidth="1"/>
    <col min="2577" max="2578" width="9" style="240"/>
    <col min="2579" max="2581" width="10.625" style="240" customWidth="1"/>
    <col min="2582" max="2582" width="11.5" style="240" customWidth="1"/>
    <col min="2583" max="2583" width="9" style="240"/>
    <col min="2584" max="2584" width="10.75" style="240" customWidth="1"/>
    <col min="2585" max="2585" width="9" style="240"/>
    <col min="2586" max="2586" width="11.5" style="240" customWidth="1"/>
    <col min="2587" max="2816" width="9" style="240"/>
    <col min="2817" max="2817" width="7.625" style="240" customWidth="1"/>
    <col min="2818" max="2818" width="11.625" style="240" customWidth="1"/>
    <col min="2819" max="2825" width="10.875" style="240" customWidth="1"/>
    <col min="2826" max="2826" width="11.75" style="240" customWidth="1"/>
    <col min="2827" max="2827" width="10.375" style="240" customWidth="1"/>
    <col min="2828" max="2828" width="10.875" style="240" customWidth="1"/>
    <col min="2829" max="2829" width="13" style="240" customWidth="1"/>
    <col min="2830" max="2830" width="10.625" style="240" customWidth="1"/>
    <col min="2831" max="2832" width="9.75" style="240" customWidth="1"/>
    <col min="2833" max="2834" width="9" style="240"/>
    <col min="2835" max="2837" width="10.625" style="240" customWidth="1"/>
    <col min="2838" max="2838" width="11.5" style="240" customWidth="1"/>
    <col min="2839" max="2839" width="9" style="240"/>
    <col min="2840" max="2840" width="10.75" style="240" customWidth="1"/>
    <col min="2841" max="2841" width="9" style="240"/>
    <col min="2842" max="2842" width="11.5" style="240" customWidth="1"/>
    <col min="2843" max="3072" width="9" style="240"/>
    <col min="3073" max="3073" width="7.625" style="240" customWidth="1"/>
    <col min="3074" max="3074" width="11.625" style="240" customWidth="1"/>
    <col min="3075" max="3081" width="10.875" style="240" customWidth="1"/>
    <col min="3082" max="3082" width="11.75" style="240" customWidth="1"/>
    <col min="3083" max="3083" width="10.375" style="240" customWidth="1"/>
    <col min="3084" max="3084" width="10.875" style="240" customWidth="1"/>
    <col min="3085" max="3085" width="13" style="240" customWidth="1"/>
    <col min="3086" max="3086" width="10.625" style="240" customWidth="1"/>
    <col min="3087" max="3088" width="9.75" style="240" customWidth="1"/>
    <col min="3089" max="3090" width="9" style="240"/>
    <col min="3091" max="3093" width="10.625" style="240" customWidth="1"/>
    <col min="3094" max="3094" width="11.5" style="240" customWidth="1"/>
    <col min="3095" max="3095" width="9" style="240"/>
    <col min="3096" max="3096" width="10.75" style="240" customWidth="1"/>
    <col min="3097" max="3097" width="9" style="240"/>
    <col min="3098" max="3098" width="11.5" style="240" customWidth="1"/>
    <col min="3099" max="3328" width="9" style="240"/>
    <col min="3329" max="3329" width="7.625" style="240" customWidth="1"/>
    <col min="3330" max="3330" width="11.625" style="240" customWidth="1"/>
    <col min="3331" max="3337" width="10.875" style="240" customWidth="1"/>
    <col min="3338" max="3338" width="11.75" style="240" customWidth="1"/>
    <col min="3339" max="3339" width="10.375" style="240" customWidth="1"/>
    <col min="3340" max="3340" width="10.875" style="240" customWidth="1"/>
    <col min="3341" max="3341" width="13" style="240" customWidth="1"/>
    <col min="3342" max="3342" width="10.625" style="240" customWidth="1"/>
    <col min="3343" max="3344" width="9.75" style="240" customWidth="1"/>
    <col min="3345" max="3346" width="9" style="240"/>
    <col min="3347" max="3349" width="10.625" style="240" customWidth="1"/>
    <col min="3350" max="3350" width="11.5" style="240" customWidth="1"/>
    <col min="3351" max="3351" width="9" style="240"/>
    <col min="3352" max="3352" width="10.75" style="240" customWidth="1"/>
    <col min="3353" max="3353" width="9" style="240"/>
    <col min="3354" max="3354" width="11.5" style="240" customWidth="1"/>
    <col min="3355" max="3584" width="9" style="240"/>
    <col min="3585" max="3585" width="7.625" style="240" customWidth="1"/>
    <col min="3586" max="3586" width="11.625" style="240" customWidth="1"/>
    <col min="3587" max="3593" width="10.875" style="240" customWidth="1"/>
    <col min="3594" max="3594" width="11.75" style="240" customWidth="1"/>
    <col min="3595" max="3595" width="10.375" style="240" customWidth="1"/>
    <col min="3596" max="3596" width="10.875" style="240" customWidth="1"/>
    <col min="3597" max="3597" width="13" style="240" customWidth="1"/>
    <col min="3598" max="3598" width="10.625" style="240" customWidth="1"/>
    <col min="3599" max="3600" width="9.75" style="240" customWidth="1"/>
    <col min="3601" max="3602" width="9" style="240"/>
    <col min="3603" max="3605" width="10.625" style="240" customWidth="1"/>
    <col min="3606" max="3606" width="11.5" style="240" customWidth="1"/>
    <col min="3607" max="3607" width="9" style="240"/>
    <col min="3608" max="3608" width="10.75" style="240" customWidth="1"/>
    <col min="3609" max="3609" width="9" style="240"/>
    <col min="3610" max="3610" width="11.5" style="240" customWidth="1"/>
    <col min="3611" max="3840" width="9" style="240"/>
    <col min="3841" max="3841" width="7.625" style="240" customWidth="1"/>
    <col min="3842" max="3842" width="11.625" style="240" customWidth="1"/>
    <col min="3843" max="3849" width="10.875" style="240" customWidth="1"/>
    <col min="3850" max="3850" width="11.75" style="240" customWidth="1"/>
    <col min="3851" max="3851" width="10.375" style="240" customWidth="1"/>
    <col min="3852" max="3852" width="10.875" style="240" customWidth="1"/>
    <col min="3853" max="3853" width="13" style="240" customWidth="1"/>
    <col min="3854" max="3854" width="10.625" style="240" customWidth="1"/>
    <col min="3855" max="3856" width="9.75" style="240" customWidth="1"/>
    <col min="3857" max="3858" width="9" style="240"/>
    <col min="3859" max="3861" width="10.625" style="240" customWidth="1"/>
    <col min="3862" max="3862" width="11.5" style="240" customWidth="1"/>
    <col min="3863" max="3863" width="9" style="240"/>
    <col min="3864" max="3864" width="10.75" style="240" customWidth="1"/>
    <col min="3865" max="3865" width="9" style="240"/>
    <col min="3866" max="3866" width="11.5" style="240" customWidth="1"/>
    <col min="3867" max="4096" width="9" style="240"/>
    <col min="4097" max="4097" width="7.625" style="240" customWidth="1"/>
    <col min="4098" max="4098" width="11.625" style="240" customWidth="1"/>
    <col min="4099" max="4105" width="10.875" style="240" customWidth="1"/>
    <col min="4106" max="4106" width="11.75" style="240" customWidth="1"/>
    <col min="4107" max="4107" width="10.375" style="240" customWidth="1"/>
    <col min="4108" max="4108" width="10.875" style="240" customWidth="1"/>
    <col min="4109" max="4109" width="13" style="240" customWidth="1"/>
    <col min="4110" max="4110" width="10.625" style="240" customWidth="1"/>
    <col min="4111" max="4112" width="9.75" style="240" customWidth="1"/>
    <col min="4113" max="4114" width="9" style="240"/>
    <col min="4115" max="4117" width="10.625" style="240" customWidth="1"/>
    <col min="4118" max="4118" width="11.5" style="240" customWidth="1"/>
    <col min="4119" max="4119" width="9" style="240"/>
    <col min="4120" max="4120" width="10.75" style="240" customWidth="1"/>
    <col min="4121" max="4121" width="9" style="240"/>
    <col min="4122" max="4122" width="11.5" style="240" customWidth="1"/>
    <col min="4123" max="4352" width="9" style="240"/>
    <col min="4353" max="4353" width="7.625" style="240" customWidth="1"/>
    <col min="4354" max="4354" width="11.625" style="240" customWidth="1"/>
    <col min="4355" max="4361" width="10.875" style="240" customWidth="1"/>
    <col min="4362" max="4362" width="11.75" style="240" customWidth="1"/>
    <col min="4363" max="4363" width="10.375" style="240" customWidth="1"/>
    <col min="4364" max="4364" width="10.875" style="240" customWidth="1"/>
    <col min="4365" max="4365" width="13" style="240" customWidth="1"/>
    <col min="4366" max="4366" width="10.625" style="240" customWidth="1"/>
    <col min="4367" max="4368" width="9.75" style="240" customWidth="1"/>
    <col min="4369" max="4370" width="9" style="240"/>
    <col min="4371" max="4373" width="10.625" style="240" customWidth="1"/>
    <col min="4374" max="4374" width="11.5" style="240" customWidth="1"/>
    <col min="4375" max="4375" width="9" style="240"/>
    <col min="4376" max="4376" width="10.75" style="240" customWidth="1"/>
    <col min="4377" max="4377" width="9" style="240"/>
    <col min="4378" max="4378" width="11.5" style="240" customWidth="1"/>
    <col min="4379" max="4608" width="9" style="240"/>
    <col min="4609" max="4609" width="7.625" style="240" customWidth="1"/>
    <col min="4610" max="4610" width="11.625" style="240" customWidth="1"/>
    <col min="4611" max="4617" width="10.875" style="240" customWidth="1"/>
    <col min="4618" max="4618" width="11.75" style="240" customWidth="1"/>
    <col min="4619" max="4619" width="10.375" style="240" customWidth="1"/>
    <col min="4620" max="4620" width="10.875" style="240" customWidth="1"/>
    <col min="4621" max="4621" width="13" style="240" customWidth="1"/>
    <col min="4622" max="4622" width="10.625" style="240" customWidth="1"/>
    <col min="4623" max="4624" width="9.75" style="240" customWidth="1"/>
    <col min="4625" max="4626" width="9" style="240"/>
    <col min="4627" max="4629" width="10.625" style="240" customWidth="1"/>
    <col min="4630" max="4630" width="11.5" style="240" customWidth="1"/>
    <col min="4631" max="4631" width="9" style="240"/>
    <col min="4632" max="4632" width="10.75" style="240" customWidth="1"/>
    <col min="4633" max="4633" width="9" style="240"/>
    <col min="4634" max="4634" width="11.5" style="240" customWidth="1"/>
    <col min="4635" max="4864" width="9" style="240"/>
    <col min="4865" max="4865" width="7.625" style="240" customWidth="1"/>
    <col min="4866" max="4866" width="11.625" style="240" customWidth="1"/>
    <col min="4867" max="4873" width="10.875" style="240" customWidth="1"/>
    <col min="4874" max="4874" width="11.75" style="240" customWidth="1"/>
    <col min="4875" max="4875" width="10.375" style="240" customWidth="1"/>
    <col min="4876" max="4876" width="10.875" style="240" customWidth="1"/>
    <col min="4877" max="4877" width="13" style="240" customWidth="1"/>
    <col min="4878" max="4878" width="10.625" style="240" customWidth="1"/>
    <col min="4879" max="4880" width="9.75" style="240" customWidth="1"/>
    <col min="4881" max="4882" width="9" style="240"/>
    <col min="4883" max="4885" width="10.625" style="240" customWidth="1"/>
    <col min="4886" max="4886" width="11.5" style="240" customWidth="1"/>
    <col min="4887" max="4887" width="9" style="240"/>
    <col min="4888" max="4888" width="10.75" style="240" customWidth="1"/>
    <col min="4889" max="4889" width="9" style="240"/>
    <col min="4890" max="4890" width="11.5" style="240" customWidth="1"/>
    <col min="4891" max="5120" width="9" style="240"/>
    <col min="5121" max="5121" width="7.625" style="240" customWidth="1"/>
    <col min="5122" max="5122" width="11.625" style="240" customWidth="1"/>
    <col min="5123" max="5129" width="10.875" style="240" customWidth="1"/>
    <col min="5130" max="5130" width="11.75" style="240" customWidth="1"/>
    <col min="5131" max="5131" width="10.375" style="240" customWidth="1"/>
    <col min="5132" max="5132" width="10.875" style="240" customWidth="1"/>
    <col min="5133" max="5133" width="13" style="240" customWidth="1"/>
    <col min="5134" max="5134" width="10.625" style="240" customWidth="1"/>
    <col min="5135" max="5136" width="9.75" style="240" customWidth="1"/>
    <col min="5137" max="5138" width="9" style="240"/>
    <col min="5139" max="5141" width="10.625" style="240" customWidth="1"/>
    <col min="5142" max="5142" width="11.5" style="240" customWidth="1"/>
    <col min="5143" max="5143" width="9" style="240"/>
    <col min="5144" max="5144" width="10.75" style="240" customWidth="1"/>
    <col min="5145" max="5145" width="9" style="240"/>
    <col min="5146" max="5146" width="11.5" style="240" customWidth="1"/>
    <col min="5147" max="5376" width="9" style="240"/>
    <col min="5377" max="5377" width="7.625" style="240" customWidth="1"/>
    <col min="5378" max="5378" width="11.625" style="240" customWidth="1"/>
    <col min="5379" max="5385" width="10.875" style="240" customWidth="1"/>
    <col min="5386" max="5386" width="11.75" style="240" customWidth="1"/>
    <col min="5387" max="5387" width="10.375" style="240" customWidth="1"/>
    <col min="5388" max="5388" width="10.875" style="240" customWidth="1"/>
    <col min="5389" max="5389" width="13" style="240" customWidth="1"/>
    <col min="5390" max="5390" width="10.625" style="240" customWidth="1"/>
    <col min="5391" max="5392" width="9.75" style="240" customWidth="1"/>
    <col min="5393" max="5394" width="9" style="240"/>
    <col min="5395" max="5397" width="10.625" style="240" customWidth="1"/>
    <col min="5398" max="5398" width="11.5" style="240" customWidth="1"/>
    <col min="5399" max="5399" width="9" style="240"/>
    <col min="5400" max="5400" width="10.75" style="240" customWidth="1"/>
    <col min="5401" max="5401" width="9" style="240"/>
    <col min="5402" max="5402" width="11.5" style="240" customWidth="1"/>
    <col min="5403" max="5632" width="9" style="240"/>
    <col min="5633" max="5633" width="7.625" style="240" customWidth="1"/>
    <col min="5634" max="5634" width="11.625" style="240" customWidth="1"/>
    <col min="5635" max="5641" width="10.875" style="240" customWidth="1"/>
    <col min="5642" max="5642" width="11.75" style="240" customWidth="1"/>
    <col min="5643" max="5643" width="10.375" style="240" customWidth="1"/>
    <col min="5644" max="5644" width="10.875" style="240" customWidth="1"/>
    <col min="5645" max="5645" width="13" style="240" customWidth="1"/>
    <col min="5646" max="5646" width="10.625" style="240" customWidth="1"/>
    <col min="5647" max="5648" width="9.75" style="240" customWidth="1"/>
    <col min="5649" max="5650" width="9" style="240"/>
    <col min="5651" max="5653" width="10.625" style="240" customWidth="1"/>
    <col min="5654" max="5654" width="11.5" style="240" customWidth="1"/>
    <col min="5655" max="5655" width="9" style="240"/>
    <col min="5656" max="5656" width="10.75" style="240" customWidth="1"/>
    <col min="5657" max="5657" width="9" style="240"/>
    <col min="5658" max="5658" width="11.5" style="240" customWidth="1"/>
    <col min="5659" max="5888" width="9" style="240"/>
    <col min="5889" max="5889" width="7.625" style="240" customWidth="1"/>
    <col min="5890" max="5890" width="11.625" style="240" customWidth="1"/>
    <col min="5891" max="5897" width="10.875" style="240" customWidth="1"/>
    <col min="5898" max="5898" width="11.75" style="240" customWidth="1"/>
    <col min="5899" max="5899" width="10.375" style="240" customWidth="1"/>
    <col min="5900" max="5900" width="10.875" style="240" customWidth="1"/>
    <col min="5901" max="5901" width="13" style="240" customWidth="1"/>
    <col min="5902" max="5902" width="10.625" style="240" customWidth="1"/>
    <col min="5903" max="5904" width="9.75" style="240" customWidth="1"/>
    <col min="5905" max="5906" width="9" style="240"/>
    <col min="5907" max="5909" width="10.625" style="240" customWidth="1"/>
    <col min="5910" max="5910" width="11.5" style="240" customWidth="1"/>
    <col min="5911" max="5911" width="9" style="240"/>
    <col min="5912" max="5912" width="10.75" style="240" customWidth="1"/>
    <col min="5913" max="5913" width="9" style="240"/>
    <col min="5914" max="5914" width="11.5" style="240" customWidth="1"/>
    <col min="5915" max="6144" width="9" style="240"/>
    <col min="6145" max="6145" width="7.625" style="240" customWidth="1"/>
    <col min="6146" max="6146" width="11.625" style="240" customWidth="1"/>
    <col min="6147" max="6153" width="10.875" style="240" customWidth="1"/>
    <col min="6154" max="6154" width="11.75" style="240" customWidth="1"/>
    <col min="6155" max="6155" width="10.375" style="240" customWidth="1"/>
    <col min="6156" max="6156" width="10.875" style="240" customWidth="1"/>
    <col min="6157" max="6157" width="13" style="240" customWidth="1"/>
    <col min="6158" max="6158" width="10.625" style="240" customWidth="1"/>
    <col min="6159" max="6160" width="9.75" style="240" customWidth="1"/>
    <col min="6161" max="6162" width="9" style="240"/>
    <col min="6163" max="6165" width="10.625" style="240" customWidth="1"/>
    <col min="6166" max="6166" width="11.5" style="240" customWidth="1"/>
    <col min="6167" max="6167" width="9" style="240"/>
    <col min="6168" max="6168" width="10.75" style="240" customWidth="1"/>
    <col min="6169" max="6169" width="9" style="240"/>
    <col min="6170" max="6170" width="11.5" style="240" customWidth="1"/>
    <col min="6171" max="6400" width="9" style="240"/>
    <col min="6401" max="6401" width="7.625" style="240" customWidth="1"/>
    <col min="6402" max="6402" width="11.625" style="240" customWidth="1"/>
    <col min="6403" max="6409" width="10.875" style="240" customWidth="1"/>
    <col min="6410" max="6410" width="11.75" style="240" customWidth="1"/>
    <col min="6411" max="6411" width="10.375" style="240" customWidth="1"/>
    <col min="6412" max="6412" width="10.875" style="240" customWidth="1"/>
    <col min="6413" max="6413" width="13" style="240" customWidth="1"/>
    <col min="6414" max="6414" width="10.625" style="240" customWidth="1"/>
    <col min="6415" max="6416" width="9.75" style="240" customWidth="1"/>
    <col min="6417" max="6418" width="9" style="240"/>
    <col min="6419" max="6421" width="10.625" style="240" customWidth="1"/>
    <col min="6422" max="6422" width="11.5" style="240" customWidth="1"/>
    <col min="6423" max="6423" width="9" style="240"/>
    <col min="6424" max="6424" width="10.75" style="240" customWidth="1"/>
    <col min="6425" max="6425" width="9" style="240"/>
    <col min="6426" max="6426" width="11.5" style="240" customWidth="1"/>
    <col min="6427" max="6656" width="9" style="240"/>
    <col min="6657" max="6657" width="7.625" style="240" customWidth="1"/>
    <col min="6658" max="6658" width="11.625" style="240" customWidth="1"/>
    <col min="6659" max="6665" width="10.875" style="240" customWidth="1"/>
    <col min="6666" max="6666" width="11.75" style="240" customWidth="1"/>
    <col min="6667" max="6667" width="10.375" style="240" customWidth="1"/>
    <col min="6668" max="6668" width="10.875" style="240" customWidth="1"/>
    <col min="6669" max="6669" width="13" style="240" customWidth="1"/>
    <col min="6670" max="6670" width="10.625" style="240" customWidth="1"/>
    <col min="6671" max="6672" width="9.75" style="240" customWidth="1"/>
    <col min="6673" max="6674" width="9" style="240"/>
    <col min="6675" max="6677" width="10.625" style="240" customWidth="1"/>
    <col min="6678" max="6678" width="11.5" style="240" customWidth="1"/>
    <col min="6679" max="6679" width="9" style="240"/>
    <col min="6680" max="6680" width="10.75" style="240" customWidth="1"/>
    <col min="6681" max="6681" width="9" style="240"/>
    <col min="6682" max="6682" width="11.5" style="240" customWidth="1"/>
    <col min="6683" max="6912" width="9" style="240"/>
    <col min="6913" max="6913" width="7.625" style="240" customWidth="1"/>
    <col min="6914" max="6914" width="11.625" style="240" customWidth="1"/>
    <col min="6915" max="6921" width="10.875" style="240" customWidth="1"/>
    <col min="6922" max="6922" width="11.75" style="240" customWidth="1"/>
    <col min="6923" max="6923" width="10.375" style="240" customWidth="1"/>
    <col min="6924" max="6924" width="10.875" style="240" customWidth="1"/>
    <col min="6925" max="6925" width="13" style="240" customWidth="1"/>
    <col min="6926" max="6926" width="10.625" style="240" customWidth="1"/>
    <col min="6927" max="6928" width="9.75" style="240" customWidth="1"/>
    <col min="6929" max="6930" width="9" style="240"/>
    <col min="6931" max="6933" width="10.625" style="240" customWidth="1"/>
    <col min="6934" max="6934" width="11.5" style="240" customWidth="1"/>
    <col min="6935" max="6935" width="9" style="240"/>
    <col min="6936" max="6936" width="10.75" style="240" customWidth="1"/>
    <col min="6937" max="6937" width="9" style="240"/>
    <col min="6938" max="6938" width="11.5" style="240" customWidth="1"/>
    <col min="6939" max="7168" width="9" style="240"/>
    <col min="7169" max="7169" width="7.625" style="240" customWidth="1"/>
    <col min="7170" max="7170" width="11.625" style="240" customWidth="1"/>
    <col min="7171" max="7177" width="10.875" style="240" customWidth="1"/>
    <col min="7178" max="7178" width="11.75" style="240" customWidth="1"/>
    <col min="7179" max="7179" width="10.375" style="240" customWidth="1"/>
    <col min="7180" max="7180" width="10.875" style="240" customWidth="1"/>
    <col min="7181" max="7181" width="13" style="240" customWidth="1"/>
    <col min="7182" max="7182" width="10.625" style="240" customWidth="1"/>
    <col min="7183" max="7184" width="9.75" style="240" customWidth="1"/>
    <col min="7185" max="7186" width="9" style="240"/>
    <col min="7187" max="7189" width="10.625" style="240" customWidth="1"/>
    <col min="7190" max="7190" width="11.5" style="240" customWidth="1"/>
    <col min="7191" max="7191" width="9" style="240"/>
    <col min="7192" max="7192" width="10.75" style="240" customWidth="1"/>
    <col min="7193" max="7193" width="9" style="240"/>
    <col min="7194" max="7194" width="11.5" style="240" customWidth="1"/>
    <col min="7195" max="7424" width="9" style="240"/>
    <col min="7425" max="7425" width="7.625" style="240" customWidth="1"/>
    <col min="7426" max="7426" width="11.625" style="240" customWidth="1"/>
    <col min="7427" max="7433" width="10.875" style="240" customWidth="1"/>
    <col min="7434" max="7434" width="11.75" style="240" customWidth="1"/>
    <col min="7435" max="7435" width="10.375" style="240" customWidth="1"/>
    <col min="7436" max="7436" width="10.875" style="240" customWidth="1"/>
    <col min="7437" max="7437" width="13" style="240" customWidth="1"/>
    <col min="7438" max="7438" width="10.625" style="240" customWidth="1"/>
    <col min="7439" max="7440" width="9.75" style="240" customWidth="1"/>
    <col min="7441" max="7442" width="9" style="240"/>
    <col min="7443" max="7445" width="10.625" style="240" customWidth="1"/>
    <col min="7446" max="7446" width="11.5" style="240" customWidth="1"/>
    <col min="7447" max="7447" width="9" style="240"/>
    <col min="7448" max="7448" width="10.75" style="240" customWidth="1"/>
    <col min="7449" max="7449" width="9" style="240"/>
    <col min="7450" max="7450" width="11.5" style="240" customWidth="1"/>
    <col min="7451" max="7680" width="9" style="240"/>
    <col min="7681" max="7681" width="7.625" style="240" customWidth="1"/>
    <col min="7682" max="7682" width="11.625" style="240" customWidth="1"/>
    <col min="7683" max="7689" width="10.875" style="240" customWidth="1"/>
    <col min="7690" max="7690" width="11.75" style="240" customWidth="1"/>
    <col min="7691" max="7691" width="10.375" style="240" customWidth="1"/>
    <col min="7692" max="7692" width="10.875" style="240" customWidth="1"/>
    <col min="7693" max="7693" width="13" style="240" customWidth="1"/>
    <col min="7694" max="7694" width="10.625" style="240" customWidth="1"/>
    <col min="7695" max="7696" width="9.75" style="240" customWidth="1"/>
    <col min="7697" max="7698" width="9" style="240"/>
    <col min="7699" max="7701" width="10.625" style="240" customWidth="1"/>
    <col min="7702" max="7702" width="11.5" style="240" customWidth="1"/>
    <col min="7703" max="7703" width="9" style="240"/>
    <col min="7704" max="7704" width="10.75" style="240" customWidth="1"/>
    <col min="7705" max="7705" width="9" style="240"/>
    <col min="7706" max="7706" width="11.5" style="240" customWidth="1"/>
    <col min="7707" max="7936" width="9" style="240"/>
    <col min="7937" max="7937" width="7.625" style="240" customWidth="1"/>
    <col min="7938" max="7938" width="11.625" style="240" customWidth="1"/>
    <col min="7939" max="7945" width="10.875" style="240" customWidth="1"/>
    <col min="7946" max="7946" width="11.75" style="240" customWidth="1"/>
    <col min="7947" max="7947" width="10.375" style="240" customWidth="1"/>
    <col min="7948" max="7948" width="10.875" style="240" customWidth="1"/>
    <col min="7949" max="7949" width="13" style="240" customWidth="1"/>
    <col min="7950" max="7950" width="10.625" style="240" customWidth="1"/>
    <col min="7951" max="7952" width="9.75" style="240" customWidth="1"/>
    <col min="7953" max="7954" width="9" style="240"/>
    <col min="7955" max="7957" width="10.625" style="240" customWidth="1"/>
    <col min="7958" max="7958" width="11.5" style="240" customWidth="1"/>
    <col min="7959" max="7959" width="9" style="240"/>
    <col min="7960" max="7960" width="10.75" style="240" customWidth="1"/>
    <col min="7961" max="7961" width="9" style="240"/>
    <col min="7962" max="7962" width="11.5" style="240" customWidth="1"/>
    <col min="7963" max="8192" width="9" style="240"/>
    <col min="8193" max="8193" width="7.625" style="240" customWidth="1"/>
    <col min="8194" max="8194" width="11.625" style="240" customWidth="1"/>
    <col min="8195" max="8201" width="10.875" style="240" customWidth="1"/>
    <col min="8202" max="8202" width="11.75" style="240" customWidth="1"/>
    <col min="8203" max="8203" width="10.375" style="240" customWidth="1"/>
    <col min="8204" max="8204" width="10.875" style="240" customWidth="1"/>
    <col min="8205" max="8205" width="13" style="240" customWidth="1"/>
    <col min="8206" max="8206" width="10.625" style="240" customWidth="1"/>
    <col min="8207" max="8208" width="9.75" style="240" customWidth="1"/>
    <col min="8209" max="8210" width="9" style="240"/>
    <col min="8211" max="8213" width="10.625" style="240" customWidth="1"/>
    <col min="8214" max="8214" width="11.5" style="240" customWidth="1"/>
    <col min="8215" max="8215" width="9" style="240"/>
    <col min="8216" max="8216" width="10.75" style="240" customWidth="1"/>
    <col min="8217" max="8217" width="9" style="240"/>
    <col min="8218" max="8218" width="11.5" style="240" customWidth="1"/>
    <col min="8219" max="8448" width="9" style="240"/>
    <col min="8449" max="8449" width="7.625" style="240" customWidth="1"/>
    <col min="8450" max="8450" width="11.625" style="240" customWidth="1"/>
    <col min="8451" max="8457" width="10.875" style="240" customWidth="1"/>
    <col min="8458" max="8458" width="11.75" style="240" customWidth="1"/>
    <col min="8459" max="8459" width="10.375" style="240" customWidth="1"/>
    <col min="8460" max="8460" width="10.875" style="240" customWidth="1"/>
    <col min="8461" max="8461" width="13" style="240" customWidth="1"/>
    <col min="8462" max="8462" width="10.625" style="240" customWidth="1"/>
    <col min="8463" max="8464" width="9.75" style="240" customWidth="1"/>
    <col min="8465" max="8466" width="9" style="240"/>
    <col min="8467" max="8469" width="10.625" style="240" customWidth="1"/>
    <col min="8470" max="8470" width="11.5" style="240" customWidth="1"/>
    <col min="8471" max="8471" width="9" style="240"/>
    <col min="8472" max="8472" width="10.75" style="240" customWidth="1"/>
    <col min="8473" max="8473" width="9" style="240"/>
    <col min="8474" max="8474" width="11.5" style="240" customWidth="1"/>
    <col min="8475" max="8704" width="9" style="240"/>
    <col min="8705" max="8705" width="7.625" style="240" customWidth="1"/>
    <col min="8706" max="8706" width="11.625" style="240" customWidth="1"/>
    <col min="8707" max="8713" width="10.875" style="240" customWidth="1"/>
    <col min="8714" max="8714" width="11.75" style="240" customWidth="1"/>
    <col min="8715" max="8715" width="10.375" style="240" customWidth="1"/>
    <col min="8716" max="8716" width="10.875" style="240" customWidth="1"/>
    <col min="8717" max="8717" width="13" style="240" customWidth="1"/>
    <col min="8718" max="8718" width="10.625" style="240" customWidth="1"/>
    <col min="8719" max="8720" width="9.75" style="240" customWidth="1"/>
    <col min="8721" max="8722" width="9" style="240"/>
    <col min="8723" max="8725" width="10.625" style="240" customWidth="1"/>
    <col min="8726" max="8726" width="11.5" style="240" customWidth="1"/>
    <col min="8727" max="8727" width="9" style="240"/>
    <col min="8728" max="8728" width="10.75" style="240" customWidth="1"/>
    <col min="8729" max="8729" width="9" style="240"/>
    <col min="8730" max="8730" width="11.5" style="240" customWidth="1"/>
    <col min="8731" max="8960" width="9" style="240"/>
    <col min="8961" max="8961" width="7.625" style="240" customWidth="1"/>
    <col min="8962" max="8962" width="11.625" style="240" customWidth="1"/>
    <col min="8963" max="8969" width="10.875" style="240" customWidth="1"/>
    <col min="8970" max="8970" width="11.75" style="240" customWidth="1"/>
    <col min="8971" max="8971" width="10.375" style="240" customWidth="1"/>
    <col min="8972" max="8972" width="10.875" style="240" customWidth="1"/>
    <col min="8973" max="8973" width="13" style="240" customWidth="1"/>
    <col min="8974" max="8974" width="10.625" style="240" customWidth="1"/>
    <col min="8975" max="8976" width="9.75" style="240" customWidth="1"/>
    <col min="8977" max="8978" width="9" style="240"/>
    <col min="8979" max="8981" width="10.625" style="240" customWidth="1"/>
    <col min="8982" max="8982" width="11.5" style="240" customWidth="1"/>
    <col min="8983" max="8983" width="9" style="240"/>
    <col min="8984" max="8984" width="10.75" style="240" customWidth="1"/>
    <col min="8985" max="8985" width="9" style="240"/>
    <col min="8986" max="8986" width="11.5" style="240" customWidth="1"/>
    <col min="8987" max="9216" width="9" style="240"/>
    <col min="9217" max="9217" width="7.625" style="240" customWidth="1"/>
    <col min="9218" max="9218" width="11.625" style="240" customWidth="1"/>
    <col min="9219" max="9225" width="10.875" style="240" customWidth="1"/>
    <col min="9226" max="9226" width="11.75" style="240" customWidth="1"/>
    <col min="9227" max="9227" width="10.375" style="240" customWidth="1"/>
    <col min="9228" max="9228" width="10.875" style="240" customWidth="1"/>
    <col min="9229" max="9229" width="13" style="240" customWidth="1"/>
    <col min="9230" max="9230" width="10.625" style="240" customWidth="1"/>
    <col min="9231" max="9232" width="9.75" style="240" customWidth="1"/>
    <col min="9233" max="9234" width="9" style="240"/>
    <col min="9235" max="9237" width="10.625" style="240" customWidth="1"/>
    <col min="9238" max="9238" width="11.5" style="240" customWidth="1"/>
    <col min="9239" max="9239" width="9" style="240"/>
    <col min="9240" max="9240" width="10.75" style="240" customWidth="1"/>
    <col min="9241" max="9241" width="9" style="240"/>
    <col min="9242" max="9242" width="11.5" style="240" customWidth="1"/>
    <col min="9243" max="9472" width="9" style="240"/>
    <col min="9473" max="9473" width="7.625" style="240" customWidth="1"/>
    <col min="9474" max="9474" width="11.625" style="240" customWidth="1"/>
    <col min="9475" max="9481" width="10.875" style="240" customWidth="1"/>
    <col min="9482" max="9482" width="11.75" style="240" customWidth="1"/>
    <col min="9483" max="9483" width="10.375" style="240" customWidth="1"/>
    <col min="9484" max="9484" width="10.875" style="240" customWidth="1"/>
    <col min="9485" max="9485" width="13" style="240" customWidth="1"/>
    <col min="9486" max="9486" width="10.625" style="240" customWidth="1"/>
    <col min="9487" max="9488" width="9.75" style="240" customWidth="1"/>
    <col min="9489" max="9490" width="9" style="240"/>
    <col min="9491" max="9493" width="10.625" style="240" customWidth="1"/>
    <col min="9494" max="9494" width="11.5" style="240" customWidth="1"/>
    <col min="9495" max="9495" width="9" style="240"/>
    <col min="9496" max="9496" width="10.75" style="240" customWidth="1"/>
    <col min="9497" max="9497" width="9" style="240"/>
    <col min="9498" max="9498" width="11.5" style="240" customWidth="1"/>
    <col min="9499" max="9728" width="9" style="240"/>
    <col min="9729" max="9729" width="7.625" style="240" customWidth="1"/>
    <col min="9730" max="9730" width="11.625" style="240" customWidth="1"/>
    <col min="9731" max="9737" width="10.875" style="240" customWidth="1"/>
    <col min="9738" max="9738" width="11.75" style="240" customWidth="1"/>
    <col min="9739" max="9739" width="10.375" style="240" customWidth="1"/>
    <col min="9740" max="9740" width="10.875" style="240" customWidth="1"/>
    <col min="9741" max="9741" width="13" style="240" customWidth="1"/>
    <col min="9742" max="9742" width="10.625" style="240" customWidth="1"/>
    <col min="9743" max="9744" width="9.75" style="240" customWidth="1"/>
    <col min="9745" max="9746" width="9" style="240"/>
    <col min="9747" max="9749" width="10.625" style="240" customWidth="1"/>
    <col min="9750" max="9750" width="11.5" style="240" customWidth="1"/>
    <col min="9751" max="9751" width="9" style="240"/>
    <col min="9752" max="9752" width="10.75" style="240" customWidth="1"/>
    <col min="9753" max="9753" width="9" style="240"/>
    <col min="9754" max="9754" width="11.5" style="240" customWidth="1"/>
    <col min="9755" max="9984" width="9" style="240"/>
    <col min="9985" max="9985" width="7.625" style="240" customWidth="1"/>
    <col min="9986" max="9986" width="11.625" style="240" customWidth="1"/>
    <col min="9987" max="9993" width="10.875" style="240" customWidth="1"/>
    <col min="9994" max="9994" width="11.75" style="240" customWidth="1"/>
    <col min="9995" max="9995" width="10.375" style="240" customWidth="1"/>
    <col min="9996" max="9996" width="10.875" style="240" customWidth="1"/>
    <col min="9997" max="9997" width="13" style="240" customWidth="1"/>
    <col min="9998" max="9998" width="10.625" style="240" customWidth="1"/>
    <col min="9999" max="10000" width="9.75" style="240" customWidth="1"/>
    <col min="10001" max="10002" width="9" style="240"/>
    <col min="10003" max="10005" width="10.625" style="240" customWidth="1"/>
    <col min="10006" max="10006" width="11.5" style="240" customWidth="1"/>
    <col min="10007" max="10007" width="9" style="240"/>
    <col min="10008" max="10008" width="10.75" style="240" customWidth="1"/>
    <col min="10009" max="10009" width="9" style="240"/>
    <col min="10010" max="10010" width="11.5" style="240" customWidth="1"/>
    <col min="10011" max="10240" width="9" style="240"/>
    <col min="10241" max="10241" width="7.625" style="240" customWidth="1"/>
    <col min="10242" max="10242" width="11.625" style="240" customWidth="1"/>
    <col min="10243" max="10249" width="10.875" style="240" customWidth="1"/>
    <col min="10250" max="10250" width="11.75" style="240" customWidth="1"/>
    <col min="10251" max="10251" width="10.375" style="240" customWidth="1"/>
    <col min="10252" max="10252" width="10.875" style="240" customWidth="1"/>
    <col min="10253" max="10253" width="13" style="240" customWidth="1"/>
    <col min="10254" max="10254" width="10.625" style="240" customWidth="1"/>
    <col min="10255" max="10256" width="9.75" style="240" customWidth="1"/>
    <col min="10257" max="10258" width="9" style="240"/>
    <col min="10259" max="10261" width="10.625" style="240" customWidth="1"/>
    <col min="10262" max="10262" width="11.5" style="240" customWidth="1"/>
    <col min="10263" max="10263" width="9" style="240"/>
    <col min="10264" max="10264" width="10.75" style="240" customWidth="1"/>
    <col min="10265" max="10265" width="9" style="240"/>
    <col min="10266" max="10266" width="11.5" style="240" customWidth="1"/>
    <col min="10267" max="10496" width="9" style="240"/>
    <col min="10497" max="10497" width="7.625" style="240" customWidth="1"/>
    <col min="10498" max="10498" width="11.625" style="240" customWidth="1"/>
    <col min="10499" max="10505" width="10.875" style="240" customWidth="1"/>
    <col min="10506" max="10506" width="11.75" style="240" customWidth="1"/>
    <col min="10507" max="10507" width="10.375" style="240" customWidth="1"/>
    <col min="10508" max="10508" width="10.875" style="240" customWidth="1"/>
    <col min="10509" max="10509" width="13" style="240" customWidth="1"/>
    <col min="10510" max="10510" width="10.625" style="240" customWidth="1"/>
    <col min="10511" max="10512" width="9.75" style="240" customWidth="1"/>
    <col min="10513" max="10514" width="9" style="240"/>
    <col min="10515" max="10517" width="10.625" style="240" customWidth="1"/>
    <col min="10518" max="10518" width="11.5" style="240" customWidth="1"/>
    <col min="10519" max="10519" width="9" style="240"/>
    <col min="10520" max="10520" width="10.75" style="240" customWidth="1"/>
    <col min="10521" max="10521" width="9" style="240"/>
    <col min="10522" max="10522" width="11.5" style="240" customWidth="1"/>
    <col min="10523" max="10752" width="9" style="240"/>
    <col min="10753" max="10753" width="7.625" style="240" customWidth="1"/>
    <col min="10754" max="10754" width="11.625" style="240" customWidth="1"/>
    <col min="10755" max="10761" width="10.875" style="240" customWidth="1"/>
    <col min="10762" max="10762" width="11.75" style="240" customWidth="1"/>
    <col min="10763" max="10763" width="10.375" style="240" customWidth="1"/>
    <col min="10764" max="10764" width="10.875" style="240" customWidth="1"/>
    <col min="10765" max="10765" width="13" style="240" customWidth="1"/>
    <col min="10766" max="10766" width="10.625" style="240" customWidth="1"/>
    <col min="10767" max="10768" width="9.75" style="240" customWidth="1"/>
    <col min="10769" max="10770" width="9" style="240"/>
    <col min="10771" max="10773" width="10.625" style="240" customWidth="1"/>
    <col min="10774" max="10774" width="11.5" style="240" customWidth="1"/>
    <col min="10775" max="10775" width="9" style="240"/>
    <col min="10776" max="10776" width="10.75" style="240" customWidth="1"/>
    <col min="10777" max="10777" width="9" style="240"/>
    <col min="10778" max="10778" width="11.5" style="240" customWidth="1"/>
    <col min="10779" max="11008" width="9" style="240"/>
    <col min="11009" max="11009" width="7.625" style="240" customWidth="1"/>
    <col min="11010" max="11010" width="11.625" style="240" customWidth="1"/>
    <col min="11011" max="11017" width="10.875" style="240" customWidth="1"/>
    <col min="11018" max="11018" width="11.75" style="240" customWidth="1"/>
    <col min="11019" max="11019" width="10.375" style="240" customWidth="1"/>
    <col min="11020" max="11020" width="10.875" style="240" customWidth="1"/>
    <col min="11021" max="11021" width="13" style="240" customWidth="1"/>
    <col min="11022" max="11022" width="10.625" style="240" customWidth="1"/>
    <col min="11023" max="11024" width="9.75" style="240" customWidth="1"/>
    <col min="11025" max="11026" width="9" style="240"/>
    <col min="11027" max="11029" width="10.625" style="240" customWidth="1"/>
    <col min="11030" max="11030" width="11.5" style="240" customWidth="1"/>
    <col min="11031" max="11031" width="9" style="240"/>
    <col min="11032" max="11032" width="10.75" style="240" customWidth="1"/>
    <col min="11033" max="11033" width="9" style="240"/>
    <col min="11034" max="11034" width="11.5" style="240" customWidth="1"/>
    <col min="11035" max="11264" width="9" style="240"/>
    <col min="11265" max="11265" width="7.625" style="240" customWidth="1"/>
    <col min="11266" max="11266" width="11.625" style="240" customWidth="1"/>
    <col min="11267" max="11273" width="10.875" style="240" customWidth="1"/>
    <col min="11274" max="11274" width="11.75" style="240" customWidth="1"/>
    <col min="11275" max="11275" width="10.375" style="240" customWidth="1"/>
    <col min="11276" max="11276" width="10.875" style="240" customWidth="1"/>
    <col min="11277" max="11277" width="13" style="240" customWidth="1"/>
    <col min="11278" max="11278" width="10.625" style="240" customWidth="1"/>
    <col min="11279" max="11280" width="9.75" style="240" customWidth="1"/>
    <col min="11281" max="11282" width="9" style="240"/>
    <col min="11283" max="11285" width="10.625" style="240" customWidth="1"/>
    <col min="11286" max="11286" width="11.5" style="240" customWidth="1"/>
    <col min="11287" max="11287" width="9" style="240"/>
    <col min="11288" max="11288" width="10.75" style="240" customWidth="1"/>
    <col min="11289" max="11289" width="9" style="240"/>
    <col min="11290" max="11290" width="11.5" style="240" customWidth="1"/>
    <col min="11291" max="11520" width="9" style="240"/>
    <col min="11521" max="11521" width="7.625" style="240" customWidth="1"/>
    <col min="11522" max="11522" width="11.625" style="240" customWidth="1"/>
    <col min="11523" max="11529" width="10.875" style="240" customWidth="1"/>
    <col min="11530" max="11530" width="11.75" style="240" customWidth="1"/>
    <col min="11531" max="11531" width="10.375" style="240" customWidth="1"/>
    <col min="11532" max="11532" width="10.875" style="240" customWidth="1"/>
    <col min="11533" max="11533" width="13" style="240" customWidth="1"/>
    <col min="11534" max="11534" width="10.625" style="240" customWidth="1"/>
    <col min="11535" max="11536" width="9.75" style="240" customWidth="1"/>
    <col min="11537" max="11538" width="9" style="240"/>
    <col min="11539" max="11541" width="10.625" style="240" customWidth="1"/>
    <col min="11542" max="11542" width="11.5" style="240" customWidth="1"/>
    <col min="11543" max="11543" width="9" style="240"/>
    <col min="11544" max="11544" width="10.75" style="240" customWidth="1"/>
    <col min="11545" max="11545" width="9" style="240"/>
    <col min="11546" max="11546" width="11.5" style="240" customWidth="1"/>
    <col min="11547" max="11776" width="9" style="240"/>
    <col min="11777" max="11777" width="7.625" style="240" customWidth="1"/>
    <col min="11778" max="11778" width="11.625" style="240" customWidth="1"/>
    <col min="11779" max="11785" width="10.875" style="240" customWidth="1"/>
    <col min="11786" max="11786" width="11.75" style="240" customWidth="1"/>
    <col min="11787" max="11787" width="10.375" style="240" customWidth="1"/>
    <col min="11788" max="11788" width="10.875" style="240" customWidth="1"/>
    <col min="11789" max="11789" width="13" style="240" customWidth="1"/>
    <col min="11790" max="11790" width="10.625" style="240" customWidth="1"/>
    <col min="11791" max="11792" width="9.75" style="240" customWidth="1"/>
    <col min="11793" max="11794" width="9" style="240"/>
    <col min="11795" max="11797" width="10.625" style="240" customWidth="1"/>
    <col min="11798" max="11798" width="11.5" style="240" customWidth="1"/>
    <col min="11799" max="11799" width="9" style="240"/>
    <col min="11800" max="11800" width="10.75" style="240" customWidth="1"/>
    <col min="11801" max="11801" width="9" style="240"/>
    <col min="11802" max="11802" width="11.5" style="240" customWidth="1"/>
    <col min="11803" max="12032" width="9" style="240"/>
    <col min="12033" max="12033" width="7.625" style="240" customWidth="1"/>
    <col min="12034" max="12034" width="11.625" style="240" customWidth="1"/>
    <col min="12035" max="12041" width="10.875" style="240" customWidth="1"/>
    <col min="12042" max="12042" width="11.75" style="240" customWidth="1"/>
    <col min="12043" max="12043" width="10.375" style="240" customWidth="1"/>
    <col min="12044" max="12044" width="10.875" style="240" customWidth="1"/>
    <col min="12045" max="12045" width="13" style="240" customWidth="1"/>
    <col min="12046" max="12046" width="10.625" style="240" customWidth="1"/>
    <col min="12047" max="12048" width="9.75" style="240" customWidth="1"/>
    <col min="12049" max="12050" width="9" style="240"/>
    <col min="12051" max="12053" width="10.625" style="240" customWidth="1"/>
    <col min="12054" max="12054" width="11.5" style="240" customWidth="1"/>
    <col min="12055" max="12055" width="9" style="240"/>
    <col min="12056" max="12056" width="10.75" style="240" customWidth="1"/>
    <col min="12057" max="12057" width="9" style="240"/>
    <col min="12058" max="12058" width="11.5" style="240" customWidth="1"/>
    <col min="12059" max="12288" width="9" style="240"/>
    <col min="12289" max="12289" width="7.625" style="240" customWidth="1"/>
    <col min="12290" max="12290" width="11.625" style="240" customWidth="1"/>
    <col min="12291" max="12297" width="10.875" style="240" customWidth="1"/>
    <col min="12298" max="12298" width="11.75" style="240" customWidth="1"/>
    <col min="12299" max="12299" width="10.375" style="240" customWidth="1"/>
    <col min="12300" max="12300" width="10.875" style="240" customWidth="1"/>
    <col min="12301" max="12301" width="13" style="240" customWidth="1"/>
    <col min="12302" max="12302" width="10.625" style="240" customWidth="1"/>
    <col min="12303" max="12304" width="9.75" style="240" customWidth="1"/>
    <col min="12305" max="12306" width="9" style="240"/>
    <col min="12307" max="12309" width="10.625" style="240" customWidth="1"/>
    <col min="12310" max="12310" width="11.5" style="240" customWidth="1"/>
    <col min="12311" max="12311" width="9" style="240"/>
    <col min="12312" max="12312" width="10.75" style="240" customWidth="1"/>
    <col min="12313" max="12313" width="9" style="240"/>
    <col min="12314" max="12314" width="11.5" style="240" customWidth="1"/>
    <col min="12315" max="12544" width="9" style="240"/>
    <col min="12545" max="12545" width="7.625" style="240" customWidth="1"/>
    <col min="12546" max="12546" width="11.625" style="240" customWidth="1"/>
    <col min="12547" max="12553" width="10.875" style="240" customWidth="1"/>
    <col min="12554" max="12554" width="11.75" style="240" customWidth="1"/>
    <col min="12555" max="12555" width="10.375" style="240" customWidth="1"/>
    <col min="12556" max="12556" width="10.875" style="240" customWidth="1"/>
    <col min="12557" max="12557" width="13" style="240" customWidth="1"/>
    <col min="12558" max="12558" width="10.625" style="240" customWidth="1"/>
    <col min="12559" max="12560" width="9.75" style="240" customWidth="1"/>
    <col min="12561" max="12562" width="9" style="240"/>
    <col min="12563" max="12565" width="10.625" style="240" customWidth="1"/>
    <col min="12566" max="12566" width="11.5" style="240" customWidth="1"/>
    <col min="12567" max="12567" width="9" style="240"/>
    <col min="12568" max="12568" width="10.75" style="240" customWidth="1"/>
    <col min="12569" max="12569" width="9" style="240"/>
    <col min="12570" max="12570" width="11.5" style="240" customWidth="1"/>
    <col min="12571" max="12800" width="9" style="240"/>
    <col min="12801" max="12801" width="7.625" style="240" customWidth="1"/>
    <col min="12802" max="12802" width="11.625" style="240" customWidth="1"/>
    <col min="12803" max="12809" width="10.875" style="240" customWidth="1"/>
    <col min="12810" max="12810" width="11.75" style="240" customWidth="1"/>
    <col min="12811" max="12811" width="10.375" style="240" customWidth="1"/>
    <col min="12812" max="12812" width="10.875" style="240" customWidth="1"/>
    <col min="12813" max="12813" width="13" style="240" customWidth="1"/>
    <col min="12814" max="12814" width="10.625" style="240" customWidth="1"/>
    <col min="12815" max="12816" width="9.75" style="240" customWidth="1"/>
    <col min="12817" max="12818" width="9" style="240"/>
    <col min="12819" max="12821" width="10.625" style="240" customWidth="1"/>
    <col min="12822" max="12822" width="11.5" style="240" customWidth="1"/>
    <col min="12823" max="12823" width="9" style="240"/>
    <col min="12824" max="12824" width="10.75" style="240" customWidth="1"/>
    <col min="12825" max="12825" width="9" style="240"/>
    <col min="12826" max="12826" width="11.5" style="240" customWidth="1"/>
    <col min="12827" max="13056" width="9" style="240"/>
    <col min="13057" max="13057" width="7.625" style="240" customWidth="1"/>
    <col min="13058" max="13058" width="11.625" style="240" customWidth="1"/>
    <col min="13059" max="13065" width="10.875" style="240" customWidth="1"/>
    <col min="13066" max="13066" width="11.75" style="240" customWidth="1"/>
    <col min="13067" max="13067" width="10.375" style="240" customWidth="1"/>
    <col min="13068" max="13068" width="10.875" style="240" customWidth="1"/>
    <col min="13069" max="13069" width="13" style="240" customWidth="1"/>
    <col min="13070" max="13070" width="10.625" style="240" customWidth="1"/>
    <col min="13071" max="13072" width="9.75" style="240" customWidth="1"/>
    <col min="13073" max="13074" width="9" style="240"/>
    <col min="13075" max="13077" width="10.625" style="240" customWidth="1"/>
    <col min="13078" max="13078" width="11.5" style="240" customWidth="1"/>
    <col min="13079" max="13079" width="9" style="240"/>
    <col min="13080" max="13080" width="10.75" style="240" customWidth="1"/>
    <col min="13081" max="13081" width="9" style="240"/>
    <col min="13082" max="13082" width="11.5" style="240" customWidth="1"/>
    <col min="13083" max="13312" width="9" style="240"/>
    <col min="13313" max="13313" width="7.625" style="240" customWidth="1"/>
    <col min="13314" max="13314" width="11.625" style="240" customWidth="1"/>
    <col min="13315" max="13321" width="10.875" style="240" customWidth="1"/>
    <col min="13322" max="13322" width="11.75" style="240" customWidth="1"/>
    <col min="13323" max="13323" width="10.375" style="240" customWidth="1"/>
    <col min="13324" max="13324" width="10.875" style="240" customWidth="1"/>
    <col min="13325" max="13325" width="13" style="240" customWidth="1"/>
    <col min="13326" max="13326" width="10.625" style="240" customWidth="1"/>
    <col min="13327" max="13328" width="9.75" style="240" customWidth="1"/>
    <col min="13329" max="13330" width="9" style="240"/>
    <col min="13331" max="13333" width="10.625" style="240" customWidth="1"/>
    <col min="13334" max="13334" width="11.5" style="240" customWidth="1"/>
    <col min="13335" max="13335" width="9" style="240"/>
    <col min="13336" max="13336" width="10.75" style="240" customWidth="1"/>
    <col min="13337" max="13337" width="9" style="240"/>
    <col min="13338" max="13338" width="11.5" style="240" customWidth="1"/>
    <col min="13339" max="13568" width="9" style="240"/>
    <col min="13569" max="13569" width="7.625" style="240" customWidth="1"/>
    <col min="13570" max="13570" width="11.625" style="240" customWidth="1"/>
    <col min="13571" max="13577" width="10.875" style="240" customWidth="1"/>
    <col min="13578" max="13578" width="11.75" style="240" customWidth="1"/>
    <col min="13579" max="13579" width="10.375" style="240" customWidth="1"/>
    <col min="13580" max="13580" width="10.875" style="240" customWidth="1"/>
    <col min="13581" max="13581" width="13" style="240" customWidth="1"/>
    <col min="13582" max="13582" width="10.625" style="240" customWidth="1"/>
    <col min="13583" max="13584" width="9.75" style="240" customWidth="1"/>
    <col min="13585" max="13586" width="9" style="240"/>
    <col min="13587" max="13589" width="10.625" style="240" customWidth="1"/>
    <col min="13590" max="13590" width="11.5" style="240" customWidth="1"/>
    <col min="13591" max="13591" width="9" style="240"/>
    <col min="13592" max="13592" width="10.75" style="240" customWidth="1"/>
    <col min="13593" max="13593" width="9" style="240"/>
    <col min="13594" max="13594" width="11.5" style="240" customWidth="1"/>
    <col min="13595" max="13824" width="9" style="240"/>
    <col min="13825" max="13825" width="7.625" style="240" customWidth="1"/>
    <col min="13826" max="13826" width="11.625" style="240" customWidth="1"/>
    <col min="13827" max="13833" width="10.875" style="240" customWidth="1"/>
    <col min="13834" max="13834" width="11.75" style="240" customWidth="1"/>
    <col min="13835" max="13835" width="10.375" style="240" customWidth="1"/>
    <col min="13836" max="13836" width="10.875" style="240" customWidth="1"/>
    <col min="13837" max="13837" width="13" style="240" customWidth="1"/>
    <col min="13838" max="13838" width="10.625" style="240" customWidth="1"/>
    <col min="13839" max="13840" width="9.75" style="240" customWidth="1"/>
    <col min="13841" max="13842" width="9" style="240"/>
    <col min="13843" max="13845" width="10.625" style="240" customWidth="1"/>
    <col min="13846" max="13846" width="11.5" style="240" customWidth="1"/>
    <col min="13847" max="13847" width="9" style="240"/>
    <col min="13848" max="13848" width="10.75" style="240" customWidth="1"/>
    <col min="13849" max="13849" width="9" style="240"/>
    <col min="13850" max="13850" width="11.5" style="240" customWidth="1"/>
    <col min="13851" max="14080" width="9" style="240"/>
    <col min="14081" max="14081" width="7.625" style="240" customWidth="1"/>
    <col min="14082" max="14082" width="11.625" style="240" customWidth="1"/>
    <col min="14083" max="14089" width="10.875" style="240" customWidth="1"/>
    <col min="14090" max="14090" width="11.75" style="240" customWidth="1"/>
    <col min="14091" max="14091" width="10.375" style="240" customWidth="1"/>
    <col min="14092" max="14092" width="10.875" style="240" customWidth="1"/>
    <col min="14093" max="14093" width="13" style="240" customWidth="1"/>
    <col min="14094" max="14094" width="10.625" style="240" customWidth="1"/>
    <col min="14095" max="14096" width="9.75" style="240" customWidth="1"/>
    <col min="14097" max="14098" width="9" style="240"/>
    <col min="14099" max="14101" width="10.625" style="240" customWidth="1"/>
    <col min="14102" max="14102" width="11.5" style="240" customWidth="1"/>
    <col min="14103" max="14103" width="9" style="240"/>
    <col min="14104" max="14104" width="10.75" style="240" customWidth="1"/>
    <col min="14105" max="14105" width="9" style="240"/>
    <col min="14106" max="14106" width="11.5" style="240" customWidth="1"/>
    <col min="14107" max="14336" width="9" style="240"/>
    <col min="14337" max="14337" width="7.625" style="240" customWidth="1"/>
    <col min="14338" max="14338" width="11.625" style="240" customWidth="1"/>
    <col min="14339" max="14345" width="10.875" style="240" customWidth="1"/>
    <col min="14346" max="14346" width="11.75" style="240" customWidth="1"/>
    <col min="14347" max="14347" width="10.375" style="240" customWidth="1"/>
    <col min="14348" max="14348" width="10.875" style="240" customWidth="1"/>
    <col min="14349" max="14349" width="13" style="240" customWidth="1"/>
    <col min="14350" max="14350" width="10.625" style="240" customWidth="1"/>
    <col min="14351" max="14352" width="9.75" style="240" customWidth="1"/>
    <col min="14353" max="14354" width="9" style="240"/>
    <col min="14355" max="14357" width="10.625" style="240" customWidth="1"/>
    <col min="14358" max="14358" width="11.5" style="240" customWidth="1"/>
    <col min="14359" max="14359" width="9" style="240"/>
    <col min="14360" max="14360" width="10.75" style="240" customWidth="1"/>
    <col min="14361" max="14361" width="9" style="240"/>
    <col min="14362" max="14362" width="11.5" style="240" customWidth="1"/>
    <col min="14363" max="14592" width="9" style="240"/>
    <col min="14593" max="14593" width="7.625" style="240" customWidth="1"/>
    <col min="14594" max="14594" width="11.625" style="240" customWidth="1"/>
    <col min="14595" max="14601" width="10.875" style="240" customWidth="1"/>
    <col min="14602" max="14602" width="11.75" style="240" customWidth="1"/>
    <col min="14603" max="14603" width="10.375" style="240" customWidth="1"/>
    <col min="14604" max="14604" width="10.875" style="240" customWidth="1"/>
    <col min="14605" max="14605" width="13" style="240" customWidth="1"/>
    <col min="14606" max="14606" width="10.625" style="240" customWidth="1"/>
    <col min="14607" max="14608" width="9.75" style="240" customWidth="1"/>
    <col min="14609" max="14610" width="9" style="240"/>
    <col min="14611" max="14613" width="10.625" style="240" customWidth="1"/>
    <col min="14614" max="14614" width="11.5" style="240" customWidth="1"/>
    <col min="14615" max="14615" width="9" style="240"/>
    <col min="14616" max="14616" width="10.75" style="240" customWidth="1"/>
    <col min="14617" max="14617" width="9" style="240"/>
    <col min="14618" max="14618" width="11.5" style="240" customWidth="1"/>
    <col min="14619" max="14848" width="9" style="240"/>
    <col min="14849" max="14849" width="7.625" style="240" customWidth="1"/>
    <col min="14850" max="14850" width="11.625" style="240" customWidth="1"/>
    <col min="14851" max="14857" width="10.875" style="240" customWidth="1"/>
    <col min="14858" max="14858" width="11.75" style="240" customWidth="1"/>
    <col min="14859" max="14859" width="10.375" style="240" customWidth="1"/>
    <col min="14860" max="14860" width="10.875" style="240" customWidth="1"/>
    <col min="14861" max="14861" width="13" style="240" customWidth="1"/>
    <col min="14862" max="14862" width="10.625" style="240" customWidth="1"/>
    <col min="14863" max="14864" width="9.75" style="240" customWidth="1"/>
    <col min="14865" max="14866" width="9" style="240"/>
    <col min="14867" max="14869" width="10.625" style="240" customWidth="1"/>
    <col min="14870" max="14870" width="11.5" style="240" customWidth="1"/>
    <col min="14871" max="14871" width="9" style="240"/>
    <col min="14872" max="14872" width="10.75" style="240" customWidth="1"/>
    <col min="14873" max="14873" width="9" style="240"/>
    <col min="14874" max="14874" width="11.5" style="240" customWidth="1"/>
    <col min="14875" max="15104" width="9" style="240"/>
    <col min="15105" max="15105" width="7.625" style="240" customWidth="1"/>
    <col min="15106" max="15106" width="11.625" style="240" customWidth="1"/>
    <col min="15107" max="15113" width="10.875" style="240" customWidth="1"/>
    <col min="15114" max="15114" width="11.75" style="240" customWidth="1"/>
    <col min="15115" max="15115" width="10.375" style="240" customWidth="1"/>
    <col min="15116" max="15116" width="10.875" style="240" customWidth="1"/>
    <col min="15117" max="15117" width="13" style="240" customWidth="1"/>
    <col min="15118" max="15118" width="10.625" style="240" customWidth="1"/>
    <col min="15119" max="15120" width="9.75" style="240" customWidth="1"/>
    <col min="15121" max="15122" width="9" style="240"/>
    <col min="15123" max="15125" width="10.625" style="240" customWidth="1"/>
    <col min="15126" max="15126" width="11.5" style="240" customWidth="1"/>
    <col min="15127" max="15127" width="9" style="240"/>
    <col min="15128" max="15128" width="10.75" style="240" customWidth="1"/>
    <col min="15129" max="15129" width="9" style="240"/>
    <col min="15130" max="15130" width="11.5" style="240" customWidth="1"/>
    <col min="15131" max="15360" width="9" style="240"/>
    <col min="15361" max="15361" width="7.625" style="240" customWidth="1"/>
    <col min="15362" max="15362" width="11.625" style="240" customWidth="1"/>
    <col min="15363" max="15369" width="10.875" style="240" customWidth="1"/>
    <col min="15370" max="15370" width="11.75" style="240" customWidth="1"/>
    <col min="15371" max="15371" width="10.375" style="240" customWidth="1"/>
    <col min="15372" max="15372" width="10.875" style="240" customWidth="1"/>
    <col min="15373" max="15373" width="13" style="240" customWidth="1"/>
    <col min="15374" max="15374" width="10.625" style="240" customWidth="1"/>
    <col min="15375" max="15376" width="9.75" style="240" customWidth="1"/>
    <col min="15377" max="15378" width="9" style="240"/>
    <col min="15379" max="15381" width="10.625" style="240" customWidth="1"/>
    <col min="15382" max="15382" width="11.5" style="240" customWidth="1"/>
    <col min="15383" max="15383" width="9" style="240"/>
    <col min="15384" max="15384" width="10.75" style="240" customWidth="1"/>
    <col min="15385" max="15385" width="9" style="240"/>
    <col min="15386" max="15386" width="11.5" style="240" customWidth="1"/>
    <col min="15387" max="15616" width="9" style="240"/>
    <col min="15617" max="15617" width="7.625" style="240" customWidth="1"/>
    <col min="15618" max="15618" width="11.625" style="240" customWidth="1"/>
    <col min="15619" max="15625" width="10.875" style="240" customWidth="1"/>
    <col min="15626" max="15626" width="11.75" style="240" customWidth="1"/>
    <col min="15627" max="15627" width="10.375" style="240" customWidth="1"/>
    <col min="15628" max="15628" width="10.875" style="240" customWidth="1"/>
    <col min="15629" max="15629" width="13" style="240" customWidth="1"/>
    <col min="15630" max="15630" width="10.625" style="240" customWidth="1"/>
    <col min="15631" max="15632" width="9.75" style="240" customWidth="1"/>
    <col min="15633" max="15634" width="9" style="240"/>
    <col min="15635" max="15637" width="10.625" style="240" customWidth="1"/>
    <col min="15638" max="15638" width="11.5" style="240" customWidth="1"/>
    <col min="15639" max="15639" width="9" style="240"/>
    <col min="15640" max="15640" width="10.75" style="240" customWidth="1"/>
    <col min="15641" max="15641" width="9" style="240"/>
    <col min="15642" max="15642" width="11.5" style="240" customWidth="1"/>
    <col min="15643" max="15872" width="9" style="240"/>
    <col min="15873" max="15873" width="7.625" style="240" customWidth="1"/>
    <col min="15874" max="15874" width="11.625" style="240" customWidth="1"/>
    <col min="15875" max="15881" width="10.875" style="240" customWidth="1"/>
    <col min="15882" max="15882" width="11.75" style="240" customWidth="1"/>
    <col min="15883" max="15883" width="10.375" style="240" customWidth="1"/>
    <col min="15884" max="15884" width="10.875" style="240" customWidth="1"/>
    <col min="15885" max="15885" width="13" style="240" customWidth="1"/>
    <col min="15886" max="15886" width="10.625" style="240" customWidth="1"/>
    <col min="15887" max="15888" width="9.75" style="240" customWidth="1"/>
    <col min="15889" max="15890" width="9" style="240"/>
    <col min="15891" max="15893" width="10.625" style="240" customWidth="1"/>
    <col min="15894" max="15894" width="11.5" style="240" customWidth="1"/>
    <col min="15895" max="15895" width="9" style="240"/>
    <col min="15896" max="15896" width="10.75" style="240" customWidth="1"/>
    <col min="15897" max="15897" width="9" style="240"/>
    <col min="15898" max="15898" width="11.5" style="240" customWidth="1"/>
    <col min="15899" max="16128" width="9" style="240"/>
    <col min="16129" max="16129" width="7.625" style="240" customWidth="1"/>
    <col min="16130" max="16130" width="11.625" style="240" customWidth="1"/>
    <col min="16131" max="16137" width="10.875" style="240" customWidth="1"/>
    <col min="16138" max="16138" width="11.75" style="240" customWidth="1"/>
    <col min="16139" max="16139" width="10.375" style="240" customWidth="1"/>
    <col min="16140" max="16140" width="10.875" style="240" customWidth="1"/>
    <col min="16141" max="16141" width="13" style="240" customWidth="1"/>
    <col min="16142" max="16142" width="10.625" style="240" customWidth="1"/>
    <col min="16143" max="16144" width="9.75" style="240" customWidth="1"/>
    <col min="16145" max="16146" width="9" style="240"/>
    <col min="16147" max="16149" width="10.625" style="240" customWidth="1"/>
    <col min="16150" max="16150" width="11.5" style="240" customWidth="1"/>
    <col min="16151" max="16151" width="9" style="240"/>
    <col min="16152" max="16152" width="10.75" style="240" customWidth="1"/>
    <col min="16153" max="16153" width="9" style="240"/>
    <col min="16154" max="16154" width="11.5" style="240" customWidth="1"/>
    <col min="16155" max="16384" width="9" style="240"/>
  </cols>
  <sheetData>
    <row r="1" spans="1:35" s="234" customFormat="1" ht="11.25">
      <c r="A1" s="232"/>
      <c r="B1" s="233"/>
    </row>
    <row r="2" spans="1:35" s="237" customFormat="1" ht="12">
      <c r="A2" s="235"/>
      <c r="B2" s="236"/>
    </row>
    <row r="3" spans="1:35" s="239" customFormat="1" ht="20.25">
      <c r="A3" s="930" t="s">
        <v>266</v>
      </c>
      <c r="B3" s="930"/>
      <c r="C3" s="930"/>
      <c r="D3" s="930"/>
      <c r="E3" s="930"/>
      <c r="F3" s="930"/>
      <c r="G3" s="930"/>
      <c r="H3" s="930"/>
      <c r="I3" s="931" t="s">
        <v>267</v>
      </c>
      <c r="J3" s="931"/>
      <c r="K3" s="931"/>
      <c r="L3" s="931"/>
      <c r="M3" s="931"/>
      <c r="N3" s="931"/>
      <c r="O3" s="931"/>
      <c r="P3" s="238"/>
      <c r="R3" s="930" t="s">
        <v>268</v>
      </c>
      <c r="S3" s="930"/>
      <c r="T3" s="930"/>
      <c r="U3" s="930"/>
      <c r="V3" s="930"/>
      <c r="W3" s="930"/>
      <c r="X3" s="930"/>
      <c r="Y3" s="931" t="s">
        <v>269</v>
      </c>
      <c r="Z3" s="931"/>
      <c r="AA3" s="931"/>
      <c r="AB3" s="931"/>
      <c r="AC3" s="931"/>
      <c r="AD3" s="931"/>
      <c r="AE3" s="931"/>
      <c r="AF3" s="240"/>
    </row>
    <row r="4" spans="1:35" s="237" customFormat="1" ht="20.25" customHeight="1">
      <c r="A4" s="241"/>
      <c r="B4" s="242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R4" s="930"/>
      <c r="S4" s="930"/>
      <c r="T4" s="930"/>
      <c r="U4" s="930"/>
      <c r="V4" s="930"/>
      <c r="W4" s="930"/>
      <c r="X4" s="930"/>
      <c r="Y4" s="931"/>
      <c r="Z4" s="931"/>
      <c r="AA4" s="931"/>
      <c r="AB4" s="931"/>
      <c r="AC4" s="931"/>
      <c r="AD4" s="931"/>
      <c r="AE4" s="931"/>
      <c r="AF4" s="244"/>
    </row>
    <row r="5" spans="1:35" s="244" customFormat="1" ht="14.25" thickBot="1">
      <c r="A5" s="245" t="s">
        <v>270</v>
      </c>
      <c r="B5" s="246"/>
      <c r="R5" s="245" t="s">
        <v>271</v>
      </c>
      <c r="S5" s="246"/>
      <c r="T5" s="246"/>
    </row>
    <row r="6" spans="1:35" s="253" customFormat="1" ht="30.75" customHeight="1">
      <c r="A6" s="932" t="s">
        <v>272</v>
      </c>
      <c r="B6" s="247" t="s">
        <v>273</v>
      </c>
      <c r="C6" s="248" t="s">
        <v>274</v>
      </c>
      <c r="D6" s="248" t="s">
        <v>275</v>
      </c>
      <c r="E6" s="248" t="s">
        <v>276</v>
      </c>
      <c r="F6" s="248" t="s">
        <v>277</v>
      </c>
      <c r="G6" s="248" t="s">
        <v>278</v>
      </c>
      <c r="H6" s="248" t="s">
        <v>279</v>
      </c>
      <c r="I6" s="249" t="s">
        <v>280</v>
      </c>
      <c r="J6" s="935" t="s">
        <v>281</v>
      </c>
      <c r="K6" s="248" t="s">
        <v>282</v>
      </c>
      <c r="L6" s="937" t="s">
        <v>283</v>
      </c>
      <c r="M6" s="938"/>
      <c r="N6" s="938"/>
      <c r="O6" s="938"/>
      <c r="P6" s="939"/>
      <c r="Q6" s="940" t="s">
        <v>284</v>
      </c>
      <c r="R6" s="943" t="s">
        <v>272</v>
      </c>
      <c r="S6" s="946" t="s">
        <v>285</v>
      </c>
      <c r="T6" s="947"/>
      <c r="U6" s="948"/>
      <c r="V6" s="250" t="s">
        <v>286</v>
      </c>
      <c r="W6" s="250" t="s">
        <v>287</v>
      </c>
      <c r="X6" s="250" t="s">
        <v>288</v>
      </c>
      <c r="Y6" s="251" t="s">
        <v>289</v>
      </c>
      <c r="Z6" s="250" t="s">
        <v>290</v>
      </c>
      <c r="AA6" s="250" t="s">
        <v>291</v>
      </c>
      <c r="AB6" s="252" t="s">
        <v>292</v>
      </c>
      <c r="AC6" s="250" t="s">
        <v>293</v>
      </c>
      <c r="AD6" s="250" t="s">
        <v>294</v>
      </c>
      <c r="AE6" s="924" t="s">
        <v>284</v>
      </c>
      <c r="AF6" s="244"/>
    </row>
    <row r="7" spans="1:35" s="253" customFormat="1" ht="32.25" customHeight="1">
      <c r="A7" s="933"/>
      <c r="B7" s="254"/>
      <c r="C7" s="254"/>
      <c r="D7" s="254"/>
      <c r="E7" s="254"/>
      <c r="F7" s="254"/>
      <c r="G7" s="254"/>
      <c r="H7" s="254"/>
      <c r="I7" s="255"/>
      <c r="J7" s="936"/>
      <c r="K7" s="256"/>
      <c r="L7" s="257" t="s">
        <v>295</v>
      </c>
      <c r="M7" s="257" t="s">
        <v>296</v>
      </c>
      <c r="N7" s="257" t="s">
        <v>297</v>
      </c>
      <c r="O7" s="257" t="s">
        <v>298</v>
      </c>
      <c r="P7" s="258" t="s">
        <v>299</v>
      </c>
      <c r="Q7" s="941"/>
      <c r="R7" s="944"/>
      <c r="S7" s="259" t="s">
        <v>300</v>
      </c>
      <c r="T7" s="260" t="s">
        <v>301</v>
      </c>
      <c r="U7" s="260" t="s">
        <v>302</v>
      </c>
      <c r="V7" s="261"/>
      <c r="W7" s="261"/>
      <c r="X7" s="261"/>
      <c r="Y7" s="262"/>
      <c r="Z7" s="260"/>
      <c r="AA7" s="260"/>
      <c r="AB7" s="260"/>
      <c r="AC7" s="263"/>
      <c r="AD7" s="260"/>
      <c r="AE7" s="925"/>
      <c r="AF7" s="244"/>
    </row>
    <row r="8" spans="1:35" s="270" customFormat="1" ht="14.25" customHeight="1">
      <c r="A8" s="933"/>
      <c r="B8" s="264"/>
      <c r="C8" s="920" t="s">
        <v>303</v>
      </c>
      <c r="D8" s="920" t="s">
        <v>304</v>
      </c>
      <c r="E8" s="920" t="s">
        <v>305</v>
      </c>
      <c r="F8" s="920" t="s">
        <v>306</v>
      </c>
      <c r="G8" s="920" t="s">
        <v>307</v>
      </c>
      <c r="H8" s="922" t="s">
        <v>308</v>
      </c>
      <c r="I8" s="928" t="s">
        <v>309</v>
      </c>
      <c r="J8" s="922" t="s">
        <v>310</v>
      </c>
      <c r="K8" s="920" t="s">
        <v>311</v>
      </c>
      <c r="L8" s="265" t="s">
        <v>312</v>
      </c>
      <c r="M8" s="920" t="s">
        <v>313</v>
      </c>
      <c r="N8" s="922" t="s">
        <v>314</v>
      </c>
      <c r="O8" s="922" t="s">
        <v>315</v>
      </c>
      <c r="P8" s="266"/>
      <c r="Q8" s="941"/>
      <c r="R8" s="944"/>
      <c r="S8" s="254"/>
      <c r="T8" s="254"/>
      <c r="U8" s="254"/>
      <c r="V8" s="260" t="s">
        <v>316</v>
      </c>
      <c r="W8" s="261"/>
      <c r="X8" s="261"/>
      <c r="Y8" s="262" t="s">
        <v>317</v>
      </c>
      <c r="Z8" s="260" t="s">
        <v>318</v>
      </c>
      <c r="AA8" s="267"/>
      <c r="AB8" s="261" t="s">
        <v>319</v>
      </c>
      <c r="AC8" s="263"/>
      <c r="AD8" s="268"/>
      <c r="AE8" s="925"/>
      <c r="AF8" s="269"/>
    </row>
    <row r="9" spans="1:35" s="270" customFormat="1" ht="14.25" customHeight="1">
      <c r="A9" s="934"/>
      <c r="B9" s="271" t="s">
        <v>78</v>
      </c>
      <c r="C9" s="921"/>
      <c r="D9" s="921"/>
      <c r="E9" s="921"/>
      <c r="F9" s="921"/>
      <c r="G9" s="921"/>
      <c r="H9" s="927"/>
      <c r="I9" s="929"/>
      <c r="J9" s="921"/>
      <c r="K9" s="921"/>
      <c r="L9" s="272" t="s">
        <v>320</v>
      </c>
      <c r="M9" s="921"/>
      <c r="N9" s="921"/>
      <c r="O9" s="921"/>
      <c r="P9" s="273" t="s">
        <v>321</v>
      </c>
      <c r="Q9" s="942"/>
      <c r="R9" s="945"/>
      <c r="S9" s="274" t="s">
        <v>322</v>
      </c>
      <c r="T9" s="275" t="s">
        <v>313</v>
      </c>
      <c r="U9" s="275" t="s">
        <v>314</v>
      </c>
      <c r="V9" s="275" t="s">
        <v>323</v>
      </c>
      <c r="W9" s="275" t="s">
        <v>324</v>
      </c>
      <c r="X9" s="275" t="s">
        <v>325</v>
      </c>
      <c r="Y9" s="276" t="s">
        <v>326</v>
      </c>
      <c r="Z9" s="275" t="s">
        <v>327</v>
      </c>
      <c r="AA9" s="275" t="s">
        <v>328</v>
      </c>
      <c r="AB9" s="275" t="s">
        <v>329</v>
      </c>
      <c r="AC9" s="275" t="s">
        <v>330</v>
      </c>
      <c r="AD9" s="275" t="s">
        <v>331</v>
      </c>
      <c r="AE9" s="926"/>
      <c r="AF9" s="244"/>
    </row>
    <row r="10" spans="1:35" s="281" customFormat="1" ht="32.25" customHeight="1">
      <c r="A10" s="277">
        <v>2012</v>
      </c>
      <c r="B10" s="278">
        <v>1812</v>
      </c>
      <c r="C10" s="278">
        <v>12</v>
      </c>
      <c r="D10" s="278">
        <v>789</v>
      </c>
      <c r="E10" s="278">
        <v>142</v>
      </c>
      <c r="F10" s="278">
        <v>538</v>
      </c>
      <c r="G10" s="278">
        <v>0</v>
      </c>
      <c r="H10" s="278">
        <v>221</v>
      </c>
      <c r="I10" s="278">
        <v>8</v>
      </c>
      <c r="J10" s="278">
        <v>2</v>
      </c>
      <c r="K10" s="278">
        <v>19</v>
      </c>
      <c r="L10" s="278">
        <v>0</v>
      </c>
      <c r="M10" s="278">
        <v>0</v>
      </c>
      <c r="N10" s="278">
        <v>0</v>
      </c>
      <c r="O10" s="278">
        <v>33</v>
      </c>
      <c r="P10" s="278">
        <v>21</v>
      </c>
      <c r="Q10" s="279">
        <v>2012</v>
      </c>
      <c r="R10" s="277">
        <v>2012</v>
      </c>
      <c r="S10" s="278">
        <v>0</v>
      </c>
      <c r="T10" s="278">
        <v>1</v>
      </c>
      <c r="U10" s="278">
        <v>1</v>
      </c>
      <c r="V10" s="278">
        <v>0</v>
      </c>
      <c r="W10" s="278">
        <v>5</v>
      </c>
      <c r="X10" s="278">
        <v>12</v>
      </c>
      <c r="Y10" s="278">
        <v>6</v>
      </c>
      <c r="Z10" s="278">
        <v>0</v>
      </c>
      <c r="AA10" s="278">
        <v>0</v>
      </c>
      <c r="AB10" s="278">
        <v>0</v>
      </c>
      <c r="AC10" s="278">
        <v>1</v>
      </c>
      <c r="AD10" s="278">
        <v>1</v>
      </c>
      <c r="AE10" s="280">
        <v>2012</v>
      </c>
    </row>
    <row r="11" spans="1:35" s="281" customFormat="1" ht="32.25" customHeight="1">
      <c r="A11" s="277">
        <v>2013</v>
      </c>
      <c r="B11" s="278">
        <v>1969</v>
      </c>
      <c r="C11" s="278">
        <v>10</v>
      </c>
      <c r="D11" s="278">
        <v>843</v>
      </c>
      <c r="E11" s="278">
        <v>159</v>
      </c>
      <c r="F11" s="278">
        <v>596</v>
      </c>
      <c r="G11" s="278">
        <v>0</v>
      </c>
      <c r="H11" s="278">
        <v>236</v>
      </c>
      <c r="I11" s="278">
        <v>6</v>
      </c>
      <c r="J11" s="278">
        <v>1</v>
      </c>
      <c r="K11" s="278">
        <v>22</v>
      </c>
      <c r="L11" s="278">
        <v>0</v>
      </c>
      <c r="M11" s="278">
        <v>0</v>
      </c>
      <c r="N11" s="278">
        <v>0</v>
      </c>
      <c r="O11" s="278">
        <v>37</v>
      </c>
      <c r="P11" s="278">
        <v>21</v>
      </c>
      <c r="Q11" s="279">
        <v>2013</v>
      </c>
      <c r="R11" s="277">
        <v>2013</v>
      </c>
      <c r="S11" s="278">
        <v>0</v>
      </c>
      <c r="T11" s="278">
        <v>1</v>
      </c>
      <c r="U11" s="278">
        <v>1</v>
      </c>
      <c r="V11" s="278">
        <v>0</v>
      </c>
      <c r="W11" s="278">
        <v>5</v>
      </c>
      <c r="X11" s="278">
        <v>11</v>
      </c>
      <c r="Y11" s="278">
        <v>18</v>
      </c>
      <c r="Z11" s="278">
        <v>0</v>
      </c>
      <c r="AA11" s="278">
        <v>0</v>
      </c>
      <c r="AB11" s="278">
        <v>0</v>
      </c>
      <c r="AC11" s="278">
        <v>1</v>
      </c>
      <c r="AD11" s="278">
        <v>1</v>
      </c>
      <c r="AE11" s="280">
        <v>2013</v>
      </c>
    </row>
    <row r="12" spans="1:35" s="281" customFormat="1" ht="32.25" customHeight="1">
      <c r="A12" s="277">
        <v>2014</v>
      </c>
      <c r="B12" s="278">
        <v>2005</v>
      </c>
      <c r="C12" s="278">
        <v>10</v>
      </c>
      <c r="D12" s="278">
        <v>854</v>
      </c>
      <c r="E12" s="278">
        <v>163</v>
      </c>
      <c r="F12" s="278">
        <v>612</v>
      </c>
      <c r="G12" s="278">
        <v>0</v>
      </c>
      <c r="H12" s="278">
        <v>241</v>
      </c>
      <c r="I12" s="278">
        <v>4</v>
      </c>
      <c r="J12" s="278">
        <v>2</v>
      </c>
      <c r="K12" s="278">
        <v>21</v>
      </c>
      <c r="L12" s="278">
        <v>0</v>
      </c>
      <c r="M12" s="278">
        <v>0</v>
      </c>
      <c r="N12" s="278">
        <v>0</v>
      </c>
      <c r="O12" s="278">
        <v>39</v>
      </c>
      <c r="P12" s="278">
        <v>20</v>
      </c>
      <c r="Q12" s="279">
        <v>2014</v>
      </c>
      <c r="R12" s="277">
        <v>2014</v>
      </c>
      <c r="S12" s="278">
        <v>0</v>
      </c>
      <c r="T12" s="278">
        <v>2</v>
      </c>
      <c r="U12" s="278">
        <v>1</v>
      </c>
      <c r="V12" s="278">
        <v>0</v>
      </c>
      <c r="W12" s="278">
        <v>5</v>
      </c>
      <c r="X12" s="278">
        <v>11</v>
      </c>
      <c r="Y12" s="278">
        <v>18</v>
      </c>
      <c r="Z12" s="278">
        <v>0</v>
      </c>
      <c r="AA12" s="278">
        <v>0</v>
      </c>
      <c r="AB12" s="278">
        <v>0</v>
      </c>
      <c r="AC12" s="278">
        <v>1</v>
      </c>
      <c r="AD12" s="278">
        <v>1</v>
      </c>
      <c r="AE12" s="280">
        <v>2014</v>
      </c>
      <c r="AF12" s="282"/>
    </row>
    <row r="13" spans="1:35" s="281" customFormat="1" ht="32.25" customHeight="1">
      <c r="A13" s="277">
        <v>2015</v>
      </c>
      <c r="B13" s="278">
        <v>2060</v>
      </c>
      <c r="C13" s="278">
        <v>11</v>
      </c>
      <c r="D13" s="278">
        <v>897</v>
      </c>
      <c r="E13" s="278">
        <v>181</v>
      </c>
      <c r="F13" s="278">
        <v>622</v>
      </c>
      <c r="G13" s="278">
        <v>0</v>
      </c>
      <c r="H13" s="278">
        <v>227</v>
      </c>
      <c r="I13" s="278">
        <v>4</v>
      </c>
      <c r="J13" s="278">
        <v>2</v>
      </c>
      <c r="K13" s="278">
        <v>23</v>
      </c>
      <c r="L13" s="278">
        <v>0</v>
      </c>
      <c r="M13" s="278">
        <v>0</v>
      </c>
      <c r="N13" s="278">
        <v>0</v>
      </c>
      <c r="O13" s="278">
        <v>39</v>
      </c>
      <c r="P13" s="278">
        <v>18</v>
      </c>
      <c r="Q13" s="279">
        <v>2015</v>
      </c>
      <c r="R13" s="277">
        <v>2015</v>
      </c>
      <c r="S13" s="278">
        <v>0</v>
      </c>
      <c r="T13" s="278">
        <v>2</v>
      </c>
      <c r="U13" s="278">
        <v>0</v>
      </c>
      <c r="V13" s="278">
        <v>0</v>
      </c>
      <c r="W13" s="278">
        <v>5</v>
      </c>
      <c r="X13" s="278">
        <v>10</v>
      </c>
      <c r="Y13" s="278">
        <v>17</v>
      </c>
      <c r="Z13" s="278">
        <v>0</v>
      </c>
      <c r="AA13" s="278">
        <v>0</v>
      </c>
      <c r="AB13" s="278">
        <v>0</v>
      </c>
      <c r="AC13" s="278">
        <v>1</v>
      </c>
      <c r="AD13" s="278">
        <v>1</v>
      </c>
      <c r="AE13" s="280">
        <v>2015</v>
      </c>
      <c r="AF13" s="282"/>
      <c r="AI13" s="281" t="s">
        <v>332</v>
      </c>
    </row>
    <row r="14" spans="1:35" s="281" customFormat="1" ht="32.25" customHeight="1">
      <c r="A14" s="277">
        <v>2016</v>
      </c>
      <c r="B14" s="278">
        <v>2163</v>
      </c>
      <c r="C14" s="278">
        <v>11</v>
      </c>
      <c r="D14" s="278">
        <v>923</v>
      </c>
      <c r="E14" s="278">
        <v>205</v>
      </c>
      <c r="F14" s="278">
        <v>648</v>
      </c>
      <c r="G14" s="278">
        <v>0</v>
      </c>
      <c r="H14" s="278">
        <v>250</v>
      </c>
      <c r="I14" s="278">
        <v>6</v>
      </c>
      <c r="J14" s="278">
        <v>2</v>
      </c>
      <c r="K14" s="278">
        <v>23</v>
      </c>
      <c r="L14" s="278">
        <v>0</v>
      </c>
      <c r="M14" s="278">
        <v>0</v>
      </c>
      <c r="N14" s="278">
        <v>0</v>
      </c>
      <c r="O14" s="278">
        <v>37</v>
      </c>
      <c r="P14" s="278">
        <v>19</v>
      </c>
      <c r="Q14" s="279">
        <v>2016</v>
      </c>
      <c r="R14" s="277">
        <v>2016</v>
      </c>
      <c r="S14" s="278">
        <v>0</v>
      </c>
      <c r="T14" s="278">
        <v>2</v>
      </c>
      <c r="U14" s="278">
        <v>0</v>
      </c>
      <c r="V14" s="278">
        <v>0</v>
      </c>
      <c r="W14" s="278">
        <v>4</v>
      </c>
      <c r="X14" s="278">
        <v>13</v>
      </c>
      <c r="Y14" s="278">
        <v>18</v>
      </c>
      <c r="Z14" s="278">
        <v>0</v>
      </c>
      <c r="AA14" s="278">
        <v>0</v>
      </c>
      <c r="AB14" s="278">
        <v>0</v>
      </c>
      <c r="AC14" s="278">
        <v>1</v>
      </c>
      <c r="AD14" s="278">
        <v>1</v>
      </c>
      <c r="AE14" s="280">
        <v>2016</v>
      </c>
      <c r="AF14" s="282"/>
    </row>
    <row r="15" spans="1:35" s="282" customFormat="1" ht="32.25" customHeight="1" thickBot="1">
      <c r="A15" s="283">
        <v>2017</v>
      </c>
      <c r="B15" s="284">
        <f>SUM(C15:P15,S15:AD15)</f>
        <v>2290</v>
      </c>
      <c r="C15" s="584">
        <v>10</v>
      </c>
      <c r="D15" s="584">
        <v>976</v>
      </c>
      <c r="E15" s="584">
        <v>219</v>
      </c>
      <c r="F15" s="584">
        <v>678</v>
      </c>
      <c r="G15" s="584">
        <v>0</v>
      </c>
      <c r="H15" s="584">
        <v>261</v>
      </c>
      <c r="I15" s="584">
        <v>8</v>
      </c>
      <c r="J15" s="584">
        <v>2</v>
      </c>
      <c r="K15" s="584">
        <v>29</v>
      </c>
      <c r="L15" s="585">
        <v>0</v>
      </c>
      <c r="M15" s="585">
        <v>0</v>
      </c>
      <c r="N15" s="585">
        <v>0</v>
      </c>
      <c r="O15" s="584">
        <v>34</v>
      </c>
      <c r="P15" s="584">
        <v>15</v>
      </c>
      <c r="Q15" s="285">
        <v>2017</v>
      </c>
      <c r="R15" s="283">
        <v>2017</v>
      </c>
      <c r="S15" s="586">
        <v>0</v>
      </c>
      <c r="T15" s="586">
        <v>9</v>
      </c>
      <c r="U15" s="586">
        <v>1</v>
      </c>
      <c r="V15" s="586">
        <v>0</v>
      </c>
      <c r="W15" s="586">
        <v>5</v>
      </c>
      <c r="X15" s="586">
        <v>14</v>
      </c>
      <c r="Y15" s="586">
        <v>26</v>
      </c>
      <c r="Z15" s="586">
        <v>0</v>
      </c>
      <c r="AA15" s="586">
        <v>0</v>
      </c>
      <c r="AB15" s="586">
        <v>0</v>
      </c>
      <c r="AC15" s="586">
        <v>1</v>
      </c>
      <c r="AD15" s="586">
        <v>2</v>
      </c>
      <c r="AE15" s="286">
        <v>2017</v>
      </c>
      <c r="AF15" s="287"/>
    </row>
    <row r="16" spans="1:35" s="244" customFormat="1" ht="28.5" customHeight="1">
      <c r="A16" s="919" t="s">
        <v>333</v>
      </c>
      <c r="B16" s="919"/>
      <c r="C16" s="919"/>
      <c r="I16" s="923" t="s">
        <v>334</v>
      </c>
      <c r="J16" s="923"/>
      <c r="K16" s="923"/>
      <c r="L16" s="923"/>
      <c r="M16" s="923"/>
      <c r="N16" s="923"/>
      <c r="O16" s="923"/>
      <c r="P16" s="288"/>
      <c r="R16" s="919" t="s">
        <v>335</v>
      </c>
      <c r="S16" s="919"/>
      <c r="T16" s="919"/>
      <c r="Z16" s="919" t="s">
        <v>334</v>
      </c>
      <c r="AA16" s="919"/>
      <c r="AB16" s="919"/>
      <c r="AC16" s="919"/>
      <c r="AD16" s="919"/>
      <c r="AE16" s="919"/>
    </row>
    <row r="17" spans="1:31" s="244" customFormat="1" ht="23.25" customHeight="1">
      <c r="A17" s="240"/>
      <c r="B17" s="289"/>
      <c r="C17" s="29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</row>
    <row r="18" spans="1:31">
      <c r="I18" s="29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</row>
    <row r="19" spans="1:31">
      <c r="I19" s="294"/>
    </row>
    <row r="20" spans="1:31">
      <c r="I20" s="294"/>
    </row>
    <row r="21" spans="1:31">
      <c r="O21" s="292"/>
      <c r="P21" s="292"/>
    </row>
    <row r="22" spans="1:31">
      <c r="O22" s="292"/>
      <c r="P22" s="292"/>
    </row>
    <row r="23" spans="1:31">
      <c r="O23" s="292"/>
      <c r="P23" s="292"/>
    </row>
  </sheetData>
  <mergeCells count="27">
    <mergeCell ref="K8:K9"/>
    <mergeCell ref="A3:H3"/>
    <mergeCell ref="I3:O3"/>
    <mergeCell ref="R3:X4"/>
    <mergeCell ref="Y3:AE4"/>
    <mergeCell ref="A6:A9"/>
    <mergeCell ref="J6:J7"/>
    <mergeCell ref="L6:P6"/>
    <mergeCell ref="Q6:Q9"/>
    <mergeCell ref="R6:R9"/>
    <mergeCell ref="S6:U6"/>
    <mergeCell ref="Z16:AE16"/>
    <mergeCell ref="M8:M9"/>
    <mergeCell ref="N8:N9"/>
    <mergeCell ref="O8:O9"/>
    <mergeCell ref="A16:C16"/>
    <mergeCell ref="I16:O16"/>
    <mergeCell ref="R16:T16"/>
    <mergeCell ref="AE6:AE9"/>
    <mergeCell ref="C8:C9"/>
    <mergeCell ref="D8:D9"/>
    <mergeCell ref="E8:E9"/>
    <mergeCell ref="F8:F9"/>
    <mergeCell ref="G8:G9"/>
    <mergeCell ref="H8:H9"/>
    <mergeCell ref="I8:I9"/>
    <mergeCell ref="J8:J9"/>
  </mergeCells>
  <phoneticPr fontId="4" type="noConversion"/>
  <printOptions horizontalCentered="1" gridLinesSet="0"/>
  <pageMargins left="0.59055118110236227" right="0.59055118110236227" top="0.78740157480314965" bottom="0.39370078740157483" header="0.39370078740157483" footer="0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O19"/>
  <sheetViews>
    <sheetView view="pageBreakPreview" topLeftCell="A4" zoomScale="93" zoomScaleNormal="100" zoomScaleSheetLayoutView="93" workbookViewId="0">
      <selection activeCell="P14" sqref="P14"/>
    </sheetView>
  </sheetViews>
  <sheetFormatPr defaultRowHeight="14.25"/>
  <cols>
    <col min="1" max="1" width="10.75" style="40" customWidth="1"/>
    <col min="2" max="2" width="11.625" style="40" bestFit="1" customWidth="1"/>
    <col min="3" max="14" width="9" style="40"/>
    <col min="15" max="15" width="10.75" style="40" customWidth="1"/>
    <col min="16" max="259" width="9" style="40"/>
    <col min="260" max="260" width="10.75" style="40" customWidth="1"/>
    <col min="261" max="270" width="9" style="40"/>
    <col min="271" max="271" width="10.125" style="40" customWidth="1"/>
    <col min="272" max="515" width="9" style="40"/>
    <col min="516" max="516" width="10.75" style="40" customWidth="1"/>
    <col min="517" max="526" width="9" style="40"/>
    <col min="527" max="527" width="10.125" style="40" customWidth="1"/>
    <col min="528" max="771" width="9" style="40"/>
    <col min="772" max="772" width="10.75" style="40" customWidth="1"/>
    <col min="773" max="782" width="9" style="40"/>
    <col min="783" max="783" width="10.125" style="40" customWidth="1"/>
    <col min="784" max="1027" width="9" style="40"/>
    <col min="1028" max="1028" width="10.75" style="40" customWidth="1"/>
    <col min="1029" max="1038" width="9" style="40"/>
    <col min="1039" max="1039" width="10.125" style="40" customWidth="1"/>
    <col min="1040" max="1283" width="9" style="40"/>
    <col min="1284" max="1284" width="10.75" style="40" customWidth="1"/>
    <col min="1285" max="1294" width="9" style="40"/>
    <col min="1295" max="1295" width="10.125" style="40" customWidth="1"/>
    <col min="1296" max="1539" width="9" style="40"/>
    <col min="1540" max="1540" width="10.75" style="40" customWidth="1"/>
    <col min="1541" max="1550" width="9" style="40"/>
    <col min="1551" max="1551" width="10.125" style="40" customWidth="1"/>
    <col min="1552" max="1795" width="9" style="40"/>
    <col min="1796" max="1796" width="10.75" style="40" customWidth="1"/>
    <col min="1797" max="1806" width="9" style="40"/>
    <col min="1807" max="1807" width="10.125" style="40" customWidth="1"/>
    <col min="1808" max="2051" width="9" style="40"/>
    <col min="2052" max="2052" width="10.75" style="40" customWidth="1"/>
    <col min="2053" max="2062" width="9" style="40"/>
    <col min="2063" max="2063" width="10.125" style="40" customWidth="1"/>
    <col min="2064" max="2307" width="9" style="40"/>
    <col min="2308" max="2308" width="10.75" style="40" customWidth="1"/>
    <col min="2309" max="2318" width="9" style="40"/>
    <col min="2319" max="2319" width="10.125" style="40" customWidth="1"/>
    <col min="2320" max="2563" width="9" style="40"/>
    <col min="2564" max="2564" width="10.75" style="40" customWidth="1"/>
    <col min="2565" max="2574" width="9" style="40"/>
    <col min="2575" max="2575" width="10.125" style="40" customWidth="1"/>
    <col min="2576" max="2819" width="9" style="40"/>
    <col min="2820" max="2820" width="10.75" style="40" customWidth="1"/>
    <col min="2821" max="2830" width="9" style="40"/>
    <col min="2831" max="2831" width="10.125" style="40" customWidth="1"/>
    <col min="2832" max="3075" width="9" style="40"/>
    <col min="3076" max="3076" width="10.75" style="40" customWidth="1"/>
    <col min="3077" max="3086" width="9" style="40"/>
    <col min="3087" max="3087" width="10.125" style="40" customWidth="1"/>
    <col min="3088" max="3331" width="9" style="40"/>
    <col min="3332" max="3332" width="10.75" style="40" customWidth="1"/>
    <col min="3333" max="3342" width="9" style="40"/>
    <col min="3343" max="3343" width="10.125" style="40" customWidth="1"/>
    <col min="3344" max="3587" width="9" style="40"/>
    <col min="3588" max="3588" width="10.75" style="40" customWidth="1"/>
    <col min="3589" max="3598" width="9" style="40"/>
    <col min="3599" max="3599" width="10.125" style="40" customWidth="1"/>
    <col min="3600" max="3843" width="9" style="40"/>
    <col min="3844" max="3844" width="10.75" style="40" customWidth="1"/>
    <col min="3845" max="3854" width="9" style="40"/>
    <col min="3855" max="3855" width="10.125" style="40" customWidth="1"/>
    <col min="3856" max="4099" width="9" style="40"/>
    <col min="4100" max="4100" width="10.75" style="40" customWidth="1"/>
    <col min="4101" max="4110" width="9" style="40"/>
    <col min="4111" max="4111" width="10.125" style="40" customWidth="1"/>
    <col min="4112" max="4355" width="9" style="40"/>
    <col min="4356" max="4356" width="10.75" style="40" customWidth="1"/>
    <col min="4357" max="4366" width="9" style="40"/>
    <col min="4367" max="4367" width="10.125" style="40" customWidth="1"/>
    <col min="4368" max="4611" width="9" style="40"/>
    <col min="4612" max="4612" width="10.75" style="40" customWidth="1"/>
    <col min="4613" max="4622" width="9" style="40"/>
    <col min="4623" max="4623" width="10.125" style="40" customWidth="1"/>
    <col min="4624" max="4867" width="9" style="40"/>
    <col min="4868" max="4868" width="10.75" style="40" customWidth="1"/>
    <col min="4869" max="4878" width="9" style="40"/>
    <col min="4879" max="4879" width="10.125" style="40" customWidth="1"/>
    <col min="4880" max="5123" width="9" style="40"/>
    <col min="5124" max="5124" width="10.75" style="40" customWidth="1"/>
    <col min="5125" max="5134" width="9" style="40"/>
    <col min="5135" max="5135" width="10.125" style="40" customWidth="1"/>
    <col min="5136" max="5379" width="9" style="40"/>
    <col min="5380" max="5380" width="10.75" style="40" customWidth="1"/>
    <col min="5381" max="5390" width="9" style="40"/>
    <col min="5391" max="5391" width="10.125" style="40" customWidth="1"/>
    <col min="5392" max="5635" width="9" style="40"/>
    <col min="5636" max="5636" width="10.75" style="40" customWidth="1"/>
    <col min="5637" max="5646" width="9" style="40"/>
    <col min="5647" max="5647" width="10.125" style="40" customWidth="1"/>
    <col min="5648" max="5891" width="9" style="40"/>
    <col min="5892" max="5892" width="10.75" style="40" customWidth="1"/>
    <col min="5893" max="5902" width="9" style="40"/>
    <col min="5903" max="5903" width="10.125" style="40" customWidth="1"/>
    <col min="5904" max="6147" width="9" style="40"/>
    <col min="6148" max="6148" width="10.75" style="40" customWidth="1"/>
    <col min="6149" max="6158" width="9" style="40"/>
    <col min="6159" max="6159" width="10.125" style="40" customWidth="1"/>
    <col min="6160" max="6403" width="9" style="40"/>
    <col min="6404" max="6404" width="10.75" style="40" customWidth="1"/>
    <col min="6405" max="6414" width="9" style="40"/>
    <col min="6415" max="6415" width="10.125" style="40" customWidth="1"/>
    <col min="6416" max="6659" width="9" style="40"/>
    <col min="6660" max="6660" width="10.75" style="40" customWidth="1"/>
    <col min="6661" max="6670" width="9" style="40"/>
    <col min="6671" max="6671" width="10.125" style="40" customWidth="1"/>
    <col min="6672" max="6915" width="9" style="40"/>
    <col min="6916" max="6916" width="10.75" style="40" customWidth="1"/>
    <col min="6917" max="6926" width="9" style="40"/>
    <col min="6927" max="6927" width="10.125" style="40" customWidth="1"/>
    <col min="6928" max="7171" width="9" style="40"/>
    <col min="7172" max="7172" width="10.75" style="40" customWidth="1"/>
    <col min="7173" max="7182" width="9" style="40"/>
    <col min="7183" max="7183" width="10.125" style="40" customWidth="1"/>
    <col min="7184" max="7427" width="9" style="40"/>
    <col min="7428" max="7428" width="10.75" style="40" customWidth="1"/>
    <col min="7429" max="7438" width="9" style="40"/>
    <col min="7439" max="7439" width="10.125" style="40" customWidth="1"/>
    <col min="7440" max="7683" width="9" style="40"/>
    <col min="7684" max="7684" width="10.75" style="40" customWidth="1"/>
    <col min="7685" max="7694" width="9" style="40"/>
    <col min="7695" max="7695" width="10.125" style="40" customWidth="1"/>
    <col min="7696" max="7939" width="9" style="40"/>
    <col min="7940" max="7940" width="10.75" style="40" customWidth="1"/>
    <col min="7941" max="7950" width="9" style="40"/>
    <col min="7951" max="7951" width="10.125" style="40" customWidth="1"/>
    <col min="7952" max="8195" width="9" style="40"/>
    <col min="8196" max="8196" width="10.75" style="40" customWidth="1"/>
    <col min="8197" max="8206" width="9" style="40"/>
    <col min="8207" max="8207" width="10.125" style="40" customWidth="1"/>
    <col min="8208" max="8451" width="9" style="40"/>
    <col min="8452" max="8452" width="10.75" style="40" customWidth="1"/>
    <col min="8453" max="8462" width="9" style="40"/>
    <col min="8463" max="8463" width="10.125" style="40" customWidth="1"/>
    <col min="8464" max="8707" width="9" style="40"/>
    <col min="8708" max="8708" width="10.75" style="40" customWidth="1"/>
    <col min="8709" max="8718" width="9" style="40"/>
    <col min="8719" max="8719" width="10.125" style="40" customWidth="1"/>
    <col min="8720" max="8963" width="9" style="40"/>
    <col min="8964" max="8964" width="10.75" style="40" customWidth="1"/>
    <col min="8965" max="8974" width="9" style="40"/>
    <col min="8975" max="8975" width="10.125" style="40" customWidth="1"/>
    <col min="8976" max="9219" width="9" style="40"/>
    <col min="9220" max="9220" width="10.75" style="40" customWidth="1"/>
    <col min="9221" max="9230" width="9" style="40"/>
    <col min="9231" max="9231" width="10.125" style="40" customWidth="1"/>
    <col min="9232" max="9475" width="9" style="40"/>
    <col min="9476" max="9476" width="10.75" style="40" customWidth="1"/>
    <col min="9477" max="9486" width="9" style="40"/>
    <col min="9487" max="9487" width="10.125" style="40" customWidth="1"/>
    <col min="9488" max="9731" width="9" style="40"/>
    <col min="9732" max="9732" width="10.75" style="40" customWidth="1"/>
    <col min="9733" max="9742" width="9" style="40"/>
    <col min="9743" max="9743" width="10.125" style="40" customWidth="1"/>
    <col min="9744" max="9987" width="9" style="40"/>
    <col min="9988" max="9988" width="10.75" style="40" customWidth="1"/>
    <col min="9989" max="9998" width="9" style="40"/>
    <col min="9999" max="9999" width="10.125" style="40" customWidth="1"/>
    <col min="10000" max="10243" width="9" style="40"/>
    <col min="10244" max="10244" width="10.75" style="40" customWidth="1"/>
    <col min="10245" max="10254" width="9" style="40"/>
    <col min="10255" max="10255" width="10.125" style="40" customWidth="1"/>
    <col min="10256" max="10499" width="9" style="40"/>
    <col min="10500" max="10500" width="10.75" style="40" customWidth="1"/>
    <col min="10501" max="10510" width="9" style="40"/>
    <col min="10511" max="10511" width="10.125" style="40" customWidth="1"/>
    <col min="10512" max="10755" width="9" style="40"/>
    <col min="10756" max="10756" width="10.75" style="40" customWidth="1"/>
    <col min="10757" max="10766" width="9" style="40"/>
    <col min="10767" max="10767" width="10.125" style="40" customWidth="1"/>
    <col min="10768" max="11011" width="9" style="40"/>
    <col min="11012" max="11012" width="10.75" style="40" customWidth="1"/>
    <col min="11013" max="11022" width="9" style="40"/>
    <col min="11023" max="11023" width="10.125" style="40" customWidth="1"/>
    <col min="11024" max="11267" width="9" style="40"/>
    <col min="11268" max="11268" width="10.75" style="40" customWidth="1"/>
    <col min="11269" max="11278" width="9" style="40"/>
    <col min="11279" max="11279" width="10.125" style="40" customWidth="1"/>
    <col min="11280" max="11523" width="9" style="40"/>
    <col min="11524" max="11524" width="10.75" style="40" customWidth="1"/>
    <col min="11525" max="11534" width="9" style="40"/>
    <col min="11535" max="11535" width="10.125" style="40" customWidth="1"/>
    <col min="11536" max="11779" width="9" style="40"/>
    <col min="11780" max="11780" width="10.75" style="40" customWidth="1"/>
    <col min="11781" max="11790" width="9" style="40"/>
    <col min="11791" max="11791" width="10.125" style="40" customWidth="1"/>
    <col min="11792" max="12035" width="9" style="40"/>
    <col min="12036" max="12036" width="10.75" style="40" customWidth="1"/>
    <col min="12037" max="12046" width="9" style="40"/>
    <col min="12047" max="12047" width="10.125" style="40" customWidth="1"/>
    <col min="12048" max="12291" width="9" style="40"/>
    <col min="12292" max="12292" width="10.75" style="40" customWidth="1"/>
    <col min="12293" max="12302" width="9" style="40"/>
    <col min="12303" max="12303" width="10.125" style="40" customWidth="1"/>
    <col min="12304" max="12547" width="9" style="40"/>
    <col min="12548" max="12548" width="10.75" style="40" customWidth="1"/>
    <col min="12549" max="12558" width="9" style="40"/>
    <col min="12559" max="12559" width="10.125" style="40" customWidth="1"/>
    <col min="12560" max="12803" width="9" style="40"/>
    <col min="12804" max="12804" width="10.75" style="40" customWidth="1"/>
    <col min="12805" max="12814" width="9" style="40"/>
    <col min="12815" max="12815" width="10.125" style="40" customWidth="1"/>
    <col min="12816" max="13059" width="9" style="40"/>
    <col min="13060" max="13060" width="10.75" style="40" customWidth="1"/>
    <col min="13061" max="13070" width="9" style="40"/>
    <col min="13071" max="13071" width="10.125" style="40" customWidth="1"/>
    <col min="13072" max="13315" width="9" style="40"/>
    <col min="13316" max="13316" width="10.75" style="40" customWidth="1"/>
    <col min="13317" max="13326" width="9" style="40"/>
    <col min="13327" max="13327" width="10.125" style="40" customWidth="1"/>
    <col min="13328" max="13571" width="9" style="40"/>
    <col min="13572" max="13572" width="10.75" style="40" customWidth="1"/>
    <col min="13573" max="13582" width="9" style="40"/>
    <col min="13583" max="13583" width="10.125" style="40" customWidth="1"/>
    <col min="13584" max="13827" width="9" style="40"/>
    <col min="13828" max="13828" width="10.75" style="40" customWidth="1"/>
    <col min="13829" max="13838" width="9" style="40"/>
    <col min="13839" max="13839" width="10.125" style="40" customWidth="1"/>
    <col min="13840" max="14083" width="9" style="40"/>
    <col min="14084" max="14084" width="10.75" style="40" customWidth="1"/>
    <col min="14085" max="14094" width="9" style="40"/>
    <col min="14095" max="14095" width="10.125" style="40" customWidth="1"/>
    <col min="14096" max="14339" width="9" style="40"/>
    <col min="14340" max="14340" width="10.75" style="40" customWidth="1"/>
    <col min="14341" max="14350" width="9" style="40"/>
    <col min="14351" max="14351" width="10.125" style="40" customWidth="1"/>
    <col min="14352" max="14595" width="9" style="40"/>
    <col min="14596" max="14596" width="10.75" style="40" customWidth="1"/>
    <col min="14597" max="14606" width="9" style="40"/>
    <col min="14607" max="14607" width="10.125" style="40" customWidth="1"/>
    <col min="14608" max="14851" width="9" style="40"/>
    <col min="14852" max="14852" width="10.75" style="40" customWidth="1"/>
    <col min="14853" max="14862" width="9" style="40"/>
    <col min="14863" max="14863" width="10.125" style="40" customWidth="1"/>
    <col min="14864" max="15107" width="9" style="40"/>
    <col min="15108" max="15108" width="10.75" style="40" customWidth="1"/>
    <col min="15109" max="15118" width="9" style="40"/>
    <col min="15119" max="15119" width="10.125" style="40" customWidth="1"/>
    <col min="15120" max="15363" width="9" style="40"/>
    <col min="15364" max="15364" width="10.75" style="40" customWidth="1"/>
    <col min="15365" max="15374" width="9" style="40"/>
    <col min="15375" max="15375" width="10.125" style="40" customWidth="1"/>
    <col min="15376" max="15619" width="9" style="40"/>
    <col min="15620" max="15620" width="10.75" style="40" customWidth="1"/>
    <col min="15621" max="15630" width="9" style="40"/>
    <col min="15631" max="15631" width="10.125" style="40" customWidth="1"/>
    <col min="15632" max="15875" width="9" style="40"/>
    <col min="15876" max="15876" width="10.75" style="40" customWidth="1"/>
    <col min="15877" max="15886" width="9" style="40"/>
    <col min="15887" max="15887" width="10.125" style="40" customWidth="1"/>
    <col min="15888" max="16131" width="9" style="40"/>
    <col min="16132" max="16132" width="10.75" style="40" customWidth="1"/>
    <col min="16133" max="16142" width="9" style="40"/>
    <col min="16143" max="16143" width="10.125" style="40" customWidth="1"/>
    <col min="16144" max="16384" width="9" style="40"/>
  </cols>
  <sheetData>
    <row r="1" spans="1:15">
      <c r="A1" s="79"/>
      <c r="B1" s="79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7"/>
    </row>
    <row r="2" spans="1:15">
      <c r="A2" s="76"/>
      <c r="B2" s="76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0.25">
      <c r="A3" s="684" t="s">
        <v>92</v>
      </c>
      <c r="B3" s="684"/>
      <c r="C3" s="684"/>
      <c r="D3" s="684"/>
      <c r="E3" s="684"/>
      <c r="F3" s="684"/>
      <c r="G3" s="684" t="s">
        <v>91</v>
      </c>
      <c r="H3" s="684"/>
      <c r="I3" s="684"/>
      <c r="J3" s="684"/>
      <c r="K3" s="684"/>
      <c r="L3" s="684"/>
      <c r="M3" s="684"/>
      <c r="N3" s="684"/>
      <c r="O3" s="684"/>
    </row>
    <row r="4" spans="1:15">
      <c r="A4" s="74"/>
      <c r="B4" s="73"/>
      <c r="C4" s="71"/>
      <c r="D4" s="71"/>
      <c r="E4" s="71"/>
      <c r="F4" s="71"/>
      <c r="G4" s="71"/>
      <c r="H4" s="71"/>
      <c r="I4" s="71"/>
      <c r="J4" s="71"/>
      <c r="K4" s="72"/>
      <c r="L4" s="72"/>
      <c r="M4" s="72"/>
      <c r="N4" s="72"/>
      <c r="O4" s="71"/>
    </row>
    <row r="5" spans="1:15" ht="15" thickBot="1">
      <c r="A5" s="70" t="s">
        <v>90</v>
      </c>
      <c r="B5" s="69"/>
      <c r="C5" s="68"/>
      <c r="D5" s="69"/>
      <c r="E5" s="68"/>
      <c r="F5" s="69"/>
      <c r="G5" s="68"/>
      <c r="H5" s="69"/>
      <c r="I5" s="68"/>
      <c r="J5" s="68"/>
      <c r="K5" s="68"/>
      <c r="L5" s="68"/>
      <c r="M5" s="68"/>
      <c r="N5" s="68"/>
      <c r="O5" s="67" t="s">
        <v>89</v>
      </c>
    </row>
    <row r="6" spans="1:15">
      <c r="A6" s="685" t="s">
        <v>88</v>
      </c>
      <c r="B6" s="66" t="s">
        <v>87</v>
      </c>
      <c r="C6" s="65" t="s">
        <v>86</v>
      </c>
      <c r="D6" s="688" t="s">
        <v>85</v>
      </c>
      <c r="E6" s="677" t="s">
        <v>84</v>
      </c>
      <c r="F6" s="677">
        <v>2005</v>
      </c>
      <c r="G6" s="677">
        <v>2006</v>
      </c>
      <c r="H6" s="677">
        <v>2007</v>
      </c>
      <c r="I6" s="677">
        <v>2008</v>
      </c>
      <c r="J6" s="677">
        <v>2009</v>
      </c>
      <c r="K6" s="677">
        <v>2010</v>
      </c>
      <c r="L6" s="677">
        <v>2011</v>
      </c>
      <c r="M6" s="677">
        <v>2012</v>
      </c>
      <c r="N6" s="677">
        <v>2013</v>
      </c>
      <c r="O6" s="679" t="s">
        <v>67</v>
      </c>
    </row>
    <row r="7" spans="1:15">
      <c r="A7" s="686"/>
      <c r="B7" s="64"/>
      <c r="C7" s="63" t="s">
        <v>83</v>
      </c>
      <c r="D7" s="675"/>
      <c r="E7" s="678"/>
      <c r="F7" s="678"/>
      <c r="G7" s="678"/>
      <c r="H7" s="678"/>
      <c r="I7" s="678"/>
      <c r="J7" s="678"/>
      <c r="K7" s="678"/>
      <c r="L7" s="678"/>
      <c r="M7" s="678"/>
      <c r="N7" s="678"/>
      <c r="O7" s="680"/>
    </row>
    <row r="8" spans="1:15">
      <c r="A8" s="686"/>
      <c r="B8" s="64"/>
      <c r="C8" s="63" t="s">
        <v>82</v>
      </c>
      <c r="D8" s="682" t="s">
        <v>81</v>
      </c>
      <c r="E8" s="682" t="s">
        <v>80</v>
      </c>
      <c r="F8" s="675" t="s">
        <v>79</v>
      </c>
      <c r="G8" s="675" t="s">
        <v>79</v>
      </c>
      <c r="H8" s="675" t="s">
        <v>79</v>
      </c>
      <c r="I8" s="675" t="s">
        <v>79</v>
      </c>
      <c r="J8" s="675" t="s">
        <v>79</v>
      </c>
      <c r="K8" s="675" t="s">
        <v>79</v>
      </c>
      <c r="L8" s="675" t="s">
        <v>79</v>
      </c>
      <c r="M8" s="675" t="s">
        <v>79</v>
      </c>
      <c r="N8" s="675" t="s">
        <v>79</v>
      </c>
      <c r="O8" s="680"/>
    </row>
    <row r="9" spans="1:15">
      <c r="A9" s="687"/>
      <c r="B9" s="62" t="s">
        <v>78</v>
      </c>
      <c r="C9" s="61" t="s">
        <v>77</v>
      </c>
      <c r="D9" s="683"/>
      <c r="E9" s="683"/>
      <c r="F9" s="676"/>
      <c r="G9" s="676"/>
      <c r="H9" s="676"/>
      <c r="I9" s="676"/>
      <c r="J9" s="676"/>
      <c r="K9" s="676"/>
      <c r="L9" s="676"/>
      <c r="M9" s="676"/>
      <c r="N9" s="676"/>
      <c r="O9" s="681"/>
    </row>
    <row r="10" spans="1:15" ht="60" customHeight="1">
      <c r="A10" s="49">
        <v>2010</v>
      </c>
      <c r="B10" s="48">
        <v>28379</v>
      </c>
      <c r="C10" s="48">
        <v>5942</v>
      </c>
      <c r="D10" s="48">
        <v>7788</v>
      </c>
      <c r="E10" s="48">
        <v>10372</v>
      </c>
      <c r="F10" s="48">
        <v>675</v>
      </c>
      <c r="G10" s="48">
        <v>1265</v>
      </c>
      <c r="H10" s="48">
        <v>355</v>
      </c>
      <c r="I10" s="48">
        <v>828</v>
      </c>
      <c r="J10" s="48">
        <v>934</v>
      </c>
      <c r="K10" s="48">
        <v>220</v>
      </c>
      <c r="L10" s="48">
        <v>0</v>
      </c>
      <c r="M10" s="48">
        <v>0</v>
      </c>
      <c r="N10" s="48">
        <v>0</v>
      </c>
      <c r="O10" s="47">
        <v>2010</v>
      </c>
    </row>
    <row r="11" spans="1:15" ht="30" customHeight="1">
      <c r="A11" s="49" t="s">
        <v>76</v>
      </c>
      <c r="B11" s="60" t="s">
        <v>75</v>
      </c>
      <c r="C11" s="59" t="s">
        <v>74</v>
      </c>
      <c r="D11" s="58" t="s">
        <v>73</v>
      </c>
      <c r="E11" s="58" t="s">
        <v>72</v>
      </c>
      <c r="F11" s="58" t="s">
        <v>71</v>
      </c>
      <c r="G11" s="58" t="s">
        <v>70</v>
      </c>
      <c r="H11" s="58" t="s">
        <v>69</v>
      </c>
      <c r="I11" s="58" t="s">
        <v>68</v>
      </c>
      <c r="J11" s="57">
        <v>2011</v>
      </c>
      <c r="K11" s="57">
        <v>2012</v>
      </c>
      <c r="L11" s="57">
        <v>2013</v>
      </c>
      <c r="M11" s="57">
        <v>2014</v>
      </c>
      <c r="N11" s="57">
        <v>2015</v>
      </c>
      <c r="O11" s="673" t="s">
        <v>67</v>
      </c>
    </row>
    <row r="12" spans="1:15" ht="30" customHeight="1">
      <c r="A12" s="49" t="s">
        <v>66</v>
      </c>
      <c r="B12" s="56" t="s">
        <v>65</v>
      </c>
      <c r="C12" s="55" t="s">
        <v>64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74"/>
    </row>
    <row r="13" spans="1:15" ht="60" customHeight="1">
      <c r="A13" s="53">
        <v>2015</v>
      </c>
      <c r="B13" s="52">
        <v>37931</v>
      </c>
      <c r="C13" s="52">
        <v>5820</v>
      </c>
      <c r="D13" s="52">
        <v>1839</v>
      </c>
      <c r="E13" s="52">
        <v>3403</v>
      </c>
      <c r="F13" s="52">
        <v>6233</v>
      </c>
      <c r="G13" s="52">
        <v>4538</v>
      </c>
      <c r="H13" s="52">
        <v>4209</v>
      </c>
      <c r="I13" s="52">
        <v>3666</v>
      </c>
      <c r="J13" s="52">
        <v>997</v>
      </c>
      <c r="K13" s="52">
        <v>1600</v>
      </c>
      <c r="L13" s="52">
        <v>863</v>
      </c>
      <c r="M13" s="52">
        <v>2311</v>
      </c>
      <c r="N13" s="52">
        <v>2452</v>
      </c>
      <c r="O13" s="51">
        <v>2015</v>
      </c>
    </row>
    <row r="14" spans="1:15" ht="60" customHeight="1">
      <c r="A14" s="49" t="s">
        <v>63</v>
      </c>
      <c r="B14" s="48">
        <v>19991</v>
      </c>
      <c r="C14" s="48">
        <v>5719</v>
      </c>
      <c r="D14" s="48">
        <v>1790</v>
      </c>
      <c r="E14" s="48">
        <v>3132</v>
      </c>
      <c r="F14" s="48">
        <v>3094</v>
      </c>
      <c r="G14" s="48">
        <v>2243</v>
      </c>
      <c r="H14" s="48">
        <v>1467</v>
      </c>
      <c r="I14" s="48">
        <v>1232</v>
      </c>
      <c r="J14" s="48">
        <v>257</v>
      </c>
      <c r="K14" s="48">
        <v>245</v>
      </c>
      <c r="L14" s="48">
        <v>269</v>
      </c>
      <c r="M14" s="48">
        <v>293</v>
      </c>
      <c r="N14" s="48">
        <v>250</v>
      </c>
      <c r="O14" s="47" t="s">
        <v>62</v>
      </c>
    </row>
    <row r="15" spans="1:15" ht="60" customHeight="1">
      <c r="A15" s="49" t="s">
        <v>61</v>
      </c>
      <c r="B15" s="48">
        <v>14341</v>
      </c>
      <c r="C15" s="50" t="s">
        <v>56</v>
      </c>
      <c r="D15" s="50" t="s">
        <v>56</v>
      </c>
      <c r="E15" s="50" t="s">
        <v>56</v>
      </c>
      <c r="F15" s="48">
        <v>1614</v>
      </c>
      <c r="G15" s="48">
        <v>1918</v>
      </c>
      <c r="H15" s="48">
        <v>2421</v>
      </c>
      <c r="I15" s="48">
        <v>2183</v>
      </c>
      <c r="J15" s="48">
        <v>659</v>
      </c>
      <c r="K15" s="48">
        <v>1135</v>
      </c>
      <c r="L15" s="48">
        <v>347</v>
      </c>
      <c r="M15" s="48">
        <v>1937</v>
      </c>
      <c r="N15" s="50">
        <v>2127</v>
      </c>
      <c r="O15" s="47" t="s">
        <v>60</v>
      </c>
    </row>
    <row r="16" spans="1:15" ht="60" customHeight="1">
      <c r="A16" s="49" t="s">
        <v>59</v>
      </c>
      <c r="B16" s="48">
        <v>822</v>
      </c>
      <c r="C16" s="50" t="s">
        <v>56</v>
      </c>
      <c r="D16" s="50" t="s">
        <v>56</v>
      </c>
      <c r="E16" s="48">
        <v>135</v>
      </c>
      <c r="F16" s="48">
        <v>417</v>
      </c>
      <c r="G16" s="48">
        <v>12</v>
      </c>
      <c r="H16" s="48">
        <v>168</v>
      </c>
      <c r="I16" s="48">
        <v>49</v>
      </c>
      <c r="J16" s="50" t="s">
        <v>56</v>
      </c>
      <c r="K16" s="48">
        <v>12</v>
      </c>
      <c r="L16" s="50" t="s">
        <v>56</v>
      </c>
      <c r="M16" s="50" t="s">
        <v>56</v>
      </c>
      <c r="N16" s="50">
        <v>29</v>
      </c>
      <c r="O16" s="47" t="s">
        <v>58</v>
      </c>
    </row>
    <row r="17" spans="1:15" ht="60" customHeight="1">
      <c r="A17" s="49" t="s">
        <v>57</v>
      </c>
      <c r="B17" s="48">
        <v>1964</v>
      </c>
      <c r="C17" s="50" t="s">
        <v>56</v>
      </c>
      <c r="D17" s="50" t="s">
        <v>56</v>
      </c>
      <c r="E17" s="48">
        <v>50</v>
      </c>
      <c r="F17" s="48">
        <v>893</v>
      </c>
      <c r="G17" s="48">
        <v>254</v>
      </c>
      <c r="H17" s="48">
        <v>46</v>
      </c>
      <c r="I17" s="48">
        <v>129</v>
      </c>
      <c r="J17" s="48">
        <v>70</v>
      </c>
      <c r="K17" s="48">
        <v>193</v>
      </c>
      <c r="L17" s="48">
        <v>229</v>
      </c>
      <c r="M17" s="48">
        <v>69</v>
      </c>
      <c r="N17" s="50">
        <v>31</v>
      </c>
      <c r="O17" s="47" t="s">
        <v>55</v>
      </c>
    </row>
    <row r="18" spans="1:15" ht="60" customHeight="1" thickBot="1">
      <c r="A18" s="49" t="s">
        <v>54</v>
      </c>
      <c r="B18" s="48">
        <v>813</v>
      </c>
      <c r="C18" s="48">
        <v>101</v>
      </c>
      <c r="D18" s="48">
        <v>49</v>
      </c>
      <c r="E18" s="48">
        <v>86</v>
      </c>
      <c r="F18" s="48">
        <v>215</v>
      </c>
      <c r="G18" s="48">
        <v>111</v>
      </c>
      <c r="H18" s="48">
        <v>107</v>
      </c>
      <c r="I18" s="48">
        <v>73</v>
      </c>
      <c r="J18" s="48">
        <v>11</v>
      </c>
      <c r="K18" s="48">
        <v>15</v>
      </c>
      <c r="L18" s="48">
        <v>18</v>
      </c>
      <c r="M18" s="48">
        <v>12</v>
      </c>
      <c r="N18" s="48">
        <v>15</v>
      </c>
      <c r="O18" s="47" t="s">
        <v>53</v>
      </c>
    </row>
    <row r="19" spans="1:15">
      <c r="A19" s="46" t="s">
        <v>52</v>
      </c>
      <c r="B19" s="45"/>
      <c r="C19" s="45"/>
      <c r="D19" s="43"/>
      <c r="E19" s="43"/>
      <c r="F19" s="43"/>
      <c r="G19" s="43"/>
      <c r="H19" s="43"/>
      <c r="I19" s="44"/>
      <c r="J19" s="43"/>
      <c r="K19" s="42"/>
      <c r="L19" s="42"/>
      <c r="M19" s="42"/>
      <c r="N19" s="42"/>
      <c r="O19" s="41" t="s">
        <v>51</v>
      </c>
    </row>
  </sheetData>
  <mergeCells count="27">
    <mergeCell ref="A3:F3"/>
    <mergeCell ref="G3:O3"/>
    <mergeCell ref="A6:A9"/>
    <mergeCell ref="D6:D7"/>
    <mergeCell ref="E6:E7"/>
    <mergeCell ref="F6:F7"/>
    <mergeCell ref="G6:G7"/>
    <mergeCell ref="H6:H7"/>
    <mergeCell ref="I6:I7"/>
    <mergeCell ref="E8:E9"/>
    <mergeCell ref="F8:F9"/>
    <mergeCell ref="G8:G9"/>
    <mergeCell ref="H8:H9"/>
    <mergeCell ref="I8:I9"/>
    <mergeCell ref="J8:J9"/>
    <mergeCell ref="J6:J7"/>
    <mergeCell ref="K6:K7"/>
    <mergeCell ref="O6:O9"/>
    <mergeCell ref="D8:D9"/>
    <mergeCell ref="L6:L7"/>
    <mergeCell ref="L8:L9"/>
    <mergeCell ref="K8:K9"/>
    <mergeCell ref="O11:O12"/>
    <mergeCell ref="M8:M9"/>
    <mergeCell ref="M6:M7"/>
    <mergeCell ref="N6:N7"/>
    <mergeCell ref="N8:N9"/>
  </mergeCells>
  <phoneticPr fontId="4" type="noConversion"/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H21"/>
  <sheetViews>
    <sheetView view="pageBreakPreview" zoomScale="89" zoomScaleNormal="100" zoomScaleSheetLayoutView="89" workbookViewId="0">
      <selection activeCell="D15" sqref="D15"/>
    </sheetView>
  </sheetViews>
  <sheetFormatPr defaultRowHeight="14.25"/>
  <cols>
    <col min="1" max="5" width="9" style="82"/>
    <col min="6" max="7" width="18.5" style="82" customWidth="1"/>
    <col min="8" max="8" width="19.125" style="82" bestFit="1" customWidth="1"/>
    <col min="9" max="263" width="9" style="82"/>
    <col min="264" max="264" width="19.125" style="82" bestFit="1" customWidth="1"/>
    <col min="265" max="519" width="9" style="82"/>
    <col min="520" max="520" width="19.125" style="82" bestFit="1" customWidth="1"/>
    <col min="521" max="775" width="9" style="82"/>
    <col min="776" max="776" width="19.125" style="82" bestFit="1" customWidth="1"/>
    <col min="777" max="1031" width="9" style="82"/>
    <col min="1032" max="1032" width="19.125" style="82" bestFit="1" customWidth="1"/>
    <col min="1033" max="1287" width="9" style="82"/>
    <col min="1288" max="1288" width="19.125" style="82" bestFit="1" customWidth="1"/>
    <col min="1289" max="1543" width="9" style="82"/>
    <col min="1544" max="1544" width="19.125" style="82" bestFit="1" customWidth="1"/>
    <col min="1545" max="1799" width="9" style="82"/>
    <col min="1800" max="1800" width="19.125" style="82" bestFit="1" customWidth="1"/>
    <col min="1801" max="2055" width="9" style="82"/>
    <col min="2056" max="2056" width="19.125" style="82" bestFit="1" customWidth="1"/>
    <col min="2057" max="2311" width="9" style="82"/>
    <col min="2312" max="2312" width="19.125" style="82" bestFit="1" customWidth="1"/>
    <col min="2313" max="2567" width="9" style="82"/>
    <col min="2568" max="2568" width="19.125" style="82" bestFit="1" customWidth="1"/>
    <col min="2569" max="2823" width="9" style="82"/>
    <col min="2824" max="2824" width="19.125" style="82" bestFit="1" customWidth="1"/>
    <col min="2825" max="3079" width="9" style="82"/>
    <col min="3080" max="3080" width="19.125" style="82" bestFit="1" customWidth="1"/>
    <col min="3081" max="3335" width="9" style="82"/>
    <col min="3336" max="3336" width="19.125" style="82" bestFit="1" customWidth="1"/>
    <col min="3337" max="3591" width="9" style="82"/>
    <col min="3592" max="3592" width="19.125" style="82" bestFit="1" customWidth="1"/>
    <col min="3593" max="3847" width="9" style="82"/>
    <col min="3848" max="3848" width="19.125" style="82" bestFit="1" customWidth="1"/>
    <col min="3849" max="4103" width="9" style="82"/>
    <col min="4104" max="4104" width="19.125" style="82" bestFit="1" customWidth="1"/>
    <col min="4105" max="4359" width="9" style="82"/>
    <col min="4360" max="4360" width="19.125" style="82" bestFit="1" customWidth="1"/>
    <col min="4361" max="4615" width="9" style="82"/>
    <col min="4616" max="4616" width="19.125" style="82" bestFit="1" customWidth="1"/>
    <col min="4617" max="4871" width="9" style="82"/>
    <col min="4872" max="4872" width="19.125" style="82" bestFit="1" customWidth="1"/>
    <col min="4873" max="5127" width="9" style="82"/>
    <col min="5128" max="5128" width="19.125" style="82" bestFit="1" customWidth="1"/>
    <col min="5129" max="5383" width="9" style="82"/>
    <col min="5384" max="5384" width="19.125" style="82" bestFit="1" customWidth="1"/>
    <col min="5385" max="5639" width="9" style="82"/>
    <col min="5640" max="5640" width="19.125" style="82" bestFit="1" customWidth="1"/>
    <col min="5641" max="5895" width="9" style="82"/>
    <col min="5896" max="5896" width="19.125" style="82" bestFit="1" customWidth="1"/>
    <col min="5897" max="6151" width="9" style="82"/>
    <col min="6152" max="6152" width="19.125" style="82" bestFit="1" customWidth="1"/>
    <col min="6153" max="6407" width="9" style="82"/>
    <col min="6408" max="6408" width="19.125" style="82" bestFit="1" customWidth="1"/>
    <col min="6409" max="6663" width="9" style="82"/>
    <col min="6664" max="6664" width="19.125" style="82" bestFit="1" customWidth="1"/>
    <col min="6665" max="6919" width="9" style="82"/>
    <col min="6920" max="6920" width="19.125" style="82" bestFit="1" customWidth="1"/>
    <col min="6921" max="7175" width="9" style="82"/>
    <col min="7176" max="7176" width="19.125" style="82" bestFit="1" customWidth="1"/>
    <col min="7177" max="7431" width="9" style="82"/>
    <col min="7432" max="7432" width="19.125" style="82" bestFit="1" customWidth="1"/>
    <col min="7433" max="7687" width="9" style="82"/>
    <col min="7688" max="7688" width="19.125" style="82" bestFit="1" customWidth="1"/>
    <col min="7689" max="7943" width="9" style="82"/>
    <col min="7944" max="7944" width="19.125" style="82" bestFit="1" customWidth="1"/>
    <col min="7945" max="8199" width="9" style="82"/>
    <col min="8200" max="8200" width="19.125" style="82" bestFit="1" customWidth="1"/>
    <col min="8201" max="8455" width="9" style="82"/>
    <col min="8456" max="8456" width="19.125" style="82" bestFit="1" customWidth="1"/>
    <col min="8457" max="8711" width="9" style="82"/>
    <col min="8712" max="8712" width="19.125" style="82" bestFit="1" customWidth="1"/>
    <col min="8713" max="8967" width="9" style="82"/>
    <col min="8968" max="8968" width="19.125" style="82" bestFit="1" customWidth="1"/>
    <col min="8969" max="9223" width="9" style="82"/>
    <col min="9224" max="9224" width="19.125" style="82" bestFit="1" customWidth="1"/>
    <col min="9225" max="9479" width="9" style="82"/>
    <col min="9480" max="9480" width="19.125" style="82" bestFit="1" customWidth="1"/>
    <col min="9481" max="9735" width="9" style="82"/>
    <col min="9736" max="9736" width="19.125" style="82" bestFit="1" customWidth="1"/>
    <col min="9737" max="9991" width="9" style="82"/>
    <col min="9992" max="9992" width="19.125" style="82" bestFit="1" customWidth="1"/>
    <col min="9993" max="10247" width="9" style="82"/>
    <col min="10248" max="10248" width="19.125" style="82" bestFit="1" customWidth="1"/>
    <col min="10249" max="10503" width="9" style="82"/>
    <col min="10504" max="10504" width="19.125" style="82" bestFit="1" customWidth="1"/>
    <col min="10505" max="10759" width="9" style="82"/>
    <col min="10760" max="10760" width="19.125" style="82" bestFit="1" customWidth="1"/>
    <col min="10761" max="11015" width="9" style="82"/>
    <col min="11016" max="11016" width="19.125" style="82" bestFit="1" customWidth="1"/>
    <col min="11017" max="11271" width="9" style="82"/>
    <col min="11272" max="11272" width="19.125" style="82" bestFit="1" customWidth="1"/>
    <col min="11273" max="11527" width="9" style="82"/>
    <col min="11528" max="11528" width="19.125" style="82" bestFit="1" customWidth="1"/>
    <col min="11529" max="11783" width="9" style="82"/>
    <col min="11784" max="11784" width="19.125" style="82" bestFit="1" customWidth="1"/>
    <col min="11785" max="12039" width="9" style="82"/>
    <col min="12040" max="12040" width="19.125" style="82" bestFit="1" customWidth="1"/>
    <col min="12041" max="12295" width="9" style="82"/>
    <col min="12296" max="12296" width="19.125" style="82" bestFit="1" customWidth="1"/>
    <col min="12297" max="12551" width="9" style="82"/>
    <col min="12552" max="12552" width="19.125" style="82" bestFit="1" customWidth="1"/>
    <col min="12553" max="12807" width="9" style="82"/>
    <col min="12808" max="12808" width="19.125" style="82" bestFit="1" customWidth="1"/>
    <col min="12809" max="13063" width="9" style="82"/>
    <col min="13064" max="13064" width="19.125" style="82" bestFit="1" customWidth="1"/>
    <col min="13065" max="13319" width="9" style="82"/>
    <col min="13320" max="13320" width="19.125" style="82" bestFit="1" customWidth="1"/>
    <col min="13321" max="13575" width="9" style="82"/>
    <col min="13576" max="13576" width="19.125" style="82" bestFit="1" customWidth="1"/>
    <col min="13577" max="13831" width="9" style="82"/>
    <col min="13832" max="13832" width="19.125" style="82" bestFit="1" customWidth="1"/>
    <col min="13833" max="14087" width="9" style="82"/>
    <col min="14088" max="14088" width="19.125" style="82" bestFit="1" customWidth="1"/>
    <col min="14089" max="14343" width="9" style="82"/>
    <col min="14344" max="14344" width="19.125" style="82" bestFit="1" customWidth="1"/>
    <col min="14345" max="14599" width="9" style="82"/>
    <col min="14600" max="14600" width="19.125" style="82" bestFit="1" customWidth="1"/>
    <col min="14601" max="14855" width="9" style="82"/>
    <col min="14856" max="14856" width="19.125" style="82" bestFit="1" customWidth="1"/>
    <col min="14857" max="15111" width="9" style="82"/>
    <col min="15112" max="15112" width="19.125" style="82" bestFit="1" customWidth="1"/>
    <col min="15113" max="15367" width="9" style="82"/>
    <col min="15368" max="15368" width="19.125" style="82" bestFit="1" customWidth="1"/>
    <col min="15369" max="15623" width="9" style="82"/>
    <col min="15624" max="15624" width="19.125" style="82" bestFit="1" customWidth="1"/>
    <col min="15625" max="15879" width="9" style="82"/>
    <col min="15880" max="15880" width="19.125" style="82" bestFit="1" customWidth="1"/>
    <col min="15881" max="16135" width="9" style="82"/>
    <col min="16136" max="16136" width="19.125" style="82" bestFit="1" customWidth="1"/>
    <col min="16137" max="16384" width="9" style="82"/>
  </cols>
  <sheetData>
    <row r="1" spans="1:8">
      <c r="A1" s="80"/>
      <c r="B1" s="80"/>
      <c r="C1" s="81"/>
      <c r="D1" s="81"/>
      <c r="E1" s="81"/>
      <c r="F1" s="81"/>
      <c r="G1" s="81"/>
      <c r="H1" s="81"/>
    </row>
    <row r="2" spans="1:8" ht="22.5">
      <c r="A2" s="691" t="s">
        <v>93</v>
      </c>
      <c r="B2" s="691"/>
      <c r="C2" s="691"/>
      <c r="D2" s="691"/>
      <c r="E2" s="692" t="s">
        <v>94</v>
      </c>
      <c r="F2" s="692"/>
      <c r="G2" s="692"/>
      <c r="H2" s="692"/>
    </row>
    <row r="3" spans="1:8">
      <c r="A3" s="83"/>
      <c r="B3" s="84"/>
      <c r="C3" s="85"/>
      <c r="D3" s="85"/>
      <c r="E3" s="85"/>
      <c r="F3" s="85"/>
      <c r="G3" s="81"/>
      <c r="H3" s="85"/>
    </row>
    <row r="4" spans="1:8" ht="15" thickBot="1">
      <c r="A4" s="86" t="s">
        <v>95</v>
      </c>
      <c r="B4" s="87"/>
      <c r="C4" s="88"/>
      <c r="D4" s="87"/>
      <c r="E4" s="88"/>
      <c r="F4" s="88"/>
      <c r="G4" s="88"/>
      <c r="H4" s="89" t="s">
        <v>96</v>
      </c>
    </row>
    <row r="5" spans="1:8">
      <c r="A5" s="693" t="s">
        <v>97</v>
      </c>
      <c r="B5" s="696" t="s">
        <v>87</v>
      </c>
      <c r="C5" s="696" t="s">
        <v>63</v>
      </c>
      <c r="D5" s="696" t="s">
        <v>61</v>
      </c>
      <c r="E5" s="696" t="s">
        <v>59</v>
      </c>
      <c r="F5" s="696" t="s">
        <v>57</v>
      </c>
      <c r="G5" s="696" t="s">
        <v>98</v>
      </c>
      <c r="H5" s="698" t="s">
        <v>99</v>
      </c>
    </row>
    <row r="6" spans="1:8">
      <c r="A6" s="694"/>
      <c r="B6" s="697"/>
      <c r="C6" s="697"/>
      <c r="D6" s="697"/>
      <c r="E6" s="697"/>
      <c r="F6" s="697"/>
      <c r="G6" s="697"/>
      <c r="H6" s="699"/>
    </row>
    <row r="7" spans="1:8">
      <c r="A7" s="694"/>
      <c r="B7" s="697" t="s">
        <v>100</v>
      </c>
      <c r="C7" s="697" t="s">
        <v>101</v>
      </c>
      <c r="D7" s="697" t="s">
        <v>102</v>
      </c>
      <c r="E7" s="697" t="s">
        <v>103</v>
      </c>
      <c r="F7" s="702" t="s">
        <v>104</v>
      </c>
      <c r="G7" s="689" t="s">
        <v>105</v>
      </c>
      <c r="H7" s="699"/>
    </row>
    <row r="8" spans="1:8">
      <c r="A8" s="695"/>
      <c r="B8" s="701" t="s">
        <v>78</v>
      </c>
      <c r="C8" s="701"/>
      <c r="D8" s="701"/>
      <c r="E8" s="701"/>
      <c r="F8" s="701"/>
      <c r="G8" s="690"/>
      <c r="H8" s="700"/>
    </row>
    <row r="9" spans="1:8">
      <c r="A9" s="635">
        <v>2010</v>
      </c>
      <c r="B9" s="637">
        <v>28379</v>
      </c>
      <c r="C9" s="638">
        <v>18441</v>
      </c>
      <c r="D9" s="638">
        <v>7776</v>
      </c>
      <c r="E9" s="638">
        <v>714</v>
      </c>
      <c r="F9" s="638">
        <v>1058</v>
      </c>
      <c r="G9" s="639">
        <v>390</v>
      </c>
      <c r="H9" s="635">
        <v>2010</v>
      </c>
    </row>
    <row r="10" spans="1:8">
      <c r="A10" s="636">
        <v>2015</v>
      </c>
      <c r="B10" s="640">
        <v>31906</v>
      </c>
      <c r="C10" s="634">
        <v>17872</v>
      </c>
      <c r="D10" s="634">
        <v>11150</v>
      </c>
      <c r="E10" s="634">
        <v>582</v>
      </c>
      <c r="F10" s="634">
        <v>1591</v>
      </c>
      <c r="G10" s="641">
        <v>711</v>
      </c>
      <c r="H10" s="636">
        <v>2015</v>
      </c>
    </row>
    <row r="11" spans="1:8" ht="27">
      <c r="A11" s="635" t="s">
        <v>106</v>
      </c>
      <c r="B11" s="642">
        <v>332</v>
      </c>
      <c r="C11" s="90">
        <v>97</v>
      </c>
      <c r="D11" s="90">
        <v>81</v>
      </c>
      <c r="E11" s="90" t="s">
        <v>56</v>
      </c>
      <c r="F11" s="90">
        <v>147</v>
      </c>
      <c r="G11" s="643">
        <v>7</v>
      </c>
      <c r="H11" s="635" t="s">
        <v>107</v>
      </c>
    </row>
    <row r="12" spans="1:8" ht="27">
      <c r="A12" s="635" t="s">
        <v>108</v>
      </c>
      <c r="B12" s="642">
        <v>2684</v>
      </c>
      <c r="C12" s="90">
        <v>1443</v>
      </c>
      <c r="D12" s="90">
        <v>997</v>
      </c>
      <c r="E12" s="90">
        <v>35</v>
      </c>
      <c r="F12" s="90">
        <v>157</v>
      </c>
      <c r="G12" s="643">
        <v>52</v>
      </c>
      <c r="H12" s="635" t="s">
        <v>109</v>
      </c>
    </row>
    <row r="13" spans="1:8" ht="27">
      <c r="A13" s="635" t="s">
        <v>110</v>
      </c>
      <c r="B13" s="642">
        <v>7227</v>
      </c>
      <c r="C13" s="90">
        <v>2989</v>
      </c>
      <c r="D13" s="90">
        <v>3498</v>
      </c>
      <c r="E13" s="90">
        <v>232</v>
      </c>
      <c r="F13" s="90">
        <v>419</v>
      </c>
      <c r="G13" s="643">
        <v>89</v>
      </c>
      <c r="H13" s="635" t="s">
        <v>111</v>
      </c>
    </row>
    <row r="14" spans="1:8" ht="27">
      <c r="A14" s="635" t="s">
        <v>112</v>
      </c>
      <c r="B14" s="642">
        <v>11867</v>
      </c>
      <c r="C14" s="90">
        <v>4777</v>
      </c>
      <c r="D14" s="90">
        <v>5867</v>
      </c>
      <c r="E14" s="90">
        <v>259</v>
      </c>
      <c r="F14" s="90">
        <v>832</v>
      </c>
      <c r="G14" s="643">
        <v>132</v>
      </c>
      <c r="H14" s="635" t="s">
        <v>113</v>
      </c>
    </row>
    <row r="15" spans="1:8" ht="27">
      <c r="A15" s="635" t="s">
        <v>114</v>
      </c>
      <c r="B15" s="642">
        <v>4460</v>
      </c>
      <c r="C15" s="90">
        <v>4303</v>
      </c>
      <c r="D15" s="90">
        <v>12</v>
      </c>
      <c r="E15" s="90">
        <v>8</v>
      </c>
      <c r="F15" s="90">
        <v>29</v>
      </c>
      <c r="G15" s="643">
        <v>108</v>
      </c>
      <c r="H15" s="635" t="s">
        <v>115</v>
      </c>
    </row>
    <row r="16" spans="1:8" ht="27">
      <c r="A16" s="635" t="s">
        <v>116</v>
      </c>
      <c r="B16" s="642">
        <v>2910</v>
      </c>
      <c r="C16" s="90">
        <v>2156</v>
      </c>
      <c r="D16" s="90">
        <v>570</v>
      </c>
      <c r="E16" s="90">
        <v>47</v>
      </c>
      <c r="F16" s="90">
        <v>7</v>
      </c>
      <c r="G16" s="643">
        <v>130</v>
      </c>
      <c r="H16" s="635" t="s">
        <v>117</v>
      </c>
    </row>
    <row r="17" spans="1:8" ht="27">
      <c r="A17" s="635" t="s">
        <v>118</v>
      </c>
      <c r="B17" s="642">
        <v>1250</v>
      </c>
      <c r="C17" s="90">
        <v>1024</v>
      </c>
      <c r="D17" s="90">
        <v>125</v>
      </c>
      <c r="E17" s="90" t="s">
        <v>56</v>
      </c>
      <c r="F17" s="90" t="s">
        <v>56</v>
      </c>
      <c r="G17" s="643">
        <v>100</v>
      </c>
      <c r="H17" s="635" t="s">
        <v>119</v>
      </c>
    </row>
    <row r="18" spans="1:8" ht="27">
      <c r="A18" s="635" t="s">
        <v>120</v>
      </c>
      <c r="B18" s="642">
        <v>640</v>
      </c>
      <c r="C18" s="90">
        <v>573</v>
      </c>
      <c r="D18" s="90" t="s">
        <v>56</v>
      </c>
      <c r="E18" s="90" t="s">
        <v>56</v>
      </c>
      <c r="F18" s="90" t="s">
        <v>56</v>
      </c>
      <c r="G18" s="643">
        <v>67</v>
      </c>
      <c r="H18" s="635" t="s">
        <v>121</v>
      </c>
    </row>
    <row r="19" spans="1:8" ht="27" customHeight="1" thickBot="1">
      <c r="A19" s="635" t="s">
        <v>122</v>
      </c>
      <c r="B19" s="644">
        <v>536</v>
      </c>
      <c r="C19" s="645">
        <v>510</v>
      </c>
      <c r="D19" s="645" t="s">
        <v>56</v>
      </c>
      <c r="E19" s="645" t="s">
        <v>56</v>
      </c>
      <c r="F19" s="645" t="s">
        <v>56</v>
      </c>
      <c r="G19" s="646">
        <v>26</v>
      </c>
      <c r="H19" s="635" t="s">
        <v>123</v>
      </c>
    </row>
    <row r="20" spans="1:8">
      <c r="A20" s="91" t="s">
        <v>124</v>
      </c>
      <c r="B20" s="91"/>
      <c r="C20" s="92"/>
      <c r="D20" s="92"/>
      <c r="E20" s="92"/>
      <c r="F20" s="92"/>
      <c r="G20" s="93"/>
      <c r="H20" s="94" t="s">
        <v>125</v>
      </c>
    </row>
    <row r="21" spans="1:8">
      <c r="A21" s="95" t="s">
        <v>126</v>
      </c>
      <c r="B21" s="87"/>
      <c r="C21" s="88"/>
      <c r="D21" s="88"/>
      <c r="E21" s="88"/>
      <c r="F21" s="88"/>
      <c r="G21" s="88"/>
      <c r="H21" s="88"/>
    </row>
  </sheetData>
  <mergeCells count="16">
    <mergeCell ref="G7:G8"/>
    <mergeCell ref="A2:D2"/>
    <mergeCell ref="E2:H2"/>
    <mergeCell ref="A5:A8"/>
    <mergeCell ref="B5:B6"/>
    <mergeCell ref="C5:C6"/>
    <mergeCell ref="D5:D6"/>
    <mergeCell ref="E5:E6"/>
    <mergeCell ref="F5:F6"/>
    <mergeCell ref="G5:G6"/>
    <mergeCell ref="H5:H8"/>
    <mergeCell ref="B7:B8"/>
    <mergeCell ref="C7:C8"/>
    <mergeCell ref="D7:D8"/>
    <mergeCell ref="E7:E8"/>
    <mergeCell ref="F7:F8"/>
  </mergeCells>
  <phoneticPr fontId="4" type="noConversion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47"/>
  <sheetViews>
    <sheetView showGridLines="0" view="pageBreakPreview" topLeftCell="A10" zoomScaleNormal="100" zoomScaleSheetLayoutView="75" workbookViewId="0">
      <selection activeCell="U35" sqref="U35"/>
    </sheetView>
  </sheetViews>
  <sheetFormatPr defaultRowHeight="15.75"/>
  <cols>
    <col min="1" max="2" width="10.625" style="150" customWidth="1"/>
    <col min="3" max="9" width="10.625" style="151" customWidth="1"/>
    <col min="10" max="17" width="10.625" style="39" customWidth="1"/>
    <col min="18" max="18" width="10.625" style="152" customWidth="1"/>
    <col min="19" max="20" width="10.625" style="38" customWidth="1"/>
    <col min="21" max="35" width="10.625" style="39" customWidth="1"/>
    <col min="36" max="36" width="10.625" style="152" customWidth="1"/>
    <col min="37" max="16384" width="9" style="39"/>
  </cols>
  <sheetData>
    <row r="1" spans="1:36" s="99" customFormat="1" ht="35.1" customHeight="1">
      <c r="A1" s="96"/>
      <c r="B1" s="97"/>
      <c r="C1" s="98"/>
      <c r="D1" s="98"/>
      <c r="E1" s="98"/>
      <c r="F1" s="98"/>
      <c r="G1" s="98"/>
      <c r="H1" s="98"/>
      <c r="I1" s="98"/>
      <c r="R1" s="100"/>
      <c r="S1" s="101"/>
      <c r="T1" s="102"/>
      <c r="AJ1" s="100"/>
    </row>
    <row r="2" spans="1:36" s="4" customFormat="1" ht="20.25">
      <c r="A2" s="736" t="s">
        <v>127</v>
      </c>
      <c r="B2" s="736"/>
      <c r="C2" s="736"/>
      <c r="D2" s="736"/>
      <c r="E2" s="736"/>
      <c r="F2" s="736"/>
      <c r="G2" s="736"/>
      <c r="H2" s="736"/>
      <c r="I2" s="736"/>
      <c r="J2" s="737" t="s">
        <v>128</v>
      </c>
      <c r="K2" s="737"/>
      <c r="L2" s="737"/>
      <c r="M2" s="737"/>
      <c r="N2" s="737"/>
      <c r="O2" s="737"/>
      <c r="P2" s="737"/>
      <c r="Q2" s="737"/>
      <c r="R2" s="737"/>
      <c r="S2" s="661" t="s">
        <v>129</v>
      </c>
      <c r="T2" s="661"/>
      <c r="U2" s="661"/>
      <c r="V2" s="661"/>
      <c r="W2" s="661"/>
      <c r="X2" s="661"/>
      <c r="Y2" s="661"/>
      <c r="Z2" s="661"/>
      <c r="AA2" s="661"/>
      <c r="AB2" s="737" t="s">
        <v>130</v>
      </c>
      <c r="AC2" s="737"/>
      <c r="AD2" s="737"/>
      <c r="AE2" s="737"/>
      <c r="AF2" s="737"/>
      <c r="AG2" s="737"/>
      <c r="AH2" s="737"/>
      <c r="AI2" s="737"/>
      <c r="AJ2" s="737"/>
    </row>
    <row r="3" spans="1:36" s="3" customFormat="1" ht="12">
      <c r="A3" s="103"/>
      <c r="B3" s="103"/>
      <c r="C3" s="103"/>
      <c r="D3" s="103"/>
      <c r="E3" s="103"/>
      <c r="F3" s="103"/>
      <c r="G3" s="103"/>
      <c r="H3" s="103"/>
      <c r="I3" s="103"/>
      <c r="J3" s="104"/>
      <c r="K3" s="104"/>
      <c r="L3" s="104"/>
      <c r="M3" s="104"/>
      <c r="N3" s="104"/>
      <c r="O3" s="104"/>
      <c r="P3" s="104"/>
      <c r="Q3" s="104"/>
      <c r="R3" s="104"/>
      <c r="S3" s="105"/>
      <c r="T3" s="105"/>
      <c r="U3" s="106"/>
      <c r="V3" s="106"/>
      <c r="W3" s="106"/>
      <c r="X3" s="106"/>
      <c r="Y3" s="106"/>
      <c r="Z3" s="106"/>
      <c r="AA3" s="106"/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36" s="8" customFormat="1" ht="14.25" thickBot="1">
      <c r="A4" s="107" t="s">
        <v>131</v>
      </c>
      <c r="B4" s="107"/>
      <c r="C4" s="107"/>
      <c r="D4" s="107"/>
      <c r="E4" s="107"/>
      <c r="F4" s="107"/>
      <c r="G4" s="107"/>
      <c r="H4" s="107"/>
      <c r="I4" s="107"/>
      <c r="R4" s="9" t="s">
        <v>132</v>
      </c>
      <c r="S4" s="8" t="s">
        <v>131</v>
      </c>
      <c r="AJ4" s="9" t="s">
        <v>132</v>
      </c>
    </row>
    <row r="5" spans="1:36" s="108" customFormat="1" ht="29.25" customHeight="1">
      <c r="A5" s="738" t="s">
        <v>133</v>
      </c>
      <c r="B5" s="739"/>
      <c r="C5" s="743" t="s">
        <v>134</v>
      </c>
      <c r="D5" s="744"/>
      <c r="E5" s="744"/>
      <c r="F5" s="744"/>
      <c r="G5" s="744"/>
      <c r="H5" s="744"/>
      <c r="I5" s="745"/>
      <c r="J5" s="746" t="s">
        <v>135</v>
      </c>
      <c r="K5" s="747"/>
      <c r="L5" s="747"/>
      <c r="M5" s="747"/>
      <c r="N5" s="747"/>
      <c r="O5" s="747"/>
      <c r="P5" s="748"/>
      <c r="Q5" s="749" t="s">
        <v>136</v>
      </c>
      <c r="R5" s="746"/>
      <c r="S5" s="738" t="s">
        <v>133</v>
      </c>
      <c r="T5" s="739"/>
      <c r="U5" s="754" t="s">
        <v>137</v>
      </c>
      <c r="V5" s="747"/>
      <c r="W5" s="747"/>
      <c r="X5" s="747"/>
      <c r="Y5" s="747"/>
      <c r="Z5" s="747"/>
      <c r="AA5" s="748"/>
      <c r="AB5" s="746" t="s">
        <v>138</v>
      </c>
      <c r="AC5" s="747"/>
      <c r="AD5" s="747"/>
      <c r="AE5" s="747"/>
      <c r="AF5" s="747"/>
      <c r="AG5" s="747"/>
      <c r="AH5" s="748"/>
      <c r="AI5" s="749" t="s">
        <v>136</v>
      </c>
      <c r="AJ5" s="746"/>
    </row>
    <row r="6" spans="1:36" s="108" customFormat="1" ht="18.75" customHeight="1">
      <c r="A6" s="740"/>
      <c r="B6" s="715"/>
      <c r="C6" s="109"/>
      <c r="D6" s="109" t="s">
        <v>139</v>
      </c>
      <c r="E6" s="109" t="s">
        <v>140</v>
      </c>
      <c r="F6" s="109" t="s">
        <v>141</v>
      </c>
      <c r="G6" s="109" t="s">
        <v>142</v>
      </c>
      <c r="H6" s="109" t="s">
        <v>143</v>
      </c>
      <c r="I6" s="110" t="s">
        <v>144</v>
      </c>
      <c r="J6" s="111"/>
      <c r="K6" s="109" t="s">
        <v>139</v>
      </c>
      <c r="L6" s="109" t="s">
        <v>140</v>
      </c>
      <c r="M6" s="111" t="s">
        <v>145</v>
      </c>
      <c r="N6" s="111" t="s">
        <v>146</v>
      </c>
      <c r="O6" s="111" t="s">
        <v>143</v>
      </c>
      <c r="P6" s="112" t="s">
        <v>144</v>
      </c>
      <c r="Q6" s="750"/>
      <c r="R6" s="751"/>
      <c r="S6" s="740"/>
      <c r="T6" s="715"/>
      <c r="U6" s="113"/>
      <c r="V6" s="109" t="s">
        <v>139</v>
      </c>
      <c r="W6" s="109" t="s">
        <v>140</v>
      </c>
      <c r="X6" s="113" t="s">
        <v>147</v>
      </c>
      <c r="Y6" s="113" t="s">
        <v>146</v>
      </c>
      <c r="Z6" s="113" t="s">
        <v>143</v>
      </c>
      <c r="AA6" s="111" t="s">
        <v>144</v>
      </c>
      <c r="AB6" s="113"/>
      <c r="AC6" s="109" t="s">
        <v>139</v>
      </c>
      <c r="AD6" s="109" t="s">
        <v>140</v>
      </c>
      <c r="AE6" s="113" t="s">
        <v>147</v>
      </c>
      <c r="AF6" s="113" t="s">
        <v>146</v>
      </c>
      <c r="AG6" s="113" t="s">
        <v>143</v>
      </c>
      <c r="AH6" s="114" t="s">
        <v>144</v>
      </c>
      <c r="AI6" s="750"/>
      <c r="AJ6" s="751"/>
    </row>
    <row r="7" spans="1:36" s="108" customFormat="1" ht="18.75" customHeight="1">
      <c r="A7" s="740"/>
      <c r="B7" s="715"/>
      <c r="C7" s="730"/>
      <c r="D7" s="115"/>
      <c r="E7" s="115"/>
      <c r="F7" s="732" t="s">
        <v>148</v>
      </c>
      <c r="G7" s="732" t="s">
        <v>149</v>
      </c>
      <c r="H7" s="730" t="s">
        <v>150</v>
      </c>
      <c r="I7" s="730" t="s">
        <v>151</v>
      </c>
      <c r="J7" s="730"/>
      <c r="K7" s="115"/>
      <c r="L7" s="115"/>
      <c r="M7" s="732" t="s">
        <v>148</v>
      </c>
      <c r="N7" s="732" t="s">
        <v>149</v>
      </c>
      <c r="O7" s="730" t="s">
        <v>150</v>
      </c>
      <c r="P7" s="730" t="s">
        <v>151</v>
      </c>
      <c r="Q7" s="750"/>
      <c r="R7" s="751"/>
      <c r="S7" s="740"/>
      <c r="T7" s="715"/>
      <c r="U7" s="734"/>
      <c r="V7" s="115"/>
      <c r="W7" s="115"/>
      <c r="X7" s="732" t="s">
        <v>148</v>
      </c>
      <c r="Y7" s="732" t="s">
        <v>149</v>
      </c>
      <c r="Z7" s="730" t="s">
        <v>150</v>
      </c>
      <c r="AA7" s="730" t="s">
        <v>151</v>
      </c>
      <c r="AB7" s="734"/>
      <c r="AC7" s="115"/>
      <c r="AD7" s="115"/>
      <c r="AE7" s="732" t="s">
        <v>148</v>
      </c>
      <c r="AF7" s="732" t="s">
        <v>149</v>
      </c>
      <c r="AG7" s="730" t="s">
        <v>150</v>
      </c>
      <c r="AH7" s="730" t="s">
        <v>151</v>
      </c>
      <c r="AI7" s="750"/>
      <c r="AJ7" s="751"/>
    </row>
    <row r="8" spans="1:36" s="108" customFormat="1" ht="28.5" customHeight="1">
      <c r="A8" s="741"/>
      <c r="B8" s="742"/>
      <c r="C8" s="731"/>
      <c r="D8" s="116" t="s">
        <v>152</v>
      </c>
      <c r="E8" s="117" t="s">
        <v>153</v>
      </c>
      <c r="F8" s="731"/>
      <c r="G8" s="733"/>
      <c r="H8" s="731"/>
      <c r="I8" s="731"/>
      <c r="J8" s="731"/>
      <c r="K8" s="116" t="s">
        <v>152</v>
      </c>
      <c r="L8" s="117" t="s">
        <v>153</v>
      </c>
      <c r="M8" s="731"/>
      <c r="N8" s="733"/>
      <c r="O8" s="731"/>
      <c r="P8" s="731"/>
      <c r="Q8" s="752"/>
      <c r="R8" s="753"/>
      <c r="S8" s="741"/>
      <c r="T8" s="742"/>
      <c r="U8" s="735"/>
      <c r="V8" s="116" t="s">
        <v>152</v>
      </c>
      <c r="W8" s="117" t="s">
        <v>153</v>
      </c>
      <c r="X8" s="731"/>
      <c r="Y8" s="733"/>
      <c r="Z8" s="731"/>
      <c r="AA8" s="731"/>
      <c r="AB8" s="735"/>
      <c r="AC8" s="116" t="s">
        <v>152</v>
      </c>
      <c r="AD8" s="117" t="s">
        <v>153</v>
      </c>
      <c r="AE8" s="731"/>
      <c r="AF8" s="733"/>
      <c r="AG8" s="731"/>
      <c r="AH8" s="731"/>
      <c r="AI8" s="752"/>
      <c r="AJ8" s="753"/>
    </row>
    <row r="9" spans="1:36" s="108" customFormat="1" ht="19.5" customHeight="1">
      <c r="A9" s="727" t="s">
        <v>154</v>
      </c>
      <c r="B9" s="109" t="s">
        <v>155</v>
      </c>
      <c r="C9" s="118">
        <v>1083</v>
      </c>
      <c r="D9" s="32">
        <v>299</v>
      </c>
      <c r="E9" s="32">
        <v>610</v>
      </c>
      <c r="F9" s="32">
        <v>113</v>
      </c>
      <c r="G9" s="32">
        <v>3</v>
      </c>
      <c r="H9" s="32">
        <v>55</v>
      </c>
      <c r="I9" s="32">
        <v>3</v>
      </c>
      <c r="J9" s="32">
        <v>737</v>
      </c>
      <c r="K9" s="32">
        <v>246</v>
      </c>
      <c r="L9" s="32">
        <v>370</v>
      </c>
      <c r="M9" s="32">
        <v>76</v>
      </c>
      <c r="N9" s="32">
        <v>0</v>
      </c>
      <c r="O9" s="32">
        <v>42</v>
      </c>
      <c r="P9" s="32">
        <v>3</v>
      </c>
      <c r="Q9" s="728" t="s">
        <v>156</v>
      </c>
      <c r="R9" s="119" t="s">
        <v>157</v>
      </c>
      <c r="S9" s="729">
        <v>2011</v>
      </c>
      <c r="T9" s="111" t="s">
        <v>155</v>
      </c>
      <c r="U9" s="32">
        <v>322</v>
      </c>
      <c r="V9" s="32">
        <v>38</v>
      </c>
      <c r="W9" s="32">
        <v>238</v>
      </c>
      <c r="X9" s="32">
        <v>30</v>
      </c>
      <c r="Y9" s="32">
        <v>3</v>
      </c>
      <c r="Z9" s="32">
        <v>13</v>
      </c>
      <c r="AA9" s="32">
        <v>0</v>
      </c>
      <c r="AB9" s="32">
        <v>24</v>
      </c>
      <c r="AC9" s="32">
        <v>15</v>
      </c>
      <c r="AD9" s="32">
        <v>2</v>
      </c>
      <c r="AE9" s="32">
        <v>7</v>
      </c>
      <c r="AF9" s="32">
        <v>0</v>
      </c>
      <c r="AG9" s="32">
        <v>0</v>
      </c>
      <c r="AH9" s="32">
        <v>0</v>
      </c>
      <c r="AI9" s="728" t="s">
        <v>156</v>
      </c>
      <c r="AJ9" s="119" t="s">
        <v>157</v>
      </c>
    </row>
    <row r="10" spans="1:36" s="108" customFormat="1" ht="19.5" customHeight="1">
      <c r="A10" s="716"/>
      <c r="B10" s="109" t="s">
        <v>158</v>
      </c>
      <c r="C10" s="118">
        <v>630423</v>
      </c>
      <c r="D10" s="120">
        <v>407746</v>
      </c>
      <c r="E10" s="120">
        <v>203157</v>
      </c>
      <c r="F10" s="120">
        <v>9766</v>
      </c>
      <c r="G10" s="120">
        <v>4565</v>
      </c>
      <c r="H10" s="120">
        <v>4820</v>
      </c>
      <c r="I10" s="120">
        <v>369</v>
      </c>
      <c r="J10" s="120">
        <v>536560</v>
      </c>
      <c r="K10" s="120">
        <v>385311</v>
      </c>
      <c r="L10" s="120">
        <v>139377</v>
      </c>
      <c r="M10" s="32">
        <v>7476</v>
      </c>
      <c r="N10" s="32">
        <v>0</v>
      </c>
      <c r="O10" s="32">
        <v>4027</v>
      </c>
      <c r="P10" s="32">
        <v>369</v>
      </c>
      <c r="Q10" s="718"/>
      <c r="R10" s="119" t="s">
        <v>159</v>
      </c>
      <c r="S10" s="718"/>
      <c r="T10" s="111" t="s">
        <v>158</v>
      </c>
      <c r="U10" s="120">
        <v>86947</v>
      </c>
      <c r="V10" s="120">
        <v>16498</v>
      </c>
      <c r="W10" s="32">
        <v>63288</v>
      </c>
      <c r="X10" s="32">
        <v>1803</v>
      </c>
      <c r="Y10" s="32">
        <v>4565</v>
      </c>
      <c r="Z10" s="32">
        <v>793</v>
      </c>
      <c r="AA10" s="32">
        <v>0</v>
      </c>
      <c r="AB10" s="32">
        <v>6916</v>
      </c>
      <c r="AC10" s="32">
        <v>5937</v>
      </c>
      <c r="AD10" s="32">
        <v>492</v>
      </c>
      <c r="AE10" s="32">
        <v>487</v>
      </c>
      <c r="AF10" s="32">
        <v>0</v>
      </c>
      <c r="AG10" s="32">
        <v>0</v>
      </c>
      <c r="AH10" s="32">
        <v>0</v>
      </c>
      <c r="AI10" s="718"/>
      <c r="AJ10" s="119" t="s">
        <v>159</v>
      </c>
    </row>
    <row r="11" spans="1:36" s="108" customFormat="1" ht="19.5" customHeight="1">
      <c r="A11" s="715" t="s">
        <v>160</v>
      </c>
      <c r="B11" s="109" t="s">
        <v>155</v>
      </c>
      <c r="C11" s="118">
        <v>1018</v>
      </c>
      <c r="D11" s="32">
        <v>238</v>
      </c>
      <c r="E11" s="32">
        <v>640</v>
      </c>
      <c r="F11" s="32">
        <v>82</v>
      </c>
      <c r="G11" s="32">
        <v>9</v>
      </c>
      <c r="H11" s="32">
        <v>49</v>
      </c>
      <c r="I11" s="32">
        <v>0</v>
      </c>
      <c r="J11" s="32">
        <v>635</v>
      </c>
      <c r="K11" s="32">
        <v>198</v>
      </c>
      <c r="L11" s="32">
        <v>331</v>
      </c>
      <c r="M11" s="32">
        <v>57</v>
      </c>
      <c r="N11" s="32">
        <v>3</v>
      </c>
      <c r="O11" s="32">
        <v>46</v>
      </c>
      <c r="P11" s="32">
        <v>0</v>
      </c>
      <c r="Q11" s="719" t="s">
        <v>161</v>
      </c>
      <c r="R11" s="119" t="s">
        <v>157</v>
      </c>
      <c r="S11" s="717">
        <v>2012</v>
      </c>
      <c r="T11" s="111" t="s">
        <v>155</v>
      </c>
      <c r="U11" s="32">
        <v>363</v>
      </c>
      <c r="V11" s="32">
        <v>31</v>
      </c>
      <c r="W11" s="32">
        <v>305</v>
      </c>
      <c r="X11" s="32">
        <v>20</v>
      </c>
      <c r="Y11" s="32">
        <v>6</v>
      </c>
      <c r="Z11" s="32">
        <v>1</v>
      </c>
      <c r="AA11" s="32">
        <v>0</v>
      </c>
      <c r="AB11" s="32">
        <v>20</v>
      </c>
      <c r="AC11" s="32">
        <v>9</v>
      </c>
      <c r="AD11" s="32">
        <v>4</v>
      </c>
      <c r="AE11" s="32">
        <v>5</v>
      </c>
      <c r="AF11" s="32">
        <v>0</v>
      </c>
      <c r="AG11" s="32">
        <v>2</v>
      </c>
      <c r="AH11" s="32">
        <v>0</v>
      </c>
      <c r="AI11" s="719" t="s">
        <v>161</v>
      </c>
      <c r="AJ11" s="119" t="s">
        <v>157</v>
      </c>
    </row>
    <row r="12" spans="1:36" s="108" customFormat="1" ht="19.5" customHeight="1">
      <c r="A12" s="716"/>
      <c r="B12" s="109" t="s">
        <v>158</v>
      </c>
      <c r="C12" s="118">
        <v>339514</v>
      </c>
      <c r="D12" s="120">
        <v>122104</v>
      </c>
      <c r="E12" s="120">
        <v>206371</v>
      </c>
      <c r="F12" s="120">
        <v>6859</v>
      </c>
      <c r="G12" s="120">
        <v>-1206</v>
      </c>
      <c r="H12" s="120">
        <v>5386</v>
      </c>
      <c r="I12" s="120">
        <v>0</v>
      </c>
      <c r="J12" s="120">
        <v>244283</v>
      </c>
      <c r="K12" s="120">
        <v>107306</v>
      </c>
      <c r="L12" s="120">
        <v>125452</v>
      </c>
      <c r="M12" s="32">
        <v>5294</v>
      </c>
      <c r="N12" s="32">
        <v>1409</v>
      </c>
      <c r="O12" s="32">
        <v>4822</v>
      </c>
      <c r="P12" s="32">
        <v>0</v>
      </c>
      <c r="Q12" s="718"/>
      <c r="R12" s="119" t="s">
        <v>159</v>
      </c>
      <c r="S12" s="718"/>
      <c r="T12" s="111" t="s">
        <v>158</v>
      </c>
      <c r="U12" s="120">
        <v>91620</v>
      </c>
      <c r="V12" s="120">
        <v>12438</v>
      </c>
      <c r="W12" s="32">
        <v>80406</v>
      </c>
      <c r="X12" s="32">
        <v>1106</v>
      </c>
      <c r="Y12" s="32">
        <v>-2615</v>
      </c>
      <c r="Z12" s="32">
        <v>285</v>
      </c>
      <c r="AA12" s="32">
        <v>0</v>
      </c>
      <c r="AB12" s="32">
        <v>3611</v>
      </c>
      <c r="AC12" s="32">
        <v>2360</v>
      </c>
      <c r="AD12" s="32">
        <v>513</v>
      </c>
      <c r="AE12" s="32">
        <v>459</v>
      </c>
      <c r="AF12" s="32">
        <v>0</v>
      </c>
      <c r="AG12" s="32">
        <v>279</v>
      </c>
      <c r="AH12" s="32">
        <v>0</v>
      </c>
      <c r="AI12" s="718"/>
      <c r="AJ12" s="119" t="s">
        <v>159</v>
      </c>
    </row>
    <row r="13" spans="1:36" s="108" customFormat="1" ht="19.5" customHeight="1">
      <c r="A13" s="715" t="s">
        <v>162</v>
      </c>
      <c r="B13" s="109" t="s">
        <v>155</v>
      </c>
      <c r="C13" s="118">
        <v>859</v>
      </c>
      <c r="D13" s="120">
        <v>297</v>
      </c>
      <c r="E13" s="120">
        <v>467</v>
      </c>
      <c r="F13" s="120">
        <v>87</v>
      </c>
      <c r="G13" s="120">
        <v>7</v>
      </c>
      <c r="H13" s="120">
        <v>0</v>
      </c>
      <c r="I13" s="120">
        <v>1</v>
      </c>
      <c r="J13" s="120">
        <v>0</v>
      </c>
      <c r="K13" s="120">
        <v>252</v>
      </c>
      <c r="L13" s="120">
        <v>302</v>
      </c>
      <c r="M13" s="32">
        <v>48</v>
      </c>
      <c r="N13" s="32">
        <v>2</v>
      </c>
      <c r="O13" s="32">
        <v>0</v>
      </c>
      <c r="P13" s="121">
        <v>1</v>
      </c>
      <c r="Q13" s="715" t="s">
        <v>163</v>
      </c>
      <c r="R13" s="119" t="s">
        <v>157</v>
      </c>
      <c r="S13" s="717">
        <v>2013</v>
      </c>
      <c r="T13" s="111" t="s">
        <v>155</v>
      </c>
      <c r="U13" s="120">
        <v>232</v>
      </c>
      <c r="V13" s="120">
        <v>28</v>
      </c>
      <c r="W13" s="32">
        <v>162</v>
      </c>
      <c r="X13" s="32">
        <v>34</v>
      </c>
      <c r="Y13" s="32">
        <v>3</v>
      </c>
      <c r="Z13" s="32">
        <v>5</v>
      </c>
      <c r="AA13" s="32">
        <v>0</v>
      </c>
      <c r="AB13" s="32">
        <v>31</v>
      </c>
      <c r="AC13" s="32">
        <v>17</v>
      </c>
      <c r="AD13" s="32">
        <v>3</v>
      </c>
      <c r="AE13" s="32">
        <v>5</v>
      </c>
      <c r="AF13" s="32">
        <v>2</v>
      </c>
      <c r="AG13" s="32">
        <v>4</v>
      </c>
      <c r="AH13" s="32">
        <v>0</v>
      </c>
      <c r="AI13" s="719" t="s">
        <v>163</v>
      </c>
      <c r="AJ13" s="119" t="s">
        <v>157</v>
      </c>
    </row>
    <row r="14" spans="1:36" s="108" customFormat="1" ht="19.5" customHeight="1">
      <c r="A14" s="716"/>
      <c r="B14" s="109" t="s">
        <v>158</v>
      </c>
      <c r="C14" s="118">
        <v>693933</v>
      </c>
      <c r="D14" s="120">
        <v>566692</v>
      </c>
      <c r="E14" s="120">
        <v>101518</v>
      </c>
      <c r="F14" s="120">
        <v>5396</v>
      </c>
      <c r="G14" s="120">
        <v>14543</v>
      </c>
      <c r="H14" s="120">
        <v>5694</v>
      </c>
      <c r="I14" s="120">
        <v>90</v>
      </c>
      <c r="J14" s="120">
        <v>638544</v>
      </c>
      <c r="K14" s="120">
        <v>540592</v>
      </c>
      <c r="L14" s="120">
        <v>75194</v>
      </c>
      <c r="M14" s="32">
        <v>4419</v>
      </c>
      <c r="N14" s="32">
        <v>13102</v>
      </c>
      <c r="O14" s="32">
        <v>5147</v>
      </c>
      <c r="P14" s="121">
        <v>90</v>
      </c>
      <c r="Q14" s="716"/>
      <c r="R14" s="119" t="s">
        <v>159</v>
      </c>
      <c r="S14" s="718"/>
      <c r="T14" s="111" t="s">
        <v>158</v>
      </c>
      <c r="U14" s="120">
        <v>45278</v>
      </c>
      <c r="V14" s="120">
        <v>17191</v>
      </c>
      <c r="W14" s="32">
        <v>26234</v>
      </c>
      <c r="X14" s="32">
        <v>654</v>
      </c>
      <c r="Y14" s="32">
        <v>931</v>
      </c>
      <c r="Z14" s="32">
        <v>268</v>
      </c>
      <c r="AA14" s="32">
        <v>0</v>
      </c>
      <c r="AB14" s="32">
        <v>10111</v>
      </c>
      <c r="AC14" s="32">
        <v>8909</v>
      </c>
      <c r="AD14" s="32">
        <v>90</v>
      </c>
      <c r="AE14" s="32">
        <v>323</v>
      </c>
      <c r="AF14" s="32">
        <v>510</v>
      </c>
      <c r="AG14" s="32">
        <v>279</v>
      </c>
      <c r="AH14" s="32">
        <v>0</v>
      </c>
      <c r="AI14" s="718"/>
      <c r="AJ14" s="119" t="s">
        <v>159</v>
      </c>
    </row>
    <row r="15" spans="1:36" s="108" customFormat="1" ht="19.5" customHeight="1">
      <c r="A15" s="715" t="s">
        <v>164</v>
      </c>
      <c r="B15" s="109" t="s">
        <v>155</v>
      </c>
      <c r="C15" s="118">
        <v>913</v>
      </c>
      <c r="D15" s="32">
        <v>224</v>
      </c>
      <c r="E15" s="32">
        <v>578</v>
      </c>
      <c r="F15" s="32">
        <v>73</v>
      </c>
      <c r="G15" s="32">
        <v>6</v>
      </c>
      <c r="H15" s="32">
        <v>0</v>
      </c>
      <c r="I15" s="32">
        <v>0</v>
      </c>
      <c r="J15" s="32">
        <v>0</v>
      </c>
      <c r="K15" s="32">
        <v>198</v>
      </c>
      <c r="L15" s="32">
        <v>398</v>
      </c>
      <c r="M15" s="32">
        <v>48</v>
      </c>
      <c r="N15" s="32">
        <v>3</v>
      </c>
      <c r="O15" s="32">
        <v>0</v>
      </c>
      <c r="P15" s="121">
        <v>0</v>
      </c>
      <c r="Q15" s="715" t="s">
        <v>165</v>
      </c>
      <c r="R15" s="119" t="s">
        <v>157</v>
      </c>
      <c r="S15" s="717">
        <v>2014</v>
      </c>
      <c r="T15" s="111" t="s">
        <v>155</v>
      </c>
      <c r="U15" s="32">
        <v>217</v>
      </c>
      <c r="V15" s="32">
        <v>16</v>
      </c>
      <c r="W15" s="32">
        <v>173</v>
      </c>
      <c r="X15" s="32">
        <v>21</v>
      </c>
      <c r="Y15" s="32">
        <v>3</v>
      </c>
      <c r="Z15" s="32">
        <v>4</v>
      </c>
      <c r="AA15" s="32">
        <v>0</v>
      </c>
      <c r="AB15" s="32">
        <v>22</v>
      </c>
      <c r="AC15" s="32">
        <v>10</v>
      </c>
      <c r="AD15" s="32">
        <v>7</v>
      </c>
      <c r="AE15" s="32">
        <v>4</v>
      </c>
      <c r="AF15" s="32">
        <v>0</v>
      </c>
      <c r="AG15" s="32">
        <v>1</v>
      </c>
      <c r="AH15" s="32">
        <v>0</v>
      </c>
      <c r="AI15" s="719" t="s">
        <v>165</v>
      </c>
      <c r="AJ15" s="119" t="s">
        <v>157</v>
      </c>
    </row>
    <row r="16" spans="1:36" s="108" customFormat="1" ht="19.5" customHeight="1">
      <c r="A16" s="716"/>
      <c r="B16" s="109" t="s">
        <v>158</v>
      </c>
      <c r="C16" s="118">
        <v>324424</v>
      </c>
      <c r="D16" s="120">
        <v>130048</v>
      </c>
      <c r="E16" s="120">
        <v>167761</v>
      </c>
      <c r="F16" s="120">
        <v>5534</v>
      </c>
      <c r="G16" s="120">
        <v>18053</v>
      </c>
      <c r="H16" s="120">
        <v>3028</v>
      </c>
      <c r="I16" s="120">
        <v>0</v>
      </c>
      <c r="J16" s="120">
        <v>266513</v>
      </c>
      <c r="K16" s="120">
        <v>120273</v>
      </c>
      <c r="L16" s="120">
        <v>121697</v>
      </c>
      <c r="M16" s="32">
        <v>0</v>
      </c>
      <c r="N16" s="32">
        <v>17506</v>
      </c>
      <c r="O16" s="32">
        <v>2725</v>
      </c>
      <c r="P16" s="121">
        <v>0</v>
      </c>
      <c r="Q16" s="716"/>
      <c r="R16" s="119" t="s">
        <v>159</v>
      </c>
      <c r="S16" s="718"/>
      <c r="T16" s="111" t="s">
        <v>158</v>
      </c>
      <c r="U16" s="120">
        <v>54228</v>
      </c>
      <c r="V16" s="120">
        <v>7891</v>
      </c>
      <c r="W16" s="32">
        <v>44718</v>
      </c>
      <c r="X16" s="32">
        <v>822</v>
      </c>
      <c r="Y16" s="32">
        <v>547</v>
      </c>
      <c r="Z16" s="32">
        <v>250</v>
      </c>
      <c r="AA16" s="32">
        <v>0</v>
      </c>
      <c r="AB16" s="32">
        <v>3683</v>
      </c>
      <c r="AC16" s="32">
        <v>1884</v>
      </c>
      <c r="AD16" s="32">
        <v>1346</v>
      </c>
      <c r="AE16" s="32">
        <v>400</v>
      </c>
      <c r="AF16" s="32">
        <v>0</v>
      </c>
      <c r="AG16" s="32">
        <v>53</v>
      </c>
      <c r="AH16" s="32">
        <v>0</v>
      </c>
      <c r="AI16" s="718"/>
      <c r="AJ16" s="119" t="s">
        <v>159</v>
      </c>
    </row>
    <row r="17" spans="1:36" s="108" customFormat="1" ht="19.5" customHeight="1">
      <c r="A17" s="715" t="s">
        <v>166</v>
      </c>
      <c r="B17" s="109" t="s">
        <v>155</v>
      </c>
      <c r="C17" s="118">
        <v>1050</v>
      </c>
      <c r="D17" s="32">
        <v>242</v>
      </c>
      <c r="E17" s="32">
        <v>661</v>
      </c>
      <c r="F17" s="32">
        <v>88</v>
      </c>
      <c r="G17" s="32">
        <v>7</v>
      </c>
      <c r="H17" s="32">
        <v>0</v>
      </c>
      <c r="I17" s="32">
        <v>3</v>
      </c>
      <c r="J17" s="32">
        <v>0</v>
      </c>
      <c r="K17" s="32">
        <v>197</v>
      </c>
      <c r="L17" s="32">
        <v>388</v>
      </c>
      <c r="M17" s="32">
        <v>52</v>
      </c>
      <c r="N17" s="32">
        <v>4</v>
      </c>
      <c r="O17" s="32">
        <v>0</v>
      </c>
      <c r="P17" s="121">
        <v>0</v>
      </c>
      <c r="Q17" s="715" t="s">
        <v>167</v>
      </c>
      <c r="R17" s="119" t="s">
        <v>157</v>
      </c>
      <c r="S17" s="717">
        <v>2015</v>
      </c>
      <c r="T17" s="111" t="s">
        <v>155</v>
      </c>
      <c r="U17" s="32">
        <v>337</v>
      </c>
      <c r="V17" s="32">
        <v>30</v>
      </c>
      <c r="W17" s="32">
        <v>266</v>
      </c>
      <c r="X17" s="32">
        <v>27</v>
      </c>
      <c r="Y17" s="32">
        <v>2</v>
      </c>
      <c r="Z17" s="32">
        <v>9</v>
      </c>
      <c r="AA17" s="32">
        <v>3</v>
      </c>
      <c r="AB17" s="32">
        <v>32</v>
      </c>
      <c r="AC17" s="32">
        <v>15</v>
      </c>
      <c r="AD17" s="32">
        <v>7</v>
      </c>
      <c r="AE17" s="32">
        <v>9</v>
      </c>
      <c r="AF17" s="32">
        <v>1</v>
      </c>
      <c r="AG17" s="32">
        <v>0</v>
      </c>
      <c r="AH17" s="32">
        <v>0</v>
      </c>
      <c r="AI17" s="719" t="s">
        <v>167</v>
      </c>
      <c r="AJ17" s="119" t="s">
        <v>157</v>
      </c>
    </row>
    <row r="18" spans="1:36" s="108" customFormat="1" ht="19.5" customHeight="1">
      <c r="A18" s="716"/>
      <c r="B18" s="109" t="s">
        <v>158</v>
      </c>
      <c r="C18" s="118">
        <v>417321</v>
      </c>
      <c r="D18" s="120">
        <v>214039</v>
      </c>
      <c r="E18" s="120">
        <v>148108</v>
      </c>
      <c r="F18" s="120">
        <v>7936</v>
      </c>
      <c r="G18" s="120">
        <v>43454</v>
      </c>
      <c r="H18" s="120">
        <v>3773</v>
      </c>
      <c r="I18" s="120">
        <v>11</v>
      </c>
      <c r="J18" s="120">
        <v>337911</v>
      </c>
      <c r="K18" s="120">
        <v>192984</v>
      </c>
      <c r="L18" s="120">
        <v>93745</v>
      </c>
      <c r="M18" s="32">
        <v>4919</v>
      </c>
      <c r="N18" s="32">
        <v>42387</v>
      </c>
      <c r="O18" s="32">
        <v>3876</v>
      </c>
      <c r="P18" s="121">
        <v>0</v>
      </c>
      <c r="Q18" s="716"/>
      <c r="R18" s="119" t="s">
        <v>159</v>
      </c>
      <c r="S18" s="718"/>
      <c r="T18" s="111" t="s">
        <v>158</v>
      </c>
      <c r="U18" s="120">
        <v>73679</v>
      </c>
      <c r="V18" s="120">
        <v>17201</v>
      </c>
      <c r="W18" s="32">
        <v>53505</v>
      </c>
      <c r="X18" s="32">
        <v>1998</v>
      </c>
      <c r="Y18" s="122">
        <v>1067</v>
      </c>
      <c r="Z18" s="32">
        <v>-103</v>
      </c>
      <c r="AA18" s="32">
        <v>11</v>
      </c>
      <c r="AB18" s="32">
        <v>5731</v>
      </c>
      <c r="AC18" s="32">
        <v>3854</v>
      </c>
      <c r="AD18" s="32">
        <v>858</v>
      </c>
      <c r="AE18" s="32">
        <v>1019</v>
      </c>
      <c r="AF18" s="32">
        <v>0</v>
      </c>
      <c r="AG18" s="32">
        <v>0</v>
      </c>
      <c r="AH18" s="32">
        <v>0</v>
      </c>
      <c r="AI18" s="718"/>
      <c r="AJ18" s="119" t="s">
        <v>159</v>
      </c>
    </row>
    <row r="19" spans="1:36" s="108" customFormat="1" ht="19.5" customHeight="1">
      <c r="A19" s="725" t="s">
        <v>704</v>
      </c>
      <c r="B19" s="647" t="s">
        <v>155</v>
      </c>
      <c r="C19" s="590">
        <v>899</v>
      </c>
      <c r="D19" s="120">
        <v>155</v>
      </c>
      <c r="E19" s="120">
        <v>601</v>
      </c>
      <c r="F19" s="120">
        <v>45</v>
      </c>
      <c r="G19" s="120">
        <v>14</v>
      </c>
      <c r="H19" s="120">
        <v>77</v>
      </c>
      <c r="I19" s="120">
        <v>7</v>
      </c>
      <c r="J19" s="120">
        <v>580</v>
      </c>
      <c r="K19" s="120">
        <v>113</v>
      </c>
      <c r="L19" s="120">
        <v>361</v>
      </c>
      <c r="M19" s="601">
        <v>27</v>
      </c>
      <c r="N19" s="601">
        <v>2</v>
      </c>
      <c r="O19" s="601">
        <v>74</v>
      </c>
      <c r="P19" s="121">
        <v>3</v>
      </c>
      <c r="Q19" s="726" t="s">
        <v>704</v>
      </c>
      <c r="R19" s="119" t="s">
        <v>157</v>
      </c>
      <c r="S19" s="726">
        <v>2016</v>
      </c>
      <c r="T19" s="111" t="s">
        <v>155</v>
      </c>
      <c r="U19" s="120">
        <v>297</v>
      </c>
      <c r="V19" s="120">
        <v>28</v>
      </c>
      <c r="W19" s="601">
        <v>235</v>
      </c>
      <c r="X19" s="601">
        <v>15</v>
      </c>
      <c r="Y19" s="122">
        <v>12</v>
      </c>
      <c r="Z19" s="601">
        <v>3</v>
      </c>
      <c r="AA19" s="601">
        <v>4</v>
      </c>
      <c r="AB19" s="601">
        <v>22</v>
      </c>
      <c r="AC19" s="601">
        <v>14</v>
      </c>
      <c r="AD19" s="601">
        <v>5</v>
      </c>
      <c r="AE19" s="601">
        <v>3</v>
      </c>
      <c r="AF19" s="601" t="s">
        <v>710</v>
      </c>
      <c r="AG19" s="601" t="s">
        <v>710</v>
      </c>
      <c r="AH19" s="601" t="s">
        <v>710</v>
      </c>
      <c r="AI19" s="726" t="s">
        <v>704</v>
      </c>
      <c r="AJ19" s="119" t="s">
        <v>157</v>
      </c>
    </row>
    <row r="20" spans="1:36" s="108" customFormat="1" ht="19.5" customHeight="1">
      <c r="A20" s="725"/>
      <c r="B20" s="647" t="s">
        <v>158</v>
      </c>
      <c r="C20" s="590">
        <v>373949</v>
      </c>
      <c r="D20" s="120">
        <v>152217</v>
      </c>
      <c r="E20" s="120">
        <v>192903</v>
      </c>
      <c r="F20" s="120">
        <v>3807</v>
      </c>
      <c r="G20" s="120">
        <v>17391</v>
      </c>
      <c r="H20" s="120">
        <v>7494</v>
      </c>
      <c r="I20" s="120">
        <v>137</v>
      </c>
      <c r="J20" s="120">
        <v>266340</v>
      </c>
      <c r="K20" s="120">
        <v>127784</v>
      </c>
      <c r="L20" s="120">
        <v>126832</v>
      </c>
      <c r="M20" s="601">
        <v>2529</v>
      </c>
      <c r="N20" s="601">
        <v>1895</v>
      </c>
      <c r="O20" s="601">
        <v>7246</v>
      </c>
      <c r="P20" s="121">
        <v>54</v>
      </c>
      <c r="Q20" s="726"/>
      <c r="R20" s="119" t="s">
        <v>159</v>
      </c>
      <c r="S20" s="726"/>
      <c r="T20" s="111" t="s">
        <v>158</v>
      </c>
      <c r="U20" s="120">
        <v>88093</v>
      </c>
      <c r="V20" s="120">
        <v>6318</v>
      </c>
      <c r="W20" s="601">
        <v>64909</v>
      </c>
      <c r="X20" s="601">
        <v>1039</v>
      </c>
      <c r="Y20" s="122">
        <v>15496</v>
      </c>
      <c r="Z20" s="601">
        <v>248</v>
      </c>
      <c r="AA20" s="601">
        <v>83</v>
      </c>
      <c r="AB20" s="601">
        <v>19516</v>
      </c>
      <c r="AC20" s="601">
        <v>18115</v>
      </c>
      <c r="AD20" s="601">
        <v>1162</v>
      </c>
      <c r="AE20" s="601">
        <v>239</v>
      </c>
      <c r="AF20" s="601" t="s">
        <v>710</v>
      </c>
      <c r="AG20" s="601" t="s">
        <v>710</v>
      </c>
      <c r="AH20" s="601" t="s">
        <v>710</v>
      </c>
      <c r="AI20" s="726"/>
      <c r="AJ20" s="119" t="s">
        <v>159</v>
      </c>
    </row>
    <row r="21" spans="1:36" s="129" customFormat="1" ht="19.5" customHeight="1">
      <c r="A21" s="720" t="s">
        <v>705</v>
      </c>
      <c r="B21" s="123" t="s">
        <v>155</v>
      </c>
      <c r="C21" s="600">
        <f>SUM(C23,C25,C27,C29,C31,C33,C35)</f>
        <v>2034</v>
      </c>
      <c r="D21" s="600">
        <f>SUM(D23,D25,D27,D29,D31,D33,D35)</f>
        <v>276</v>
      </c>
      <c r="E21" s="600">
        <f t="shared" ref="D21:P22" si="0">SUM(E23,E25,E27,E29,E31,E33,E35)</f>
        <v>1510</v>
      </c>
      <c r="F21" s="600">
        <f t="shared" si="0"/>
        <v>77</v>
      </c>
      <c r="G21" s="600">
        <f t="shared" si="0"/>
        <v>41</v>
      </c>
      <c r="H21" s="600">
        <f t="shared" si="0"/>
        <v>117</v>
      </c>
      <c r="I21" s="600">
        <f t="shared" si="0"/>
        <v>13</v>
      </c>
      <c r="J21" s="600">
        <f t="shared" si="0"/>
        <v>1146</v>
      </c>
      <c r="K21" s="600">
        <f t="shared" si="0"/>
        <v>179</v>
      </c>
      <c r="L21" s="600">
        <f t="shared" si="0"/>
        <v>824</v>
      </c>
      <c r="M21" s="600">
        <f t="shared" si="0"/>
        <v>32</v>
      </c>
      <c r="N21" s="600">
        <f t="shared" si="0"/>
        <v>5</v>
      </c>
      <c r="O21" s="600">
        <f t="shared" si="0"/>
        <v>101</v>
      </c>
      <c r="P21" s="126">
        <f t="shared" si="0"/>
        <v>5</v>
      </c>
      <c r="Q21" s="721" t="s">
        <v>711</v>
      </c>
      <c r="R21" s="128" t="s">
        <v>157</v>
      </c>
      <c r="S21" s="722">
        <v>2017</v>
      </c>
      <c r="T21" s="127" t="s">
        <v>155</v>
      </c>
      <c r="U21" s="600">
        <f t="shared" ref="U21:AG22" si="1">SUM(U23,U25,U27,U29,U31,U33,U35)</f>
        <v>834</v>
      </c>
      <c r="V21" s="600">
        <f t="shared" si="1"/>
        <v>65</v>
      </c>
      <c r="W21" s="600">
        <f t="shared" si="1"/>
        <v>672</v>
      </c>
      <c r="X21" s="600">
        <f t="shared" si="1"/>
        <v>37</v>
      </c>
      <c r="Y21" s="600">
        <f t="shared" si="1"/>
        <v>36</v>
      </c>
      <c r="Z21" s="600">
        <f t="shared" si="1"/>
        <v>16</v>
      </c>
      <c r="AA21" s="600">
        <f t="shared" si="1"/>
        <v>8</v>
      </c>
      <c r="AB21" s="600">
        <f t="shared" si="1"/>
        <v>54</v>
      </c>
      <c r="AC21" s="600">
        <f t="shared" si="1"/>
        <v>32</v>
      </c>
      <c r="AD21" s="600">
        <f t="shared" si="1"/>
        <v>14</v>
      </c>
      <c r="AE21" s="600">
        <f t="shared" si="1"/>
        <v>8</v>
      </c>
      <c r="AF21" s="600">
        <f t="shared" si="1"/>
        <v>0</v>
      </c>
      <c r="AG21" s="600">
        <f t="shared" si="1"/>
        <v>0</v>
      </c>
      <c r="AH21" s="126">
        <v>0</v>
      </c>
      <c r="AI21" s="721" t="s">
        <v>705</v>
      </c>
      <c r="AJ21" s="128" t="s">
        <v>157</v>
      </c>
    </row>
    <row r="22" spans="1:36" s="129" customFormat="1" ht="19.5" customHeight="1">
      <c r="A22" s="716"/>
      <c r="B22" s="123" t="s">
        <v>158</v>
      </c>
      <c r="C22" s="600">
        <f>SUM(C24,C26,C28,C30,C32,C34,C36)</f>
        <v>879729</v>
      </c>
      <c r="D22" s="130">
        <f t="shared" si="0"/>
        <v>247841</v>
      </c>
      <c r="E22" s="130">
        <f t="shared" si="0"/>
        <v>572575</v>
      </c>
      <c r="F22" s="130">
        <f t="shared" si="0"/>
        <v>7564</v>
      </c>
      <c r="G22" s="130">
        <f t="shared" si="0"/>
        <v>41533</v>
      </c>
      <c r="H22" s="130">
        <f>SUM(H24,H26,H28,H30,H32,H34,H36)</f>
        <v>9944</v>
      </c>
      <c r="I22" s="130">
        <f>SUM(I24,I26,I28,I30,I32,I34,I36)</f>
        <v>272</v>
      </c>
      <c r="J22" s="130">
        <f>SUM(J24,J26,J28,J30,J32,J34,J36)</f>
        <v>596398</v>
      </c>
      <c r="K22" s="130">
        <f>SUM(K24,K26,K28,K30,K32,K34,K36)</f>
        <v>193294</v>
      </c>
      <c r="L22" s="130">
        <f>SUM(L24,L26,L28,L30,L32,L34,L36)</f>
        <v>376634</v>
      </c>
      <c r="M22" s="600">
        <f>SUM(M24,M26,M28)</f>
        <v>3271</v>
      </c>
      <c r="N22" s="600">
        <f>SUM(N24,N26,N28,N30,N32,N34,N36)</f>
        <v>13693</v>
      </c>
      <c r="O22" s="600">
        <f>SUM(O24,O26,O28,O30,O32,O34,O36)</f>
        <v>9416</v>
      </c>
      <c r="P22" s="126">
        <f>SUM(P24,P26,P28,P30,P32,P34,P36)</f>
        <v>90</v>
      </c>
      <c r="Q22" s="718"/>
      <c r="R22" s="128" t="s">
        <v>712</v>
      </c>
      <c r="S22" s="723"/>
      <c r="T22" s="127" t="s">
        <v>158</v>
      </c>
      <c r="U22" s="130">
        <f t="shared" si="1"/>
        <v>240457</v>
      </c>
      <c r="V22" s="130">
        <f t="shared" si="1"/>
        <v>15937</v>
      </c>
      <c r="W22" s="600">
        <f t="shared" si="1"/>
        <v>192527</v>
      </c>
      <c r="X22" s="600">
        <f t="shared" si="1"/>
        <v>3443</v>
      </c>
      <c r="Y22" s="600">
        <f t="shared" si="1"/>
        <v>27840</v>
      </c>
      <c r="Z22" s="600">
        <f t="shared" si="1"/>
        <v>528</v>
      </c>
      <c r="AA22" s="600">
        <f t="shared" si="1"/>
        <v>182</v>
      </c>
      <c r="AB22" s="130">
        <f t="shared" si="1"/>
        <v>42874</v>
      </c>
      <c r="AC22" s="600">
        <f t="shared" si="1"/>
        <v>38610</v>
      </c>
      <c r="AD22" s="600">
        <f t="shared" si="1"/>
        <v>3414</v>
      </c>
      <c r="AE22" s="600">
        <f t="shared" si="1"/>
        <v>850</v>
      </c>
      <c r="AF22" s="600">
        <f t="shared" si="1"/>
        <v>0</v>
      </c>
      <c r="AG22" s="600">
        <f t="shared" si="1"/>
        <v>0</v>
      </c>
      <c r="AH22" s="126">
        <f>SUM(AH24,AH26,AH28,AH30,AH32,AH34,AH36)</f>
        <v>0</v>
      </c>
      <c r="AI22" s="724"/>
      <c r="AJ22" s="128" t="s">
        <v>168</v>
      </c>
    </row>
    <row r="23" spans="1:36" s="134" customFormat="1" ht="21.75" customHeight="1">
      <c r="A23" s="713" t="s">
        <v>169</v>
      </c>
      <c r="B23" s="131" t="s">
        <v>155</v>
      </c>
      <c r="C23" s="601">
        <f>SUM(D23:I23)</f>
        <v>1260</v>
      </c>
      <c r="D23" s="602">
        <f>SUM(K23,V23,AC23)</f>
        <v>185</v>
      </c>
      <c r="E23" s="602">
        <f t="shared" ref="E23:I36" si="2">SUM(L23,W23,AD23)</f>
        <v>885</v>
      </c>
      <c r="F23" s="602">
        <f t="shared" si="2"/>
        <v>57</v>
      </c>
      <c r="G23" s="602">
        <f t="shared" si="2"/>
        <v>21</v>
      </c>
      <c r="H23" s="602">
        <f t="shared" si="2"/>
        <v>105</v>
      </c>
      <c r="I23" s="602">
        <f t="shared" si="2"/>
        <v>7</v>
      </c>
      <c r="J23" s="602">
        <f>SUM(K23:P23)</f>
        <v>791</v>
      </c>
      <c r="K23" s="602">
        <v>132</v>
      </c>
      <c r="L23" s="602">
        <v>527</v>
      </c>
      <c r="M23" s="602">
        <v>30</v>
      </c>
      <c r="N23" s="602">
        <v>3</v>
      </c>
      <c r="O23" s="602">
        <v>96</v>
      </c>
      <c r="P23" s="218">
        <v>3</v>
      </c>
      <c r="Q23" s="714" t="s">
        <v>713</v>
      </c>
      <c r="R23" s="133" t="s">
        <v>157</v>
      </c>
      <c r="S23" s="713" t="s">
        <v>714</v>
      </c>
      <c r="T23" s="131" t="s">
        <v>155</v>
      </c>
      <c r="U23" s="602">
        <f>SUM(V23:AA23)</f>
        <v>440</v>
      </c>
      <c r="V23" s="602">
        <v>35</v>
      </c>
      <c r="W23" s="602">
        <v>351</v>
      </c>
      <c r="X23" s="602">
        <v>23</v>
      </c>
      <c r="Y23" s="602">
        <v>18</v>
      </c>
      <c r="Z23" s="602">
        <v>9</v>
      </c>
      <c r="AA23" s="602">
        <v>4</v>
      </c>
      <c r="AB23" s="602">
        <f>SUM(AC23:AH23)</f>
        <v>29</v>
      </c>
      <c r="AC23" s="602">
        <v>18</v>
      </c>
      <c r="AD23" s="602">
        <v>7</v>
      </c>
      <c r="AE23" s="602">
        <v>4</v>
      </c>
      <c r="AF23" s="602">
        <v>0</v>
      </c>
      <c r="AG23" s="603">
        <v>0</v>
      </c>
      <c r="AH23" s="218">
        <v>0</v>
      </c>
      <c r="AI23" s="714" t="s">
        <v>170</v>
      </c>
      <c r="AJ23" s="133" t="s">
        <v>157</v>
      </c>
    </row>
    <row r="24" spans="1:36" s="134" customFormat="1" ht="21.75" customHeight="1">
      <c r="A24" s="713"/>
      <c r="B24" s="131" t="s">
        <v>158</v>
      </c>
      <c r="C24" s="601">
        <f t="shared" ref="C24:C36" si="3">SUM(D24:I24)</f>
        <v>495805</v>
      </c>
      <c r="D24" s="602">
        <f t="shared" ref="D24:D36" si="4">SUM(K24,V24,AC24)</f>
        <v>163947</v>
      </c>
      <c r="E24" s="602">
        <f t="shared" si="2"/>
        <v>296751</v>
      </c>
      <c r="F24" s="602">
        <f t="shared" si="2"/>
        <v>5092</v>
      </c>
      <c r="G24" s="602">
        <f t="shared" si="2"/>
        <v>20327</v>
      </c>
      <c r="H24" s="602">
        <f t="shared" si="2"/>
        <v>9543</v>
      </c>
      <c r="I24" s="602">
        <f t="shared" si="2"/>
        <v>145</v>
      </c>
      <c r="J24" s="602">
        <f t="shared" ref="J24:J36" si="5">SUM(K24:P24)</f>
        <v>352653</v>
      </c>
      <c r="K24" s="602">
        <v>135794</v>
      </c>
      <c r="L24" s="602">
        <v>197890</v>
      </c>
      <c r="M24" s="602">
        <v>2861</v>
      </c>
      <c r="N24" s="602">
        <v>6887</v>
      </c>
      <c r="O24" s="602">
        <v>9167</v>
      </c>
      <c r="P24" s="218">
        <v>54</v>
      </c>
      <c r="Q24" s="714"/>
      <c r="R24" s="133" t="s">
        <v>712</v>
      </c>
      <c r="S24" s="713"/>
      <c r="T24" s="131" t="s">
        <v>158</v>
      </c>
      <c r="U24" s="602">
        <f t="shared" ref="U24:U36" si="6">SUM(V24:AA24)</f>
        <v>121051</v>
      </c>
      <c r="V24" s="602">
        <v>8184</v>
      </c>
      <c r="W24" s="602">
        <v>97154</v>
      </c>
      <c r="X24" s="602">
        <v>1806</v>
      </c>
      <c r="Y24" s="602">
        <v>13440</v>
      </c>
      <c r="Z24" s="602">
        <v>376</v>
      </c>
      <c r="AA24" s="602">
        <v>91</v>
      </c>
      <c r="AB24" s="602">
        <f t="shared" ref="AB24:AB36" si="7">SUM(AC24:AH24)</f>
        <v>22101</v>
      </c>
      <c r="AC24" s="602">
        <v>19969</v>
      </c>
      <c r="AD24" s="602">
        <v>1707</v>
      </c>
      <c r="AE24" s="602">
        <v>425</v>
      </c>
      <c r="AF24" s="602">
        <v>0</v>
      </c>
      <c r="AG24" s="603">
        <v>0</v>
      </c>
      <c r="AH24" s="218">
        <v>0</v>
      </c>
      <c r="AI24" s="714"/>
      <c r="AJ24" s="133" t="s">
        <v>168</v>
      </c>
    </row>
    <row r="25" spans="1:36" s="108" customFormat="1" ht="21.75" customHeight="1">
      <c r="A25" s="703" t="s">
        <v>171</v>
      </c>
      <c r="B25" s="109" t="s">
        <v>155</v>
      </c>
      <c r="C25" s="601">
        <f t="shared" si="3"/>
        <v>164</v>
      </c>
      <c r="D25" s="602">
        <f t="shared" si="4"/>
        <v>60</v>
      </c>
      <c r="E25" s="602">
        <f t="shared" si="2"/>
        <v>90</v>
      </c>
      <c r="F25" s="602">
        <f t="shared" si="2"/>
        <v>6</v>
      </c>
      <c r="G25" s="602">
        <f t="shared" si="2"/>
        <v>2</v>
      </c>
      <c r="H25" s="602">
        <f t="shared" si="2"/>
        <v>5</v>
      </c>
      <c r="I25" s="602">
        <f t="shared" si="2"/>
        <v>1</v>
      </c>
      <c r="J25" s="602">
        <f t="shared" si="5"/>
        <v>102</v>
      </c>
      <c r="K25" s="602">
        <v>35</v>
      </c>
      <c r="L25" s="602">
        <v>60</v>
      </c>
      <c r="M25" s="602">
        <v>0</v>
      </c>
      <c r="N25" s="602">
        <v>2</v>
      </c>
      <c r="O25" s="602">
        <v>4</v>
      </c>
      <c r="P25" s="121">
        <v>1</v>
      </c>
      <c r="Q25" s="705" t="s">
        <v>715</v>
      </c>
      <c r="R25" s="119" t="s">
        <v>157</v>
      </c>
      <c r="S25" s="703" t="s">
        <v>716</v>
      </c>
      <c r="T25" s="655" t="s">
        <v>155</v>
      </c>
      <c r="U25" s="602">
        <f t="shared" si="6"/>
        <v>42</v>
      </c>
      <c r="V25" s="602">
        <v>14</v>
      </c>
      <c r="W25" s="602">
        <v>25</v>
      </c>
      <c r="X25" s="602">
        <v>2</v>
      </c>
      <c r="Y25" s="602">
        <v>0</v>
      </c>
      <c r="Z25" s="602">
        <v>1</v>
      </c>
      <c r="AA25" s="602">
        <v>0</v>
      </c>
      <c r="AB25" s="602">
        <f t="shared" si="7"/>
        <v>20</v>
      </c>
      <c r="AC25" s="602">
        <v>11</v>
      </c>
      <c r="AD25" s="602">
        <v>5</v>
      </c>
      <c r="AE25" s="602">
        <v>4</v>
      </c>
      <c r="AF25" s="602">
        <v>0</v>
      </c>
      <c r="AG25" s="601">
        <v>0</v>
      </c>
      <c r="AH25" s="121">
        <v>0</v>
      </c>
      <c r="AI25" s="705" t="s">
        <v>172</v>
      </c>
      <c r="AJ25" s="119" t="s">
        <v>157</v>
      </c>
    </row>
    <row r="26" spans="1:36" s="108" customFormat="1" ht="21.75" customHeight="1">
      <c r="A26" s="703"/>
      <c r="B26" s="109" t="s">
        <v>158</v>
      </c>
      <c r="C26" s="601">
        <f t="shared" si="3"/>
        <v>90749</v>
      </c>
      <c r="D26" s="602">
        <f t="shared" si="4"/>
        <v>68242</v>
      </c>
      <c r="E26" s="602">
        <f t="shared" si="2"/>
        <v>15445</v>
      </c>
      <c r="F26" s="602">
        <f t="shared" si="2"/>
        <v>563</v>
      </c>
      <c r="G26" s="602">
        <f t="shared" si="2"/>
        <v>6327</v>
      </c>
      <c r="H26" s="602">
        <f t="shared" si="2"/>
        <v>154</v>
      </c>
      <c r="I26" s="602">
        <f t="shared" si="2"/>
        <v>18</v>
      </c>
      <c r="J26" s="602">
        <f t="shared" si="5"/>
        <v>65610</v>
      </c>
      <c r="K26" s="602">
        <v>49730</v>
      </c>
      <c r="L26" s="602">
        <v>9381</v>
      </c>
      <c r="M26" s="602">
        <v>0</v>
      </c>
      <c r="N26" s="602">
        <v>6327</v>
      </c>
      <c r="O26" s="602">
        <v>154</v>
      </c>
      <c r="P26" s="121">
        <v>18</v>
      </c>
      <c r="Q26" s="705"/>
      <c r="R26" s="119" t="s">
        <v>712</v>
      </c>
      <c r="S26" s="703"/>
      <c r="T26" s="135" t="s">
        <v>158</v>
      </c>
      <c r="U26" s="602">
        <f t="shared" si="6"/>
        <v>6209</v>
      </c>
      <c r="V26" s="602">
        <v>1068</v>
      </c>
      <c r="W26" s="602">
        <v>5003</v>
      </c>
      <c r="X26" s="602">
        <v>138</v>
      </c>
      <c r="Y26" s="602">
        <v>0</v>
      </c>
      <c r="Z26" s="602">
        <v>0</v>
      </c>
      <c r="AA26" s="602">
        <v>0</v>
      </c>
      <c r="AB26" s="602">
        <f t="shared" si="7"/>
        <v>18930</v>
      </c>
      <c r="AC26" s="602">
        <v>17444</v>
      </c>
      <c r="AD26" s="602">
        <v>1061</v>
      </c>
      <c r="AE26" s="602">
        <v>425</v>
      </c>
      <c r="AF26" s="602">
        <v>0</v>
      </c>
      <c r="AG26" s="601">
        <v>0</v>
      </c>
      <c r="AH26" s="121">
        <v>0</v>
      </c>
      <c r="AI26" s="705"/>
      <c r="AJ26" s="119" t="s">
        <v>168</v>
      </c>
    </row>
    <row r="27" spans="1:36" s="108" customFormat="1" ht="21.75" customHeight="1">
      <c r="A27" s="711" t="s">
        <v>173</v>
      </c>
      <c r="B27" s="109" t="s">
        <v>155</v>
      </c>
      <c r="C27" s="601">
        <f t="shared" si="3"/>
        <v>543</v>
      </c>
      <c r="D27" s="602">
        <f t="shared" si="4"/>
        <v>9</v>
      </c>
      <c r="E27" s="602">
        <f t="shared" si="2"/>
        <v>496</v>
      </c>
      <c r="F27" s="602">
        <f t="shared" si="2"/>
        <v>12</v>
      </c>
      <c r="G27" s="602">
        <f t="shared" si="2"/>
        <v>15</v>
      </c>
      <c r="H27" s="602">
        <f t="shared" si="2"/>
        <v>7</v>
      </c>
      <c r="I27" s="602">
        <f t="shared" si="2"/>
        <v>4</v>
      </c>
      <c r="J27" s="602">
        <f t="shared" si="5"/>
        <v>232</v>
      </c>
      <c r="K27" s="602">
        <v>3</v>
      </c>
      <c r="L27" s="602">
        <v>225</v>
      </c>
      <c r="M27" s="602">
        <v>2</v>
      </c>
      <c r="N27" s="602">
        <v>0</v>
      </c>
      <c r="O27" s="602">
        <v>1</v>
      </c>
      <c r="P27" s="121">
        <v>1</v>
      </c>
      <c r="Q27" s="710" t="s">
        <v>717</v>
      </c>
      <c r="R27" s="119" t="s">
        <v>157</v>
      </c>
      <c r="S27" s="712" t="s">
        <v>718</v>
      </c>
      <c r="T27" s="655" t="s">
        <v>155</v>
      </c>
      <c r="U27" s="602">
        <f t="shared" si="6"/>
        <v>310</v>
      </c>
      <c r="V27" s="602">
        <v>6</v>
      </c>
      <c r="W27" s="602">
        <v>270</v>
      </c>
      <c r="X27" s="602">
        <v>10</v>
      </c>
      <c r="Y27" s="602">
        <v>15</v>
      </c>
      <c r="Z27" s="602">
        <v>6</v>
      </c>
      <c r="AA27" s="602">
        <v>3</v>
      </c>
      <c r="AB27" s="602">
        <f t="shared" si="7"/>
        <v>1</v>
      </c>
      <c r="AC27" s="602">
        <v>0</v>
      </c>
      <c r="AD27" s="602">
        <v>1</v>
      </c>
      <c r="AE27" s="602">
        <v>0</v>
      </c>
      <c r="AF27" s="602">
        <v>0</v>
      </c>
      <c r="AG27" s="601">
        <v>0</v>
      </c>
      <c r="AH27" s="121">
        <v>0</v>
      </c>
      <c r="AI27" s="710" t="s">
        <v>174</v>
      </c>
      <c r="AJ27" s="119" t="s">
        <v>157</v>
      </c>
    </row>
    <row r="28" spans="1:36" s="108" customFormat="1" ht="21.75" customHeight="1">
      <c r="A28" s="711"/>
      <c r="B28" s="109" t="s">
        <v>158</v>
      </c>
      <c r="C28" s="601">
        <f t="shared" si="3"/>
        <v>225609</v>
      </c>
      <c r="D28" s="602">
        <f t="shared" si="4"/>
        <v>2648</v>
      </c>
      <c r="E28" s="602">
        <f t="shared" si="2"/>
        <v>220887</v>
      </c>
      <c r="F28" s="602">
        <f t="shared" si="2"/>
        <v>1253</v>
      </c>
      <c r="G28" s="602">
        <f t="shared" si="2"/>
        <v>479</v>
      </c>
      <c r="H28" s="602">
        <f t="shared" si="2"/>
        <v>247</v>
      </c>
      <c r="I28" s="602">
        <f t="shared" si="2"/>
        <v>95</v>
      </c>
      <c r="J28" s="602">
        <f t="shared" si="5"/>
        <v>159457</v>
      </c>
      <c r="K28" s="602">
        <v>553</v>
      </c>
      <c r="L28" s="602">
        <v>157902</v>
      </c>
      <c r="M28" s="602">
        <v>410</v>
      </c>
      <c r="N28" s="602">
        <v>479</v>
      </c>
      <c r="O28" s="602">
        <v>95</v>
      </c>
      <c r="P28" s="121">
        <v>18</v>
      </c>
      <c r="Q28" s="705"/>
      <c r="R28" s="119" t="s">
        <v>712</v>
      </c>
      <c r="S28" s="712"/>
      <c r="T28" s="655" t="s">
        <v>158</v>
      </c>
      <c r="U28" s="602">
        <f t="shared" si="6"/>
        <v>66085</v>
      </c>
      <c r="V28" s="602">
        <v>2095</v>
      </c>
      <c r="W28" s="602">
        <v>62918</v>
      </c>
      <c r="X28" s="602">
        <v>843</v>
      </c>
      <c r="Y28" s="602">
        <v>0</v>
      </c>
      <c r="Z28" s="602">
        <v>152</v>
      </c>
      <c r="AA28" s="602">
        <v>77</v>
      </c>
      <c r="AB28" s="602">
        <f t="shared" si="7"/>
        <v>67</v>
      </c>
      <c r="AC28" s="602">
        <v>0</v>
      </c>
      <c r="AD28" s="602">
        <v>67</v>
      </c>
      <c r="AE28" s="602">
        <v>0</v>
      </c>
      <c r="AF28" s="602">
        <v>0</v>
      </c>
      <c r="AG28" s="601">
        <v>0</v>
      </c>
      <c r="AH28" s="121">
        <v>0</v>
      </c>
      <c r="AI28" s="705"/>
      <c r="AJ28" s="119" t="s">
        <v>168</v>
      </c>
    </row>
    <row r="29" spans="1:36" s="108" customFormat="1" ht="21.75" customHeight="1">
      <c r="A29" s="703" t="s">
        <v>175</v>
      </c>
      <c r="B29" s="109" t="s">
        <v>155</v>
      </c>
      <c r="C29" s="601">
        <f t="shared" si="3"/>
        <v>42</v>
      </c>
      <c r="D29" s="602">
        <f t="shared" si="4"/>
        <v>3</v>
      </c>
      <c r="E29" s="602">
        <f t="shared" si="2"/>
        <v>35</v>
      </c>
      <c r="F29" s="602">
        <f t="shared" si="2"/>
        <v>0</v>
      </c>
      <c r="G29" s="602">
        <f t="shared" si="2"/>
        <v>3</v>
      </c>
      <c r="H29" s="602">
        <f t="shared" si="2"/>
        <v>0</v>
      </c>
      <c r="I29" s="602">
        <f t="shared" si="2"/>
        <v>1</v>
      </c>
      <c r="J29" s="602">
        <f t="shared" si="5"/>
        <v>13</v>
      </c>
      <c r="K29" s="602">
        <v>2</v>
      </c>
      <c r="L29" s="602">
        <v>11</v>
      </c>
      <c r="M29" s="602">
        <v>0</v>
      </c>
      <c r="N29" s="602">
        <v>0</v>
      </c>
      <c r="O29" s="602">
        <v>0</v>
      </c>
      <c r="P29" s="121">
        <v>0</v>
      </c>
      <c r="Q29" s="710" t="s">
        <v>719</v>
      </c>
      <c r="R29" s="119" t="s">
        <v>157</v>
      </c>
      <c r="S29" s="703" t="s">
        <v>720</v>
      </c>
      <c r="T29" s="655" t="s">
        <v>155</v>
      </c>
      <c r="U29" s="602">
        <f t="shared" si="6"/>
        <v>28</v>
      </c>
      <c r="V29" s="602">
        <v>1</v>
      </c>
      <c r="W29" s="602">
        <v>23</v>
      </c>
      <c r="X29" s="602">
        <v>0</v>
      </c>
      <c r="Y29" s="602">
        <v>3</v>
      </c>
      <c r="Z29" s="602">
        <v>0</v>
      </c>
      <c r="AA29" s="602">
        <v>1</v>
      </c>
      <c r="AB29" s="602">
        <f t="shared" si="7"/>
        <v>1</v>
      </c>
      <c r="AC29" s="602">
        <v>0</v>
      </c>
      <c r="AD29" s="602">
        <v>1</v>
      </c>
      <c r="AE29" s="602">
        <v>0</v>
      </c>
      <c r="AF29" s="602">
        <v>0</v>
      </c>
      <c r="AG29" s="601">
        <v>0</v>
      </c>
      <c r="AH29" s="121">
        <v>0</v>
      </c>
      <c r="AI29" s="710" t="s">
        <v>176</v>
      </c>
      <c r="AJ29" s="119" t="s">
        <v>157</v>
      </c>
    </row>
    <row r="30" spans="1:36" s="108" customFormat="1" ht="21.75" customHeight="1">
      <c r="A30" s="703"/>
      <c r="B30" s="109" t="s">
        <v>158</v>
      </c>
      <c r="C30" s="601">
        <f t="shared" si="3"/>
        <v>54587</v>
      </c>
      <c r="D30" s="602">
        <f t="shared" si="4"/>
        <v>1293</v>
      </c>
      <c r="E30" s="602">
        <f t="shared" si="2"/>
        <v>38880</v>
      </c>
      <c r="F30" s="602">
        <f t="shared" si="2"/>
        <v>0</v>
      </c>
      <c r="G30" s="602">
        <f t="shared" si="2"/>
        <v>14400</v>
      </c>
      <c r="H30" s="602">
        <f t="shared" si="2"/>
        <v>0</v>
      </c>
      <c r="I30" s="602">
        <f t="shared" si="2"/>
        <v>14</v>
      </c>
      <c r="J30" s="602">
        <f t="shared" si="5"/>
        <v>11799</v>
      </c>
      <c r="K30" s="602">
        <v>736</v>
      </c>
      <c r="L30" s="602">
        <v>11063</v>
      </c>
      <c r="M30" s="602">
        <v>0</v>
      </c>
      <c r="N30" s="602">
        <v>0</v>
      </c>
      <c r="O30" s="602">
        <v>0</v>
      </c>
      <c r="P30" s="121">
        <v>0</v>
      </c>
      <c r="Q30" s="705"/>
      <c r="R30" s="119" t="s">
        <v>712</v>
      </c>
      <c r="S30" s="703"/>
      <c r="T30" s="655" t="s">
        <v>158</v>
      </c>
      <c r="U30" s="602">
        <f t="shared" si="6"/>
        <v>42294</v>
      </c>
      <c r="V30" s="602">
        <v>557</v>
      </c>
      <c r="W30" s="602">
        <v>27323</v>
      </c>
      <c r="X30" s="602">
        <v>0</v>
      </c>
      <c r="Y30" s="602">
        <v>14400</v>
      </c>
      <c r="Z30" s="602">
        <v>0</v>
      </c>
      <c r="AA30" s="602">
        <v>14</v>
      </c>
      <c r="AB30" s="602">
        <f t="shared" si="7"/>
        <v>494</v>
      </c>
      <c r="AC30" s="602">
        <v>0</v>
      </c>
      <c r="AD30" s="602">
        <v>494</v>
      </c>
      <c r="AE30" s="602">
        <v>0</v>
      </c>
      <c r="AF30" s="602">
        <v>0</v>
      </c>
      <c r="AG30" s="601">
        <v>0</v>
      </c>
      <c r="AH30" s="121">
        <v>0</v>
      </c>
      <c r="AI30" s="705"/>
      <c r="AJ30" s="119" t="s">
        <v>168</v>
      </c>
    </row>
    <row r="31" spans="1:36" s="108" customFormat="1" ht="21.75" customHeight="1">
      <c r="A31" s="703" t="s">
        <v>177</v>
      </c>
      <c r="B31" s="109" t="s">
        <v>155</v>
      </c>
      <c r="C31" s="601">
        <f t="shared" si="3"/>
        <v>2</v>
      </c>
      <c r="D31" s="602">
        <f t="shared" si="4"/>
        <v>2</v>
      </c>
      <c r="E31" s="602">
        <f t="shared" si="2"/>
        <v>0</v>
      </c>
      <c r="F31" s="602">
        <f t="shared" si="2"/>
        <v>0</v>
      </c>
      <c r="G31" s="602">
        <f t="shared" si="2"/>
        <v>0</v>
      </c>
      <c r="H31" s="602">
        <f t="shared" si="2"/>
        <v>0</v>
      </c>
      <c r="I31" s="602">
        <f t="shared" si="2"/>
        <v>0</v>
      </c>
      <c r="J31" s="602">
        <f t="shared" si="5"/>
        <v>0</v>
      </c>
      <c r="K31" s="602">
        <v>0</v>
      </c>
      <c r="L31" s="602">
        <v>0</v>
      </c>
      <c r="M31" s="602">
        <v>0</v>
      </c>
      <c r="N31" s="602">
        <v>0</v>
      </c>
      <c r="O31" s="602">
        <v>0</v>
      </c>
      <c r="P31" s="121">
        <v>0</v>
      </c>
      <c r="Q31" s="705" t="s">
        <v>721</v>
      </c>
      <c r="R31" s="119" t="s">
        <v>157</v>
      </c>
      <c r="S31" s="703" t="s">
        <v>722</v>
      </c>
      <c r="T31" s="655" t="s">
        <v>155</v>
      </c>
      <c r="U31" s="602">
        <f t="shared" si="6"/>
        <v>2</v>
      </c>
      <c r="V31" s="602">
        <v>2</v>
      </c>
      <c r="W31" s="602">
        <v>0</v>
      </c>
      <c r="X31" s="602">
        <v>0</v>
      </c>
      <c r="Y31" s="602">
        <v>0</v>
      </c>
      <c r="Z31" s="602">
        <v>0</v>
      </c>
      <c r="AA31" s="602">
        <v>0</v>
      </c>
      <c r="AB31" s="602">
        <f t="shared" si="7"/>
        <v>0</v>
      </c>
      <c r="AC31" s="602">
        <v>0</v>
      </c>
      <c r="AD31" s="602">
        <v>0</v>
      </c>
      <c r="AE31" s="602">
        <v>0</v>
      </c>
      <c r="AF31" s="602">
        <v>0</v>
      </c>
      <c r="AG31" s="601">
        <v>0</v>
      </c>
      <c r="AH31" s="121">
        <v>0</v>
      </c>
      <c r="AI31" s="705" t="s">
        <v>178</v>
      </c>
      <c r="AJ31" s="119" t="s">
        <v>157</v>
      </c>
    </row>
    <row r="32" spans="1:36" s="108" customFormat="1" ht="21.75" customHeight="1">
      <c r="A32" s="703"/>
      <c r="B32" s="109" t="s">
        <v>158</v>
      </c>
      <c r="C32" s="601">
        <f t="shared" si="3"/>
        <v>273</v>
      </c>
      <c r="D32" s="602">
        <f t="shared" si="4"/>
        <v>273</v>
      </c>
      <c r="E32" s="602">
        <f t="shared" si="2"/>
        <v>0</v>
      </c>
      <c r="F32" s="602">
        <f t="shared" si="2"/>
        <v>0</v>
      </c>
      <c r="G32" s="602">
        <f t="shared" si="2"/>
        <v>0</v>
      </c>
      <c r="H32" s="602">
        <f t="shared" si="2"/>
        <v>0</v>
      </c>
      <c r="I32" s="602">
        <f t="shared" si="2"/>
        <v>0</v>
      </c>
      <c r="J32" s="602">
        <f t="shared" si="5"/>
        <v>0</v>
      </c>
      <c r="K32" s="602">
        <v>0</v>
      </c>
      <c r="L32" s="602">
        <v>0</v>
      </c>
      <c r="M32" s="602">
        <v>0</v>
      </c>
      <c r="N32" s="602">
        <v>0</v>
      </c>
      <c r="O32" s="602">
        <v>0</v>
      </c>
      <c r="P32" s="121">
        <v>0</v>
      </c>
      <c r="Q32" s="705"/>
      <c r="R32" s="119" t="s">
        <v>712</v>
      </c>
      <c r="S32" s="703"/>
      <c r="T32" s="655" t="s">
        <v>158</v>
      </c>
      <c r="U32" s="602">
        <f t="shared" si="6"/>
        <v>273</v>
      </c>
      <c r="V32" s="602">
        <v>273</v>
      </c>
      <c r="W32" s="602">
        <v>0</v>
      </c>
      <c r="X32" s="602">
        <v>0</v>
      </c>
      <c r="Y32" s="602">
        <v>0</v>
      </c>
      <c r="Z32" s="602">
        <v>0</v>
      </c>
      <c r="AA32" s="602">
        <v>0</v>
      </c>
      <c r="AB32" s="602">
        <f t="shared" si="7"/>
        <v>0</v>
      </c>
      <c r="AC32" s="602">
        <v>0</v>
      </c>
      <c r="AD32" s="602">
        <v>0</v>
      </c>
      <c r="AE32" s="602">
        <v>0</v>
      </c>
      <c r="AF32" s="602">
        <v>0</v>
      </c>
      <c r="AG32" s="601">
        <v>0</v>
      </c>
      <c r="AH32" s="121">
        <v>0</v>
      </c>
      <c r="AI32" s="705"/>
      <c r="AJ32" s="119" t="s">
        <v>168</v>
      </c>
    </row>
    <row r="33" spans="1:36" s="108" customFormat="1" ht="21.75" customHeight="1">
      <c r="A33" s="709" t="s">
        <v>179</v>
      </c>
      <c r="B33" s="109" t="s">
        <v>155</v>
      </c>
      <c r="C33" s="601">
        <f t="shared" si="3"/>
        <v>23</v>
      </c>
      <c r="D33" s="602">
        <f t="shared" si="4"/>
        <v>17</v>
      </c>
      <c r="E33" s="602">
        <f t="shared" si="2"/>
        <v>4</v>
      </c>
      <c r="F33" s="602">
        <f t="shared" si="2"/>
        <v>2</v>
      </c>
      <c r="G33" s="602">
        <f t="shared" si="2"/>
        <v>0</v>
      </c>
      <c r="H33" s="602">
        <f t="shared" si="2"/>
        <v>0</v>
      </c>
      <c r="I33" s="602">
        <f t="shared" si="2"/>
        <v>0</v>
      </c>
      <c r="J33" s="602">
        <f t="shared" si="5"/>
        <v>8</v>
      </c>
      <c r="K33" s="602">
        <v>7</v>
      </c>
      <c r="L33" s="602">
        <v>1</v>
      </c>
      <c r="M33" s="602">
        <v>0</v>
      </c>
      <c r="N33" s="602">
        <v>0</v>
      </c>
      <c r="O33" s="602">
        <v>0</v>
      </c>
      <c r="P33" s="121">
        <v>0</v>
      </c>
      <c r="Q33" s="710" t="s">
        <v>723</v>
      </c>
      <c r="R33" s="119" t="s">
        <v>157</v>
      </c>
      <c r="S33" s="709" t="s">
        <v>724</v>
      </c>
      <c r="T33" s="655" t="s">
        <v>155</v>
      </c>
      <c r="U33" s="602">
        <f t="shared" si="6"/>
        <v>12</v>
      </c>
      <c r="V33" s="602">
        <v>7</v>
      </c>
      <c r="W33" s="602">
        <v>3</v>
      </c>
      <c r="X33" s="602">
        <v>2</v>
      </c>
      <c r="Y33" s="602">
        <v>0</v>
      </c>
      <c r="Z33" s="602">
        <v>0</v>
      </c>
      <c r="AA33" s="602">
        <v>0</v>
      </c>
      <c r="AB33" s="602">
        <f t="shared" si="7"/>
        <v>3</v>
      </c>
      <c r="AC33" s="602">
        <v>3</v>
      </c>
      <c r="AD33" s="602">
        <v>0</v>
      </c>
      <c r="AE33" s="602">
        <v>0</v>
      </c>
      <c r="AF33" s="602">
        <v>0</v>
      </c>
      <c r="AG33" s="601">
        <v>0</v>
      </c>
      <c r="AH33" s="121">
        <v>0</v>
      </c>
      <c r="AI33" s="710" t="s">
        <v>180</v>
      </c>
      <c r="AJ33" s="119" t="s">
        <v>157</v>
      </c>
    </row>
    <row r="34" spans="1:36" s="108" customFormat="1" ht="21.75" customHeight="1">
      <c r="A34" s="703"/>
      <c r="B34" s="109" t="s">
        <v>158</v>
      </c>
      <c r="C34" s="601">
        <f t="shared" si="3"/>
        <v>12706</v>
      </c>
      <c r="D34" s="602">
        <f t="shared" si="4"/>
        <v>11438</v>
      </c>
      <c r="E34" s="602">
        <f t="shared" si="2"/>
        <v>612</v>
      </c>
      <c r="F34" s="602">
        <f t="shared" si="2"/>
        <v>656</v>
      </c>
      <c r="G34" s="602">
        <f t="shared" si="2"/>
        <v>0</v>
      </c>
      <c r="H34" s="602">
        <f t="shared" si="2"/>
        <v>0</v>
      </c>
      <c r="I34" s="602">
        <f t="shared" si="2"/>
        <v>0</v>
      </c>
      <c r="J34" s="602">
        <f t="shared" si="5"/>
        <v>6879</v>
      </c>
      <c r="K34" s="602">
        <v>6481</v>
      </c>
      <c r="L34" s="602">
        <v>398</v>
      </c>
      <c r="M34" s="602">
        <v>0</v>
      </c>
      <c r="N34" s="602">
        <v>0</v>
      </c>
      <c r="O34" s="602">
        <v>0</v>
      </c>
      <c r="P34" s="121">
        <v>0</v>
      </c>
      <c r="Q34" s="705"/>
      <c r="R34" s="119" t="s">
        <v>712</v>
      </c>
      <c r="S34" s="703"/>
      <c r="T34" s="655" t="s">
        <v>158</v>
      </c>
      <c r="U34" s="602">
        <f t="shared" si="6"/>
        <v>4545</v>
      </c>
      <c r="V34" s="602">
        <v>3760</v>
      </c>
      <c r="W34" s="602">
        <v>129</v>
      </c>
      <c r="X34" s="602">
        <v>656</v>
      </c>
      <c r="Y34" s="602">
        <v>0</v>
      </c>
      <c r="Z34" s="602">
        <v>0</v>
      </c>
      <c r="AA34" s="602">
        <v>0</v>
      </c>
      <c r="AB34" s="602">
        <f t="shared" si="7"/>
        <v>1282</v>
      </c>
      <c r="AC34" s="602">
        <v>1197</v>
      </c>
      <c r="AD34" s="602">
        <v>85</v>
      </c>
      <c r="AE34" s="602">
        <v>0</v>
      </c>
      <c r="AF34" s="602">
        <v>0</v>
      </c>
      <c r="AG34" s="601">
        <v>0</v>
      </c>
      <c r="AH34" s="121">
        <v>0</v>
      </c>
      <c r="AI34" s="705"/>
      <c r="AJ34" s="119" t="s">
        <v>168</v>
      </c>
    </row>
    <row r="35" spans="1:36" s="108" customFormat="1" ht="21.75" customHeight="1">
      <c r="A35" s="703" t="s">
        <v>181</v>
      </c>
      <c r="B35" s="109" t="s">
        <v>155</v>
      </c>
      <c r="C35" s="601">
        <f t="shared" si="3"/>
        <v>0</v>
      </c>
      <c r="D35" s="602">
        <f t="shared" si="4"/>
        <v>0</v>
      </c>
      <c r="E35" s="602">
        <f t="shared" si="2"/>
        <v>0</v>
      </c>
      <c r="F35" s="602">
        <f t="shared" si="2"/>
        <v>0</v>
      </c>
      <c r="G35" s="602">
        <f t="shared" si="2"/>
        <v>0</v>
      </c>
      <c r="H35" s="602">
        <f t="shared" si="2"/>
        <v>0</v>
      </c>
      <c r="I35" s="602">
        <f t="shared" si="2"/>
        <v>0</v>
      </c>
      <c r="J35" s="602">
        <f t="shared" si="5"/>
        <v>0</v>
      </c>
      <c r="K35" s="602">
        <v>0</v>
      </c>
      <c r="L35" s="602">
        <v>0</v>
      </c>
      <c r="M35" s="602">
        <v>0</v>
      </c>
      <c r="N35" s="602">
        <v>0</v>
      </c>
      <c r="O35" s="602">
        <v>0</v>
      </c>
      <c r="P35" s="121">
        <v>0</v>
      </c>
      <c r="Q35" s="705" t="s">
        <v>725</v>
      </c>
      <c r="R35" s="119" t="s">
        <v>157</v>
      </c>
      <c r="S35" s="703" t="s">
        <v>726</v>
      </c>
      <c r="T35" s="655" t="s">
        <v>155</v>
      </c>
      <c r="U35" s="602">
        <f t="shared" si="6"/>
        <v>0</v>
      </c>
      <c r="V35" s="602">
        <v>0</v>
      </c>
      <c r="W35" s="602">
        <v>0</v>
      </c>
      <c r="X35" s="602">
        <v>0</v>
      </c>
      <c r="Y35" s="602">
        <v>0</v>
      </c>
      <c r="Z35" s="602">
        <v>0</v>
      </c>
      <c r="AA35" s="602">
        <v>0</v>
      </c>
      <c r="AB35" s="602">
        <f t="shared" si="7"/>
        <v>0</v>
      </c>
      <c r="AC35" s="602">
        <v>0</v>
      </c>
      <c r="AD35" s="602">
        <v>0</v>
      </c>
      <c r="AE35" s="602">
        <v>0</v>
      </c>
      <c r="AF35" s="602">
        <v>0</v>
      </c>
      <c r="AG35" s="601">
        <v>0</v>
      </c>
      <c r="AH35" s="121">
        <v>0</v>
      </c>
      <c r="AI35" s="705" t="s">
        <v>182</v>
      </c>
      <c r="AJ35" s="119" t="s">
        <v>157</v>
      </c>
    </row>
    <row r="36" spans="1:36" s="138" customFormat="1" ht="21.75" customHeight="1" thickBot="1">
      <c r="A36" s="704"/>
      <c r="B36" s="136" t="s">
        <v>158</v>
      </c>
      <c r="C36" s="593">
        <f t="shared" si="3"/>
        <v>0</v>
      </c>
      <c r="D36" s="604">
        <f t="shared" si="4"/>
        <v>0</v>
      </c>
      <c r="E36" s="604">
        <f t="shared" si="2"/>
        <v>0</v>
      </c>
      <c r="F36" s="604">
        <f t="shared" si="2"/>
        <v>0</v>
      </c>
      <c r="G36" s="604">
        <f t="shared" si="2"/>
        <v>0</v>
      </c>
      <c r="H36" s="604">
        <f t="shared" si="2"/>
        <v>0</v>
      </c>
      <c r="I36" s="604">
        <f t="shared" si="2"/>
        <v>0</v>
      </c>
      <c r="J36" s="604">
        <f t="shared" si="5"/>
        <v>0</v>
      </c>
      <c r="K36" s="604">
        <v>0</v>
      </c>
      <c r="L36" s="604">
        <v>0</v>
      </c>
      <c r="M36" s="604">
        <v>0</v>
      </c>
      <c r="N36" s="604">
        <v>0</v>
      </c>
      <c r="O36" s="604">
        <v>0</v>
      </c>
      <c r="P36" s="656">
        <v>0</v>
      </c>
      <c r="Q36" s="706"/>
      <c r="R36" s="137" t="s">
        <v>712</v>
      </c>
      <c r="S36" s="704"/>
      <c r="T36" s="136" t="s">
        <v>158</v>
      </c>
      <c r="U36" s="604">
        <f t="shared" si="6"/>
        <v>0</v>
      </c>
      <c r="V36" s="604">
        <v>0</v>
      </c>
      <c r="W36" s="604">
        <v>0</v>
      </c>
      <c r="X36" s="604">
        <v>0</v>
      </c>
      <c r="Y36" s="604">
        <v>0</v>
      </c>
      <c r="Z36" s="604">
        <v>0</v>
      </c>
      <c r="AA36" s="604">
        <v>0</v>
      </c>
      <c r="AB36" s="604">
        <f t="shared" si="7"/>
        <v>0</v>
      </c>
      <c r="AC36" s="604">
        <v>0</v>
      </c>
      <c r="AD36" s="604">
        <v>0</v>
      </c>
      <c r="AE36" s="604">
        <v>0</v>
      </c>
      <c r="AF36" s="604">
        <v>0</v>
      </c>
      <c r="AG36" s="626">
        <v>0</v>
      </c>
      <c r="AH36" s="656">
        <v>0</v>
      </c>
      <c r="AI36" s="706"/>
      <c r="AJ36" s="137" t="s">
        <v>183</v>
      </c>
    </row>
    <row r="37" spans="1:36" s="108" customFormat="1" ht="23.25" customHeight="1">
      <c r="A37" s="660" t="s">
        <v>49</v>
      </c>
      <c r="B37" s="660"/>
      <c r="C37" s="660"/>
      <c r="D37" s="660"/>
      <c r="E37" s="660"/>
      <c r="F37" s="660"/>
      <c r="G37" s="660"/>
      <c r="H37" s="36"/>
      <c r="I37" s="36"/>
      <c r="J37" s="707" t="s">
        <v>184</v>
      </c>
      <c r="K37" s="707"/>
      <c r="L37" s="707"/>
      <c r="M37" s="707"/>
      <c r="N37" s="707"/>
      <c r="O37" s="707"/>
      <c r="P37" s="707"/>
      <c r="Q37" s="707"/>
      <c r="R37" s="707"/>
      <c r="S37" s="660" t="s">
        <v>185</v>
      </c>
      <c r="T37" s="660"/>
      <c r="U37" s="660"/>
      <c r="V37" s="139"/>
      <c r="W37" s="139"/>
      <c r="X37" s="139"/>
      <c r="AB37" s="708" t="s">
        <v>184</v>
      </c>
      <c r="AC37" s="708"/>
      <c r="AD37" s="708"/>
      <c r="AE37" s="708"/>
      <c r="AF37" s="708"/>
      <c r="AG37" s="708"/>
      <c r="AH37" s="708"/>
      <c r="AI37" s="708"/>
      <c r="AJ37" s="708"/>
    </row>
    <row r="38" spans="1:36" s="145" customFormat="1" ht="2.25" customHeight="1">
      <c r="A38" s="140"/>
      <c r="B38" s="140"/>
      <c r="C38" s="141"/>
      <c r="D38" s="141"/>
      <c r="E38" s="141"/>
      <c r="F38" s="141"/>
      <c r="G38" s="141"/>
      <c r="H38" s="142"/>
      <c r="I38" s="142"/>
      <c r="J38" s="143"/>
      <c r="K38" s="143"/>
      <c r="L38" s="143"/>
      <c r="M38" s="143"/>
      <c r="N38" s="144"/>
      <c r="O38" s="144"/>
      <c r="P38" s="144"/>
      <c r="S38" s="140"/>
      <c r="T38" s="146"/>
      <c r="AB38" s="143"/>
      <c r="AC38" s="143"/>
      <c r="AD38" s="143"/>
      <c r="AE38" s="143"/>
    </row>
    <row r="39" spans="1:36" s="3" customFormat="1" ht="14.25" hidden="1" customHeight="1">
      <c r="A39" s="147"/>
      <c r="B39" s="147"/>
      <c r="C39" s="148"/>
      <c r="D39" s="148"/>
      <c r="E39" s="148"/>
      <c r="F39" s="148"/>
      <c r="G39" s="148"/>
      <c r="H39" s="148"/>
      <c r="I39" s="148"/>
      <c r="R39" s="149"/>
      <c r="S39" s="2"/>
      <c r="T39" s="2"/>
      <c r="AJ39" s="149"/>
    </row>
    <row r="40" spans="1:36" ht="23.25" customHeight="1"/>
    <row r="41" spans="1:36" ht="23.25" customHeight="1"/>
    <row r="42" spans="1:36" ht="12.6" customHeight="1"/>
    <row r="44" spans="1:36" ht="12.95" customHeight="1"/>
    <row r="45" spans="1:36" ht="12.95" customHeight="1"/>
    <row r="46" spans="1:36" ht="12.95" customHeight="1"/>
    <row r="47" spans="1:36" ht="9.75" customHeight="1"/>
  </sheetData>
  <dataConsolidate/>
  <mergeCells count="92">
    <mergeCell ref="A2:I2"/>
    <mergeCell ref="J2:R2"/>
    <mergeCell ref="S2:AA2"/>
    <mergeCell ref="AB2:AJ2"/>
    <mergeCell ref="A5:B8"/>
    <mergeCell ref="C5:I5"/>
    <mergeCell ref="J5:P5"/>
    <mergeCell ref="Q5:R8"/>
    <mergeCell ref="S5:T8"/>
    <mergeCell ref="U5:AA5"/>
    <mergeCell ref="AB5:AH5"/>
    <mergeCell ref="AI5:AJ8"/>
    <mergeCell ref="C7:C8"/>
    <mergeCell ref="F7:F8"/>
    <mergeCell ref="G7:G8"/>
    <mergeCell ref="H7:H8"/>
    <mergeCell ref="I7:I8"/>
    <mergeCell ref="J7:J8"/>
    <mergeCell ref="M7:M8"/>
    <mergeCell ref="N7:N8"/>
    <mergeCell ref="AH7:AH8"/>
    <mergeCell ref="O7:O8"/>
    <mergeCell ref="P7:P8"/>
    <mergeCell ref="U7:U8"/>
    <mergeCell ref="X7:X8"/>
    <mergeCell ref="Y7:Y8"/>
    <mergeCell ref="Z7:Z8"/>
    <mergeCell ref="AA7:AA8"/>
    <mergeCell ref="AB7:AB8"/>
    <mergeCell ref="AE7:AE8"/>
    <mergeCell ref="AF7:AF8"/>
    <mergeCell ref="AG7:AG8"/>
    <mergeCell ref="A9:A10"/>
    <mergeCell ref="Q9:Q10"/>
    <mergeCell ref="S9:S10"/>
    <mergeCell ref="AI9:AI10"/>
    <mergeCell ref="A11:A12"/>
    <mergeCell ref="Q11:Q12"/>
    <mergeCell ref="S11:S12"/>
    <mergeCell ref="AI11:AI12"/>
    <mergeCell ref="A13:A14"/>
    <mergeCell ref="Q13:Q14"/>
    <mergeCell ref="S13:S14"/>
    <mergeCell ref="AI13:AI14"/>
    <mergeCell ref="A15:A16"/>
    <mergeCell ref="Q15:Q16"/>
    <mergeCell ref="S15:S16"/>
    <mergeCell ref="AI15:AI16"/>
    <mergeCell ref="A17:A18"/>
    <mergeCell ref="Q17:Q18"/>
    <mergeCell ref="S17:S18"/>
    <mergeCell ref="AI17:AI18"/>
    <mergeCell ref="A21:A22"/>
    <mergeCell ref="Q21:Q22"/>
    <mergeCell ref="S21:S22"/>
    <mergeCell ref="AI21:AI22"/>
    <mergeCell ref="A19:A20"/>
    <mergeCell ref="Q19:Q20"/>
    <mergeCell ref="S19:S20"/>
    <mergeCell ref="AI19:AI20"/>
    <mergeCell ref="A23:A24"/>
    <mergeCell ref="Q23:Q24"/>
    <mergeCell ref="S23:S24"/>
    <mergeCell ref="AI23:AI24"/>
    <mergeCell ref="A25:A26"/>
    <mergeCell ref="Q25:Q26"/>
    <mergeCell ref="S25:S26"/>
    <mergeCell ref="AI25:AI26"/>
    <mergeCell ref="A27:A28"/>
    <mergeCell ref="Q27:Q28"/>
    <mergeCell ref="S27:S28"/>
    <mergeCell ref="AI27:AI28"/>
    <mergeCell ref="A29:A30"/>
    <mergeCell ref="Q29:Q30"/>
    <mergeCell ref="S29:S30"/>
    <mergeCell ref="AI29:AI30"/>
    <mergeCell ref="A31:A32"/>
    <mergeCell ref="Q31:Q32"/>
    <mergeCell ref="S31:S32"/>
    <mergeCell ref="AI31:AI32"/>
    <mergeCell ref="A33:A34"/>
    <mergeCell ref="Q33:Q34"/>
    <mergeCell ref="S33:S34"/>
    <mergeCell ref="AI33:AI34"/>
    <mergeCell ref="A35:A36"/>
    <mergeCell ref="Q35:Q36"/>
    <mergeCell ref="S35:S36"/>
    <mergeCell ref="AI35:AI36"/>
    <mergeCell ref="A37:G37"/>
    <mergeCell ref="J37:R37"/>
    <mergeCell ref="S37:U37"/>
    <mergeCell ref="AB37:AJ37"/>
  </mergeCells>
  <phoneticPr fontId="4" type="noConversion"/>
  <printOptions horizontalCentered="1" gridLinesSet="0"/>
  <pageMargins left="0.45" right="0.47" top="0.78740157480314965" bottom="0.25" header="0.39370078740157483" footer="0"/>
  <pageSetup paperSize="9" scale="65" orientation="landscape" r:id="rId1"/>
  <headerFooter alignWithMargins="0"/>
  <rowBreaks count="1" manualBreakCount="1">
    <brk id="37" max="35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"/>
  <sheetViews>
    <sheetView showGridLines="0" view="pageBreakPreview" topLeftCell="A7" zoomScaleNormal="75" zoomScaleSheetLayoutView="75" workbookViewId="0">
      <selection activeCell="G33" sqref="G33"/>
    </sheetView>
  </sheetViews>
  <sheetFormatPr defaultRowHeight="15.75"/>
  <cols>
    <col min="1" max="1" width="8.25" style="38" customWidth="1"/>
    <col min="2" max="2" width="10.5" style="38" bestFit="1" customWidth="1"/>
    <col min="3" max="3" width="9.625" style="38" bestFit="1" customWidth="1"/>
    <col min="4" max="4" width="9.5" style="39" bestFit="1" customWidth="1"/>
    <col min="5" max="5" width="9.625" style="39" customWidth="1"/>
    <col min="6" max="6" width="9.5" style="39" customWidth="1"/>
    <col min="7" max="7" width="9.625" style="39" customWidth="1"/>
    <col min="8" max="8" width="8.125" style="39" customWidth="1"/>
    <col min="9" max="9" width="8.25" style="39" customWidth="1"/>
    <col min="10" max="11" width="8.25" style="38" customWidth="1"/>
    <col min="12" max="13" width="8.25" style="39" customWidth="1"/>
    <col min="14" max="14" width="9.625" style="39" bestFit="1" customWidth="1"/>
    <col min="15" max="16" width="8.25" style="39" customWidth="1"/>
    <col min="17" max="17" width="20" style="38" customWidth="1"/>
    <col min="18" max="16384" width="9" style="39"/>
  </cols>
  <sheetData>
    <row r="1" spans="1:17" s="99" customFormat="1" ht="35.1" customHeight="1">
      <c r="A1" s="101"/>
      <c r="B1" s="102"/>
      <c r="C1" s="102"/>
      <c r="J1" s="102"/>
      <c r="K1" s="102"/>
      <c r="Q1" s="100"/>
    </row>
    <row r="2" spans="1:17" s="4" customFormat="1" ht="24">
      <c r="A2" s="661" t="s">
        <v>186</v>
      </c>
      <c r="B2" s="661"/>
      <c r="C2" s="661"/>
      <c r="D2" s="661"/>
      <c r="E2" s="661"/>
      <c r="F2" s="661"/>
      <c r="G2" s="661"/>
      <c r="H2" s="661"/>
      <c r="I2" s="737" t="s">
        <v>187</v>
      </c>
      <c r="J2" s="737"/>
      <c r="K2" s="737"/>
      <c r="L2" s="737"/>
      <c r="M2" s="737"/>
      <c r="N2" s="737"/>
      <c r="O2" s="737"/>
      <c r="P2" s="737"/>
      <c r="Q2" s="737"/>
    </row>
    <row r="3" spans="1:17" s="3" customFormat="1" ht="12">
      <c r="A3" s="105"/>
      <c r="B3" s="105"/>
      <c r="C3" s="105"/>
      <c r="D3" s="106"/>
      <c r="E3" s="106"/>
      <c r="F3" s="106"/>
      <c r="G3" s="106"/>
      <c r="H3" s="106"/>
      <c r="I3" s="106"/>
      <c r="J3" s="105"/>
      <c r="K3" s="105"/>
      <c r="L3" s="106"/>
      <c r="M3" s="106"/>
      <c r="N3" s="106"/>
      <c r="O3" s="106"/>
      <c r="P3" s="106"/>
      <c r="Q3" s="105"/>
    </row>
    <row r="4" spans="1:17" s="8" customFormat="1" ht="14.25" thickBot="1">
      <c r="A4" s="762" t="s">
        <v>188</v>
      </c>
      <c r="B4" s="762"/>
      <c r="Q4" s="9" t="s">
        <v>189</v>
      </c>
    </row>
    <row r="5" spans="1:17" s="156" customFormat="1" ht="24" customHeight="1">
      <c r="A5" s="662" t="s">
        <v>190</v>
      </c>
      <c r="B5" s="153" t="s">
        <v>191</v>
      </c>
      <c r="C5" s="154" t="s">
        <v>192</v>
      </c>
      <c r="D5" s="155" t="s">
        <v>193</v>
      </c>
      <c r="E5" s="155"/>
      <c r="F5" s="155"/>
      <c r="G5" s="155"/>
      <c r="H5" s="155"/>
      <c r="I5" s="763" t="s">
        <v>194</v>
      </c>
      <c r="J5" s="763"/>
      <c r="K5" s="763"/>
      <c r="L5" s="763"/>
      <c r="M5" s="763"/>
      <c r="N5" s="763"/>
      <c r="O5" s="763"/>
      <c r="P5" s="764"/>
      <c r="Q5" s="668" t="s">
        <v>195</v>
      </c>
    </row>
    <row r="6" spans="1:17" s="156" customFormat="1" ht="25.5" customHeight="1">
      <c r="A6" s="663"/>
      <c r="B6" s="157"/>
      <c r="C6" s="158"/>
      <c r="D6" s="159" t="s">
        <v>196</v>
      </c>
      <c r="E6" s="159" t="s">
        <v>197</v>
      </c>
      <c r="F6" s="159" t="s">
        <v>198</v>
      </c>
      <c r="G6" s="159" t="s">
        <v>199</v>
      </c>
      <c r="H6" s="159" t="s">
        <v>200</v>
      </c>
      <c r="I6" s="765" t="s">
        <v>201</v>
      </c>
      <c r="J6" s="766"/>
      <c r="K6" s="769" t="s">
        <v>202</v>
      </c>
      <c r="L6" s="766"/>
      <c r="M6" s="769" t="s">
        <v>203</v>
      </c>
      <c r="N6" s="766"/>
      <c r="O6" s="769" t="s">
        <v>204</v>
      </c>
      <c r="P6" s="766"/>
      <c r="Q6" s="669"/>
    </row>
    <row r="7" spans="1:17" s="156" customFormat="1" ht="20.25" customHeight="1">
      <c r="A7" s="663"/>
      <c r="B7" s="755" t="s">
        <v>205</v>
      </c>
      <c r="C7" s="671" t="s">
        <v>206</v>
      </c>
      <c r="D7" s="160"/>
      <c r="E7" s="160"/>
      <c r="F7" s="160"/>
      <c r="G7" s="160"/>
      <c r="H7" s="161"/>
      <c r="I7" s="767"/>
      <c r="J7" s="768"/>
      <c r="K7" s="770"/>
      <c r="L7" s="768"/>
      <c r="M7" s="770"/>
      <c r="N7" s="768"/>
      <c r="O7" s="770"/>
      <c r="P7" s="768"/>
      <c r="Q7" s="669"/>
    </row>
    <row r="8" spans="1:17" s="156" customFormat="1" ht="39.75" customHeight="1">
      <c r="A8" s="664"/>
      <c r="B8" s="756"/>
      <c r="C8" s="757"/>
      <c r="D8" s="162" t="s">
        <v>207</v>
      </c>
      <c r="E8" s="162" t="s">
        <v>208</v>
      </c>
      <c r="F8" s="162" t="s">
        <v>209</v>
      </c>
      <c r="G8" s="162" t="s">
        <v>210</v>
      </c>
      <c r="H8" s="162" t="s">
        <v>211</v>
      </c>
      <c r="I8" s="163" t="s">
        <v>212</v>
      </c>
      <c r="J8" s="164" t="s">
        <v>213</v>
      </c>
      <c r="K8" s="164" t="s">
        <v>212</v>
      </c>
      <c r="L8" s="164" t="s">
        <v>213</v>
      </c>
      <c r="M8" s="164" t="s">
        <v>212</v>
      </c>
      <c r="N8" s="164" t="s">
        <v>213</v>
      </c>
      <c r="O8" s="164" t="s">
        <v>212</v>
      </c>
      <c r="P8" s="164" t="s">
        <v>213</v>
      </c>
      <c r="Q8" s="670"/>
    </row>
    <row r="9" spans="1:17" s="167" customFormat="1" ht="30.75" customHeight="1">
      <c r="A9" s="165">
        <v>2012</v>
      </c>
      <c r="B9" s="166">
        <v>149</v>
      </c>
      <c r="C9" s="166">
        <v>9993</v>
      </c>
      <c r="D9" s="166">
        <v>773</v>
      </c>
      <c r="E9" s="166">
        <v>3909</v>
      </c>
      <c r="F9" s="166">
        <v>4499</v>
      </c>
      <c r="G9" s="166">
        <v>722</v>
      </c>
      <c r="H9" s="166">
        <v>90</v>
      </c>
      <c r="I9" s="166">
        <v>34</v>
      </c>
      <c r="J9" s="166">
        <v>1250</v>
      </c>
      <c r="K9" s="166">
        <v>12</v>
      </c>
      <c r="L9" s="166">
        <v>635</v>
      </c>
      <c r="M9" s="166">
        <v>103</v>
      </c>
      <c r="N9" s="166">
        <v>8108</v>
      </c>
      <c r="O9" s="166">
        <v>0</v>
      </c>
      <c r="P9" s="168">
        <v>0</v>
      </c>
      <c r="Q9" s="169">
        <v>2012</v>
      </c>
    </row>
    <row r="10" spans="1:17" s="167" customFormat="1" ht="30.75" customHeight="1">
      <c r="A10" s="165">
        <v>2013</v>
      </c>
      <c r="B10" s="166">
        <v>154</v>
      </c>
      <c r="C10" s="166">
        <v>10277</v>
      </c>
      <c r="D10" s="166">
        <v>773</v>
      </c>
      <c r="E10" s="166">
        <v>4193</v>
      </c>
      <c r="F10" s="166">
        <v>4499</v>
      </c>
      <c r="G10" s="166">
        <v>722</v>
      </c>
      <c r="H10" s="166">
        <v>90</v>
      </c>
      <c r="I10" s="166">
        <v>34</v>
      </c>
      <c r="J10" s="166">
        <v>1250</v>
      </c>
      <c r="K10" s="166">
        <v>12</v>
      </c>
      <c r="L10" s="166">
        <v>635</v>
      </c>
      <c r="M10" s="166">
        <v>108</v>
      </c>
      <c r="N10" s="166">
        <v>8392</v>
      </c>
      <c r="O10" s="170">
        <v>0</v>
      </c>
      <c r="P10" s="171">
        <v>0</v>
      </c>
      <c r="Q10" s="169">
        <v>2013</v>
      </c>
    </row>
    <row r="11" spans="1:17" s="167" customFormat="1" ht="30.75" customHeight="1">
      <c r="A11" s="165">
        <v>2014</v>
      </c>
      <c r="B11" s="166">
        <v>173</v>
      </c>
      <c r="C11" s="166">
        <v>12162</v>
      </c>
      <c r="D11" s="166">
        <v>773</v>
      </c>
      <c r="E11" s="166">
        <v>4193</v>
      </c>
      <c r="F11" s="166">
        <v>6384</v>
      </c>
      <c r="G11" s="166">
        <v>722</v>
      </c>
      <c r="H11" s="166">
        <v>90</v>
      </c>
      <c r="I11" s="166">
        <v>34</v>
      </c>
      <c r="J11" s="166">
        <v>1250</v>
      </c>
      <c r="K11" s="166">
        <v>13</v>
      </c>
      <c r="L11" s="166">
        <v>667</v>
      </c>
      <c r="M11" s="166">
        <v>117</v>
      </c>
      <c r="N11" s="166">
        <v>9330</v>
      </c>
      <c r="O11" s="170">
        <v>9</v>
      </c>
      <c r="P11" s="171">
        <v>915</v>
      </c>
      <c r="Q11" s="169">
        <v>2014</v>
      </c>
    </row>
    <row r="12" spans="1:17" s="167" customFormat="1" ht="30.75" customHeight="1">
      <c r="A12" s="165">
        <v>2015</v>
      </c>
      <c r="B12" s="166">
        <v>196</v>
      </c>
      <c r="C12" s="166">
        <v>14289</v>
      </c>
      <c r="D12" s="166">
        <v>773</v>
      </c>
      <c r="E12" s="166">
        <v>4193</v>
      </c>
      <c r="F12" s="166">
        <v>8511</v>
      </c>
      <c r="G12" s="166">
        <v>722</v>
      </c>
      <c r="H12" s="166">
        <v>90</v>
      </c>
      <c r="I12" s="166">
        <v>34</v>
      </c>
      <c r="J12" s="166">
        <v>1250</v>
      </c>
      <c r="K12" s="166">
        <v>13</v>
      </c>
      <c r="L12" s="166">
        <v>667</v>
      </c>
      <c r="M12" s="166">
        <v>126</v>
      </c>
      <c r="N12" s="166">
        <v>10061</v>
      </c>
      <c r="O12" s="170">
        <v>23</v>
      </c>
      <c r="P12" s="171">
        <v>2311</v>
      </c>
      <c r="Q12" s="169">
        <v>2015</v>
      </c>
    </row>
    <row r="13" spans="1:17" s="167" customFormat="1" ht="30.75" customHeight="1">
      <c r="A13" s="165">
        <v>2016</v>
      </c>
      <c r="B13" s="576">
        <v>270</v>
      </c>
      <c r="C13" s="576">
        <v>19214</v>
      </c>
      <c r="D13" s="576">
        <v>1183</v>
      </c>
      <c r="E13" s="576">
        <v>4719</v>
      </c>
      <c r="F13" s="576">
        <v>12500</v>
      </c>
      <c r="G13" s="576">
        <v>722</v>
      </c>
      <c r="H13" s="576">
        <v>90</v>
      </c>
      <c r="I13" s="576">
        <v>34</v>
      </c>
      <c r="J13" s="576">
        <v>1250</v>
      </c>
      <c r="K13" s="576">
        <v>30</v>
      </c>
      <c r="L13" s="576">
        <v>1204</v>
      </c>
      <c r="M13" s="576">
        <v>162</v>
      </c>
      <c r="N13" s="576">
        <v>12566</v>
      </c>
      <c r="O13" s="170">
        <v>44</v>
      </c>
      <c r="P13" s="171">
        <v>4194</v>
      </c>
      <c r="Q13" s="169">
        <v>2016</v>
      </c>
    </row>
    <row r="14" spans="1:17" s="167" customFormat="1" ht="30.75" customHeight="1">
      <c r="A14" s="172">
        <v>2017</v>
      </c>
      <c r="B14" s="173">
        <f>I14+K14+M14+O14</f>
        <v>278</v>
      </c>
      <c r="C14" s="173">
        <f>SUM(D14:H14)</f>
        <v>19608</v>
      </c>
      <c r="D14" s="173">
        <f>SUM(D15:D25)</f>
        <v>1183</v>
      </c>
      <c r="E14" s="173">
        <f t="shared" ref="E14:P14" si="0">SUM(E15:E25)</f>
        <v>4719</v>
      </c>
      <c r="F14" s="173">
        <f t="shared" si="0"/>
        <v>12894</v>
      </c>
      <c r="G14" s="173">
        <f t="shared" si="0"/>
        <v>722</v>
      </c>
      <c r="H14" s="173">
        <f t="shared" si="0"/>
        <v>90</v>
      </c>
      <c r="I14" s="173">
        <f t="shared" si="0"/>
        <v>34</v>
      </c>
      <c r="J14" s="173">
        <f t="shared" si="0"/>
        <v>1250</v>
      </c>
      <c r="K14" s="173">
        <f t="shared" si="0"/>
        <v>30</v>
      </c>
      <c r="L14" s="173">
        <f t="shared" si="0"/>
        <v>1204</v>
      </c>
      <c r="M14" s="173">
        <f t="shared" si="0"/>
        <v>170</v>
      </c>
      <c r="N14" s="173">
        <f t="shared" si="0"/>
        <v>12960</v>
      </c>
      <c r="O14" s="173">
        <f t="shared" si="0"/>
        <v>44</v>
      </c>
      <c r="P14" s="174">
        <f t="shared" si="0"/>
        <v>4194</v>
      </c>
      <c r="Q14" s="175">
        <v>2017</v>
      </c>
    </row>
    <row r="15" spans="1:17" s="18" customFormat="1" ht="30.75" customHeight="1">
      <c r="A15" s="176" t="s">
        <v>215</v>
      </c>
      <c r="B15" s="177">
        <f t="shared" ref="B15:B25" si="1">SUM(I15,K15,M15,O15)</f>
        <v>119</v>
      </c>
      <c r="C15" s="178">
        <f>SUM(D15:H15)</f>
        <v>8641</v>
      </c>
      <c r="D15" s="605">
        <v>842</v>
      </c>
      <c r="E15" s="605">
        <v>3166</v>
      </c>
      <c r="F15" s="605">
        <v>3827</v>
      </c>
      <c r="G15" s="605">
        <v>716</v>
      </c>
      <c r="H15" s="605">
        <v>90</v>
      </c>
      <c r="I15" s="605">
        <v>11</v>
      </c>
      <c r="J15" s="605">
        <v>328</v>
      </c>
      <c r="K15" s="605">
        <v>6</v>
      </c>
      <c r="L15" s="605">
        <v>303</v>
      </c>
      <c r="M15" s="605">
        <v>102</v>
      </c>
      <c r="N15" s="605">
        <v>8010</v>
      </c>
      <c r="O15" s="605">
        <v>0</v>
      </c>
      <c r="P15" s="606">
        <v>0</v>
      </c>
      <c r="Q15" s="179" t="s">
        <v>29</v>
      </c>
    </row>
    <row r="16" spans="1:17" s="18" customFormat="1" ht="30.75" customHeight="1">
      <c r="A16" s="176" t="s">
        <v>30</v>
      </c>
      <c r="B16" s="177">
        <f t="shared" si="1"/>
        <v>12</v>
      </c>
      <c r="C16" s="178">
        <f>SUM(D16:H16)</f>
        <v>577</v>
      </c>
      <c r="D16" s="605">
        <v>1</v>
      </c>
      <c r="E16" s="605">
        <v>357</v>
      </c>
      <c r="F16" s="605">
        <v>213</v>
      </c>
      <c r="G16" s="605">
        <v>6</v>
      </c>
      <c r="H16" s="605">
        <v>0</v>
      </c>
      <c r="I16" s="605">
        <v>3</v>
      </c>
      <c r="J16" s="605">
        <v>52</v>
      </c>
      <c r="K16" s="605">
        <v>3</v>
      </c>
      <c r="L16" s="605">
        <v>116</v>
      </c>
      <c r="M16" s="605">
        <v>6</v>
      </c>
      <c r="N16" s="605">
        <v>409</v>
      </c>
      <c r="O16" s="605">
        <v>0</v>
      </c>
      <c r="P16" s="606">
        <v>0</v>
      </c>
      <c r="Q16" s="179" t="s">
        <v>31</v>
      </c>
    </row>
    <row r="17" spans="1:17" s="18" customFormat="1" ht="30.75" customHeight="1">
      <c r="A17" s="176" t="s">
        <v>706</v>
      </c>
      <c r="B17" s="177">
        <f t="shared" si="1"/>
        <v>127</v>
      </c>
      <c r="C17" s="178">
        <f>SUM(D17:H17)</f>
        <v>9520</v>
      </c>
      <c r="D17" s="605">
        <v>120</v>
      </c>
      <c r="E17" s="605">
        <v>546</v>
      </c>
      <c r="F17" s="605">
        <v>8854</v>
      </c>
      <c r="G17" s="605">
        <v>0</v>
      </c>
      <c r="H17" s="605">
        <v>0</v>
      </c>
      <c r="I17" s="605">
        <v>0</v>
      </c>
      <c r="J17" s="605">
        <v>0</v>
      </c>
      <c r="K17" s="605">
        <v>21</v>
      </c>
      <c r="L17" s="605">
        <v>785</v>
      </c>
      <c r="M17" s="605">
        <v>62</v>
      </c>
      <c r="N17" s="605">
        <v>4541</v>
      </c>
      <c r="O17" s="605">
        <v>44</v>
      </c>
      <c r="P17" s="606">
        <v>4194</v>
      </c>
      <c r="Q17" s="179" t="s">
        <v>708</v>
      </c>
    </row>
    <row r="18" spans="1:17" s="18" customFormat="1" ht="30.75" customHeight="1">
      <c r="A18" s="176" t="s">
        <v>32</v>
      </c>
      <c r="B18" s="177">
        <f t="shared" si="1"/>
        <v>7</v>
      </c>
      <c r="C18" s="178">
        <f t="shared" ref="C18:C24" si="2">SUM(D18:H18)</f>
        <v>250</v>
      </c>
      <c r="D18" s="605">
        <v>0</v>
      </c>
      <c r="E18" s="605">
        <v>250</v>
      </c>
      <c r="F18" s="605">
        <v>0</v>
      </c>
      <c r="G18" s="605">
        <v>0</v>
      </c>
      <c r="H18" s="605">
        <v>0</v>
      </c>
      <c r="I18" s="605">
        <v>7</v>
      </c>
      <c r="J18" s="605">
        <v>250</v>
      </c>
      <c r="K18" s="605">
        <v>0</v>
      </c>
      <c r="L18" s="605">
        <v>0</v>
      </c>
      <c r="M18" s="605">
        <v>0</v>
      </c>
      <c r="N18" s="605">
        <v>0</v>
      </c>
      <c r="O18" s="605">
        <v>0</v>
      </c>
      <c r="P18" s="606">
        <v>0</v>
      </c>
      <c r="Q18" s="179" t="s">
        <v>33</v>
      </c>
    </row>
    <row r="19" spans="1:17" s="18" customFormat="1" ht="30.75" customHeight="1">
      <c r="A19" s="176" t="s">
        <v>34</v>
      </c>
      <c r="B19" s="177">
        <f t="shared" si="1"/>
        <v>0</v>
      </c>
      <c r="C19" s="178">
        <f t="shared" si="2"/>
        <v>0</v>
      </c>
      <c r="D19" s="605">
        <v>0</v>
      </c>
      <c r="E19" s="605">
        <v>0</v>
      </c>
      <c r="F19" s="605">
        <v>0</v>
      </c>
      <c r="G19" s="605">
        <v>0</v>
      </c>
      <c r="H19" s="605">
        <v>0</v>
      </c>
      <c r="I19" s="605">
        <v>0</v>
      </c>
      <c r="J19" s="605">
        <v>0</v>
      </c>
      <c r="K19" s="605">
        <v>0</v>
      </c>
      <c r="L19" s="605">
        <v>0</v>
      </c>
      <c r="M19" s="605">
        <v>0</v>
      </c>
      <c r="N19" s="605">
        <v>0</v>
      </c>
      <c r="O19" s="605">
        <v>0</v>
      </c>
      <c r="P19" s="606">
        <v>0</v>
      </c>
      <c r="Q19" s="179" t="s">
        <v>35</v>
      </c>
    </row>
    <row r="20" spans="1:17" s="18" customFormat="1" ht="30.75" customHeight="1">
      <c r="A20" s="176" t="s">
        <v>36</v>
      </c>
      <c r="B20" s="177">
        <f t="shared" si="1"/>
        <v>0</v>
      </c>
      <c r="C20" s="178">
        <f t="shared" si="2"/>
        <v>0</v>
      </c>
      <c r="D20" s="605">
        <v>0</v>
      </c>
      <c r="E20" s="605">
        <v>0</v>
      </c>
      <c r="F20" s="605">
        <v>0</v>
      </c>
      <c r="G20" s="605">
        <v>0</v>
      </c>
      <c r="H20" s="605">
        <v>0</v>
      </c>
      <c r="I20" s="605">
        <v>0</v>
      </c>
      <c r="J20" s="605">
        <v>0</v>
      </c>
      <c r="K20" s="605">
        <v>0</v>
      </c>
      <c r="L20" s="605">
        <v>0</v>
      </c>
      <c r="M20" s="605">
        <v>0</v>
      </c>
      <c r="N20" s="605">
        <v>0</v>
      </c>
      <c r="O20" s="605">
        <v>0</v>
      </c>
      <c r="P20" s="606">
        <v>0</v>
      </c>
      <c r="Q20" s="179" t="s">
        <v>37</v>
      </c>
    </row>
    <row r="21" spans="1:17" s="18" customFormat="1" ht="30.75" customHeight="1">
      <c r="A21" s="176" t="s">
        <v>38</v>
      </c>
      <c r="B21" s="177">
        <f t="shared" si="1"/>
        <v>0</v>
      </c>
      <c r="C21" s="178">
        <f t="shared" si="2"/>
        <v>0</v>
      </c>
      <c r="D21" s="605">
        <v>0</v>
      </c>
      <c r="E21" s="605">
        <v>0</v>
      </c>
      <c r="F21" s="605">
        <v>0</v>
      </c>
      <c r="G21" s="605">
        <v>0</v>
      </c>
      <c r="H21" s="605">
        <v>0</v>
      </c>
      <c r="I21" s="605">
        <v>0</v>
      </c>
      <c r="J21" s="605">
        <v>0</v>
      </c>
      <c r="K21" s="605">
        <v>0</v>
      </c>
      <c r="L21" s="605">
        <v>0</v>
      </c>
      <c r="M21" s="605">
        <v>0</v>
      </c>
      <c r="N21" s="605">
        <v>0</v>
      </c>
      <c r="O21" s="605">
        <v>0</v>
      </c>
      <c r="P21" s="606">
        <v>0</v>
      </c>
      <c r="Q21" s="179" t="s">
        <v>39</v>
      </c>
    </row>
    <row r="22" spans="1:17" s="18" customFormat="1" ht="30.75" customHeight="1">
      <c r="A22" s="176" t="s">
        <v>40</v>
      </c>
      <c r="B22" s="177">
        <f t="shared" si="1"/>
        <v>0</v>
      </c>
      <c r="C22" s="178">
        <f t="shared" si="2"/>
        <v>0</v>
      </c>
      <c r="D22" s="605">
        <v>0</v>
      </c>
      <c r="E22" s="605">
        <v>0</v>
      </c>
      <c r="F22" s="605">
        <v>0</v>
      </c>
      <c r="G22" s="605">
        <v>0</v>
      </c>
      <c r="H22" s="605">
        <v>0</v>
      </c>
      <c r="I22" s="605">
        <v>0</v>
      </c>
      <c r="J22" s="605">
        <v>0</v>
      </c>
      <c r="K22" s="605">
        <v>0</v>
      </c>
      <c r="L22" s="605">
        <v>0</v>
      </c>
      <c r="M22" s="605">
        <v>0</v>
      </c>
      <c r="N22" s="605">
        <v>0</v>
      </c>
      <c r="O22" s="605">
        <v>0</v>
      </c>
      <c r="P22" s="606">
        <v>0</v>
      </c>
      <c r="Q22" s="180" t="s">
        <v>216</v>
      </c>
    </row>
    <row r="23" spans="1:17" s="18" customFormat="1" ht="30.75" customHeight="1">
      <c r="A23" s="176" t="s">
        <v>42</v>
      </c>
      <c r="B23" s="177">
        <f t="shared" si="1"/>
        <v>0</v>
      </c>
      <c r="C23" s="178">
        <f t="shared" si="2"/>
        <v>0</v>
      </c>
      <c r="D23" s="605">
        <v>0</v>
      </c>
      <c r="E23" s="605">
        <v>0</v>
      </c>
      <c r="F23" s="605">
        <v>0</v>
      </c>
      <c r="G23" s="605">
        <v>0</v>
      </c>
      <c r="H23" s="605">
        <v>0</v>
      </c>
      <c r="I23" s="605">
        <v>0</v>
      </c>
      <c r="J23" s="605">
        <v>0</v>
      </c>
      <c r="K23" s="605">
        <v>0</v>
      </c>
      <c r="L23" s="605">
        <v>0</v>
      </c>
      <c r="M23" s="605">
        <v>0</v>
      </c>
      <c r="N23" s="605">
        <v>0</v>
      </c>
      <c r="O23" s="605">
        <v>0</v>
      </c>
      <c r="P23" s="606">
        <v>0</v>
      </c>
      <c r="Q23" s="179" t="s">
        <v>43</v>
      </c>
    </row>
    <row r="24" spans="1:17" s="18" customFormat="1" ht="30.75" customHeight="1">
      <c r="A24" s="176" t="s">
        <v>44</v>
      </c>
      <c r="B24" s="177">
        <f t="shared" si="1"/>
        <v>0</v>
      </c>
      <c r="C24" s="178">
        <f t="shared" si="2"/>
        <v>0</v>
      </c>
      <c r="D24" s="605">
        <v>0</v>
      </c>
      <c r="E24" s="605">
        <v>0</v>
      </c>
      <c r="F24" s="605">
        <v>0</v>
      </c>
      <c r="G24" s="605">
        <v>0</v>
      </c>
      <c r="H24" s="605">
        <v>0</v>
      </c>
      <c r="I24" s="605">
        <v>0</v>
      </c>
      <c r="J24" s="605">
        <v>0</v>
      </c>
      <c r="K24" s="605">
        <v>0</v>
      </c>
      <c r="L24" s="605">
        <v>0</v>
      </c>
      <c r="M24" s="605">
        <v>0</v>
      </c>
      <c r="N24" s="605">
        <v>0</v>
      </c>
      <c r="O24" s="605">
        <v>0</v>
      </c>
      <c r="P24" s="606">
        <v>0</v>
      </c>
      <c r="Q24" s="179" t="s">
        <v>45</v>
      </c>
    </row>
    <row r="25" spans="1:17" s="18" customFormat="1" ht="30.75" customHeight="1" thickBot="1">
      <c r="A25" s="181" t="s">
        <v>46</v>
      </c>
      <c r="B25" s="182">
        <f t="shared" si="1"/>
        <v>13</v>
      </c>
      <c r="C25" s="183">
        <f>SUM(D25:H25)</f>
        <v>620</v>
      </c>
      <c r="D25" s="607">
        <v>220</v>
      </c>
      <c r="E25" s="607">
        <v>400</v>
      </c>
      <c r="F25" s="607">
        <v>0</v>
      </c>
      <c r="G25" s="607">
        <v>0</v>
      </c>
      <c r="H25" s="607">
        <v>0</v>
      </c>
      <c r="I25" s="607">
        <v>13</v>
      </c>
      <c r="J25" s="607">
        <v>620</v>
      </c>
      <c r="K25" s="607">
        <v>0</v>
      </c>
      <c r="L25" s="607">
        <v>0</v>
      </c>
      <c r="M25" s="607">
        <v>0</v>
      </c>
      <c r="N25" s="607">
        <v>0</v>
      </c>
      <c r="O25" s="607">
        <v>0</v>
      </c>
      <c r="P25" s="608">
        <v>0</v>
      </c>
      <c r="Q25" s="184" t="s">
        <v>47</v>
      </c>
    </row>
    <row r="26" spans="1:17" s="18" customFormat="1" ht="30" customHeight="1">
      <c r="A26" s="758" t="s">
        <v>217</v>
      </c>
      <c r="B26" s="759"/>
      <c r="C26" s="759"/>
      <c r="D26" s="759"/>
      <c r="E26" s="759"/>
      <c r="F26" s="759"/>
      <c r="G26" s="759"/>
      <c r="H26" s="759"/>
      <c r="I26" s="760" t="s">
        <v>218</v>
      </c>
      <c r="J26" s="761"/>
      <c r="K26" s="761"/>
      <c r="L26" s="761"/>
      <c r="M26" s="761"/>
      <c r="N26" s="761"/>
      <c r="O26" s="761"/>
      <c r="P26" s="761"/>
      <c r="Q26" s="761"/>
    </row>
    <row r="27" spans="1:17" s="3" customFormat="1" ht="12.95" customHeight="1">
      <c r="A27" s="185"/>
      <c r="B27" s="186"/>
      <c r="C27" s="2"/>
      <c r="D27" s="187"/>
      <c r="J27" s="188"/>
      <c r="K27" s="188"/>
      <c r="L27" s="189"/>
      <c r="M27" s="189"/>
      <c r="N27" s="189"/>
      <c r="O27" s="189"/>
      <c r="P27" s="189"/>
      <c r="Q27" s="2"/>
    </row>
    <row r="28" spans="1:17" s="3" customFormat="1" ht="3.75" customHeight="1">
      <c r="A28" s="2"/>
      <c r="B28" s="2"/>
      <c r="C28" s="2"/>
      <c r="J28" s="2"/>
      <c r="K28" s="2"/>
      <c r="Q28" s="2"/>
    </row>
    <row r="29" spans="1:17" ht="3.75" customHeight="1"/>
    <row r="30" spans="1:17" ht="3.75" customHeight="1"/>
  </sheetData>
  <mergeCells count="14">
    <mergeCell ref="B7:B8"/>
    <mergeCell ref="C7:C8"/>
    <mergeCell ref="A26:H26"/>
    <mergeCell ref="I26:Q26"/>
    <mergeCell ref="A2:H2"/>
    <mergeCell ref="I2:Q2"/>
    <mergeCell ref="A4:B4"/>
    <mergeCell ref="A5:A8"/>
    <mergeCell ref="I5:P5"/>
    <mergeCell ref="Q5:Q8"/>
    <mergeCell ref="I6:J7"/>
    <mergeCell ref="K6:L7"/>
    <mergeCell ref="M6:N7"/>
    <mergeCell ref="O6:P7"/>
  </mergeCells>
  <phoneticPr fontId="4" type="noConversion"/>
  <printOptions horizontalCentered="1" gridLinesSet="0"/>
  <pageMargins left="0.38" right="0.42" top="0.78740157480314965" bottom="0.39370078740157483" header="0.39370078740157483" footer="0"/>
  <pageSetup paperSize="9" scale="6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AL36"/>
  <sheetViews>
    <sheetView showGridLines="0" view="pageBreakPreview" topLeftCell="A7" zoomScaleNormal="85" zoomScaleSheetLayoutView="75" workbookViewId="0">
      <selection activeCell="D19" sqref="D19"/>
    </sheetView>
  </sheetViews>
  <sheetFormatPr defaultRowHeight="14.25"/>
  <cols>
    <col min="1" max="1" width="15.625" customWidth="1"/>
    <col min="2" max="2" width="10.375" customWidth="1"/>
    <col min="3" max="3" width="9.875" customWidth="1"/>
    <col min="4" max="4" width="9.125" customWidth="1"/>
    <col min="6" max="15" width="8.625" customWidth="1"/>
    <col min="16" max="17" width="15.625" customWidth="1"/>
    <col min="18" max="21" width="9.625" bestFit="1" customWidth="1"/>
    <col min="22" max="23" width="8.875" customWidth="1"/>
    <col min="24" max="28" width="9.625" bestFit="1" customWidth="1"/>
    <col min="29" max="29" width="8.625" customWidth="1"/>
    <col min="30" max="31" width="9.625" bestFit="1" customWidth="1"/>
    <col min="32" max="34" width="8.625" customWidth="1"/>
    <col min="35" max="35" width="9.625" bestFit="1" customWidth="1"/>
    <col min="36" max="36" width="15.625" customWidth="1"/>
    <col min="37" max="37" width="10.625" hidden="1" customWidth="1"/>
    <col min="38" max="40" width="10.625" customWidth="1"/>
    <col min="257" max="257" width="9.875" customWidth="1"/>
    <col min="258" max="258" width="10.375" customWidth="1"/>
    <col min="259" max="259" width="9.875" customWidth="1"/>
    <col min="260" max="260" width="9.125" customWidth="1"/>
    <col min="262" max="271" width="8.625" customWidth="1"/>
    <col min="272" max="272" width="20.125" customWidth="1"/>
    <col min="273" max="273" width="9.25" customWidth="1"/>
    <col min="274" max="277" width="9.625" bestFit="1" customWidth="1"/>
    <col min="278" max="279" width="8.875" customWidth="1"/>
    <col min="280" max="284" width="9.625" bestFit="1" customWidth="1"/>
    <col min="285" max="285" width="8.625" customWidth="1"/>
    <col min="286" max="287" width="9.625" bestFit="1" customWidth="1"/>
    <col min="288" max="290" width="8.625" customWidth="1"/>
    <col min="291" max="291" width="9.625" bestFit="1" customWidth="1"/>
    <col min="292" max="292" width="16.25" customWidth="1"/>
    <col min="293" max="293" width="0" hidden="1" customWidth="1"/>
    <col min="294" max="296" width="10.625" customWidth="1"/>
    <col min="513" max="513" width="9.875" customWidth="1"/>
    <col min="514" max="514" width="10.375" customWidth="1"/>
    <col min="515" max="515" width="9.875" customWidth="1"/>
    <col min="516" max="516" width="9.125" customWidth="1"/>
    <col min="518" max="527" width="8.625" customWidth="1"/>
    <col min="528" max="528" width="20.125" customWidth="1"/>
    <col min="529" max="529" width="9.25" customWidth="1"/>
    <col min="530" max="533" width="9.625" bestFit="1" customWidth="1"/>
    <col min="534" max="535" width="8.875" customWidth="1"/>
    <col min="536" max="540" width="9.625" bestFit="1" customWidth="1"/>
    <col min="541" max="541" width="8.625" customWidth="1"/>
    <col min="542" max="543" width="9.625" bestFit="1" customWidth="1"/>
    <col min="544" max="546" width="8.625" customWidth="1"/>
    <col min="547" max="547" width="9.625" bestFit="1" customWidth="1"/>
    <col min="548" max="548" width="16.25" customWidth="1"/>
    <col min="549" max="549" width="0" hidden="1" customWidth="1"/>
    <col min="550" max="552" width="10.625" customWidth="1"/>
    <col min="769" max="769" width="9.875" customWidth="1"/>
    <col min="770" max="770" width="10.375" customWidth="1"/>
    <col min="771" max="771" width="9.875" customWidth="1"/>
    <col min="772" max="772" width="9.125" customWidth="1"/>
    <col min="774" max="783" width="8.625" customWidth="1"/>
    <col min="784" max="784" width="20.125" customWidth="1"/>
    <col min="785" max="785" width="9.25" customWidth="1"/>
    <col min="786" max="789" width="9.625" bestFit="1" customWidth="1"/>
    <col min="790" max="791" width="8.875" customWidth="1"/>
    <col min="792" max="796" width="9.625" bestFit="1" customWidth="1"/>
    <col min="797" max="797" width="8.625" customWidth="1"/>
    <col min="798" max="799" width="9.625" bestFit="1" customWidth="1"/>
    <col min="800" max="802" width="8.625" customWidth="1"/>
    <col min="803" max="803" width="9.625" bestFit="1" customWidth="1"/>
    <col min="804" max="804" width="16.25" customWidth="1"/>
    <col min="805" max="805" width="0" hidden="1" customWidth="1"/>
    <col min="806" max="808" width="10.625" customWidth="1"/>
    <col min="1025" max="1025" width="9.875" customWidth="1"/>
    <col min="1026" max="1026" width="10.375" customWidth="1"/>
    <col min="1027" max="1027" width="9.875" customWidth="1"/>
    <col min="1028" max="1028" width="9.125" customWidth="1"/>
    <col min="1030" max="1039" width="8.625" customWidth="1"/>
    <col min="1040" max="1040" width="20.125" customWidth="1"/>
    <col min="1041" max="1041" width="9.25" customWidth="1"/>
    <col min="1042" max="1045" width="9.625" bestFit="1" customWidth="1"/>
    <col min="1046" max="1047" width="8.875" customWidth="1"/>
    <col min="1048" max="1052" width="9.625" bestFit="1" customWidth="1"/>
    <col min="1053" max="1053" width="8.625" customWidth="1"/>
    <col min="1054" max="1055" width="9.625" bestFit="1" customWidth="1"/>
    <col min="1056" max="1058" width="8.625" customWidth="1"/>
    <col min="1059" max="1059" width="9.625" bestFit="1" customWidth="1"/>
    <col min="1060" max="1060" width="16.25" customWidth="1"/>
    <col min="1061" max="1061" width="0" hidden="1" customWidth="1"/>
    <col min="1062" max="1064" width="10.625" customWidth="1"/>
    <col min="1281" max="1281" width="9.875" customWidth="1"/>
    <col min="1282" max="1282" width="10.375" customWidth="1"/>
    <col min="1283" max="1283" width="9.875" customWidth="1"/>
    <col min="1284" max="1284" width="9.125" customWidth="1"/>
    <col min="1286" max="1295" width="8.625" customWidth="1"/>
    <col min="1296" max="1296" width="20.125" customWidth="1"/>
    <col min="1297" max="1297" width="9.25" customWidth="1"/>
    <col min="1298" max="1301" width="9.625" bestFit="1" customWidth="1"/>
    <col min="1302" max="1303" width="8.875" customWidth="1"/>
    <col min="1304" max="1308" width="9.625" bestFit="1" customWidth="1"/>
    <col min="1309" max="1309" width="8.625" customWidth="1"/>
    <col min="1310" max="1311" width="9.625" bestFit="1" customWidth="1"/>
    <col min="1312" max="1314" width="8.625" customWidth="1"/>
    <col min="1315" max="1315" width="9.625" bestFit="1" customWidth="1"/>
    <col min="1316" max="1316" width="16.25" customWidth="1"/>
    <col min="1317" max="1317" width="0" hidden="1" customWidth="1"/>
    <col min="1318" max="1320" width="10.625" customWidth="1"/>
    <col min="1537" max="1537" width="9.875" customWidth="1"/>
    <col min="1538" max="1538" width="10.375" customWidth="1"/>
    <col min="1539" max="1539" width="9.875" customWidth="1"/>
    <col min="1540" max="1540" width="9.125" customWidth="1"/>
    <col min="1542" max="1551" width="8.625" customWidth="1"/>
    <col min="1552" max="1552" width="20.125" customWidth="1"/>
    <col min="1553" max="1553" width="9.25" customWidth="1"/>
    <col min="1554" max="1557" width="9.625" bestFit="1" customWidth="1"/>
    <col min="1558" max="1559" width="8.875" customWidth="1"/>
    <col min="1560" max="1564" width="9.625" bestFit="1" customWidth="1"/>
    <col min="1565" max="1565" width="8.625" customWidth="1"/>
    <col min="1566" max="1567" width="9.625" bestFit="1" customWidth="1"/>
    <col min="1568" max="1570" width="8.625" customWidth="1"/>
    <col min="1571" max="1571" width="9.625" bestFit="1" customWidth="1"/>
    <col min="1572" max="1572" width="16.25" customWidth="1"/>
    <col min="1573" max="1573" width="0" hidden="1" customWidth="1"/>
    <col min="1574" max="1576" width="10.625" customWidth="1"/>
    <col min="1793" max="1793" width="9.875" customWidth="1"/>
    <col min="1794" max="1794" width="10.375" customWidth="1"/>
    <col min="1795" max="1795" width="9.875" customWidth="1"/>
    <col min="1796" max="1796" width="9.125" customWidth="1"/>
    <col min="1798" max="1807" width="8.625" customWidth="1"/>
    <col min="1808" max="1808" width="20.125" customWidth="1"/>
    <col min="1809" max="1809" width="9.25" customWidth="1"/>
    <col min="1810" max="1813" width="9.625" bestFit="1" customWidth="1"/>
    <col min="1814" max="1815" width="8.875" customWidth="1"/>
    <col min="1816" max="1820" width="9.625" bestFit="1" customWidth="1"/>
    <col min="1821" max="1821" width="8.625" customWidth="1"/>
    <col min="1822" max="1823" width="9.625" bestFit="1" customWidth="1"/>
    <col min="1824" max="1826" width="8.625" customWidth="1"/>
    <col min="1827" max="1827" width="9.625" bestFit="1" customWidth="1"/>
    <col min="1828" max="1828" width="16.25" customWidth="1"/>
    <col min="1829" max="1829" width="0" hidden="1" customWidth="1"/>
    <col min="1830" max="1832" width="10.625" customWidth="1"/>
    <col min="2049" max="2049" width="9.875" customWidth="1"/>
    <col min="2050" max="2050" width="10.375" customWidth="1"/>
    <col min="2051" max="2051" width="9.875" customWidth="1"/>
    <col min="2052" max="2052" width="9.125" customWidth="1"/>
    <col min="2054" max="2063" width="8.625" customWidth="1"/>
    <col min="2064" max="2064" width="20.125" customWidth="1"/>
    <col min="2065" max="2065" width="9.25" customWidth="1"/>
    <col min="2066" max="2069" width="9.625" bestFit="1" customWidth="1"/>
    <col min="2070" max="2071" width="8.875" customWidth="1"/>
    <col min="2072" max="2076" width="9.625" bestFit="1" customWidth="1"/>
    <col min="2077" max="2077" width="8.625" customWidth="1"/>
    <col min="2078" max="2079" width="9.625" bestFit="1" customWidth="1"/>
    <col min="2080" max="2082" width="8.625" customWidth="1"/>
    <col min="2083" max="2083" width="9.625" bestFit="1" customWidth="1"/>
    <col min="2084" max="2084" width="16.25" customWidth="1"/>
    <col min="2085" max="2085" width="0" hidden="1" customWidth="1"/>
    <col min="2086" max="2088" width="10.625" customWidth="1"/>
    <col min="2305" max="2305" width="9.875" customWidth="1"/>
    <col min="2306" max="2306" width="10.375" customWidth="1"/>
    <col min="2307" max="2307" width="9.875" customWidth="1"/>
    <col min="2308" max="2308" width="9.125" customWidth="1"/>
    <col min="2310" max="2319" width="8.625" customWidth="1"/>
    <col min="2320" max="2320" width="20.125" customWidth="1"/>
    <col min="2321" max="2321" width="9.25" customWidth="1"/>
    <col min="2322" max="2325" width="9.625" bestFit="1" customWidth="1"/>
    <col min="2326" max="2327" width="8.875" customWidth="1"/>
    <col min="2328" max="2332" width="9.625" bestFit="1" customWidth="1"/>
    <col min="2333" max="2333" width="8.625" customWidth="1"/>
    <col min="2334" max="2335" width="9.625" bestFit="1" customWidth="1"/>
    <col min="2336" max="2338" width="8.625" customWidth="1"/>
    <col min="2339" max="2339" width="9.625" bestFit="1" customWidth="1"/>
    <col min="2340" max="2340" width="16.25" customWidth="1"/>
    <col min="2341" max="2341" width="0" hidden="1" customWidth="1"/>
    <col min="2342" max="2344" width="10.625" customWidth="1"/>
    <col min="2561" max="2561" width="9.875" customWidth="1"/>
    <col min="2562" max="2562" width="10.375" customWidth="1"/>
    <col min="2563" max="2563" width="9.875" customWidth="1"/>
    <col min="2564" max="2564" width="9.125" customWidth="1"/>
    <col min="2566" max="2575" width="8.625" customWidth="1"/>
    <col min="2576" max="2576" width="20.125" customWidth="1"/>
    <col min="2577" max="2577" width="9.25" customWidth="1"/>
    <col min="2578" max="2581" width="9.625" bestFit="1" customWidth="1"/>
    <col min="2582" max="2583" width="8.875" customWidth="1"/>
    <col min="2584" max="2588" width="9.625" bestFit="1" customWidth="1"/>
    <col min="2589" max="2589" width="8.625" customWidth="1"/>
    <col min="2590" max="2591" width="9.625" bestFit="1" customWidth="1"/>
    <col min="2592" max="2594" width="8.625" customWidth="1"/>
    <col min="2595" max="2595" width="9.625" bestFit="1" customWidth="1"/>
    <col min="2596" max="2596" width="16.25" customWidth="1"/>
    <col min="2597" max="2597" width="0" hidden="1" customWidth="1"/>
    <col min="2598" max="2600" width="10.625" customWidth="1"/>
    <col min="2817" max="2817" width="9.875" customWidth="1"/>
    <col min="2818" max="2818" width="10.375" customWidth="1"/>
    <col min="2819" max="2819" width="9.875" customWidth="1"/>
    <col min="2820" max="2820" width="9.125" customWidth="1"/>
    <col min="2822" max="2831" width="8.625" customWidth="1"/>
    <col min="2832" max="2832" width="20.125" customWidth="1"/>
    <col min="2833" max="2833" width="9.25" customWidth="1"/>
    <col min="2834" max="2837" width="9.625" bestFit="1" customWidth="1"/>
    <col min="2838" max="2839" width="8.875" customWidth="1"/>
    <col min="2840" max="2844" width="9.625" bestFit="1" customWidth="1"/>
    <col min="2845" max="2845" width="8.625" customWidth="1"/>
    <col min="2846" max="2847" width="9.625" bestFit="1" customWidth="1"/>
    <col min="2848" max="2850" width="8.625" customWidth="1"/>
    <col min="2851" max="2851" width="9.625" bestFit="1" customWidth="1"/>
    <col min="2852" max="2852" width="16.25" customWidth="1"/>
    <col min="2853" max="2853" width="0" hidden="1" customWidth="1"/>
    <col min="2854" max="2856" width="10.625" customWidth="1"/>
    <col min="3073" max="3073" width="9.875" customWidth="1"/>
    <col min="3074" max="3074" width="10.375" customWidth="1"/>
    <col min="3075" max="3075" width="9.875" customWidth="1"/>
    <col min="3076" max="3076" width="9.125" customWidth="1"/>
    <col min="3078" max="3087" width="8.625" customWidth="1"/>
    <col min="3088" max="3088" width="20.125" customWidth="1"/>
    <col min="3089" max="3089" width="9.25" customWidth="1"/>
    <col min="3090" max="3093" width="9.625" bestFit="1" customWidth="1"/>
    <col min="3094" max="3095" width="8.875" customWidth="1"/>
    <col min="3096" max="3100" width="9.625" bestFit="1" customWidth="1"/>
    <col min="3101" max="3101" width="8.625" customWidth="1"/>
    <col min="3102" max="3103" width="9.625" bestFit="1" customWidth="1"/>
    <col min="3104" max="3106" width="8.625" customWidth="1"/>
    <col min="3107" max="3107" width="9.625" bestFit="1" customWidth="1"/>
    <col min="3108" max="3108" width="16.25" customWidth="1"/>
    <col min="3109" max="3109" width="0" hidden="1" customWidth="1"/>
    <col min="3110" max="3112" width="10.625" customWidth="1"/>
    <col min="3329" max="3329" width="9.875" customWidth="1"/>
    <col min="3330" max="3330" width="10.375" customWidth="1"/>
    <col min="3331" max="3331" width="9.875" customWidth="1"/>
    <col min="3332" max="3332" width="9.125" customWidth="1"/>
    <col min="3334" max="3343" width="8.625" customWidth="1"/>
    <col min="3344" max="3344" width="20.125" customWidth="1"/>
    <col min="3345" max="3345" width="9.25" customWidth="1"/>
    <col min="3346" max="3349" width="9.625" bestFit="1" customWidth="1"/>
    <col min="3350" max="3351" width="8.875" customWidth="1"/>
    <col min="3352" max="3356" width="9.625" bestFit="1" customWidth="1"/>
    <col min="3357" max="3357" width="8.625" customWidth="1"/>
    <col min="3358" max="3359" width="9.625" bestFit="1" customWidth="1"/>
    <col min="3360" max="3362" width="8.625" customWidth="1"/>
    <col min="3363" max="3363" width="9.625" bestFit="1" customWidth="1"/>
    <col min="3364" max="3364" width="16.25" customWidth="1"/>
    <col min="3365" max="3365" width="0" hidden="1" customWidth="1"/>
    <col min="3366" max="3368" width="10.625" customWidth="1"/>
    <col min="3585" max="3585" width="9.875" customWidth="1"/>
    <col min="3586" max="3586" width="10.375" customWidth="1"/>
    <col min="3587" max="3587" width="9.875" customWidth="1"/>
    <col min="3588" max="3588" width="9.125" customWidth="1"/>
    <col min="3590" max="3599" width="8.625" customWidth="1"/>
    <col min="3600" max="3600" width="20.125" customWidth="1"/>
    <col min="3601" max="3601" width="9.25" customWidth="1"/>
    <col min="3602" max="3605" width="9.625" bestFit="1" customWidth="1"/>
    <col min="3606" max="3607" width="8.875" customWidth="1"/>
    <col min="3608" max="3612" width="9.625" bestFit="1" customWidth="1"/>
    <col min="3613" max="3613" width="8.625" customWidth="1"/>
    <col min="3614" max="3615" width="9.625" bestFit="1" customWidth="1"/>
    <col min="3616" max="3618" width="8.625" customWidth="1"/>
    <col min="3619" max="3619" width="9.625" bestFit="1" customWidth="1"/>
    <col min="3620" max="3620" width="16.25" customWidth="1"/>
    <col min="3621" max="3621" width="0" hidden="1" customWidth="1"/>
    <col min="3622" max="3624" width="10.625" customWidth="1"/>
    <col min="3841" max="3841" width="9.875" customWidth="1"/>
    <col min="3842" max="3842" width="10.375" customWidth="1"/>
    <col min="3843" max="3843" width="9.875" customWidth="1"/>
    <col min="3844" max="3844" width="9.125" customWidth="1"/>
    <col min="3846" max="3855" width="8.625" customWidth="1"/>
    <col min="3856" max="3856" width="20.125" customWidth="1"/>
    <col min="3857" max="3857" width="9.25" customWidth="1"/>
    <col min="3858" max="3861" width="9.625" bestFit="1" customWidth="1"/>
    <col min="3862" max="3863" width="8.875" customWidth="1"/>
    <col min="3864" max="3868" width="9.625" bestFit="1" customWidth="1"/>
    <col min="3869" max="3869" width="8.625" customWidth="1"/>
    <col min="3870" max="3871" width="9.625" bestFit="1" customWidth="1"/>
    <col min="3872" max="3874" width="8.625" customWidth="1"/>
    <col min="3875" max="3875" width="9.625" bestFit="1" customWidth="1"/>
    <col min="3876" max="3876" width="16.25" customWidth="1"/>
    <col min="3877" max="3877" width="0" hidden="1" customWidth="1"/>
    <col min="3878" max="3880" width="10.625" customWidth="1"/>
    <col min="4097" max="4097" width="9.875" customWidth="1"/>
    <col min="4098" max="4098" width="10.375" customWidth="1"/>
    <col min="4099" max="4099" width="9.875" customWidth="1"/>
    <col min="4100" max="4100" width="9.125" customWidth="1"/>
    <col min="4102" max="4111" width="8.625" customWidth="1"/>
    <col min="4112" max="4112" width="20.125" customWidth="1"/>
    <col min="4113" max="4113" width="9.25" customWidth="1"/>
    <col min="4114" max="4117" width="9.625" bestFit="1" customWidth="1"/>
    <col min="4118" max="4119" width="8.875" customWidth="1"/>
    <col min="4120" max="4124" width="9.625" bestFit="1" customWidth="1"/>
    <col min="4125" max="4125" width="8.625" customWidth="1"/>
    <col min="4126" max="4127" width="9.625" bestFit="1" customWidth="1"/>
    <col min="4128" max="4130" width="8.625" customWidth="1"/>
    <col min="4131" max="4131" width="9.625" bestFit="1" customWidth="1"/>
    <col min="4132" max="4132" width="16.25" customWidth="1"/>
    <col min="4133" max="4133" width="0" hidden="1" customWidth="1"/>
    <col min="4134" max="4136" width="10.625" customWidth="1"/>
    <col min="4353" max="4353" width="9.875" customWidth="1"/>
    <col min="4354" max="4354" width="10.375" customWidth="1"/>
    <col min="4355" max="4355" width="9.875" customWidth="1"/>
    <col min="4356" max="4356" width="9.125" customWidth="1"/>
    <col min="4358" max="4367" width="8.625" customWidth="1"/>
    <col min="4368" max="4368" width="20.125" customWidth="1"/>
    <col min="4369" max="4369" width="9.25" customWidth="1"/>
    <col min="4370" max="4373" width="9.625" bestFit="1" customWidth="1"/>
    <col min="4374" max="4375" width="8.875" customWidth="1"/>
    <col min="4376" max="4380" width="9.625" bestFit="1" customWidth="1"/>
    <col min="4381" max="4381" width="8.625" customWidth="1"/>
    <col min="4382" max="4383" width="9.625" bestFit="1" customWidth="1"/>
    <col min="4384" max="4386" width="8.625" customWidth="1"/>
    <col min="4387" max="4387" width="9.625" bestFit="1" customWidth="1"/>
    <col min="4388" max="4388" width="16.25" customWidth="1"/>
    <col min="4389" max="4389" width="0" hidden="1" customWidth="1"/>
    <col min="4390" max="4392" width="10.625" customWidth="1"/>
    <col min="4609" max="4609" width="9.875" customWidth="1"/>
    <col min="4610" max="4610" width="10.375" customWidth="1"/>
    <col min="4611" max="4611" width="9.875" customWidth="1"/>
    <col min="4612" max="4612" width="9.125" customWidth="1"/>
    <col min="4614" max="4623" width="8.625" customWidth="1"/>
    <col min="4624" max="4624" width="20.125" customWidth="1"/>
    <col min="4625" max="4625" width="9.25" customWidth="1"/>
    <col min="4626" max="4629" width="9.625" bestFit="1" customWidth="1"/>
    <col min="4630" max="4631" width="8.875" customWidth="1"/>
    <col min="4632" max="4636" width="9.625" bestFit="1" customWidth="1"/>
    <col min="4637" max="4637" width="8.625" customWidth="1"/>
    <col min="4638" max="4639" width="9.625" bestFit="1" customWidth="1"/>
    <col min="4640" max="4642" width="8.625" customWidth="1"/>
    <col min="4643" max="4643" width="9.625" bestFit="1" customWidth="1"/>
    <col min="4644" max="4644" width="16.25" customWidth="1"/>
    <col min="4645" max="4645" width="0" hidden="1" customWidth="1"/>
    <col min="4646" max="4648" width="10.625" customWidth="1"/>
    <col min="4865" max="4865" width="9.875" customWidth="1"/>
    <col min="4866" max="4866" width="10.375" customWidth="1"/>
    <col min="4867" max="4867" width="9.875" customWidth="1"/>
    <col min="4868" max="4868" width="9.125" customWidth="1"/>
    <col min="4870" max="4879" width="8.625" customWidth="1"/>
    <col min="4880" max="4880" width="20.125" customWidth="1"/>
    <col min="4881" max="4881" width="9.25" customWidth="1"/>
    <col min="4882" max="4885" width="9.625" bestFit="1" customWidth="1"/>
    <col min="4886" max="4887" width="8.875" customWidth="1"/>
    <col min="4888" max="4892" width="9.625" bestFit="1" customWidth="1"/>
    <col min="4893" max="4893" width="8.625" customWidth="1"/>
    <col min="4894" max="4895" width="9.625" bestFit="1" customWidth="1"/>
    <col min="4896" max="4898" width="8.625" customWidth="1"/>
    <col min="4899" max="4899" width="9.625" bestFit="1" customWidth="1"/>
    <col min="4900" max="4900" width="16.25" customWidth="1"/>
    <col min="4901" max="4901" width="0" hidden="1" customWidth="1"/>
    <col min="4902" max="4904" width="10.625" customWidth="1"/>
    <col min="5121" max="5121" width="9.875" customWidth="1"/>
    <col min="5122" max="5122" width="10.375" customWidth="1"/>
    <col min="5123" max="5123" width="9.875" customWidth="1"/>
    <col min="5124" max="5124" width="9.125" customWidth="1"/>
    <col min="5126" max="5135" width="8.625" customWidth="1"/>
    <col min="5136" max="5136" width="20.125" customWidth="1"/>
    <col min="5137" max="5137" width="9.25" customWidth="1"/>
    <col min="5138" max="5141" width="9.625" bestFit="1" customWidth="1"/>
    <col min="5142" max="5143" width="8.875" customWidth="1"/>
    <col min="5144" max="5148" width="9.625" bestFit="1" customWidth="1"/>
    <col min="5149" max="5149" width="8.625" customWidth="1"/>
    <col min="5150" max="5151" width="9.625" bestFit="1" customWidth="1"/>
    <col min="5152" max="5154" width="8.625" customWidth="1"/>
    <col min="5155" max="5155" width="9.625" bestFit="1" customWidth="1"/>
    <col min="5156" max="5156" width="16.25" customWidth="1"/>
    <col min="5157" max="5157" width="0" hidden="1" customWidth="1"/>
    <col min="5158" max="5160" width="10.625" customWidth="1"/>
    <col min="5377" max="5377" width="9.875" customWidth="1"/>
    <col min="5378" max="5378" width="10.375" customWidth="1"/>
    <col min="5379" max="5379" width="9.875" customWidth="1"/>
    <col min="5380" max="5380" width="9.125" customWidth="1"/>
    <col min="5382" max="5391" width="8.625" customWidth="1"/>
    <col min="5392" max="5392" width="20.125" customWidth="1"/>
    <col min="5393" max="5393" width="9.25" customWidth="1"/>
    <col min="5394" max="5397" width="9.625" bestFit="1" customWidth="1"/>
    <col min="5398" max="5399" width="8.875" customWidth="1"/>
    <col min="5400" max="5404" width="9.625" bestFit="1" customWidth="1"/>
    <col min="5405" max="5405" width="8.625" customWidth="1"/>
    <col min="5406" max="5407" width="9.625" bestFit="1" customWidth="1"/>
    <col min="5408" max="5410" width="8.625" customWidth="1"/>
    <col min="5411" max="5411" width="9.625" bestFit="1" customWidth="1"/>
    <col min="5412" max="5412" width="16.25" customWidth="1"/>
    <col min="5413" max="5413" width="0" hidden="1" customWidth="1"/>
    <col min="5414" max="5416" width="10.625" customWidth="1"/>
    <col min="5633" max="5633" width="9.875" customWidth="1"/>
    <col min="5634" max="5634" width="10.375" customWidth="1"/>
    <col min="5635" max="5635" width="9.875" customWidth="1"/>
    <col min="5636" max="5636" width="9.125" customWidth="1"/>
    <col min="5638" max="5647" width="8.625" customWidth="1"/>
    <col min="5648" max="5648" width="20.125" customWidth="1"/>
    <col min="5649" max="5649" width="9.25" customWidth="1"/>
    <col min="5650" max="5653" width="9.625" bestFit="1" customWidth="1"/>
    <col min="5654" max="5655" width="8.875" customWidth="1"/>
    <col min="5656" max="5660" width="9.625" bestFit="1" customWidth="1"/>
    <col min="5661" max="5661" width="8.625" customWidth="1"/>
    <col min="5662" max="5663" width="9.625" bestFit="1" customWidth="1"/>
    <col min="5664" max="5666" width="8.625" customWidth="1"/>
    <col min="5667" max="5667" width="9.625" bestFit="1" customWidth="1"/>
    <col min="5668" max="5668" width="16.25" customWidth="1"/>
    <col min="5669" max="5669" width="0" hidden="1" customWidth="1"/>
    <col min="5670" max="5672" width="10.625" customWidth="1"/>
    <col min="5889" max="5889" width="9.875" customWidth="1"/>
    <col min="5890" max="5890" width="10.375" customWidth="1"/>
    <col min="5891" max="5891" width="9.875" customWidth="1"/>
    <col min="5892" max="5892" width="9.125" customWidth="1"/>
    <col min="5894" max="5903" width="8.625" customWidth="1"/>
    <col min="5904" max="5904" width="20.125" customWidth="1"/>
    <col min="5905" max="5905" width="9.25" customWidth="1"/>
    <col min="5906" max="5909" width="9.625" bestFit="1" customWidth="1"/>
    <col min="5910" max="5911" width="8.875" customWidth="1"/>
    <col min="5912" max="5916" width="9.625" bestFit="1" customWidth="1"/>
    <col min="5917" max="5917" width="8.625" customWidth="1"/>
    <col min="5918" max="5919" width="9.625" bestFit="1" customWidth="1"/>
    <col min="5920" max="5922" width="8.625" customWidth="1"/>
    <col min="5923" max="5923" width="9.625" bestFit="1" customWidth="1"/>
    <col min="5924" max="5924" width="16.25" customWidth="1"/>
    <col min="5925" max="5925" width="0" hidden="1" customWidth="1"/>
    <col min="5926" max="5928" width="10.625" customWidth="1"/>
    <col min="6145" max="6145" width="9.875" customWidth="1"/>
    <col min="6146" max="6146" width="10.375" customWidth="1"/>
    <col min="6147" max="6147" width="9.875" customWidth="1"/>
    <col min="6148" max="6148" width="9.125" customWidth="1"/>
    <col min="6150" max="6159" width="8.625" customWidth="1"/>
    <col min="6160" max="6160" width="20.125" customWidth="1"/>
    <col min="6161" max="6161" width="9.25" customWidth="1"/>
    <col min="6162" max="6165" width="9.625" bestFit="1" customWidth="1"/>
    <col min="6166" max="6167" width="8.875" customWidth="1"/>
    <col min="6168" max="6172" width="9.625" bestFit="1" customWidth="1"/>
    <col min="6173" max="6173" width="8.625" customWidth="1"/>
    <col min="6174" max="6175" width="9.625" bestFit="1" customWidth="1"/>
    <col min="6176" max="6178" width="8.625" customWidth="1"/>
    <col min="6179" max="6179" width="9.625" bestFit="1" customWidth="1"/>
    <col min="6180" max="6180" width="16.25" customWidth="1"/>
    <col min="6181" max="6181" width="0" hidden="1" customWidth="1"/>
    <col min="6182" max="6184" width="10.625" customWidth="1"/>
    <col min="6401" max="6401" width="9.875" customWidth="1"/>
    <col min="6402" max="6402" width="10.375" customWidth="1"/>
    <col min="6403" max="6403" width="9.875" customWidth="1"/>
    <col min="6404" max="6404" width="9.125" customWidth="1"/>
    <col min="6406" max="6415" width="8.625" customWidth="1"/>
    <col min="6416" max="6416" width="20.125" customWidth="1"/>
    <col min="6417" max="6417" width="9.25" customWidth="1"/>
    <col min="6418" max="6421" width="9.625" bestFit="1" customWidth="1"/>
    <col min="6422" max="6423" width="8.875" customWidth="1"/>
    <col min="6424" max="6428" width="9.625" bestFit="1" customWidth="1"/>
    <col min="6429" max="6429" width="8.625" customWidth="1"/>
    <col min="6430" max="6431" width="9.625" bestFit="1" customWidth="1"/>
    <col min="6432" max="6434" width="8.625" customWidth="1"/>
    <col min="6435" max="6435" width="9.625" bestFit="1" customWidth="1"/>
    <col min="6436" max="6436" width="16.25" customWidth="1"/>
    <col min="6437" max="6437" width="0" hidden="1" customWidth="1"/>
    <col min="6438" max="6440" width="10.625" customWidth="1"/>
    <col min="6657" max="6657" width="9.875" customWidth="1"/>
    <col min="6658" max="6658" width="10.375" customWidth="1"/>
    <col min="6659" max="6659" width="9.875" customWidth="1"/>
    <col min="6660" max="6660" width="9.125" customWidth="1"/>
    <col min="6662" max="6671" width="8.625" customWidth="1"/>
    <col min="6672" max="6672" width="20.125" customWidth="1"/>
    <col min="6673" max="6673" width="9.25" customWidth="1"/>
    <col min="6674" max="6677" width="9.625" bestFit="1" customWidth="1"/>
    <col min="6678" max="6679" width="8.875" customWidth="1"/>
    <col min="6680" max="6684" width="9.625" bestFit="1" customWidth="1"/>
    <col min="6685" max="6685" width="8.625" customWidth="1"/>
    <col min="6686" max="6687" width="9.625" bestFit="1" customWidth="1"/>
    <col min="6688" max="6690" width="8.625" customWidth="1"/>
    <col min="6691" max="6691" width="9.625" bestFit="1" customWidth="1"/>
    <col min="6692" max="6692" width="16.25" customWidth="1"/>
    <col min="6693" max="6693" width="0" hidden="1" customWidth="1"/>
    <col min="6694" max="6696" width="10.625" customWidth="1"/>
    <col min="6913" max="6913" width="9.875" customWidth="1"/>
    <col min="6914" max="6914" width="10.375" customWidth="1"/>
    <col min="6915" max="6915" width="9.875" customWidth="1"/>
    <col min="6916" max="6916" width="9.125" customWidth="1"/>
    <col min="6918" max="6927" width="8.625" customWidth="1"/>
    <col min="6928" max="6928" width="20.125" customWidth="1"/>
    <col min="6929" max="6929" width="9.25" customWidth="1"/>
    <col min="6930" max="6933" width="9.625" bestFit="1" customWidth="1"/>
    <col min="6934" max="6935" width="8.875" customWidth="1"/>
    <col min="6936" max="6940" width="9.625" bestFit="1" customWidth="1"/>
    <col min="6941" max="6941" width="8.625" customWidth="1"/>
    <col min="6942" max="6943" width="9.625" bestFit="1" customWidth="1"/>
    <col min="6944" max="6946" width="8.625" customWidth="1"/>
    <col min="6947" max="6947" width="9.625" bestFit="1" customWidth="1"/>
    <col min="6948" max="6948" width="16.25" customWidth="1"/>
    <col min="6949" max="6949" width="0" hidden="1" customWidth="1"/>
    <col min="6950" max="6952" width="10.625" customWidth="1"/>
    <col min="7169" max="7169" width="9.875" customWidth="1"/>
    <col min="7170" max="7170" width="10.375" customWidth="1"/>
    <col min="7171" max="7171" width="9.875" customWidth="1"/>
    <col min="7172" max="7172" width="9.125" customWidth="1"/>
    <col min="7174" max="7183" width="8.625" customWidth="1"/>
    <col min="7184" max="7184" width="20.125" customWidth="1"/>
    <col min="7185" max="7185" width="9.25" customWidth="1"/>
    <col min="7186" max="7189" width="9.625" bestFit="1" customWidth="1"/>
    <col min="7190" max="7191" width="8.875" customWidth="1"/>
    <col min="7192" max="7196" width="9.625" bestFit="1" customWidth="1"/>
    <col min="7197" max="7197" width="8.625" customWidth="1"/>
    <col min="7198" max="7199" width="9.625" bestFit="1" customWidth="1"/>
    <col min="7200" max="7202" width="8.625" customWidth="1"/>
    <col min="7203" max="7203" width="9.625" bestFit="1" customWidth="1"/>
    <col min="7204" max="7204" width="16.25" customWidth="1"/>
    <col min="7205" max="7205" width="0" hidden="1" customWidth="1"/>
    <col min="7206" max="7208" width="10.625" customWidth="1"/>
    <col min="7425" max="7425" width="9.875" customWidth="1"/>
    <col min="7426" max="7426" width="10.375" customWidth="1"/>
    <col min="7427" max="7427" width="9.875" customWidth="1"/>
    <col min="7428" max="7428" width="9.125" customWidth="1"/>
    <col min="7430" max="7439" width="8.625" customWidth="1"/>
    <col min="7440" max="7440" width="20.125" customWidth="1"/>
    <col min="7441" max="7441" width="9.25" customWidth="1"/>
    <col min="7442" max="7445" width="9.625" bestFit="1" customWidth="1"/>
    <col min="7446" max="7447" width="8.875" customWidth="1"/>
    <col min="7448" max="7452" width="9.625" bestFit="1" customWidth="1"/>
    <col min="7453" max="7453" width="8.625" customWidth="1"/>
    <col min="7454" max="7455" width="9.625" bestFit="1" customWidth="1"/>
    <col min="7456" max="7458" width="8.625" customWidth="1"/>
    <col min="7459" max="7459" width="9.625" bestFit="1" customWidth="1"/>
    <col min="7460" max="7460" width="16.25" customWidth="1"/>
    <col min="7461" max="7461" width="0" hidden="1" customWidth="1"/>
    <col min="7462" max="7464" width="10.625" customWidth="1"/>
    <col min="7681" max="7681" width="9.875" customWidth="1"/>
    <col min="7682" max="7682" width="10.375" customWidth="1"/>
    <col min="7683" max="7683" width="9.875" customWidth="1"/>
    <col min="7684" max="7684" width="9.125" customWidth="1"/>
    <col min="7686" max="7695" width="8.625" customWidth="1"/>
    <col min="7696" max="7696" width="20.125" customWidth="1"/>
    <col min="7697" max="7697" width="9.25" customWidth="1"/>
    <col min="7698" max="7701" width="9.625" bestFit="1" customWidth="1"/>
    <col min="7702" max="7703" width="8.875" customWidth="1"/>
    <col min="7704" max="7708" width="9.625" bestFit="1" customWidth="1"/>
    <col min="7709" max="7709" width="8.625" customWidth="1"/>
    <col min="7710" max="7711" width="9.625" bestFit="1" customWidth="1"/>
    <col min="7712" max="7714" width="8.625" customWidth="1"/>
    <col min="7715" max="7715" width="9.625" bestFit="1" customWidth="1"/>
    <col min="7716" max="7716" width="16.25" customWidth="1"/>
    <col min="7717" max="7717" width="0" hidden="1" customWidth="1"/>
    <col min="7718" max="7720" width="10.625" customWidth="1"/>
    <col min="7937" max="7937" width="9.875" customWidth="1"/>
    <col min="7938" max="7938" width="10.375" customWidth="1"/>
    <col min="7939" max="7939" width="9.875" customWidth="1"/>
    <col min="7940" max="7940" width="9.125" customWidth="1"/>
    <col min="7942" max="7951" width="8.625" customWidth="1"/>
    <col min="7952" max="7952" width="20.125" customWidth="1"/>
    <col min="7953" max="7953" width="9.25" customWidth="1"/>
    <col min="7954" max="7957" width="9.625" bestFit="1" customWidth="1"/>
    <col min="7958" max="7959" width="8.875" customWidth="1"/>
    <col min="7960" max="7964" width="9.625" bestFit="1" customWidth="1"/>
    <col min="7965" max="7965" width="8.625" customWidth="1"/>
    <col min="7966" max="7967" width="9.625" bestFit="1" customWidth="1"/>
    <col min="7968" max="7970" width="8.625" customWidth="1"/>
    <col min="7971" max="7971" width="9.625" bestFit="1" customWidth="1"/>
    <col min="7972" max="7972" width="16.25" customWidth="1"/>
    <col min="7973" max="7973" width="0" hidden="1" customWidth="1"/>
    <col min="7974" max="7976" width="10.625" customWidth="1"/>
    <col min="8193" max="8193" width="9.875" customWidth="1"/>
    <col min="8194" max="8194" width="10.375" customWidth="1"/>
    <col min="8195" max="8195" width="9.875" customWidth="1"/>
    <col min="8196" max="8196" width="9.125" customWidth="1"/>
    <col min="8198" max="8207" width="8.625" customWidth="1"/>
    <col min="8208" max="8208" width="20.125" customWidth="1"/>
    <col min="8209" max="8209" width="9.25" customWidth="1"/>
    <col min="8210" max="8213" width="9.625" bestFit="1" customWidth="1"/>
    <col min="8214" max="8215" width="8.875" customWidth="1"/>
    <col min="8216" max="8220" width="9.625" bestFit="1" customWidth="1"/>
    <col min="8221" max="8221" width="8.625" customWidth="1"/>
    <col min="8222" max="8223" width="9.625" bestFit="1" customWidth="1"/>
    <col min="8224" max="8226" width="8.625" customWidth="1"/>
    <col min="8227" max="8227" width="9.625" bestFit="1" customWidth="1"/>
    <col min="8228" max="8228" width="16.25" customWidth="1"/>
    <col min="8229" max="8229" width="0" hidden="1" customWidth="1"/>
    <col min="8230" max="8232" width="10.625" customWidth="1"/>
    <col min="8449" max="8449" width="9.875" customWidth="1"/>
    <col min="8450" max="8450" width="10.375" customWidth="1"/>
    <col min="8451" max="8451" width="9.875" customWidth="1"/>
    <col min="8452" max="8452" width="9.125" customWidth="1"/>
    <col min="8454" max="8463" width="8.625" customWidth="1"/>
    <col min="8464" max="8464" width="20.125" customWidth="1"/>
    <col min="8465" max="8465" width="9.25" customWidth="1"/>
    <col min="8466" max="8469" width="9.625" bestFit="1" customWidth="1"/>
    <col min="8470" max="8471" width="8.875" customWidth="1"/>
    <col min="8472" max="8476" width="9.625" bestFit="1" customWidth="1"/>
    <col min="8477" max="8477" width="8.625" customWidth="1"/>
    <col min="8478" max="8479" width="9.625" bestFit="1" customWidth="1"/>
    <col min="8480" max="8482" width="8.625" customWidth="1"/>
    <col min="8483" max="8483" width="9.625" bestFit="1" customWidth="1"/>
    <col min="8484" max="8484" width="16.25" customWidth="1"/>
    <col min="8485" max="8485" width="0" hidden="1" customWidth="1"/>
    <col min="8486" max="8488" width="10.625" customWidth="1"/>
    <col min="8705" max="8705" width="9.875" customWidth="1"/>
    <col min="8706" max="8706" width="10.375" customWidth="1"/>
    <col min="8707" max="8707" width="9.875" customWidth="1"/>
    <col min="8708" max="8708" width="9.125" customWidth="1"/>
    <col min="8710" max="8719" width="8.625" customWidth="1"/>
    <col min="8720" max="8720" width="20.125" customWidth="1"/>
    <col min="8721" max="8721" width="9.25" customWidth="1"/>
    <col min="8722" max="8725" width="9.625" bestFit="1" customWidth="1"/>
    <col min="8726" max="8727" width="8.875" customWidth="1"/>
    <col min="8728" max="8732" width="9.625" bestFit="1" customWidth="1"/>
    <col min="8733" max="8733" width="8.625" customWidth="1"/>
    <col min="8734" max="8735" width="9.625" bestFit="1" customWidth="1"/>
    <col min="8736" max="8738" width="8.625" customWidth="1"/>
    <col min="8739" max="8739" width="9.625" bestFit="1" customWidth="1"/>
    <col min="8740" max="8740" width="16.25" customWidth="1"/>
    <col min="8741" max="8741" width="0" hidden="1" customWidth="1"/>
    <col min="8742" max="8744" width="10.625" customWidth="1"/>
    <col min="8961" max="8961" width="9.875" customWidth="1"/>
    <col min="8962" max="8962" width="10.375" customWidth="1"/>
    <col min="8963" max="8963" width="9.875" customWidth="1"/>
    <col min="8964" max="8964" width="9.125" customWidth="1"/>
    <col min="8966" max="8975" width="8.625" customWidth="1"/>
    <col min="8976" max="8976" width="20.125" customWidth="1"/>
    <col min="8977" max="8977" width="9.25" customWidth="1"/>
    <col min="8978" max="8981" width="9.625" bestFit="1" customWidth="1"/>
    <col min="8982" max="8983" width="8.875" customWidth="1"/>
    <col min="8984" max="8988" width="9.625" bestFit="1" customWidth="1"/>
    <col min="8989" max="8989" width="8.625" customWidth="1"/>
    <col min="8990" max="8991" width="9.625" bestFit="1" customWidth="1"/>
    <col min="8992" max="8994" width="8.625" customWidth="1"/>
    <col min="8995" max="8995" width="9.625" bestFit="1" customWidth="1"/>
    <col min="8996" max="8996" width="16.25" customWidth="1"/>
    <col min="8997" max="8997" width="0" hidden="1" customWidth="1"/>
    <col min="8998" max="9000" width="10.625" customWidth="1"/>
    <col min="9217" max="9217" width="9.875" customWidth="1"/>
    <col min="9218" max="9218" width="10.375" customWidth="1"/>
    <col min="9219" max="9219" width="9.875" customWidth="1"/>
    <col min="9220" max="9220" width="9.125" customWidth="1"/>
    <col min="9222" max="9231" width="8.625" customWidth="1"/>
    <col min="9232" max="9232" width="20.125" customWidth="1"/>
    <col min="9233" max="9233" width="9.25" customWidth="1"/>
    <col min="9234" max="9237" width="9.625" bestFit="1" customWidth="1"/>
    <col min="9238" max="9239" width="8.875" customWidth="1"/>
    <col min="9240" max="9244" width="9.625" bestFit="1" customWidth="1"/>
    <col min="9245" max="9245" width="8.625" customWidth="1"/>
    <col min="9246" max="9247" width="9.625" bestFit="1" customWidth="1"/>
    <col min="9248" max="9250" width="8.625" customWidth="1"/>
    <col min="9251" max="9251" width="9.625" bestFit="1" customWidth="1"/>
    <col min="9252" max="9252" width="16.25" customWidth="1"/>
    <col min="9253" max="9253" width="0" hidden="1" customWidth="1"/>
    <col min="9254" max="9256" width="10.625" customWidth="1"/>
    <col min="9473" max="9473" width="9.875" customWidth="1"/>
    <col min="9474" max="9474" width="10.375" customWidth="1"/>
    <col min="9475" max="9475" width="9.875" customWidth="1"/>
    <col min="9476" max="9476" width="9.125" customWidth="1"/>
    <col min="9478" max="9487" width="8.625" customWidth="1"/>
    <col min="9488" max="9488" width="20.125" customWidth="1"/>
    <col min="9489" max="9489" width="9.25" customWidth="1"/>
    <col min="9490" max="9493" width="9.625" bestFit="1" customWidth="1"/>
    <col min="9494" max="9495" width="8.875" customWidth="1"/>
    <col min="9496" max="9500" width="9.625" bestFit="1" customWidth="1"/>
    <col min="9501" max="9501" width="8.625" customWidth="1"/>
    <col min="9502" max="9503" width="9.625" bestFit="1" customWidth="1"/>
    <col min="9504" max="9506" width="8.625" customWidth="1"/>
    <col min="9507" max="9507" width="9.625" bestFit="1" customWidth="1"/>
    <col min="9508" max="9508" width="16.25" customWidth="1"/>
    <col min="9509" max="9509" width="0" hidden="1" customWidth="1"/>
    <col min="9510" max="9512" width="10.625" customWidth="1"/>
    <col min="9729" max="9729" width="9.875" customWidth="1"/>
    <col min="9730" max="9730" width="10.375" customWidth="1"/>
    <col min="9731" max="9731" width="9.875" customWidth="1"/>
    <col min="9732" max="9732" width="9.125" customWidth="1"/>
    <col min="9734" max="9743" width="8.625" customWidth="1"/>
    <col min="9744" max="9744" width="20.125" customWidth="1"/>
    <col min="9745" max="9745" width="9.25" customWidth="1"/>
    <col min="9746" max="9749" width="9.625" bestFit="1" customWidth="1"/>
    <col min="9750" max="9751" width="8.875" customWidth="1"/>
    <col min="9752" max="9756" width="9.625" bestFit="1" customWidth="1"/>
    <col min="9757" max="9757" width="8.625" customWidth="1"/>
    <col min="9758" max="9759" width="9.625" bestFit="1" customWidth="1"/>
    <col min="9760" max="9762" width="8.625" customWidth="1"/>
    <col min="9763" max="9763" width="9.625" bestFit="1" customWidth="1"/>
    <col min="9764" max="9764" width="16.25" customWidth="1"/>
    <col min="9765" max="9765" width="0" hidden="1" customWidth="1"/>
    <col min="9766" max="9768" width="10.625" customWidth="1"/>
    <col min="9985" max="9985" width="9.875" customWidth="1"/>
    <col min="9986" max="9986" width="10.375" customWidth="1"/>
    <col min="9987" max="9987" width="9.875" customWidth="1"/>
    <col min="9988" max="9988" width="9.125" customWidth="1"/>
    <col min="9990" max="9999" width="8.625" customWidth="1"/>
    <col min="10000" max="10000" width="20.125" customWidth="1"/>
    <col min="10001" max="10001" width="9.25" customWidth="1"/>
    <col min="10002" max="10005" width="9.625" bestFit="1" customWidth="1"/>
    <col min="10006" max="10007" width="8.875" customWidth="1"/>
    <col min="10008" max="10012" width="9.625" bestFit="1" customWidth="1"/>
    <col min="10013" max="10013" width="8.625" customWidth="1"/>
    <col min="10014" max="10015" width="9.625" bestFit="1" customWidth="1"/>
    <col min="10016" max="10018" width="8.625" customWidth="1"/>
    <col min="10019" max="10019" width="9.625" bestFit="1" customWidth="1"/>
    <col min="10020" max="10020" width="16.25" customWidth="1"/>
    <col min="10021" max="10021" width="0" hidden="1" customWidth="1"/>
    <col min="10022" max="10024" width="10.625" customWidth="1"/>
    <col min="10241" max="10241" width="9.875" customWidth="1"/>
    <col min="10242" max="10242" width="10.375" customWidth="1"/>
    <col min="10243" max="10243" width="9.875" customWidth="1"/>
    <col min="10244" max="10244" width="9.125" customWidth="1"/>
    <col min="10246" max="10255" width="8.625" customWidth="1"/>
    <col min="10256" max="10256" width="20.125" customWidth="1"/>
    <col min="10257" max="10257" width="9.25" customWidth="1"/>
    <col min="10258" max="10261" width="9.625" bestFit="1" customWidth="1"/>
    <col min="10262" max="10263" width="8.875" customWidth="1"/>
    <col min="10264" max="10268" width="9.625" bestFit="1" customWidth="1"/>
    <col min="10269" max="10269" width="8.625" customWidth="1"/>
    <col min="10270" max="10271" width="9.625" bestFit="1" customWidth="1"/>
    <col min="10272" max="10274" width="8.625" customWidth="1"/>
    <col min="10275" max="10275" width="9.625" bestFit="1" customWidth="1"/>
    <col min="10276" max="10276" width="16.25" customWidth="1"/>
    <col min="10277" max="10277" width="0" hidden="1" customWidth="1"/>
    <col min="10278" max="10280" width="10.625" customWidth="1"/>
    <col min="10497" max="10497" width="9.875" customWidth="1"/>
    <col min="10498" max="10498" width="10.375" customWidth="1"/>
    <col min="10499" max="10499" width="9.875" customWidth="1"/>
    <col min="10500" max="10500" width="9.125" customWidth="1"/>
    <col min="10502" max="10511" width="8.625" customWidth="1"/>
    <col min="10512" max="10512" width="20.125" customWidth="1"/>
    <col min="10513" max="10513" width="9.25" customWidth="1"/>
    <col min="10514" max="10517" width="9.625" bestFit="1" customWidth="1"/>
    <col min="10518" max="10519" width="8.875" customWidth="1"/>
    <col min="10520" max="10524" width="9.625" bestFit="1" customWidth="1"/>
    <col min="10525" max="10525" width="8.625" customWidth="1"/>
    <col min="10526" max="10527" width="9.625" bestFit="1" customWidth="1"/>
    <col min="10528" max="10530" width="8.625" customWidth="1"/>
    <col min="10531" max="10531" width="9.625" bestFit="1" customWidth="1"/>
    <col min="10532" max="10532" width="16.25" customWidth="1"/>
    <col min="10533" max="10533" width="0" hidden="1" customWidth="1"/>
    <col min="10534" max="10536" width="10.625" customWidth="1"/>
    <col min="10753" max="10753" width="9.875" customWidth="1"/>
    <col min="10754" max="10754" width="10.375" customWidth="1"/>
    <col min="10755" max="10755" width="9.875" customWidth="1"/>
    <col min="10756" max="10756" width="9.125" customWidth="1"/>
    <col min="10758" max="10767" width="8.625" customWidth="1"/>
    <col min="10768" max="10768" width="20.125" customWidth="1"/>
    <col min="10769" max="10769" width="9.25" customWidth="1"/>
    <col min="10770" max="10773" width="9.625" bestFit="1" customWidth="1"/>
    <col min="10774" max="10775" width="8.875" customWidth="1"/>
    <col min="10776" max="10780" width="9.625" bestFit="1" customWidth="1"/>
    <col min="10781" max="10781" width="8.625" customWidth="1"/>
    <col min="10782" max="10783" width="9.625" bestFit="1" customWidth="1"/>
    <col min="10784" max="10786" width="8.625" customWidth="1"/>
    <col min="10787" max="10787" width="9.625" bestFit="1" customWidth="1"/>
    <col min="10788" max="10788" width="16.25" customWidth="1"/>
    <col min="10789" max="10789" width="0" hidden="1" customWidth="1"/>
    <col min="10790" max="10792" width="10.625" customWidth="1"/>
    <col min="11009" max="11009" width="9.875" customWidth="1"/>
    <col min="11010" max="11010" width="10.375" customWidth="1"/>
    <col min="11011" max="11011" width="9.875" customWidth="1"/>
    <col min="11012" max="11012" width="9.125" customWidth="1"/>
    <col min="11014" max="11023" width="8.625" customWidth="1"/>
    <col min="11024" max="11024" width="20.125" customWidth="1"/>
    <col min="11025" max="11025" width="9.25" customWidth="1"/>
    <col min="11026" max="11029" width="9.625" bestFit="1" customWidth="1"/>
    <col min="11030" max="11031" width="8.875" customWidth="1"/>
    <col min="11032" max="11036" width="9.625" bestFit="1" customWidth="1"/>
    <col min="11037" max="11037" width="8.625" customWidth="1"/>
    <col min="11038" max="11039" width="9.625" bestFit="1" customWidth="1"/>
    <col min="11040" max="11042" width="8.625" customWidth="1"/>
    <col min="11043" max="11043" width="9.625" bestFit="1" customWidth="1"/>
    <col min="11044" max="11044" width="16.25" customWidth="1"/>
    <col min="11045" max="11045" width="0" hidden="1" customWidth="1"/>
    <col min="11046" max="11048" width="10.625" customWidth="1"/>
    <col min="11265" max="11265" width="9.875" customWidth="1"/>
    <col min="11266" max="11266" width="10.375" customWidth="1"/>
    <col min="11267" max="11267" width="9.875" customWidth="1"/>
    <col min="11268" max="11268" width="9.125" customWidth="1"/>
    <col min="11270" max="11279" width="8.625" customWidth="1"/>
    <col min="11280" max="11280" width="20.125" customWidth="1"/>
    <col min="11281" max="11281" width="9.25" customWidth="1"/>
    <col min="11282" max="11285" width="9.625" bestFit="1" customWidth="1"/>
    <col min="11286" max="11287" width="8.875" customWidth="1"/>
    <col min="11288" max="11292" width="9.625" bestFit="1" customWidth="1"/>
    <col min="11293" max="11293" width="8.625" customWidth="1"/>
    <col min="11294" max="11295" width="9.625" bestFit="1" customWidth="1"/>
    <col min="11296" max="11298" width="8.625" customWidth="1"/>
    <col min="11299" max="11299" width="9.625" bestFit="1" customWidth="1"/>
    <col min="11300" max="11300" width="16.25" customWidth="1"/>
    <col min="11301" max="11301" width="0" hidden="1" customWidth="1"/>
    <col min="11302" max="11304" width="10.625" customWidth="1"/>
    <col min="11521" max="11521" width="9.875" customWidth="1"/>
    <col min="11522" max="11522" width="10.375" customWidth="1"/>
    <col min="11523" max="11523" width="9.875" customWidth="1"/>
    <col min="11524" max="11524" width="9.125" customWidth="1"/>
    <col min="11526" max="11535" width="8.625" customWidth="1"/>
    <col min="11536" max="11536" width="20.125" customWidth="1"/>
    <col min="11537" max="11537" width="9.25" customWidth="1"/>
    <col min="11538" max="11541" width="9.625" bestFit="1" customWidth="1"/>
    <col min="11542" max="11543" width="8.875" customWidth="1"/>
    <col min="11544" max="11548" width="9.625" bestFit="1" customWidth="1"/>
    <col min="11549" max="11549" width="8.625" customWidth="1"/>
    <col min="11550" max="11551" width="9.625" bestFit="1" customWidth="1"/>
    <col min="11552" max="11554" width="8.625" customWidth="1"/>
    <col min="11555" max="11555" width="9.625" bestFit="1" customWidth="1"/>
    <col min="11556" max="11556" width="16.25" customWidth="1"/>
    <col min="11557" max="11557" width="0" hidden="1" customWidth="1"/>
    <col min="11558" max="11560" width="10.625" customWidth="1"/>
    <col min="11777" max="11777" width="9.875" customWidth="1"/>
    <col min="11778" max="11778" width="10.375" customWidth="1"/>
    <col min="11779" max="11779" width="9.875" customWidth="1"/>
    <col min="11780" max="11780" width="9.125" customWidth="1"/>
    <col min="11782" max="11791" width="8.625" customWidth="1"/>
    <col min="11792" max="11792" width="20.125" customWidth="1"/>
    <col min="11793" max="11793" width="9.25" customWidth="1"/>
    <col min="11794" max="11797" width="9.625" bestFit="1" customWidth="1"/>
    <col min="11798" max="11799" width="8.875" customWidth="1"/>
    <col min="11800" max="11804" width="9.625" bestFit="1" customWidth="1"/>
    <col min="11805" max="11805" width="8.625" customWidth="1"/>
    <col min="11806" max="11807" width="9.625" bestFit="1" customWidth="1"/>
    <col min="11808" max="11810" width="8.625" customWidth="1"/>
    <col min="11811" max="11811" width="9.625" bestFit="1" customWidth="1"/>
    <col min="11812" max="11812" width="16.25" customWidth="1"/>
    <col min="11813" max="11813" width="0" hidden="1" customWidth="1"/>
    <col min="11814" max="11816" width="10.625" customWidth="1"/>
    <col min="12033" max="12033" width="9.875" customWidth="1"/>
    <col min="12034" max="12034" width="10.375" customWidth="1"/>
    <col min="12035" max="12035" width="9.875" customWidth="1"/>
    <col min="12036" max="12036" width="9.125" customWidth="1"/>
    <col min="12038" max="12047" width="8.625" customWidth="1"/>
    <col min="12048" max="12048" width="20.125" customWidth="1"/>
    <col min="12049" max="12049" width="9.25" customWidth="1"/>
    <col min="12050" max="12053" width="9.625" bestFit="1" customWidth="1"/>
    <col min="12054" max="12055" width="8.875" customWidth="1"/>
    <col min="12056" max="12060" width="9.625" bestFit="1" customWidth="1"/>
    <col min="12061" max="12061" width="8.625" customWidth="1"/>
    <col min="12062" max="12063" width="9.625" bestFit="1" customWidth="1"/>
    <col min="12064" max="12066" width="8.625" customWidth="1"/>
    <col min="12067" max="12067" width="9.625" bestFit="1" customWidth="1"/>
    <col min="12068" max="12068" width="16.25" customWidth="1"/>
    <col min="12069" max="12069" width="0" hidden="1" customWidth="1"/>
    <col min="12070" max="12072" width="10.625" customWidth="1"/>
    <col min="12289" max="12289" width="9.875" customWidth="1"/>
    <col min="12290" max="12290" width="10.375" customWidth="1"/>
    <col min="12291" max="12291" width="9.875" customWidth="1"/>
    <col min="12292" max="12292" width="9.125" customWidth="1"/>
    <col min="12294" max="12303" width="8.625" customWidth="1"/>
    <col min="12304" max="12304" width="20.125" customWidth="1"/>
    <col min="12305" max="12305" width="9.25" customWidth="1"/>
    <col min="12306" max="12309" width="9.625" bestFit="1" customWidth="1"/>
    <col min="12310" max="12311" width="8.875" customWidth="1"/>
    <col min="12312" max="12316" width="9.625" bestFit="1" customWidth="1"/>
    <col min="12317" max="12317" width="8.625" customWidth="1"/>
    <col min="12318" max="12319" width="9.625" bestFit="1" customWidth="1"/>
    <col min="12320" max="12322" width="8.625" customWidth="1"/>
    <col min="12323" max="12323" width="9.625" bestFit="1" customWidth="1"/>
    <col min="12324" max="12324" width="16.25" customWidth="1"/>
    <col min="12325" max="12325" width="0" hidden="1" customWidth="1"/>
    <col min="12326" max="12328" width="10.625" customWidth="1"/>
    <col min="12545" max="12545" width="9.875" customWidth="1"/>
    <col min="12546" max="12546" width="10.375" customWidth="1"/>
    <col min="12547" max="12547" width="9.875" customWidth="1"/>
    <col min="12548" max="12548" width="9.125" customWidth="1"/>
    <col min="12550" max="12559" width="8.625" customWidth="1"/>
    <col min="12560" max="12560" width="20.125" customWidth="1"/>
    <col min="12561" max="12561" width="9.25" customWidth="1"/>
    <col min="12562" max="12565" width="9.625" bestFit="1" customWidth="1"/>
    <col min="12566" max="12567" width="8.875" customWidth="1"/>
    <col min="12568" max="12572" width="9.625" bestFit="1" customWidth="1"/>
    <col min="12573" max="12573" width="8.625" customWidth="1"/>
    <col min="12574" max="12575" width="9.625" bestFit="1" customWidth="1"/>
    <col min="12576" max="12578" width="8.625" customWidth="1"/>
    <col min="12579" max="12579" width="9.625" bestFit="1" customWidth="1"/>
    <col min="12580" max="12580" width="16.25" customWidth="1"/>
    <col min="12581" max="12581" width="0" hidden="1" customWidth="1"/>
    <col min="12582" max="12584" width="10.625" customWidth="1"/>
    <col min="12801" max="12801" width="9.875" customWidth="1"/>
    <col min="12802" max="12802" width="10.375" customWidth="1"/>
    <col min="12803" max="12803" width="9.875" customWidth="1"/>
    <col min="12804" max="12804" width="9.125" customWidth="1"/>
    <col min="12806" max="12815" width="8.625" customWidth="1"/>
    <col min="12816" max="12816" width="20.125" customWidth="1"/>
    <col min="12817" max="12817" width="9.25" customWidth="1"/>
    <col min="12818" max="12821" width="9.625" bestFit="1" customWidth="1"/>
    <col min="12822" max="12823" width="8.875" customWidth="1"/>
    <col min="12824" max="12828" width="9.625" bestFit="1" customWidth="1"/>
    <col min="12829" max="12829" width="8.625" customWidth="1"/>
    <col min="12830" max="12831" width="9.625" bestFit="1" customWidth="1"/>
    <col min="12832" max="12834" width="8.625" customWidth="1"/>
    <col min="12835" max="12835" width="9.625" bestFit="1" customWidth="1"/>
    <col min="12836" max="12836" width="16.25" customWidth="1"/>
    <col min="12837" max="12837" width="0" hidden="1" customWidth="1"/>
    <col min="12838" max="12840" width="10.625" customWidth="1"/>
    <col min="13057" max="13057" width="9.875" customWidth="1"/>
    <col min="13058" max="13058" width="10.375" customWidth="1"/>
    <col min="13059" max="13059" width="9.875" customWidth="1"/>
    <col min="13060" max="13060" width="9.125" customWidth="1"/>
    <col min="13062" max="13071" width="8.625" customWidth="1"/>
    <col min="13072" max="13072" width="20.125" customWidth="1"/>
    <col min="13073" max="13073" width="9.25" customWidth="1"/>
    <col min="13074" max="13077" width="9.625" bestFit="1" customWidth="1"/>
    <col min="13078" max="13079" width="8.875" customWidth="1"/>
    <col min="13080" max="13084" width="9.625" bestFit="1" customWidth="1"/>
    <col min="13085" max="13085" width="8.625" customWidth="1"/>
    <col min="13086" max="13087" width="9.625" bestFit="1" customWidth="1"/>
    <col min="13088" max="13090" width="8.625" customWidth="1"/>
    <col min="13091" max="13091" width="9.625" bestFit="1" customWidth="1"/>
    <col min="13092" max="13092" width="16.25" customWidth="1"/>
    <col min="13093" max="13093" width="0" hidden="1" customWidth="1"/>
    <col min="13094" max="13096" width="10.625" customWidth="1"/>
    <col min="13313" max="13313" width="9.875" customWidth="1"/>
    <col min="13314" max="13314" width="10.375" customWidth="1"/>
    <col min="13315" max="13315" width="9.875" customWidth="1"/>
    <col min="13316" max="13316" width="9.125" customWidth="1"/>
    <col min="13318" max="13327" width="8.625" customWidth="1"/>
    <col min="13328" max="13328" width="20.125" customWidth="1"/>
    <col min="13329" max="13329" width="9.25" customWidth="1"/>
    <col min="13330" max="13333" width="9.625" bestFit="1" customWidth="1"/>
    <col min="13334" max="13335" width="8.875" customWidth="1"/>
    <col min="13336" max="13340" width="9.625" bestFit="1" customWidth="1"/>
    <col min="13341" max="13341" width="8.625" customWidth="1"/>
    <col min="13342" max="13343" width="9.625" bestFit="1" customWidth="1"/>
    <col min="13344" max="13346" width="8.625" customWidth="1"/>
    <col min="13347" max="13347" width="9.625" bestFit="1" customWidth="1"/>
    <col min="13348" max="13348" width="16.25" customWidth="1"/>
    <col min="13349" max="13349" width="0" hidden="1" customWidth="1"/>
    <col min="13350" max="13352" width="10.625" customWidth="1"/>
    <col min="13569" max="13569" width="9.875" customWidth="1"/>
    <col min="13570" max="13570" width="10.375" customWidth="1"/>
    <col min="13571" max="13571" width="9.875" customWidth="1"/>
    <col min="13572" max="13572" width="9.125" customWidth="1"/>
    <col min="13574" max="13583" width="8.625" customWidth="1"/>
    <col min="13584" max="13584" width="20.125" customWidth="1"/>
    <col min="13585" max="13585" width="9.25" customWidth="1"/>
    <col min="13586" max="13589" width="9.625" bestFit="1" customWidth="1"/>
    <col min="13590" max="13591" width="8.875" customWidth="1"/>
    <col min="13592" max="13596" width="9.625" bestFit="1" customWidth="1"/>
    <col min="13597" max="13597" width="8.625" customWidth="1"/>
    <col min="13598" max="13599" width="9.625" bestFit="1" customWidth="1"/>
    <col min="13600" max="13602" width="8.625" customWidth="1"/>
    <col min="13603" max="13603" width="9.625" bestFit="1" customWidth="1"/>
    <col min="13604" max="13604" width="16.25" customWidth="1"/>
    <col min="13605" max="13605" width="0" hidden="1" customWidth="1"/>
    <col min="13606" max="13608" width="10.625" customWidth="1"/>
    <col min="13825" max="13825" width="9.875" customWidth="1"/>
    <col min="13826" max="13826" width="10.375" customWidth="1"/>
    <col min="13827" max="13827" width="9.875" customWidth="1"/>
    <col min="13828" max="13828" width="9.125" customWidth="1"/>
    <col min="13830" max="13839" width="8.625" customWidth="1"/>
    <col min="13840" max="13840" width="20.125" customWidth="1"/>
    <col min="13841" max="13841" width="9.25" customWidth="1"/>
    <col min="13842" max="13845" width="9.625" bestFit="1" customWidth="1"/>
    <col min="13846" max="13847" width="8.875" customWidth="1"/>
    <col min="13848" max="13852" width="9.625" bestFit="1" customWidth="1"/>
    <col min="13853" max="13853" width="8.625" customWidth="1"/>
    <col min="13854" max="13855" width="9.625" bestFit="1" customWidth="1"/>
    <col min="13856" max="13858" width="8.625" customWidth="1"/>
    <col min="13859" max="13859" width="9.625" bestFit="1" customWidth="1"/>
    <col min="13860" max="13860" width="16.25" customWidth="1"/>
    <col min="13861" max="13861" width="0" hidden="1" customWidth="1"/>
    <col min="13862" max="13864" width="10.625" customWidth="1"/>
    <col min="14081" max="14081" width="9.875" customWidth="1"/>
    <col min="14082" max="14082" width="10.375" customWidth="1"/>
    <col min="14083" max="14083" width="9.875" customWidth="1"/>
    <col min="14084" max="14084" width="9.125" customWidth="1"/>
    <col min="14086" max="14095" width="8.625" customWidth="1"/>
    <col min="14096" max="14096" width="20.125" customWidth="1"/>
    <col min="14097" max="14097" width="9.25" customWidth="1"/>
    <col min="14098" max="14101" width="9.625" bestFit="1" customWidth="1"/>
    <col min="14102" max="14103" width="8.875" customWidth="1"/>
    <col min="14104" max="14108" width="9.625" bestFit="1" customWidth="1"/>
    <col min="14109" max="14109" width="8.625" customWidth="1"/>
    <col min="14110" max="14111" width="9.625" bestFit="1" customWidth="1"/>
    <col min="14112" max="14114" width="8.625" customWidth="1"/>
    <col min="14115" max="14115" width="9.625" bestFit="1" customWidth="1"/>
    <col min="14116" max="14116" width="16.25" customWidth="1"/>
    <col min="14117" max="14117" width="0" hidden="1" customWidth="1"/>
    <col min="14118" max="14120" width="10.625" customWidth="1"/>
    <col min="14337" max="14337" width="9.875" customWidth="1"/>
    <col min="14338" max="14338" width="10.375" customWidth="1"/>
    <col min="14339" max="14339" width="9.875" customWidth="1"/>
    <col min="14340" max="14340" width="9.125" customWidth="1"/>
    <col min="14342" max="14351" width="8.625" customWidth="1"/>
    <col min="14352" max="14352" width="20.125" customWidth="1"/>
    <col min="14353" max="14353" width="9.25" customWidth="1"/>
    <col min="14354" max="14357" width="9.625" bestFit="1" customWidth="1"/>
    <col min="14358" max="14359" width="8.875" customWidth="1"/>
    <col min="14360" max="14364" width="9.625" bestFit="1" customWidth="1"/>
    <col min="14365" max="14365" width="8.625" customWidth="1"/>
    <col min="14366" max="14367" width="9.625" bestFit="1" customWidth="1"/>
    <col min="14368" max="14370" width="8.625" customWidth="1"/>
    <col min="14371" max="14371" width="9.625" bestFit="1" customWidth="1"/>
    <col min="14372" max="14372" width="16.25" customWidth="1"/>
    <col min="14373" max="14373" width="0" hidden="1" customWidth="1"/>
    <col min="14374" max="14376" width="10.625" customWidth="1"/>
    <col min="14593" max="14593" width="9.875" customWidth="1"/>
    <col min="14594" max="14594" width="10.375" customWidth="1"/>
    <col min="14595" max="14595" width="9.875" customWidth="1"/>
    <col min="14596" max="14596" width="9.125" customWidth="1"/>
    <col min="14598" max="14607" width="8.625" customWidth="1"/>
    <col min="14608" max="14608" width="20.125" customWidth="1"/>
    <col min="14609" max="14609" width="9.25" customWidth="1"/>
    <col min="14610" max="14613" width="9.625" bestFit="1" customWidth="1"/>
    <col min="14614" max="14615" width="8.875" customWidth="1"/>
    <col min="14616" max="14620" width="9.625" bestFit="1" customWidth="1"/>
    <col min="14621" max="14621" width="8.625" customWidth="1"/>
    <col min="14622" max="14623" width="9.625" bestFit="1" customWidth="1"/>
    <col min="14624" max="14626" width="8.625" customWidth="1"/>
    <col min="14627" max="14627" width="9.625" bestFit="1" customWidth="1"/>
    <col min="14628" max="14628" width="16.25" customWidth="1"/>
    <col min="14629" max="14629" width="0" hidden="1" customWidth="1"/>
    <col min="14630" max="14632" width="10.625" customWidth="1"/>
    <col min="14849" max="14849" width="9.875" customWidth="1"/>
    <col min="14850" max="14850" width="10.375" customWidth="1"/>
    <col min="14851" max="14851" width="9.875" customWidth="1"/>
    <col min="14852" max="14852" width="9.125" customWidth="1"/>
    <col min="14854" max="14863" width="8.625" customWidth="1"/>
    <col min="14864" max="14864" width="20.125" customWidth="1"/>
    <col min="14865" max="14865" width="9.25" customWidth="1"/>
    <col min="14866" max="14869" width="9.625" bestFit="1" customWidth="1"/>
    <col min="14870" max="14871" width="8.875" customWidth="1"/>
    <col min="14872" max="14876" width="9.625" bestFit="1" customWidth="1"/>
    <col min="14877" max="14877" width="8.625" customWidth="1"/>
    <col min="14878" max="14879" width="9.625" bestFit="1" customWidth="1"/>
    <col min="14880" max="14882" width="8.625" customWidth="1"/>
    <col min="14883" max="14883" width="9.625" bestFit="1" customWidth="1"/>
    <col min="14884" max="14884" width="16.25" customWidth="1"/>
    <col min="14885" max="14885" width="0" hidden="1" customWidth="1"/>
    <col min="14886" max="14888" width="10.625" customWidth="1"/>
    <col min="15105" max="15105" width="9.875" customWidth="1"/>
    <col min="15106" max="15106" width="10.375" customWidth="1"/>
    <col min="15107" max="15107" width="9.875" customWidth="1"/>
    <col min="15108" max="15108" width="9.125" customWidth="1"/>
    <col min="15110" max="15119" width="8.625" customWidth="1"/>
    <col min="15120" max="15120" width="20.125" customWidth="1"/>
    <col min="15121" max="15121" width="9.25" customWidth="1"/>
    <col min="15122" max="15125" width="9.625" bestFit="1" customWidth="1"/>
    <col min="15126" max="15127" width="8.875" customWidth="1"/>
    <col min="15128" max="15132" width="9.625" bestFit="1" customWidth="1"/>
    <col min="15133" max="15133" width="8.625" customWidth="1"/>
    <col min="15134" max="15135" width="9.625" bestFit="1" customWidth="1"/>
    <col min="15136" max="15138" width="8.625" customWidth="1"/>
    <col min="15139" max="15139" width="9.625" bestFit="1" customWidth="1"/>
    <col min="15140" max="15140" width="16.25" customWidth="1"/>
    <col min="15141" max="15141" width="0" hidden="1" customWidth="1"/>
    <col min="15142" max="15144" width="10.625" customWidth="1"/>
    <col min="15361" max="15361" width="9.875" customWidth="1"/>
    <col min="15362" max="15362" width="10.375" customWidth="1"/>
    <col min="15363" max="15363" width="9.875" customWidth="1"/>
    <col min="15364" max="15364" width="9.125" customWidth="1"/>
    <col min="15366" max="15375" width="8.625" customWidth="1"/>
    <col min="15376" max="15376" width="20.125" customWidth="1"/>
    <col min="15377" max="15377" width="9.25" customWidth="1"/>
    <col min="15378" max="15381" width="9.625" bestFit="1" customWidth="1"/>
    <col min="15382" max="15383" width="8.875" customWidth="1"/>
    <col min="15384" max="15388" width="9.625" bestFit="1" customWidth="1"/>
    <col min="15389" max="15389" width="8.625" customWidth="1"/>
    <col min="15390" max="15391" width="9.625" bestFit="1" customWidth="1"/>
    <col min="15392" max="15394" width="8.625" customWidth="1"/>
    <col min="15395" max="15395" width="9.625" bestFit="1" customWidth="1"/>
    <col min="15396" max="15396" width="16.25" customWidth="1"/>
    <col min="15397" max="15397" width="0" hidden="1" customWidth="1"/>
    <col min="15398" max="15400" width="10.625" customWidth="1"/>
    <col min="15617" max="15617" width="9.875" customWidth="1"/>
    <col min="15618" max="15618" width="10.375" customWidth="1"/>
    <col min="15619" max="15619" width="9.875" customWidth="1"/>
    <col min="15620" max="15620" width="9.125" customWidth="1"/>
    <col min="15622" max="15631" width="8.625" customWidth="1"/>
    <col min="15632" max="15632" width="20.125" customWidth="1"/>
    <col min="15633" max="15633" width="9.25" customWidth="1"/>
    <col min="15634" max="15637" width="9.625" bestFit="1" customWidth="1"/>
    <col min="15638" max="15639" width="8.875" customWidth="1"/>
    <col min="15640" max="15644" width="9.625" bestFit="1" customWidth="1"/>
    <col min="15645" max="15645" width="8.625" customWidth="1"/>
    <col min="15646" max="15647" width="9.625" bestFit="1" customWidth="1"/>
    <col min="15648" max="15650" width="8.625" customWidth="1"/>
    <col min="15651" max="15651" width="9.625" bestFit="1" customWidth="1"/>
    <col min="15652" max="15652" width="16.25" customWidth="1"/>
    <col min="15653" max="15653" width="0" hidden="1" customWidth="1"/>
    <col min="15654" max="15656" width="10.625" customWidth="1"/>
    <col min="15873" max="15873" width="9.875" customWidth="1"/>
    <col min="15874" max="15874" width="10.375" customWidth="1"/>
    <col min="15875" max="15875" width="9.875" customWidth="1"/>
    <col min="15876" max="15876" width="9.125" customWidth="1"/>
    <col min="15878" max="15887" width="8.625" customWidth="1"/>
    <col min="15888" max="15888" width="20.125" customWidth="1"/>
    <col min="15889" max="15889" width="9.25" customWidth="1"/>
    <col min="15890" max="15893" width="9.625" bestFit="1" customWidth="1"/>
    <col min="15894" max="15895" width="8.875" customWidth="1"/>
    <col min="15896" max="15900" width="9.625" bestFit="1" customWidth="1"/>
    <col min="15901" max="15901" width="8.625" customWidth="1"/>
    <col min="15902" max="15903" width="9.625" bestFit="1" customWidth="1"/>
    <col min="15904" max="15906" width="8.625" customWidth="1"/>
    <col min="15907" max="15907" width="9.625" bestFit="1" customWidth="1"/>
    <col min="15908" max="15908" width="16.25" customWidth="1"/>
    <col min="15909" max="15909" width="0" hidden="1" customWidth="1"/>
    <col min="15910" max="15912" width="10.625" customWidth="1"/>
    <col min="16129" max="16129" width="9.875" customWidth="1"/>
    <col min="16130" max="16130" width="10.375" customWidth="1"/>
    <col min="16131" max="16131" width="9.875" customWidth="1"/>
    <col min="16132" max="16132" width="9.125" customWidth="1"/>
    <col min="16134" max="16143" width="8.625" customWidth="1"/>
    <col min="16144" max="16144" width="20.125" customWidth="1"/>
    <col min="16145" max="16145" width="9.25" customWidth="1"/>
    <col min="16146" max="16149" width="9.625" bestFit="1" customWidth="1"/>
    <col min="16150" max="16151" width="8.875" customWidth="1"/>
    <col min="16152" max="16156" width="9.625" bestFit="1" customWidth="1"/>
    <col min="16157" max="16157" width="8.625" customWidth="1"/>
    <col min="16158" max="16159" width="9.625" bestFit="1" customWidth="1"/>
    <col min="16160" max="16162" width="8.625" customWidth="1"/>
    <col min="16163" max="16163" width="9.625" bestFit="1" customWidth="1"/>
    <col min="16164" max="16164" width="16.25" customWidth="1"/>
    <col min="16165" max="16165" width="0" hidden="1" customWidth="1"/>
    <col min="16166" max="16168" width="10.625" customWidth="1"/>
  </cols>
  <sheetData>
    <row r="1" spans="1:37" s="99" customFormat="1" ht="35.1" customHeight="1">
      <c r="A1" s="190"/>
      <c r="B1" s="37"/>
      <c r="C1" s="37"/>
      <c r="D1" s="10"/>
      <c r="E1" s="10"/>
      <c r="F1" s="10"/>
      <c r="G1" s="10"/>
      <c r="H1" s="10"/>
      <c r="I1" s="10"/>
      <c r="J1" s="10"/>
      <c r="K1" s="191"/>
      <c r="L1" s="191"/>
      <c r="M1" s="191"/>
      <c r="N1" s="10"/>
      <c r="O1" s="37"/>
      <c r="P1" s="192"/>
      <c r="Q1" s="190"/>
      <c r="R1" s="190"/>
      <c r="S1" s="190"/>
      <c r="T1" s="190"/>
      <c r="U1" s="190"/>
      <c r="V1" s="37"/>
      <c r="W1" s="37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92"/>
      <c r="AK1" s="10"/>
    </row>
    <row r="2" spans="1:37" s="3" customFormat="1" ht="15">
      <c r="A2" s="190"/>
      <c r="B2" s="37"/>
      <c r="C2" s="37"/>
      <c r="D2" s="10"/>
      <c r="E2" s="10"/>
      <c r="F2" s="10"/>
      <c r="G2" s="10"/>
      <c r="H2" s="10"/>
      <c r="I2" s="10"/>
      <c r="J2" s="10"/>
      <c r="K2" s="191"/>
      <c r="L2" s="191"/>
      <c r="M2" s="191"/>
      <c r="N2" s="10"/>
      <c r="O2" s="37"/>
      <c r="P2" s="192"/>
      <c r="Q2" s="190"/>
      <c r="R2" s="190"/>
      <c r="S2" s="190"/>
      <c r="T2" s="190"/>
      <c r="U2" s="190"/>
      <c r="V2" s="37"/>
      <c r="W2" s="37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92"/>
      <c r="AK2" s="10"/>
    </row>
    <row r="3" spans="1:37" s="4" customFormat="1" ht="20.25">
      <c r="A3" s="661" t="s">
        <v>219</v>
      </c>
      <c r="B3" s="661"/>
      <c r="C3" s="661"/>
      <c r="D3" s="661"/>
      <c r="E3" s="661"/>
      <c r="F3" s="661"/>
      <c r="G3" s="661"/>
      <c r="H3" s="661"/>
      <c r="I3" s="661"/>
      <c r="J3" s="737" t="s">
        <v>220</v>
      </c>
      <c r="K3" s="737"/>
      <c r="L3" s="737"/>
      <c r="M3" s="737"/>
      <c r="N3" s="737"/>
      <c r="O3" s="737"/>
      <c r="P3" s="737"/>
      <c r="Q3" s="661" t="s">
        <v>221</v>
      </c>
      <c r="R3" s="661"/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789" t="s">
        <v>222</v>
      </c>
      <c r="AE3" s="789"/>
      <c r="AF3" s="789"/>
      <c r="AG3" s="789"/>
      <c r="AH3" s="789"/>
      <c r="AI3" s="789"/>
      <c r="AJ3" s="789"/>
      <c r="AK3" s="193"/>
    </row>
    <row r="4" spans="1:37" s="7" customFormat="1" ht="15">
      <c r="A4" s="194"/>
      <c r="B4" s="194"/>
      <c r="C4" s="194"/>
      <c r="D4" s="194"/>
      <c r="E4" s="194"/>
      <c r="F4" s="194"/>
      <c r="G4" s="194"/>
      <c r="H4" s="194"/>
      <c r="I4" s="195"/>
      <c r="J4" s="195"/>
      <c r="K4" s="195"/>
      <c r="L4" s="195"/>
      <c r="M4" s="195"/>
      <c r="N4" s="195"/>
      <c r="O4" s="195"/>
      <c r="P4" s="195"/>
      <c r="Q4" s="196"/>
      <c r="R4" s="196"/>
      <c r="S4" s="196"/>
      <c r="T4" s="196"/>
      <c r="U4" s="196"/>
      <c r="V4" s="196"/>
      <c r="W4" s="196"/>
      <c r="X4" s="197"/>
      <c r="Y4" s="197"/>
      <c r="Z4" s="197"/>
      <c r="AA4" s="197"/>
      <c r="AB4" s="197"/>
      <c r="AC4" s="195"/>
      <c r="AD4" s="195"/>
      <c r="AE4" s="195"/>
      <c r="AF4" s="195"/>
      <c r="AG4" s="195"/>
      <c r="AH4" s="195"/>
      <c r="AI4" s="195"/>
      <c r="AJ4" s="195"/>
      <c r="AK4" s="193"/>
    </row>
    <row r="5" spans="1:37" s="8" customFormat="1" thickBot="1">
      <c r="A5" s="8" t="s">
        <v>223</v>
      </c>
      <c r="K5" s="198"/>
      <c r="L5" s="198"/>
      <c r="M5" s="198"/>
      <c r="P5" s="9" t="s">
        <v>224</v>
      </c>
      <c r="Q5" s="8" t="s">
        <v>223</v>
      </c>
      <c r="AJ5" s="9" t="s">
        <v>224</v>
      </c>
    </row>
    <row r="6" spans="1:37" s="108" customFormat="1" ht="21.75" customHeight="1">
      <c r="A6" s="790" t="s">
        <v>225</v>
      </c>
      <c r="B6" s="199" t="s">
        <v>226</v>
      </c>
      <c r="C6" s="200"/>
      <c r="D6" s="791" t="s">
        <v>227</v>
      </c>
      <c r="E6" s="747"/>
      <c r="F6" s="747"/>
      <c r="G6" s="747"/>
      <c r="H6" s="747"/>
      <c r="I6" s="747"/>
      <c r="J6" s="747"/>
      <c r="K6" s="747"/>
      <c r="L6" s="747"/>
      <c r="M6" s="747"/>
      <c r="N6" s="747"/>
      <c r="O6" s="748"/>
      <c r="P6" s="771" t="s">
        <v>228</v>
      </c>
      <c r="Q6" s="790" t="s">
        <v>225</v>
      </c>
      <c r="R6" s="792" t="s">
        <v>227</v>
      </c>
      <c r="S6" s="793"/>
      <c r="T6" s="793"/>
      <c r="U6" s="793"/>
      <c r="V6" s="793"/>
      <c r="W6" s="794"/>
      <c r="X6" s="791" t="s">
        <v>229</v>
      </c>
      <c r="Y6" s="747"/>
      <c r="Z6" s="747"/>
      <c r="AA6" s="747"/>
      <c r="AB6" s="747"/>
      <c r="AC6" s="747"/>
      <c r="AD6" s="747"/>
      <c r="AE6" s="747"/>
      <c r="AF6" s="747"/>
      <c r="AG6" s="747"/>
      <c r="AH6" s="747"/>
      <c r="AI6" s="748"/>
      <c r="AJ6" s="771" t="s">
        <v>228</v>
      </c>
    </row>
    <row r="7" spans="1:37" s="108" customFormat="1" ht="21" customHeight="1">
      <c r="A7" s="715"/>
      <c r="B7" s="201"/>
      <c r="C7" s="202"/>
      <c r="D7" s="774" t="s">
        <v>230</v>
      </c>
      <c r="E7" s="775"/>
      <c r="F7" s="775"/>
      <c r="G7" s="775"/>
      <c r="H7" s="775"/>
      <c r="I7" s="775"/>
      <c r="J7" s="775"/>
      <c r="K7" s="775"/>
      <c r="L7" s="775"/>
      <c r="M7" s="775"/>
      <c r="N7" s="775"/>
      <c r="O7" s="776"/>
      <c r="P7" s="772"/>
      <c r="Q7" s="715"/>
      <c r="R7" s="777" t="s">
        <v>231</v>
      </c>
      <c r="S7" s="778"/>
      <c r="T7" s="777" t="s">
        <v>232</v>
      </c>
      <c r="U7" s="781"/>
      <c r="V7" s="783" t="s">
        <v>233</v>
      </c>
      <c r="W7" s="784"/>
      <c r="X7" s="203" t="s">
        <v>234</v>
      </c>
      <c r="Y7" s="204"/>
      <c r="Z7" s="203" t="s">
        <v>235</v>
      </c>
      <c r="AA7" s="204"/>
      <c r="AB7" s="203" t="s">
        <v>236</v>
      </c>
      <c r="AC7" s="204"/>
      <c r="AD7" s="205" t="s">
        <v>237</v>
      </c>
      <c r="AE7" s="204"/>
      <c r="AF7" s="203" t="s">
        <v>238</v>
      </c>
      <c r="AG7" s="204"/>
      <c r="AH7" s="203" t="s">
        <v>239</v>
      </c>
      <c r="AI7" s="204"/>
      <c r="AJ7" s="772"/>
    </row>
    <row r="8" spans="1:37" s="108" customFormat="1" ht="39" customHeight="1">
      <c r="A8" s="715"/>
      <c r="B8" s="206" t="s">
        <v>240</v>
      </c>
      <c r="C8" s="207"/>
      <c r="D8" s="787" t="s">
        <v>241</v>
      </c>
      <c r="E8" s="776"/>
      <c r="F8" s="787" t="s">
        <v>242</v>
      </c>
      <c r="G8" s="776"/>
      <c r="H8" s="787" t="s">
        <v>243</v>
      </c>
      <c r="I8" s="776"/>
      <c r="J8" s="788" t="s">
        <v>244</v>
      </c>
      <c r="K8" s="776"/>
      <c r="L8" s="787" t="s">
        <v>245</v>
      </c>
      <c r="M8" s="776"/>
      <c r="N8" s="787" t="s">
        <v>246</v>
      </c>
      <c r="O8" s="776"/>
      <c r="P8" s="772"/>
      <c r="Q8" s="715"/>
      <c r="R8" s="779"/>
      <c r="S8" s="780"/>
      <c r="T8" s="779"/>
      <c r="U8" s="782"/>
      <c r="V8" s="785"/>
      <c r="W8" s="786"/>
      <c r="X8" s="208" t="s">
        <v>247</v>
      </c>
      <c r="Y8" s="209"/>
      <c r="Z8" s="208" t="s">
        <v>248</v>
      </c>
      <c r="AA8" s="209"/>
      <c r="AB8" s="208" t="s">
        <v>249</v>
      </c>
      <c r="AC8" s="209"/>
      <c r="AD8" s="210" t="s">
        <v>250</v>
      </c>
      <c r="AE8" s="209"/>
      <c r="AF8" s="208" t="s">
        <v>251</v>
      </c>
      <c r="AG8" s="209"/>
      <c r="AH8" s="208" t="s">
        <v>151</v>
      </c>
      <c r="AI8" s="209"/>
      <c r="AJ8" s="772"/>
    </row>
    <row r="9" spans="1:37" s="213" customFormat="1" ht="31.5" customHeight="1">
      <c r="A9" s="742"/>
      <c r="B9" s="211" t="s">
        <v>252</v>
      </c>
      <c r="C9" s="211" t="s">
        <v>253</v>
      </c>
      <c r="D9" s="211" t="s">
        <v>254</v>
      </c>
      <c r="E9" s="211" t="s">
        <v>253</v>
      </c>
      <c r="F9" s="211" t="s">
        <v>252</v>
      </c>
      <c r="G9" s="211" t="s">
        <v>253</v>
      </c>
      <c r="H9" s="211" t="s">
        <v>252</v>
      </c>
      <c r="I9" s="211" t="s">
        <v>253</v>
      </c>
      <c r="J9" s="211" t="s">
        <v>252</v>
      </c>
      <c r="K9" s="211" t="s">
        <v>253</v>
      </c>
      <c r="L9" s="211" t="s">
        <v>252</v>
      </c>
      <c r="M9" s="211" t="s">
        <v>253</v>
      </c>
      <c r="N9" s="211" t="s">
        <v>252</v>
      </c>
      <c r="O9" s="211" t="s">
        <v>253</v>
      </c>
      <c r="P9" s="773"/>
      <c r="Q9" s="742"/>
      <c r="R9" s="212" t="s">
        <v>252</v>
      </c>
      <c r="S9" s="212" t="s">
        <v>253</v>
      </c>
      <c r="T9" s="212" t="s">
        <v>252</v>
      </c>
      <c r="U9" s="212" t="s">
        <v>253</v>
      </c>
      <c r="V9" s="212" t="s">
        <v>252</v>
      </c>
      <c r="W9" s="212" t="s">
        <v>253</v>
      </c>
      <c r="X9" s="211" t="s">
        <v>252</v>
      </c>
      <c r="Y9" s="211" t="s">
        <v>253</v>
      </c>
      <c r="Z9" s="211" t="s">
        <v>252</v>
      </c>
      <c r="AA9" s="211" t="s">
        <v>253</v>
      </c>
      <c r="AB9" s="211" t="s">
        <v>252</v>
      </c>
      <c r="AC9" s="211" t="s">
        <v>253</v>
      </c>
      <c r="AD9" s="211" t="s">
        <v>252</v>
      </c>
      <c r="AE9" s="211" t="s">
        <v>253</v>
      </c>
      <c r="AF9" s="211" t="s">
        <v>252</v>
      </c>
      <c r="AG9" s="211" t="s">
        <v>253</v>
      </c>
      <c r="AH9" s="211" t="s">
        <v>252</v>
      </c>
      <c r="AI9" s="211" t="s">
        <v>253</v>
      </c>
      <c r="AJ9" s="773"/>
    </row>
    <row r="10" spans="1:37" s="108" customFormat="1" ht="24.95" customHeight="1">
      <c r="A10" s="169">
        <v>2012</v>
      </c>
      <c r="B10" s="214">
        <v>7206</v>
      </c>
      <c r="C10" s="166">
        <v>8142.326</v>
      </c>
      <c r="D10" s="166">
        <v>1398</v>
      </c>
      <c r="E10" s="166">
        <v>385.91700000000003</v>
      </c>
      <c r="F10" s="166">
        <v>99</v>
      </c>
      <c r="G10" s="166">
        <v>14.668000000000001</v>
      </c>
      <c r="H10" s="166">
        <v>11</v>
      </c>
      <c r="I10" s="166">
        <v>38.402000000000001</v>
      </c>
      <c r="J10" s="166">
        <v>431</v>
      </c>
      <c r="K10" s="166">
        <v>446.42</v>
      </c>
      <c r="L10" s="166">
        <v>1</v>
      </c>
      <c r="M10" s="166">
        <v>1.49</v>
      </c>
      <c r="N10" s="166">
        <v>966</v>
      </c>
      <c r="O10" s="168">
        <v>442.24300000000017</v>
      </c>
      <c r="P10" s="215">
        <v>2012</v>
      </c>
      <c r="Q10" s="169">
        <v>2012</v>
      </c>
      <c r="R10" s="216">
        <v>3169</v>
      </c>
      <c r="S10" s="217">
        <v>4107</v>
      </c>
      <c r="T10" s="217">
        <v>1129</v>
      </c>
      <c r="U10" s="217">
        <v>2703</v>
      </c>
      <c r="V10" s="132">
        <v>2</v>
      </c>
      <c r="W10" s="132">
        <v>3</v>
      </c>
      <c r="X10" s="132">
        <v>1402</v>
      </c>
      <c r="Y10" s="132">
        <v>1329</v>
      </c>
      <c r="Z10" s="132">
        <v>1339</v>
      </c>
      <c r="AA10" s="132">
        <v>2371</v>
      </c>
      <c r="AB10" s="132">
        <v>3048</v>
      </c>
      <c r="AC10" s="132">
        <v>1008</v>
      </c>
      <c r="AD10" s="132">
        <v>786</v>
      </c>
      <c r="AE10" s="132">
        <v>3091</v>
      </c>
      <c r="AF10" s="132">
        <v>9</v>
      </c>
      <c r="AG10" s="132">
        <v>35</v>
      </c>
      <c r="AH10" s="132">
        <v>622</v>
      </c>
      <c r="AI10" s="218">
        <v>309</v>
      </c>
      <c r="AJ10" s="215">
        <v>2011</v>
      </c>
    </row>
    <row r="11" spans="1:37" s="108" customFormat="1" ht="24.95" customHeight="1">
      <c r="A11" s="169">
        <v>2013</v>
      </c>
      <c r="B11" s="214">
        <v>7488</v>
      </c>
      <c r="C11" s="166">
        <v>8604.0563000000002</v>
      </c>
      <c r="D11" s="166">
        <v>1384</v>
      </c>
      <c r="E11" s="166">
        <v>540.63700000000006</v>
      </c>
      <c r="F11" s="166">
        <v>130</v>
      </c>
      <c r="G11" s="166">
        <v>82.559999999999988</v>
      </c>
      <c r="H11" s="166">
        <v>20</v>
      </c>
      <c r="I11" s="166">
        <v>29.149000000000001</v>
      </c>
      <c r="J11" s="166">
        <v>451</v>
      </c>
      <c r="K11" s="166">
        <v>301.16500000000002</v>
      </c>
      <c r="L11" s="166">
        <v>3</v>
      </c>
      <c r="M11" s="166">
        <v>0.79100000000000004</v>
      </c>
      <c r="N11" s="166">
        <v>836</v>
      </c>
      <c r="O11" s="168">
        <v>144.77999999999997</v>
      </c>
      <c r="P11" s="215">
        <v>2013</v>
      </c>
      <c r="Q11" s="169">
        <v>2013</v>
      </c>
      <c r="R11" s="216">
        <v>3442</v>
      </c>
      <c r="S11" s="217">
        <v>4216</v>
      </c>
      <c r="T11" s="217">
        <v>1219</v>
      </c>
      <c r="U11" s="217">
        <v>3284</v>
      </c>
      <c r="V11" s="132">
        <v>3</v>
      </c>
      <c r="W11" s="132">
        <v>6</v>
      </c>
      <c r="X11" s="132">
        <v>1403</v>
      </c>
      <c r="Y11" s="132">
        <v>1166</v>
      </c>
      <c r="Z11" s="132">
        <v>1449</v>
      </c>
      <c r="AA11" s="132">
        <v>2559</v>
      </c>
      <c r="AB11" s="132">
        <v>3167</v>
      </c>
      <c r="AC11" s="132">
        <v>1188</v>
      </c>
      <c r="AD11" s="132">
        <v>840</v>
      </c>
      <c r="AE11" s="132">
        <v>3356</v>
      </c>
      <c r="AF11" s="132">
        <v>18</v>
      </c>
      <c r="AG11" s="132">
        <v>74</v>
      </c>
      <c r="AH11" s="132">
        <v>611</v>
      </c>
      <c r="AI11" s="218">
        <v>2289</v>
      </c>
      <c r="AJ11" s="215">
        <v>2012</v>
      </c>
    </row>
    <row r="12" spans="1:37" s="108" customFormat="1" ht="24.95" customHeight="1">
      <c r="A12" s="169">
        <v>2014</v>
      </c>
      <c r="B12" s="214">
        <v>12149</v>
      </c>
      <c r="C12" s="166">
        <v>8388.0749999999989</v>
      </c>
      <c r="D12" s="166">
        <v>7409</v>
      </c>
      <c r="E12" s="166">
        <v>1018.7769999999999</v>
      </c>
      <c r="F12" s="166">
        <v>339</v>
      </c>
      <c r="G12" s="166">
        <v>113</v>
      </c>
      <c r="H12" s="166">
        <v>9</v>
      </c>
      <c r="I12" s="166">
        <v>47.933999999999997</v>
      </c>
      <c r="J12" s="166">
        <v>438</v>
      </c>
      <c r="K12" s="166">
        <v>379.63700000000006</v>
      </c>
      <c r="L12" s="166">
        <v>0</v>
      </c>
      <c r="M12" s="166">
        <v>0</v>
      </c>
      <c r="N12" s="166">
        <v>10</v>
      </c>
      <c r="O12" s="168">
        <v>0.72199999999999998</v>
      </c>
      <c r="P12" s="215">
        <v>2014</v>
      </c>
      <c r="Q12" s="169">
        <v>2104</v>
      </c>
      <c r="R12" s="216">
        <v>2832</v>
      </c>
      <c r="S12" s="217">
        <v>3838</v>
      </c>
      <c r="T12" s="217">
        <v>1112</v>
      </c>
      <c r="U12" s="217">
        <v>2990</v>
      </c>
      <c r="V12" s="132">
        <v>0</v>
      </c>
      <c r="W12" s="132">
        <v>0</v>
      </c>
      <c r="X12" s="132">
        <v>1400</v>
      </c>
      <c r="Y12" s="132">
        <v>1266</v>
      </c>
      <c r="Z12" s="132">
        <v>1317</v>
      </c>
      <c r="AA12" s="132">
        <v>2530</v>
      </c>
      <c r="AB12" s="132">
        <v>8402</v>
      </c>
      <c r="AC12" s="132">
        <v>1486</v>
      </c>
      <c r="AD12" s="132">
        <v>711</v>
      </c>
      <c r="AE12" s="132">
        <v>2695</v>
      </c>
      <c r="AF12" s="132">
        <v>21</v>
      </c>
      <c r="AG12" s="132">
        <v>105</v>
      </c>
      <c r="AH12" s="132">
        <v>298</v>
      </c>
      <c r="AI12" s="218">
        <v>306</v>
      </c>
      <c r="AJ12" s="215">
        <v>2013</v>
      </c>
    </row>
    <row r="13" spans="1:37" s="108" customFormat="1" ht="24.95" customHeight="1">
      <c r="A13" s="169">
        <v>2015</v>
      </c>
      <c r="B13" s="214">
        <v>10219</v>
      </c>
      <c r="C13" s="166">
        <v>9438</v>
      </c>
      <c r="D13" s="166">
        <v>3870</v>
      </c>
      <c r="E13" s="166">
        <v>499</v>
      </c>
      <c r="F13" s="166">
        <v>581</v>
      </c>
      <c r="G13" s="166">
        <v>92</v>
      </c>
      <c r="H13" s="166">
        <v>15</v>
      </c>
      <c r="I13" s="166">
        <v>38</v>
      </c>
      <c r="J13" s="166">
        <v>389</v>
      </c>
      <c r="K13" s="166">
        <v>424</v>
      </c>
      <c r="L13" s="166">
        <v>0</v>
      </c>
      <c r="M13" s="166">
        <v>0</v>
      </c>
      <c r="N13" s="166">
        <v>6</v>
      </c>
      <c r="O13" s="168">
        <v>0</v>
      </c>
      <c r="P13" s="215">
        <v>2015</v>
      </c>
      <c r="Q13" s="169">
        <v>2015</v>
      </c>
      <c r="R13" s="216">
        <v>4083</v>
      </c>
      <c r="S13" s="217">
        <v>4848</v>
      </c>
      <c r="T13" s="217">
        <v>1274</v>
      </c>
      <c r="U13" s="217">
        <v>3535</v>
      </c>
      <c r="V13" s="132">
        <v>1</v>
      </c>
      <c r="W13" s="132">
        <v>2</v>
      </c>
      <c r="X13" s="132">
        <v>1825</v>
      </c>
      <c r="Y13" s="132">
        <v>1380</v>
      </c>
      <c r="Z13" s="132">
        <v>1461</v>
      </c>
      <c r="AA13" s="132">
        <v>2649</v>
      </c>
      <c r="AB13" s="132">
        <v>5559</v>
      </c>
      <c r="AC13" s="132">
        <v>1158</v>
      </c>
      <c r="AD13" s="132">
        <v>948</v>
      </c>
      <c r="AE13" s="132">
        <v>3902</v>
      </c>
      <c r="AF13" s="132">
        <v>39</v>
      </c>
      <c r="AG13" s="132">
        <v>100</v>
      </c>
      <c r="AH13" s="132">
        <v>387</v>
      </c>
      <c r="AI13" s="218">
        <v>248</v>
      </c>
      <c r="AJ13" s="215">
        <v>2015</v>
      </c>
    </row>
    <row r="14" spans="1:37" s="108" customFormat="1" ht="24.95" customHeight="1">
      <c r="A14" s="169">
        <v>2016</v>
      </c>
      <c r="B14" s="575">
        <v>11178</v>
      </c>
      <c r="C14" s="576">
        <v>9813</v>
      </c>
      <c r="D14" s="576">
        <v>5277</v>
      </c>
      <c r="E14" s="576">
        <v>998</v>
      </c>
      <c r="F14" s="576">
        <v>545</v>
      </c>
      <c r="G14" s="576">
        <v>106</v>
      </c>
      <c r="H14" s="576">
        <v>6</v>
      </c>
      <c r="I14" s="576">
        <v>15</v>
      </c>
      <c r="J14" s="576">
        <v>405</v>
      </c>
      <c r="K14" s="576">
        <v>418</v>
      </c>
      <c r="L14" s="576">
        <v>0</v>
      </c>
      <c r="M14" s="576">
        <v>0</v>
      </c>
      <c r="N14" s="576">
        <v>5</v>
      </c>
      <c r="O14" s="577">
        <v>1</v>
      </c>
      <c r="P14" s="215">
        <v>2016</v>
      </c>
      <c r="Q14" s="169">
        <v>2016</v>
      </c>
      <c r="R14" s="216">
        <v>3759</v>
      </c>
      <c r="S14" s="217">
        <v>4906</v>
      </c>
      <c r="T14" s="217">
        <v>1181</v>
      </c>
      <c r="U14" s="217">
        <v>3369</v>
      </c>
      <c r="V14" s="603">
        <v>0</v>
      </c>
      <c r="W14" s="603">
        <v>0</v>
      </c>
      <c r="X14" s="603">
        <v>1711</v>
      </c>
      <c r="Y14" s="603">
        <v>1412</v>
      </c>
      <c r="Z14" s="603">
        <v>1536</v>
      </c>
      <c r="AA14" s="603">
        <v>2862</v>
      </c>
      <c r="AB14" s="603">
        <v>6604</v>
      </c>
      <c r="AC14" s="603">
        <v>1564</v>
      </c>
      <c r="AD14" s="603">
        <v>923</v>
      </c>
      <c r="AE14" s="603">
        <v>3473</v>
      </c>
      <c r="AF14" s="603">
        <v>44</v>
      </c>
      <c r="AG14" s="603">
        <v>159</v>
      </c>
      <c r="AH14" s="603">
        <v>360</v>
      </c>
      <c r="AI14" s="218">
        <v>343</v>
      </c>
      <c r="AJ14" s="215">
        <v>2016</v>
      </c>
    </row>
    <row r="15" spans="1:37" s="129" customFormat="1" ht="24.95" customHeight="1">
      <c r="A15" s="175">
        <v>2017</v>
      </c>
      <c r="B15" s="219">
        <f>SUM(B16:B26)</f>
        <v>6950</v>
      </c>
      <c r="C15" s="173">
        <f>SUM(C16:C26)</f>
        <v>10058</v>
      </c>
      <c r="D15" s="173">
        <f t="shared" ref="D15:O15" si="0">SUM(D16:D26)</f>
        <v>1664</v>
      </c>
      <c r="E15" s="173">
        <f>SUM(E16:E26)</f>
        <v>439</v>
      </c>
      <c r="F15" s="173">
        <f t="shared" si="0"/>
        <v>368</v>
      </c>
      <c r="G15" s="173">
        <f t="shared" si="0"/>
        <v>85</v>
      </c>
      <c r="H15" s="173">
        <f t="shared" si="0"/>
        <v>19</v>
      </c>
      <c r="I15" s="173">
        <f t="shared" si="0"/>
        <v>179</v>
      </c>
      <c r="J15" s="173">
        <f t="shared" si="0"/>
        <v>362</v>
      </c>
      <c r="K15" s="173">
        <f t="shared" si="0"/>
        <v>362</v>
      </c>
      <c r="L15" s="173">
        <f t="shared" si="0"/>
        <v>0</v>
      </c>
      <c r="M15" s="173">
        <f t="shared" si="0"/>
        <v>0</v>
      </c>
      <c r="N15" s="173">
        <f t="shared" si="0"/>
        <v>106</v>
      </c>
      <c r="O15" s="173">
        <f t="shared" si="0"/>
        <v>10</v>
      </c>
      <c r="P15" s="220">
        <v>2017</v>
      </c>
      <c r="Q15" s="175">
        <v>2017</v>
      </c>
      <c r="R15" s="221">
        <f>SUM(R16:R26)</f>
        <v>3390</v>
      </c>
      <c r="S15" s="222">
        <f>SUM(S16:S26)</f>
        <v>5158</v>
      </c>
      <c r="T15" s="222">
        <f>SUM(T16:T26)</f>
        <v>1041</v>
      </c>
      <c r="U15" s="222">
        <f>SUM(U16:U26)</f>
        <v>3825</v>
      </c>
      <c r="V15" s="222">
        <f t="shared" ref="V15:AI15" si="1">SUM(V16:V26)</f>
        <v>0</v>
      </c>
      <c r="W15" s="222">
        <f t="shared" si="1"/>
        <v>0</v>
      </c>
      <c r="X15" s="222">
        <f t="shared" si="1"/>
        <v>1470</v>
      </c>
      <c r="Y15" s="222">
        <f t="shared" si="1"/>
        <v>1338</v>
      </c>
      <c r="Z15" s="222">
        <f t="shared" si="1"/>
        <v>1278</v>
      </c>
      <c r="AA15" s="222">
        <f t="shared" si="1"/>
        <v>2682</v>
      </c>
      <c r="AB15" s="222">
        <f t="shared" si="1"/>
        <v>3015</v>
      </c>
      <c r="AC15" s="222">
        <f t="shared" si="1"/>
        <v>1243</v>
      </c>
      <c r="AD15" s="222">
        <f t="shared" si="1"/>
        <v>861</v>
      </c>
      <c r="AE15" s="222">
        <f t="shared" si="1"/>
        <v>4132</v>
      </c>
      <c r="AF15" s="222">
        <f t="shared" si="1"/>
        <v>35</v>
      </c>
      <c r="AG15" s="222">
        <f t="shared" si="1"/>
        <v>300</v>
      </c>
      <c r="AH15" s="222">
        <f t="shared" si="1"/>
        <v>291</v>
      </c>
      <c r="AI15" s="222">
        <f t="shared" si="1"/>
        <v>362</v>
      </c>
      <c r="AJ15" s="220">
        <v>2017</v>
      </c>
    </row>
    <row r="16" spans="1:37" s="108" customFormat="1" ht="24.95" customHeight="1">
      <c r="A16" s="179" t="s">
        <v>255</v>
      </c>
      <c r="B16" s="214">
        <f>D16+F16+H16+J16+L16+N16+R16+T16+V16</f>
        <v>1722</v>
      </c>
      <c r="C16" s="166">
        <f>E16+G16+I16+K16+M16+O16+S16+U16+W16</f>
        <v>554</v>
      </c>
      <c r="D16" s="571">
        <v>1109</v>
      </c>
      <c r="E16" s="571">
        <v>133</v>
      </c>
      <c r="F16" s="571">
        <v>67</v>
      </c>
      <c r="G16" s="571">
        <v>15</v>
      </c>
      <c r="H16" s="571">
        <v>14</v>
      </c>
      <c r="I16" s="571">
        <v>7</v>
      </c>
      <c r="J16" s="571">
        <v>249</v>
      </c>
      <c r="K16" s="571">
        <v>176</v>
      </c>
      <c r="L16" s="571">
        <v>0</v>
      </c>
      <c r="M16" s="571">
        <v>0</v>
      </c>
      <c r="N16" s="571">
        <v>26</v>
      </c>
      <c r="O16" s="572">
        <v>1</v>
      </c>
      <c r="P16" s="179" t="s">
        <v>256</v>
      </c>
      <c r="Q16" s="179" t="s">
        <v>255</v>
      </c>
      <c r="R16" s="575">
        <v>202</v>
      </c>
      <c r="S16" s="576">
        <v>128</v>
      </c>
      <c r="T16" s="576">
        <v>55</v>
      </c>
      <c r="U16" s="576">
        <v>94</v>
      </c>
      <c r="V16" s="576">
        <v>0</v>
      </c>
      <c r="W16" s="576">
        <v>0</v>
      </c>
      <c r="X16" s="576">
        <v>199</v>
      </c>
      <c r="Y16" s="576">
        <v>82</v>
      </c>
      <c r="Z16" s="576">
        <v>140</v>
      </c>
      <c r="AA16" s="576">
        <v>168</v>
      </c>
      <c r="AB16" s="576">
        <v>1219</v>
      </c>
      <c r="AC16" s="576">
        <v>172</v>
      </c>
      <c r="AD16" s="576">
        <v>96</v>
      </c>
      <c r="AE16" s="576">
        <v>99</v>
      </c>
      <c r="AF16" s="576">
        <v>0</v>
      </c>
      <c r="AG16" s="576">
        <v>0</v>
      </c>
      <c r="AH16" s="576">
        <v>68</v>
      </c>
      <c r="AI16" s="577">
        <v>34</v>
      </c>
      <c r="AJ16" s="179" t="s">
        <v>256</v>
      </c>
    </row>
    <row r="17" spans="1:38" s="108" customFormat="1" ht="24.95" customHeight="1">
      <c r="A17" s="179" t="s">
        <v>30</v>
      </c>
      <c r="B17" s="214">
        <f t="shared" ref="B17:C26" si="2">D17+F17+H17+J17+L17+N17+R17+T17+V17</f>
        <v>552</v>
      </c>
      <c r="C17" s="166">
        <f t="shared" si="2"/>
        <v>707</v>
      </c>
      <c r="D17" s="571">
        <v>127</v>
      </c>
      <c r="E17" s="571">
        <v>29</v>
      </c>
      <c r="F17" s="571">
        <v>33</v>
      </c>
      <c r="G17" s="571">
        <v>6</v>
      </c>
      <c r="H17" s="571">
        <v>3</v>
      </c>
      <c r="I17" s="571">
        <v>3</v>
      </c>
      <c r="J17" s="571">
        <v>73</v>
      </c>
      <c r="K17" s="571">
        <v>156</v>
      </c>
      <c r="L17" s="571">
        <v>0</v>
      </c>
      <c r="M17" s="571">
        <v>0</v>
      </c>
      <c r="N17" s="571">
        <v>0</v>
      </c>
      <c r="O17" s="572">
        <v>0</v>
      </c>
      <c r="P17" s="179" t="s">
        <v>31</v>
      </c>
      <c r="Q17" s="179" t="s">
        <v>257</v>
      </c>
      <c r="R17" s="575">
        <v>256</v>
      </c>
      <c r="S17" s="576">
        <v>391</v>
      </c>
      <c r="T17" s="576">
        <v>60</v>
      </c>
      <c r="U17" s="576">
        <v>122</v>
      </c>
      <c r="V17" s="576">
        <v>0</v>
      </c>
      <c r="W17" s="576">
        <v>0</v>
      </c>
      <c r="X17" s="576">
        <v>149</v>
      </c>
      <c r="Y17" s="576">
        <v>143</v>
      </c>
      <c r="Z17" s="576">
        <v>92</v>
      </c>
      <c r="AA17" s="576">
        <v>139</v>
      </c>
      <c r="AB17" s="576">
        <v>186</v>
      </c>
      <c r="AC17" s="576">
        <v>51</v>
      </c>
      <c r="AD17" s="576">
        <v>90</v>
      </c>
      <c r="AE17" s="576">
        <v>291</v>
      </c>
      <c r="AF17" s="576">
        <v>19</v>
      </c>
      <c r="AG17" s="576">
        <v>63</v>
      </c>
      <c r="AH17" s="576">
        <v>16</v>
      </c>
      <c r="AI17" s="577">
        <v>19</v>
      </c>
      <c r="AJ17" s="179" t="s">
        <v>31</v>
      </c>
    </row>
    <row r="18" spans="1:38" s="108" customFormat="1" ht="24.95" customHeight="1">
      <c r="A18" s="179" t="s">
        <v>706</v>
      </c>
      <c r="B18" s="214">
        <f t="shared" si="2"/>
        <v>979</v>
      </c>
      <c r="C18" s="166">
        <f t="shared" si="2"/>
        <v>750</v>
      </c>
      <c r="D18" s="571">
        <v>388</v>
      </c>
      <c r="E18" s="571">
        <v>236</v>
      </c>
      <c r="F18" s="571">
        <v>265</v>
      </c>
      <c r="G18" s="571">
        <v>64</v>
      </c>
      <c r="H18" s="571">
        <v>1</v>
      </c>
      <c r="I18" s="571">
        <v>5</v>
      </c>
      <c r="J18" s="571">
        <v>0</v>
      </c>
      <c r="K18" s="571">
        <v>0</v>
      </c>
      <c r="L18" s="571">
        <v>0</v>
      </c>
      <c r="M18" s="571">
        <v>0</v>
      </c>
      <c r="N18" s="571">
        <v>74</v>
      </c>
      <c r="O18" s="572">
        <v>3</v>
      </c>
      <c r="P18" s="179" t="s">
        <v>708</v>
      </c>
      <c r="Q18" s="179" t="s">
        <v>706</v>
      </c>
      <c r="R18" s="581">
        <v>194</v>
      </c>
      <c r="S18" s="582">
        <v>322</v>
      </c>
      <c r="T18" s="582">
        <v>57</v>
      </c>
      <c r="U18" s="582">
        <v>120</v>
      </c>
      <c r="V18" s="582">
        <v>0</v>
      </c>
      <c r="W18" s="582">
        <v>0</v>
      </c>
      <c r="X18" s="582">
        <v>23</v>
      </c>
      <c r="Y18" s="582">
        <v>24</v>
      </c>
      <c r="Z18" s="582">
        <v>14</v>
      </c>
      <c r="AA18" s="582">
        <v>22</v>
      </c>
      <c r="AB18" s="582">
        <v>902</v>
      </c>
      <c r="AC18" s="582">
        <v>488</v>
      </c>
      <c r="AD18" s="582">
        <v>33</v>
      </c>
      <c r="AE18" s="582">
        <v>148</v>
      </c>
      <c r="AF18" s="582">
        <v>0</v>
      </c>
      <c r="AG18" s="582">
        <v>0</v>
      </c>
      <c r="AH18" s="582">
        <v>7</v>
      </c>
      <c r="AI18" s="583">
        <v>68</v>
      </c>
      <c r="AJ18" s="179" t="s">
        <v>708</v>
      </c>
    </row>
    <row r="19" spans="1:38" s="108" customFormat="1" ht="24.95" customHeight="1">
      <c r="A19" s="179" t="s">
        <v>32</v>
      </c>
      <c r="B19" s="214">
        <f t="shared" si="2"/>
        <v>463</v>
      </c>
      <c r="C19" s="166">
        <f t="shared" si="2"/>
        <v>658</v>
      </c>
      <c r="D19" s="571">
        <v>1</v>
      </c>
      <c r="E19" s="571">
        <v>0</v>
      </c>
      <c r="F19" s="571">
        <v>0</v>
      </c>
      <c r="G19" s="571">
        <v>0</v>
      </c>
      <c r="H19" s="571">
        <v>0</v>
      </c>
      <c r="I19" s="571">
        <v>0</v>
      </c>
      <c r="J19" s="571">
        <v>0</v>
      </c>
      <c r="K19" s="571">
        <v>0</v>
      </c>
      <c r="L19" s="571">
        <v>0</v>
      </c>
      <c r="M19" s="571">
        <v>0</v>
      </c>
      <c r="N19" s="571">
        <v>0</v>
      </c>
      <c r="O19" s="572">
        <v>0</v>
      </c>
      <c r="P19" s="179" t="s">
        <v>258</v>
      </c>
      <c r="Q19" s="179" t="s">
        <v>32</v>
      </c>
      <c r="R19" s="575">
        <v>355</v>
      </c>
      <c r="S19" s="576">
        <v>404</v>
      </c>
      <c r="T19" s="576">
        <v>107</v>
      </c>
      <c r="U19" s="576">
        <v>254</v>
      </c>
      <c r="V19" s="576">
        <v>0</v>
      </c>
      <c r="W19" s="576">
        <v>0</v>
      </c>
      <c r="X19" s="576">
        <v>140</v>
      </c>
      <c r="Y19" s="576">
        <v>132</v>
      </c>
      <c r="Z19" s="576">
        <v>147</v>
      </c>
      <c r="AA19" s="576">
        <v>277</v>
      </c>
      <c r="AB19" s="576">
        <v>94</v>
      </c>
      <c r="AC19" s="576">
        <v>54</v>
      </c>
      <c r="AD19" s="576">
        <v>55</v>
      </c>
      <c r="AE19" s="576">
        <v>167</v>
      </c>
      <c r="AF19" s="576">
        <v>1</v>
      </c>
      <c r="AG19" s="576">
        <v>8</v>
      </c>
      <c r="AH19" s="576">
        <v>26</v>
      </c>
      <c r="AI19" s="577">
        <v>20</v>
      </c>
      <c r="AJ19" s="179" t="s">
        <v>33</v>
      </c>
    </row>
    <row r="20" spans="1:38" s="108" customFormat="1" ht="24.95" customHeight="1">
      <c r="A20" s="179" t="s">
        <v>34</v>
      </c>
      <c r="B20" s="214">
        <f t="shared" si="2"/>
        <v>438</v>
      </c>
      <c r="C20" s="166">
        <f t="shared" si="2"/>
        <v>581</v>
      </c>
      <c r="D20" s="571">
        <v>0</v>
      </c>
      <c r="E20" s="571">
        <v>0</v>
      </c>
      <c r="F20" s="571">
        <v>0</v>
      </c>
      <c r="G20" s="571">
        <v>0</v>
      </c>
      <c r="H20" s="571">
        <v>0</v>
      </c>
      <c r="I20" s="571">
        <v>0</v>
      </c>
      <c r="J20" s="571">
        <v>0</v>
      </c>
      <c r="K20" s="571">
        <v>0</v>
      </c>
      <c r="L20" s="571">
        <v>0</v>
      </c>
      <c r="M20" s="571">
        <v>0</v>
      </c>
      <c r="N20" s="571">
        <v>0</v>
      </c>
      <c r="O20" s="572">
        <v>0</v>
      </c>
      <c r="P20" s="179" t="s">
        <v>35</v>
      </c>
      <c r="Q20" s="179" t="s">
        <v>34</v>
      </c>
      <c r="R20" s="575">
        <v>330</v>
      </c>
      <c r="S20" s="576">
        <v>393</v>
      </c>
      <c r="T20" s="576">
        <v>108</v>
      </c>
      <c r="U20" s="576">
        <v>188</v>
      </c>
      <c r="V20" s="576">
        <v>0</v>
      </c>
      <c r="W20" s="576">
        <v>0</v>
      </c>
      <c r="X20" s="576">
        <v>136</v>
      </c>
      <c r="Y20" s="576">
        <v>148</v>
      </c>
      <c r="Z20" s="576">
        <v>102</v>
      </c>
      <c r="AA20" s="576">
        <v>187</v>
      </c>
      <c r="AB20" s="576">
        <v>98</v>
      </c>
      <c r="AC20" s="576">
        <v>56</v>
      </c>
      <c r="AD20" s="576">
        <v>80</v>
      </c>
      <c r="AE20" s="576">
        <v>171</v>
      </c>
      <c r="AF20" s="576">
        <v>0</v>
      </c>
      <c r="AG20" s="576">
        <v>0</v>
      </c>
      <c r="AH20" s="576">
        <v>22</v>
      </c>
      <c r="AI20" s="577">
        <v>20</v>
      </c>
      <c r="AJ20" s="179" t="s">
        <v>35</v>
      </c>
    </row>
    <row r="21" spans="1:38" s="108" customFormat="1" ht="24.95" customHeight="1">
      <c r="A21" s="179" t="s">
        <v>36</v>
      </c>
      <c r="B21" s="214">
        <f t="shared" si="2"/>
        <v>564</v>
      </c>
      <c r="C21" s="166">
        <f t="shared" si="2"/>
        <v>1158</v>
      </c>
      <c r="D21" s="571">
        <v>4</v>
      </c>
      <c r="E21" s="571">
        <v>1</v>
      </c>
      <c r="F21" s="571">
        <v>0</v>
      </c>
      <c r="G21" s="571">
        <v>0</v>
      </c>
      <c r="H21" s="571">
        <v>0</v>
      </c>
      <c r="I21" s="571">
        <v>0</v>
      </c>
      <c r="J21" s="571">
        <v>0</v>
      </c>
      <c r="K21" s="571">
        <v>0</v>
      </c>
      <c r="L21" s="571">
        <v>0</v>
      </c>
      <c r="M21" s="571">
        <v>0</v>
      </c>
      <c r="N21" s="571">
        <v>2</v>
      </c>
      <c r="O21" s="572">
        <v>2</v>
      </c>
      <c r="P21" s="179" t="s">
        <v>37</v>
      </c>
      <c r="Q21" s="179" t="s">
        <v>36</v>
      </c>
      <c r="R21" s="575">
        <v>435</v>
      </c>
      <c r="S21" s="576">
        <v>865</v>
      </c>
      <c r="T21" s="576">
        <v>123</v>
      </c>
      <c r="U21" s="576">
        <v>290</v>
      </c>
      <c r="V21" s="576">
        <v>0</v>
      </c>
      <c r="W21" s="576">
        <v>0</v>
      </c>
      <c r="X21" s="576">
        <v>174</v>
      </c>
      <c r="Y21" s="576">
        <v>170</v>
      </c>
      <c r="Z21" s="576">
        <v>169</v>
      </c>
      <c r="AA21" s="576">
        <v>276</v>
      </c>
      <c r="AB21" s="576">
        <v>112</v>
      </c>
      <c r="AC21" s="576">
        <v>79</v>
      </c>
      <c r="AD21" s="576">
        <v>88</v>
      </c>
      <c r="AE21" s="576">
        <v>624</v>
      </c>
      <c r="AF21" s="576">
        <v>1</v>
      </c>
      <c r="AG21" s="576">
        <v>1</v>
      </c>
      <c r="AH21" s="576">
        <v>20</v>
      </c>
      <c r="AI21" s="577">
        <v>8</v>
      </c>
      <c r="AJ21" s="179" t="s">
        <v>37</v>
      </c>
    </row>
    <row r="22" spans="1:38" s="108" customFormat="1" ht="24.95" customHeight="1">
      <c r="A22" s="179" t="s">
        <v>38</v>
      </c>
      <c r="B22" s="214">
        <f t="shared" si="2"/>
        <v>356</v>
      </c>
      <c r="C22" s="166">
        <f t="shared" si="2"/>
        <v>740</v>
      </c>
      <c r="D22" s="571">
        <v>1</v>
      </c>
      <c r="E22" s="571">
        <v>10</v>
      </c>
      <c r="F22" s="571">
        <v>0</v>
      </c>
      <c r="G22" s="571">
        <v>0</v>
      </c>
      <c r="H22" s="571">
        <v>0</v>
      </c>
      <c r="I22" s="571">
        <v>0</v>
      </c>
      <c r="J22" s="571">
        <v>0</v>
      </c>
      <c r="K22" s="571">
        <v>0</v>
      </c>
      <c r="L22" s="571">
        <v>0</v>
      </c>
      <c r="M22" s="571">
        <v>0</v>
      </c>
      <c r="N22" s="571">
        <v>0</v>
      </c>
      <c r="O22" s="572">
        <v>0</v>
      </c>
      <c r="P22" s="179" t="s">
        <v>39</v>
      </c>
      <c r="Q22" s="179" t="s">
        <v>38</v>
      </c>
      <c r="R22" s="575">
        <v>275</v>
      </c>
      <c r="S22" s="576">
        <v>533</v>
      </c>
      <c r="T22" s="576">
        <v>80</v>
      </c>
      <c r="U22" s="576">
        <v>197</v>
      </c>
      <c r="V22" s="576">
        <v>0</v>
      </c>
      <c r="W22" s="576">
        <v>0</v>
      </c>
      <c r="X22" s="576">
        <v>120</v>
      </c>
      <c r="Y22" s="576">
        <v>153</v>
      </c>
      <c r="Z22" s="576">
        <v>92</v>
      </c>
      <c r="AA22" s="576">
        <v>188</v>
      </c>
      <c r="AB22" s="576">
        <v>58</v>
      </c>
      <c r="AC22" s="576">
        <v>47</v>
      </c>
      <c r="AD22" s="576">
        <v>58</v>
      </c>
      <c r="AE22" s="576">
        <v>255</v>
      </c>
      <c r="AF22" s="576">
        <v>3</v>
      </c>
      <c r="AG22" s="576">
        <v>36</v>
      </c>
      <c r="AH22" s="576">
        <v>25</v>
      </c>
      <c r="AI22" s="577">
        <v>60</v>
      </c>
      <c r="AJ22" s="179" t="s">
        <v>39</v>
      </c>
    </row>
    <row r="23" spans="1:38" s="108" customFormat="1" ht="24.95" customHeight="1">
      <c r="A23" s="179" t="s">
        <v>40</v>
      </c>
      <c r="B23" s="214">
        <f t="shared" si="2"/>
        <v>400</v>
      </c>
      <c r="C23" s="166">
        <f t="shared" si="2"/>
        <v>718</v>
      </c>
      <c r="D23" s="571">
        <v>14</v>
      </c>
      <c r="E23" s="571">
        <v>6</v>
      </c>
      <c r="F23" s="571">
        <v>0</v>
      </c>
      <c r="G23" s="571">
        <v>0</v>
      </c>
      <c r="H23" s="571">
        <v>0</v>
      </c>
      <c r="I23" s="571">
        <v>0</v>
      </c>
      <c r="J23" s="571">
        <v>18</v>
      </c>
      <c r="K23" s="571">
        <v>18</v>
      </c>
      <c r="L23" s="571">
        <v>0</v>
      </c>
      <c r="M23" s="571">
        <v>0</v>
      </c>
      <c r="N23" s="571">
        <v>0</v>
      </c>
      <c r="O23" s="572">
        <v>0</v>
      </c>
      <c r="P23" s="180" t="s">
        <v>259</v>
      </c>
      <c r="Q23" s="179" t="s">
        <v>40</v>
      </c>
      <c r="R23" s="575">
        <v>285</v>
      </c>
      <c r="S23" s="576">
        <v>514</v>
      </c>
      <c r="T23" s="576">
        <v>83</v>
      </c>
      <c r="U23" s="576">
        <v>180</v>
      </c>
      <c r="V23" s="576">
        <v>0</v>
      </c>
      <c r="W23" s="576">
        <v>0</v>
      </c>
      <c r="X23" s="576">
        <v>111</v>
      </c>
      <c r="Y23" s="576">
        <v>101</v>
      </c>
      <c r="Z23" s="576">
        <v>118</v>
      </c>
      <c r="AA23" s="576">
        <v>268</v>
      </c>
      <c r="AB23" s="576">
        <v>77</v>
      </c>
      <c r="AC23" s="576">
        <v>59</v>
      </c>
      <c r="AD23" s="576">
        <v>74</v>
      </c>
      <c r="AE23" s="576">
        <v>234</v>
      </c>
      <c r="AF23" s="576">
        <v>5</v>
      </c>
      <c r="AG23" s="576">
        <v>16</v>
      </c>
      <c r="AH23" s="576">
        <v>15</v>
      </c>
      <c r="AI23" s="577">
        <v>40</v>
      </c>
      <c r="AJ23" s="179" t="s">
        <v>41</v>
      </c>
    </row>
    <row r="24" spans="1:38" s="108" customFormat="1" ht="24.95" customHeight="1">
      <c r="A24" s="179" t="s">
        <v>42</v>
      </c>
      <c r="B24" s="214">
        <f t="shared" si="2"/>
        <v>491</v>
      </c>
      <c r="C24" s="166">
        <f t="shared" si="2"/>
        <v>1040</v>
      </c>
      <c r="D24" s="571">
        <v>4</v>
      </c>
      <c r="E24" s="571">
        <v>2</v>
      </c>
      <c r="F24" s="571">
        <v>0</v>
      </c>
      <c r="G24" s="571">
        <v>0</v>
      </c>
      <c r="H24" s="571">
        <v>0</v>
      </c>
      <c r="I24" s="571">
        <v>0</v>
      </c>
      <c r="J24" s="571">
        <v>0</v>
      </c>
      <c r="K24" s="571">
        <v>0</v>
      </c>
      <c r="L24" s="571">
        <v>0</v>
      </c>
      <c r="M24" s="571">
        <v>0</v>
      </c>
      <c r="N24" s="571">
        <v>0</v>
      </c>
      <c r="O24" s="572">
        <v>0</v>
      </c>
      <c r="P24" s="179" t="s">
        <v>43</v>
      </c>
      <c r="Q24" s="179" t="s">
        <v>42</v>
      </c>
      <c r="R24" s="575">
        <v>386</v>
      </c>
      <c r="S24" s="576">
        <v>426</v>
      </c>
      <c r="T24" s="576">
        <v>101</v>
      </c>
      <c r="U24" s="576">
        <v>612</v>
      </c>
      <c r="V24" s="576">
        <v>0</v>
      </c>
      <c r="W24" s="576">
        <v>0</v>
      </c>
      <c r="X24" s="576">
        <v>169</v>
      </c>
      <c r="Y24" s="576">
        <v>124</v>
      </c>
      <c r="Z24" s="576">
        <v>123</v>
      </c>
      <c r="AA24" s="576">
        <v>467</v>
      </c>
      <c r="AB24" s="576">
        <v>87</v>
      </c>
      <c r="AC24" s="576">
        <v>69</v>
      </c>
      <c r="AD24" s="576">
        <v>75</v>
      </c>
      <c r="AE24" s="576">
        <v>349</v>
      </c>
      <c r="AF24" s="576">
        <v>0</v>
      </c>
      <c r="AG24" s="576">
        <v>0</v>
      </c>
      <c r="AH24" s="576">
        <v>37</v>
      </c>
      <c r="AI24" s="577">
        <v>30</v>
      </c>
      <c r="AJ24" s="179" t="s">
        <v>43</v>
      </c>
    </row>
    <row r="25" spans="1:38" s="108" customFormat="1" ht="24.95" customHeight="1">
      <c r="A25" s="179" t="s">
        <v>44</v>
      </c>
      <c r="B25" s="214">
        <f t="shared" si="2"/>
        <v>525</v>
      </c>
      <c r="C25" s="166">
        <f t="shared" si="2"/>
        <v>2227</v>
      </c>
      <c r="D25" s="571">
        <v>5</v>
      </c>
      <c r="E25" s="571">
        <v>1</v>
      </c>
      <c r="F25" s="571">
        <v>3</v>
      </c>
      <c r="G25" s="571">
        <v>0</v>
      </c>
      <c r="H25" s="571">
        <v>1</v>
      </c>
      <c r="I25" s="571">
        <v>164</v>
      </c>
      <c r="J25" s="571">
        <v>22</v>
      </c>
      <c r="K25" s="571">
        <v>12</v>
      </c>
      <c r="L25" s="571">
        <v>0</v>
      </c>
      <c r="M25" s="571">
        <v>0</v>
      </c>
      <c r="N25" s="571">
        <v>0</v>
      </c>
      <c r="O25" s="572">
        <v>0</v>
      </c>
      <c r="P25" s="179" t="s">
        <v>45</v>
      </c>
      <c r="Q25" s="179" t="s">
        <v>44</v>
      </c>
      <c r="R25" s="575">
        <v>324</v>
      </c>
      <c r="S25" s="576">
        <v>532</v>
      </c>
      <c r="T25" s="576">
        <v>170</v>
      </c>
      <c r="U25" s="576">
        <v>1518</v>
      </c>
      <c r="V25" s="576">
        <v>0</v>
      </c>
      <c r="W25" s="576">
        <v>0</v>
      </c>
      <c r="X25" s="576">
        <v>117</v>
      </c>
      <c r="Y25" s="576">
        <v>131</v>
      </c>
      <c r="Z25" s="576">
        <v>179</v>
      </c>
      <c r="AA25" s="576">
        <v>487</v>
      </c>
      <c r="AB25" s="576">
        <v>97</v>
      </c>
      <c r="AC25" s="576">
        <v>86</v>
      </c>
      <c r="AD25" s="576">
        <v>104</v>
      </c>
      <c r="AE25" s="576">
        <v>1317</v>
      </c>
      <c r="AF25" s="576">
        <v>1</v>
      </c>
      <c r="AG25" s="576">
        <v>164</v>
      </c>
      <c r="AH25" s="576">
        <v>27</v>
      </c>
      <c r="AI25" s="577">
        <v>42</v>
      </c>
      <c r="AJ25" s="179" t="s">
        <v>260</v>
      </c>
    </row>
    <row r="26" spans="1:38" s="108" customFormat="1" ht="24.95" customHeight="1" thickBot="1">
      <c r="A26" s="184" t="s">
        <v>46</v>
      </c>
      <c r="B26" s="223">
        <f t="shared" si="2"/>
        <v>460</v>
      </c>
      <c r="C26" s="224">
        <f t="shared" si="2"/>
        <v>925</v>
      </c>
      <c r="D26" s="573">
        <v>11</v>
      </c>
      <c r="E26" s="573">
        <v>21</v>
      </c>
      <c r="F26" s="573">
        <v>0</v>
      </c>
      <c r="G26" s="573">
        <v>0</v>
      </c>
      <c r="H26" s="573">
        <v>0</v>
      </c>
      <c r="I26" s="573">
        <v>0</v>
      </c>
      <c r="J26" s="573">
        <v>0</v>
      </c>
      <c r="K26" s="573">
        <v>0</v>
      </c>
      <c r="L26" s="573">
        <v>0</v>
      </c>
      <c r="M26" s="573">
        <v>0</v>
      </c>
      <c r="N26" s="573">
        <v>4</v>
      </c>
      <c r="O26" s="574">
        <v>4</v>
      </c>
      <c r="P26" s="184" t="s">
        <v>261</v>
      </c>
      <c r="Q26" s="184" t="s">
        <v>46</v>
      </c>
      <c r="R26" s="578">
        <v>348</v>
      </c>
      <c r="S26" s="579">
        <v>650</v>
      </c>
      <c r="T26" s="579">
        <v>97</v>
      </c>
      <c r="U26" s="579">
        <v>250</v>
      </c>
      <c r="V26" s="579">
        <v>0</v>
      </c>
      <c r="W26" s="579">
        <v>0</v>
      </c>
      <c r="X26" s="579">
        <v>132</v>
      </c>
      <c r="Y26" s="579">
        <v>130</v>
      </c>
      <c r="Z26" s="579">
        <v>102</v>
      </c>
      <c r="AA26" s="579">
        <v>203</v>
      </c>
      <c r="AB26" s="579">
        <v>85</v>
      </c>
      <c r="AC26" s="579">
        <v>82</v>
      </c>
      <c r="AD26" s="579">
        <v>108</v>
      </c>
      <c r="AE26" s="579">
        <v>477</v>
      </c>
      <c r="AF26" s="579">
        <v>5</v>
      </c>
      <c r="AG26" s="579">
        <v>12</v>
      </c>
      <c r="AH26" s="579">
        <v>28</v>
      </c>
      <c r="AI26" s="580">
        <v>21</v>
      </c>
      <c r="AJ26" s="184" t="s">
        <v>262</v>
      </c>
    </row>
    <row r="27" spans="1:38" s="108" customFormat="1" ht="25.5" customHeight="1">
      <c r="A27" s="759" t="s">
        <v>263</v>
      </c>
      <c r="B27" s="759"/>
      <c r="C27" s="759"/>
      <c r="D27" s="225"/>
      <c r="F27" s="225"/>
      <c r="G27" s="225"/>
      <c r="H27" s="225"/>
      <c r="I27" s="225"/>
      <c r="J27" s="707" t="s">
        <v>264</v>
      </c>
      <c r="K27" s="707"/>
      <c r="L27" s="707"/>
      <c r="M27" s="707"/>
      <c r="N27" s="707"/>
      <c r="O27" s="707"/>
      <c r="P27" s="707"/>
      <c r="Q27" s="759" t="s">
        <v>263</v>
      </c>
      <c r="R27" s="759"/>
      <c r="S27" s="759"/>
      <c r="T27" s="759"/>
      <c r="U27" s="759"/>
      <c r="V27" s="759"/>
      <c r="W27" s="759"/>
      <c r="X27" s="226"/>
      <c r="Y27" s="226"/>
      <c r="Z27" s="226"/>
      <c r="AA27" s="226"/>
      <c r="AB27" s="226"/>
      <c r="AC27" s="227"/>
      <c r="AD27" s="707" t="s">
        <v>265</v>
      </c>
      <c r="AE27" s="707"/>
      <c r="AF27" s="707"/>
      <c r="AG27" s="707"/>
      <c r="AH27" s="707"/>
      <c r="AI27" s="707"/>
      <c r="AJ27" s="707"/>
      <c r="AK27" s="228"/>
      <c r="AL27" s="228"/>
    </row>
    <row r="29" spans="1:38" ht="15.75">
      <c r="A29" s="38"/>
      <c r="B29" s="229"/>
      <c r="C29" s="38"/>
      <c r="D29" s="39"/>
      <c r="E29" s="39"/>
      <c r="F29" s="39"/>
      <c r="G29" s="39"/>
      <c r="H29" s="39"/>
      <c r="I29" s="39"/>
      <c r="J29" s="39"/>
      <c r="K29" s="152"/>
      <c r="L29" s="152"/>
      <c r="M29" s="152"/>
      <c r="N29" s="39"/>
      <c r="O29" s="38"/>
      <c r="P29" s="38"/>
      <c r="Q29" s="38"/>
      <c r="R29" s="38"/>
      <c r="S29" s="38"/>
      <c r="T29" s="38"/>
      <c r="U29" s="38"/>
      <c r="V29" s="38"/>
      <c r="W29" s="38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8"/>
      <c r="AK29" s="39"/>
      <c r="AL29" s="39"/>
    </row>
    <row r="30" spans="1:38" ht="15.75">
      <c r="A30" s="38"/>
      <c r="B30" s="230"/>
      <c r="C30" s="38"/>
      <c r="D30" s="39"/>
      <c r="E30" s="39"/>
      <c r="F30" s="39"/>
      <c r="G30" s="39"/>
      <c r="H30" s="39"/>
      <c r="I30" s="39"/>
      <c r="J30" s="39"/>
      <c r="K30" s="152"/>
      <c r="L30" s="152"/>
      <c r="M30" s="152"/>
      <c r="N30" s="39"/>
      <c r="O30" s="38"/>
      <c r="P30" s="38"/>
      <c r="Q30" s="38"/>
      <c r="R30" s="38"/>
      <c r="S30" s="38"/>
      <c r="T30" s="38"/>
      <c r="U30" s="38"/>
      <c r="V30" s="38"/>
      <c r="W30" s="231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8"/>
      <c r="AK30" s="39"/>
      <c r="AL30" s="39"/>
    </row>
    <row r="31" spans="1:38" ht="15.75" hidden="1">
      <c r="A31" s="38"/>
      <c r="B31" s="38"/>
      <c r="C31" s="38"/>
      <c r="D31" s="39"/>
      <c r="E31" s="39"/>
      <c r="F31" s="39"/>
      <c r="G31" s="39"/>
      <c r="H31" s="39"/>
      <c r="I31" s="39"/>
      <c r="J31" s="39"/>
      <c r="K31" s="152"/>
      <c r="L31" s="152"/>
      <c r="M31" s="152"/>
      <c r="N31" s="39"/>
      <c r="O31" s="38"/>
      <c r="P31" s="38"/>
      <c r="Q31" s="38"/>
      <c r="R31" s="38"/>
      <c r="S31" s="38"/>
      <c r="T31" s="38"/>
      <c r="U31" s="38"/>
      <c r="V31" s="38"/>
      <c r="W31" s="38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8"/>
      <c r="AK31" s="39"/>
      <c r="AL31" s="39"/>
    </row>
    <row r="32" spans="1:38" ht="15.75" hidden="1">
      <c r="A32" s="38"/>
      <c r="B32" s="38"/>
      <c r="C32" s="38"/>
      <c r="D32" s="39"/>
      <c r="E32" s="39"/>
      <c r="F32" s="39"/>
      <c r="G32" s="39"/>
      <c r="H32" s="39"/>
      <c r="I32" s="39"/>
      <c r="J32" s="39"/>
      <c r="K32" s="152"/>
      <c r="L32" s="152"/>
      <c r="M32" s="152"/>
      <c r="N32" s="39"/>
      <c r="O32" s="38"/>
      <c r="P32" s="38"/>
      <c r="Q32" s="38"/>
      <c r="R32" s="38"/>
      <c r="S32" s="38"/>
      <c r="T32" s="38"/>
      <c r="U32" s="38"/>
      <c r="V32" s="38"/>
      <c r="W32" s="3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8"/>
      <c r="AK32" s="39"/>
      <c r="AL32" s="39"/>
    </row>
    <row r="33" spans="1:36" ht="15.75" hidden="1">
      <c r="A33" s="38"/>
      <c r="B33" s="38"/>
      <c r="C33" s="38"/>
      <c r="D33" s="39"/>
      <c r="E33" s="39"/>
      <c r="F33" s="39"/>
      <c r="G33" s="39"/>
      <c r="H33" s="39"/>
      <c r="I33" s="39"/>
      <c r="J33" s="39"/>
      <c r="K33" s="152"/>
      <c r="L33" s="152"/>
      <c r="M33" s="152"/>
      <c r="N33" s="39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</row>
    <row r="34" spans="1:36" ht="15.75" hidden="1">
      <c r="A34" s="38"/>
      <c r="B34" s="38"/>
      <c r="C34" s="38"/>
      <c r="D34" s="39"/>
      <c r="E34" s="39"/>
      <c r="F34" s="39"/>
      <c r="G34" s="39"/>
      <c r="H34" s="39"/>
      <c r="I34" s="39"/>
      <c r="J34" s="39"/>
      <c r="K34" s="152"/>
      <c r="L34" s="152"/>
      <c r="M34" s="152"/>
      <c r="N34" s="39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8"/>
    </row>
    <row r="35" spans="1:36" ht="15.75" hidden="1">
      <c r="A35" s="38"/>
      <c r="B35" s="38"/>
      <c r="C35" s="38"/>
      <c r="D35" s="39"/>
      <c r="E35" s="39"/>
      <c r="F35" s="39"/>
      <c r="G35" s="39"/>
      <c r="H35" s="39"/>
      <c r="I35" s="39"/>
      <c r="J35" s="39"/>
      <c r="K35" s="152"/>
      <c r="L35" s="152"/>
      <c r="M35" s="152"/>
      <c r="N35" s="39"/>
      <c r="O35" s="38"/>
      <c r="P35" s="38"/>
      <c r="Q35" s="38"/>
      <c r="R35" s="38"/>
      <c r="S35" s="38"/>
      <c r="T35" s="38"/>
      <c r="U35" s="38"/>
      <c r="V35" s="38"/>
      <c r="W35" s="38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8"/>
    </row>
    <row r="36" spans="1:36" ht="15.75">
      <c r="A36" s="38"/>
      <c r="B36" s="38"/>
      <c r="C36" s="38"/>
      <c r="D36" s="39"/>
      <c r="E36" s="39"/>
      <c r="F36" s="39"/>
      <c r="G36" s="39"/>
      <c r="H36" s="39"/>
      <c r="I36" s="39"/>
      <c r="J36" s="39"/>
      <c r="K36" s="152"/>
      <c r="L36" s="152"/>
      <c r="M36" s="152"/>
      <c r="N36" s="39"/>
      <c r="O36" s="38"/>
      <c r="P36" s="38"/>
      <c r="Q36" s="38"/>
      <c r="R36" s="38"/>
      <c r="S36" s="38"/>
      <c r="T36" s="38"/>
      <c r="U36" s="38"/>
      <c r="V36" s="38"/>
      <c r="W36" s="38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</row>
  </sheetData>
  <mergeCells count="25">
    <mergeCell ref="A3:I3"/>
    <mergeCell ref="J3:P3"/>
    <mergeCell ref="Q3:AC3"/>
    <mergeCell ref="AD3:AJ3"/>
    <mergeCell ref="A6:A9"/>
    <mergeCell ref="D6:O6"/>
    <mergeCell ref="P6:P9"/>
    <mergeCell ref="Q6:Q9"/>
    <mergeCell ref="R6:W6"/>
    <mergeCell ref="X6:AI6"/>
    <mergeCell ref="N8:O8"/>
    <mergeCell ref="A27:C27"/>
    <mergeCell ref="J27:P27"/>
    <mergeCell ref="Q27:W27"/>
    <mergeCell ref="AD27:AJ27"/>
    <mergeCell ref="AJ6:AJ9"/>
    <mergeCell ref="D7:O7"/>
    <mergeCell ref="R7:S8"/>
    <mergeCell ref="T7:U8"/>
    <mergeCell ref="V7:W8"/>
    <mergeCell ref="D8:E8"/>
    <mergeCell ref="F8:G8"/>
    <mergeCell ref="H8:I8"/>
    <mergeCell ref="J8:K8"/>
    <mergeCell ref="L8:M8"/>
  </mergeCells>
  <phoneticPr fontId="4" type="noConversion"/>
  <printOptions horizontalCentered="1"/>
  <pageMargins left="0.19685039370078741" right="0.59055118110236227" top="0.70866141732283472" bottom="0.39370078740157483" header="0.39370078740157483" footer="0"/>
  <pageSetup paperSize="9" scale="64" fitToWidth="2" orientation="landscape" r:id="rId1"/>
  <headerFooter alignWithMargins="0"/>
  <colBreaks count="1" manualBreakCount="1">
    <brk id="16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J35"/>
  <sheetViews>
    <sheetView showGridLines="0" view="pageBreakPreview" topLeftCell="A12" zoomScale="80" zoomScaleNormal="75" zoomScaleSheetLayoutView="80" workbookViewId="0">
      <selection activeCell="W17" sqref="W17"/>
    </sheetView>
  </sheetViews>
  <sheetFormatPr defaultRowHeight="15.75"/>
  <cols>
    <col min="1" max="1" width="10.625" style="384" customWidth="1"/>
    <col min="2" max="4" width="10.625" style="231" customWidth="1"/>
    <col min="5" max="5" width="15.75" style="231" bestFit="1" customWidth="1"/>
    <col min="6" max="6" width="13.375" style="231" bestFit="1" customWidth="1"/>
    <col min="7" max="7" width="13.375" style="385" bestFit="1" customWidth="1"/>
    <col min="8" max="8" width="11.75" style="385" customWidth="1"/>
    <col min="9" max="10" width="11.75" style="231" customWidth="1"/>
    <col min="11" max="11" width="13.375" style="231" bestFit="1" customWidth="1"/>
    <col min="12" max="12" width="11.5" style="231" customWidth="1"/>
    <col min="13" max="14" width="13.375" style="231" bestFit="1" customWidth="1"/>
    <col min="15" max="15" width="11.125" style="231" customWidth="1"/>
    <col min="16" max="19" width="11" style="231" bestFit="1" customWidth="1"/>
    <col min="20" max="20" width="8.75" style="231" customWidth="1"/>
    <col min="21" max="21" width="16.125" style="231" customWidth="1"/>
    <col min="22" max="22" width="10.125" style="384" customWidth="1"/>
    <col min="23" max="23" width="13.375" style="231" bestFit="1" customWidth="1"/>
    <col min="24" max="24" width="10.75" style="231" customWidth="1"/>
    <col min="25" max="25" width="13.375" style="231" bestFit="1" customWidth="1"/>
    <col min="26" max="26" width="11.375" style="231" customWidth="1"/>
    <col min="27" max="27" width="14.5" style="231" bestFit="1" customWidth="1"/>
    <col min="28" max="29" width="13.375" style="231" bestFit="1" customWidth="1"/>
    <col min="30" max="30" width="14.5" style="231" bestFit="1" customWidth="1"/>
    <col min="31" max="31" width="10.875" style="231" customWidth="1"/>
    <col min="32" max="33" width="15.75" style="231" bestFit="1" customWidth="1"/>
    <col min="34" max="36" width="14.5" style="384" bestFit="1" customWidth="1"/>
    <col min="37" max="37" width="15.75" style="384" bestFit="1" customWidth="1"/>
    <col min="38" max="38" width="14.5" style="384" bestFit="1" customWidth="1"/>
    <col min="39" max="39" width="13.375" style="384" customWidth="1"/>
    <col min="40" max="40" width="20.5" style="384" bestFit="1" customWidth="1"/>
    <col min="41" max="41" width="21.375" style="384" bestFit="1" customWidth="1"/>
    <col min="42" max="42" width="21.25" style="384" bestFit="1" customWidth="1"/>
    <col min="43" max="45" width="10.625" style="384" customWidth="1"/>
    <col min="46" max="16384" width="9" style="384"/>
  </cols>
  <sheetData>
    <row r="1" spans="1:166" s="299" customFormat="1" ht="11.25">
      <c r="A1" s="295"/>
      <c r="B1" s="296"/>
      <c r="C1" s="296"/>
      <c r="D1" s="296"/>
      <c r="E1" s="296"/>
      <c r="F1" s="296"/>
      <c r="G1" s="297"/>
      <c r="H1" s="297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8"/>
      <c r="V1" s="295"/>
      <c r="W1" s="296"/>
      <c r="X1" s="296"/>
      <c r="Y1" s="296"/>
      <c r="Z1" s="296"/>
      <c r="AA1" s="296"/>
      <c r="AB1" s="296"/>
      <c r="AC1" s="296"/>
      <c r="AD1" s="296"/>
      <c r="AE1" s="296"/>
      <c r="AF1" s="298"/>
      <c r="AG1" s="298"/>
    </row>
    <row r="2" spans="1:166" s="303" customFormat="1" ht="12">
      <c r="A2" s="300"/>
      <c r="B2" s="301"/>
      <c r="C2" s="301"/>
      <c r="D2" s="301"/>
      <c r="E2" s="301"/>
      <c r="F2" s="301"/>
      <c r="G2" s="302"/>
      <c r="H2" s="302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</row>
    <row r="3" spans="1:166" s="306" customFormat="1" ht="20.25" customHeight="1">
      <c r="A3" s="818" t="s">
        <v>336</v>
      </c>
      <c r="B3" s="818"/>
      <c r="C3" s="818"/>
      <c r="D3" s="818"/>
      <c r="E3" s="818"/>
      <c r="F3" s="818"/>
      <c r="G3" s="818"/>
      <c r="H3" s="818"/>
      <c r="I3" s="818"/>
      <c r="J3" s="818"/>
      <c r="K3" s="304"/>
      <c r="L3" s="819" t="s">
        <v>337</v>
      </c>
      <c r="M3" s="819"/>
      <c r="N3" s="819"/>
      <c r="O3" s="819"/>
      <c r="P3" s="819"/>
      <c r="Q3" s="819"/>
      <c r="R3" s="819"/>
      <c r="S3" s="819"/>
      <c r="T3" s="819"/>
      <c r="U3" s="819"/>
      <c r="V3" s="820" t="s">
        <v>338</v>
      </c>
      <c r="W3" s="820"/>
      <c r="X3" s="820"/>
      <c r="Y3" s="820"/>
      <c r="Z3" s="820"/>
      <c r="AA3" s="820"/>
      <c r="AB3" s="820"/>
      <c r="AC3" s="820"/>
      <c r="AD3" s="820"/>
      <c r="AE3" s="820"/>
      <c r="AF3" s="820" t="s">
        <v>339</v>
      </c>
      <c r="AG3" s="820"/>
      <c r="AH3" s="820"/>
      <c r="AI3" s="820"/>
      <c r="AJ3" s="820"/>
      <c r="AK3" s="820"/>
      <c r="AL3" s="820"/>
      <c r="AM3" s="820"/>
      <c r="AN3" s="820"/>
      <c r="AO3" s="305"/>
      <c r="AP3" s="305"/>
    </row>
    <row r="4" spans="1:166" s="309" customFormat="1" ht="9.75" customHeight="1">
      <c r="A4" s="307"/>
      <c r="B4" s="308"/>
      <c r="C4" s="308"/>
      <c r="D4" s="308"/>
      <c r="E4" s="308"/>
      <c r="F4" s="308"/>
      <c r="G4" s="307"/>
      <c r="H4" s="307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7"/>
      <c r="W4" s="307"/>
      <c r="X4" s="307"/>
      <c r="Y4" s="307"/>
      <c r="Z4" s="307"/>
      <c r="AA4" s="308"/>
      <c r="AB4" s="308"/>
      <c r="AC4" s="308"/>
      <c r="AD4" s="308"/>
      <c r="AE4" s="308"/>
      <c r="AF4" s="308"/>
      <c r="AG4" s="308"/>
      <c r="AP4" s="310"/>
    </row>
    <row r="5" spans="1:166" s="311" customFormat="1" ht="12" customHeight="1" thickBot="1">
      <c r="A5" s="311" t="s">
        <v>340</v>
      </c>
      <c r="G5" s="312"/>
      <c r="H5" s="312"/>
      <c r="O5" s="313"/>
      <c r="P5" s="313"/>
      <c r="Q5" s="313"/>
      <c r="R5" s="313"/>
      <c r="S5" s="313"/>
      <c r="T5" s="313"/>
      <c r="U5" s="313" t="s">
        <v>341</v>
      </c>
      <c r="V5" s="311" t="s">
        <v>340</v>
      </c>
      <c r="AN5" s="313" t="s">
        <v>342</v>
      </c>
    </row>
    <row r="6" spans="1:166" s="311" customFormat="1" ht="27.75" customHeight="1">
      <c r="A6" s="821" t="s">
        <v>343</v>
      </c>
      <c r="B6" s="824" t="s">
        <v>344</v>
      </c>
      <c r="C6" s="825"/>
      <c r="D6" s="826"/>
      <c r="E6" s="827" t="s">
        <v>345</v>
      </c>
      <c r="F6" s="809" t="s">
        <v>346</v>
      </c>
      <c r="G6" s="812"/>
      <c r="H6" s="812"/>
      <c r="I6" s="812"/>
      <c r="J6" s="812"/>
      <c r="K6" s="812"/>
      <c r="L6" s="812"/>
      <c r="M6" s="812"/>
      <c r="N6" s="812"/>
      <c r="O6" s="812"/>
      <c r="P6" s="812"/>
      <c r="Q6" s="812"/>
      <c r="R6" s="812"/>
      <c r="S6" s="812"/>
      <c r="T6" s="813"/>
      <c r="U6" s="824" t="s">
        <v>195</v>
      </c>
      <c r="V6" s="821" t="s">
        <v>343</v>
      </c>
      <c r="W6" s="809" t="s">
        <v>347</v>
      </c>
      <c r="X6" s="810"/>
      <c r="Y6" s="810"/>
      <c r="Z6" s="810"/>
      <c r="AA6" s="810"/>
      <c r="AB6" s="810"/>
      <c r="AC6" s="810"/>
      <c r="AD6" s="810"/>
      <c r="AE6" s="811"/>
      <c r="AF6" s="809" t="s">
        <v>348</v>
      </c>
      <c r="AG6" s="812"/>
      <c r="AH6" s="812"/>
      <c r="AI6" s="812"/>
      <c r="AJ6" s="812"/>
      <c r="AK6" s="812"/>
      <c r="AL6" s="812"/>
      <c r="AM6" s="813"/>
      <c r="AN6" s="824" t="s">
        <v>195</v>
      </c>
    </row>
    <row r="7" spans="1:166" s="311" customFormat="1" ht="54.75" customHeight="1">
      <c r="A7" s="822"/>
      <c r="B7" s="314"/>
      <c r="C7" s="315" t="s">
        <v>349</v>
      </c>
      <c r="D7" s="315" t="s">
        <v>350</v>
      </c>
      <c r="E7" s="828"/>
      <c r="F7" s="314"/>
      <c r="G7" s="831" t="s">
        <v>351</v>
      </c>
      <c r="H7" s="807"/>
      <c r="I7" s="807"/>
      <c r="J7" s="807"/>
      <c r="K7" s="832"/>
      <c r="L7" s="832"/>
      <c r="M7" s="832"/>
      <c r="N7" s="832"/>
      <c r="O7" s="805"/>
      <c r="P7" s="831" t="s">
        <v>352</v>
      </c>
      <c r="Q7" s="832"/>
      <c r="R7" s="832"/>
      <c r="S7" s="832"/>
      <c r="T7" s="805"/>
      <c r="U7" s="829"/>
      <c r="V7" s="822"/>
      <c r="W7" s="831" t="s">
        <v>353</v>
      </c>
      <c r="X7" s="832"/>
      <c r="Y7" s="832"/>
      <c r="Z7" s="832"/>
      <c r="AA7" s="831" t="s">
        <v>354</v>
      </c>
      <c r="AB7" s="832"/>
      <c r="AC7" s="832"/>
      <c r="AD7" s="805"/>
      <c r="AE7" s="316" t="s">
        <v>355</v>
      </c>
      <c r="AF7" s="314"/>
      <c r="AG7" s="317" t="s">
        <v>356</v>
      </c>
      <c r="AH7" s="318" t="s">
        <v>357</v>
      </c>
      <c r="AI7" s="318" t="s">
        <v>358</v>
      </c>
      <c r="AJ7" s="318" t="s">
        <v>359</v>
      </c>
      <c r="AK7" s="318" t="s">
        <v>360</v>
      </c>
      <c r="AL7" s="816" t="s">
        <v>361</v>
      </c>
      <c r="AM7" s="817"/>
      <c r="AN7" s="829"/>
    </row>
    <row r="8" spans="1:166" s="311" customFormat="1" ht="34.5" customHeight="1">
      <c r="A8" s="822"/>
      <c r="B8" s="319"/>
      <c r="C8" s="319"/>
      <c r="D8" s="319"/>
      <c r="E8" s="799" t="s">
        <v>362</v>
      </c>
      <c r="F8" s="314"/>
      <c r="G8" s="320"/>
      <c r="H8" s="321"/>
      <c r="I8" s="804" t="s">
        <v>363</v>
      </c>
      <c r="J8" s="805"/>
      <c r="K8" s="322"/>
      <c r="L8" s="806" t="s">
        <v>364</v>
      </c>
      <c r="M8" s="807"/>
      <c r="N8" s="808"/>
      <c r="O8" s="318" t="s">
        <v>365</v>
      </c>
      <c r="P8" s="319"/>
      <c r="Q8" s="323" t="s">
        <v>366</v>
      </c>
      <c r="R8" s="324" t="s">
        <v>367</v>
      </c>
      <c r="S8" s="324" t="s">
        <v>368</v>
      </c>
      <c r="T8" s="324" t="s">
        <v>369</v>
      </c>
      <c r="U8" s="829"/>
      <c r="V8" s="822"/>
      <c r="W8" s="319"/>
      <c r="X8" s="324" t="s">
        <v>370</v>
      </c>
      <c r="Y8" s="324" t="s">
        <v>367</v>
      </c>
      <c r="Z8" s="325" t="s">
        <v>371</v>
      </c>
      <c r="AA8" s="319"/>
      <c r="AB8" s="324" t="s">
        <v>372</v>
      </c>
      <c r="AC8" s="324" t="s">
        <v>373</v>
      </c>
      <c r="AD8" s="324" t="s">
        <v>374</v>
      </c>
      <c r="AE8" s="326"/>
      <c r="AF8" s="327"/>
      <c r="AG8" s="327"/>
      <c r="AH8" s="319"/>
      <c r="AI8" s="319"/>
      <c r="AJ8" s="319"/>
      <c r="AK8" s="319"/>
      <c r="AL8" s="328"/>
      <c r="AM8" s="329" t="s">
        <v>375</v>
      </c>
      <c r="AN8" s="829"/>
      <c r="AO8" s="330"/>
    </row>
    <row r="9" spans="1:166" s="311" customFormat="1" ht="21" customHeight="1">
      <c r="A9" s="822"/>
      <c r="B9" s="319"/>
      <c r="C9" s="319"/>
      <c r="D9" s="319"/>
      <c r="E9" s="799"/>
      <c r="F9" s="331"/>
      <c r="G9" s="799"/>
      <c r="H9" s="332"/>
      <c r="I9" s="333" t="s">
        <v>376</v>
      </c>
      <c r="J9" s="324" t="s">
        <v>377</v>
      </c>
      <c r="K9" s="319"/>
      <c r="L9" s="333" t="s">
        <v>378</v>
      </c>
      <c r="M9" s="323" t="s">
        <v>379</v>
      </c>
      <c r="N9" s="324" t="s">
        <v>380</v>
      </c>
      <c r="O9" s="319"/>
      <c r="P9" s="799"/>
      <c r="Q9" s="334"/>
      <c r="R9" s="335"/>
      <c r="S9" s="799" t="s">
        <v>381</v>
      </c>
      <c r="T9" s="799" t="s">
        <v>382</v>
      </c>
      <c r="U9" s="829"/>
      <c r="V9" s="822"/>
      <c r="W9" s="799"/>
      <c r="X9" s="336"/>
      <c r="Y9" s="335"/>
      <c r="Z9" s="337"/>
      <c r="AA9" s="799"/>
      <c r="AB9" s="335"/>
      <c r="AC9" s="335"/>
      <c r="AD9" s="335"/>
      <c r="AE9" s="338"/>
      <c r="AF9" s="801"/>
      <c r="AG9" s="801" t="s">
        <v>383</v>
      </c>
      <c r="AH9" s="799" t="s">
        <v>384</v>
      </c>
      <c r="AI9" s="799" t="s">
        <v>385</v>
      </c>
      <c r="AJ9" s="799" t="s">
        <v>386</v>
      </c>
      <c r="AK9" s="799" t="s">
        <v>387</v>
      </c>
      <c r="AL9" s="814"/>
      <c r="AM9" s="814" t="s">
        <v>388</v>
      </c>
      <c r="AN9" s="829"/>
      <c r="AO9" s="339"/>
    </row>
    <row r="10" spans="1:166" s="311" customFormat="1" ht="25.5" customHeight="1">
      <c r="A10" s="823"/>
      <c r="B10" s="340"/>
      <c r="C10" s="340" t="s">
        <v>389</v>
      </c>
      <c r="D10" s="340" t="s">
        <v>390</v>
      </c>
      <c r="E10" s="800"/>
      <c r="F10" s="341"/>
      <c r="G10" s="800"/>
      <c r="H10" s="342"/>
      <c r="I10" s="342" t="s">
        <v>391</v>
      </c>
      <c r="J10" s="341" t="s">
        <v>392</v>
      </c>
      <c r="K10" s="342"/>
      <c r="L10" s="342" t="s">
        <v>393</v>
      </c>
      <c r="M10" s="343" t="s">
        <v>394</v>
      </c>
      <c r="N10" s="341" t="s">
        <v>395</v>
      </c>
      <c r="O10" s="341" t="s">
        <v>396</v>
      </c>
      <c r="P10" s="800"/>
      <c r="Q10" s="344" t="s">
        <v>397</v>
      </c>
      <c r="R10" s="340" t="s">
        <v>398</v>
      </c>
      <c r="S10" s="800"/>
      <c r="T10" s="800"/>
      <c r="U10" s="830"/>
      <c r="V10" s="823"/>
      <c r="W10" s="800"/>
      <c r="X10" s="341" t="s">
        <v>399</v>
      </c>
      <c r="Y10" s="340" t="s">
        <v>400</v>
      </c>
      <c r="Z10" s="345" t="s">
        <v>401</v>
      </c>
      <c r="AA10" s="800"/>
      <c r="AB10" s="341" t="s">
        <v>402</v>
      </c>
      <c r="AC10" s="341" t="s">
        <v>403</v>
      </c>
      <c r="AD10" s="340" t="s">
        <v>404</v>
      </c>
      <c r="AE10" s="346" t="s">
        <v>405</v>
      </c>
      <c r="AF10" s="802"/>
      <c r="AG10" s="802"/>
      <c r="AH10" s="803"/>
      <c r="AI10" s="803"/>
      <c r="AJ10" s="803"/>
      <c r="AK10" s="803"/>
      <c r="AL10" s="815"/>
      <c r="AM10" s="815"/>
      <c r="AN10" s="830"/>
      <c r="AO10" s="339"/>
    </row>
    <row r="11" spans="1:166" s="354" customFormat="1" ht="42" customHeight="1">
      <c r="A11" s="347">
        <v>2012</v>
      </c>
      <c r="B11" s="32">
        <v>88415</v>
      </c>
      <c r="C11" s="32">
        <v>55018</v>
      </c>
      <c r="D11" s="32">
        <v>33397</v>
      </c>
      <c r="E11" s="32">
        <v>473387</v>
      </c>
      <c r="F11" s="348">
        <v>36064</v>
      </c>
      <c r="G11" s="32">
        <v>8520</v>
      </c>
      <c r="H11" s="32">
        <v>210</v>
      </c>
      <c r="I11" s="32">
        <v>0</v>
      </c>
      <c r="J11" s="32">
        <v>210</v>
      </c>
      <c r="K11" s="32">
        <v>7685</v>
      </c>
      <c r="L11" s="32">
        <v>669</v>
      </c>
      <c r="M11" s="32">
        <v>5664</v>
      </c>
      <c r="N11" s="32">
        <v>1352</v>
      </c>
      <c r="O11" s="32">
        <v>625</v>
      </c>
      <c r="P11" s="32">
        <v>893</v>
      </c>
      <c r="Q11" s="32">
        <v>166</v>
      </c>
      <c r="R11" s="32">
        <v>458</v>
      </c>
      <c r="S11" s="32">
        <v>269</v>
      </c>
      <c r="T11" s="121">
        <v>0</v>
      </c>
      <c r="U11" s="349">
        <v>2012</v>
      </c>
      <c r="V11" s="350">
        <v>2012</v>
      </c>
      <c r="W11" s="32">
        <v>2287</v>
      </c>
      <c r="X11" s="32">
        <v>0</v>
      </c>
      <c r="Y11" s="32">
        <v>1701</v>
      </c>
      <c r="Z11" s="32">
        <v>586</v>
      </c>
      <c r="AA11" s="32">
        <v>24270</v>
      </c>
      <c r="AB11" s="32">
        <v>2318</v>
      </c>
      <c r="AC11" s="32">
        <v>1980</v>
      </c>
      <c r="AD11" s="32">
        <v>20120</v>
      </c>
      <c r="AE11" s="32">
        <v>94</v>
      </c>
      <c r="AF11" s="32">
        <v>437323</v>
      </c>
      <c r="AG11" s="32">
        <v>407576</v>
      </c>
      <c r="AH11" s="32">
        <v>97112</v>
      </c>
      <c r="AI11" s="32">
        <v>68315</v>
      </c>
      <c r="AJ11" s="32">
        <v>55422</v>
      </c>
      <c r="AK11" s="32">
        <v>186727</v>
      </c>
      <c r="AL11" s="32">
        <v>29747</v>
      </c>
      <c r="AM11" s="351">
        <v>7.2985161049718332</v>
      </c>
      <c r="AN11" s="355">
        <v>2012</v>
      </c>
      <c r="AO11" s="352"/>
      <c r="AP11" s="353"/>
      <c r="AQ11" s="352"/>
      <c r="AR11" s="352"/>
      <c r="AS11" s="352"/>
      <c r="AT11" s="352"/>
      <c r="AU11" s="352"/>
      <c r="AV11" s="352"/>
      <c r="AW11" s="352"/>
      <c r="AX11" s="352"/>
      <c r="AY11" s="352"/>
      <c r="AZ11" s="352"/>
      <c r="BA11" s="352"/>
      <c r="BB11" s="352"/>
      <c r="BC11" s="352"/>
      <c r="BD11" s="352"/>
      <c r="BE11" s="352"/>
      <c r="BF11" s="352"/>
      <c r="BG11" s="352"/>
      <c r="BH11" s="352"/>
      <c r="BI11" s="352"/>
      <c r="BJ11" s="352"/>
      <c r="BK11" s="352"/>
      <c r="BL11" s="352"/>
      <c r="BM11" s="352"/>
      <c r="BN11" s="352"/>
      <c r="BO11" s="352"/>
      <c r="BP11" s="352"/>
      <c r="BQ11" s="352"/>
      <c r="BR11" s="352"/>
      <c r="BS11" s="352"/>
      <c r="BT11" s="352"/>
      <c r="BU11" s="352"/>
      <c r="BV11" s="352"/>
      <c r="BW11" s="352"/>
      <c r="BX11" s="352"/>
      <c r="BY11" s="352"/>
      <c r="BZ11" s="352"/>
      <c r="CA11" s="352"/>
      <c r="CB11" s="352"/>
      <c r="CC11" s="352"/>
      <c r="CD11" s="352"/>
      <c r="CE11" s="352"/>
      <c r="CF11" s="352"/>
      <c r="CG11" s="352"/>
      <c r="CH11" s="352"/>
      <c r="CI11" s="352"/>
      <c r="CJ11" s="352"/>
      <c r="CK11" s="352"/>
      <c r="CL11" s="352"/>
      <c r="CM11" s="352"/>
      <c r="CN11" s="352"/>
      <c r="CO11" s="352"/>
      <c r="CP11" s="352"/>
      <c r="CQ11" s="352"/>
      <c r="CR11" s="352"/>
      <c r="CS11" s="352"/>
      <c r="CT11" s="352"/>
      <c r="CU11" s="352"/>
      <c r="CV11" s="352"/>
      <c r="CW11" s="352"/>
      <c r="CX11" s="352"/>
      <c r="CY11" s="352"/>
      <c r="CZ11" s="352"/>
      <c r="DA11" s="352"/>
      <c r="DB11" s="352"/>
      <c r="DC11" s="352"/>
      <c r="DD11" s="352"/>
      <c r="DE11" s="352"/>
      <c r="DF11" s="352"/>
      <c r="DG11" s="352"/>
      <c r="DH11" s="352"/>
      <c r="DI11" s="352"/>
      <c r="DJ11" s="352"/>
      <c r="DK11" s="352"/>
      <c r="DL11" s="352"/>
      <c r="DM11" s="352"/>
      <c r="DN11" s="352"/>
      <c r="DO11" s="352"/>
      <c r="DP11" s="352"/>
      <c r="DQ11" s="352"/>
      <c r="DR11" s="352"/>
      <c r="DS11" s="352"/>
      <c r="DT11" s="352"/>
      <c r="DU11" s="352"/>
      <c r="DV11" s="352"/>
      <c r="DW11" s="352"/>
      <c r="DX11" s="352"/>
      <c r="DY11" s="352"/>
      <c r="DZ11" s="352"/>
      <c r="EA11" s="352"/>
      <c r="EB11" s="352"/>
      <c r="EC11" s="352"/>
      <c r="ED11" s="352"/>
      <c r="EE11" s="352"/>
      <c r="EF11" s="352"/>
      <c r="EG11" s="352"/>
      <c r="EH11" s="352"/>
      <c r="EI11" s="352"/>
      <c r="EJ11" s="352"/>
      <c r="EK11" s="352"/>
      <c r="EL11" s="352"/>
      <c r="EM11" s="352"/>
      <c r="EN11" s="352"/>
      <c r="EO11" s="352"/>
      <c r="EP11" s="352"/>
      <c r="EQ11" s="352"/>
      <c r="ER11" s="352"/>
      <c r="ES11" s="352"/>
      <c r="ET11" s="352"/>
      <c r="EU11" s="352"/>
      <c r="EV11" s="352"/>
      <c r="EW11" s="352"/>
      <c r="EX11" s="352"/>
      <c r="EY11" s="352"/>
      <c r="EZ11" s="352"/>
      <c r="FA11" s="352"/>
      <c r="FB11" s="352"/>
      <c r="FC11" s="352"/>
      <c r="FD11" s="352"/>
      <c r="FE11" s="352"/>
      <c r="FF11" s="352"/>
      <c r="FG11" s="352"/>
      <c r="FH11" s="352"/>
      <c r="FI11" s="352"/>
      <c r="FJ11" s="352"/>
    </row>
    <row r="12" spans="1:166" s="354" customFormat="1" ht="42" customHeight="1">
      <c r="A12" s="347">
        <v>2013</v>
      </c>
      <c r="B12" s="32">
        <v>89704</v>
      </c>
      <c r="C12" s="32">
        <v>55084</v>
      </c>
      <c r="D12" s="32">
        <v>34620</v>
      </c>
      <c r="E12" s="32">
        <v>473440.87898830388</v>
      </c>
      <c r="F12" s="348">
        <v>36072</v>
      </c>
      <c r="G12" s="32">
        <v>8680</v>
      </c>
      <c r="H12" s="32">
        <v>210</v>
      </c>
      <c r="I12" s="32">
        <v>0</v>
      </c>
      <c r="J12" s="32">
        <v>210</v>
      </c>
      <c r="K12" s="32">
        <v>7828</v>
      </c>
      <c r="L12" s="32">
        <v>668</v>
      </c>
      <c r="M12" s="32">
        <v>5880</v>
      </c>
      <c r="N12" s="32">
        <v>1280</v>
      </c>
      <c r="O12" s="32">
        <v>642</v>
      </c>
      <c r="P12" s="32">
        <v>911</v>
      </c>
      <c r="Q12" s="32">
        <v>166</v>
      </c>
      <c r="R12" s="32">
        <v>459</v>
      </c>
      <c r="S12" s="32">
        <v>286</v>
      </c>
      <c r="T12" s="121">
        <v>0</v>
      </c>
      <c r="U12" s="349">
        <v>2013</v>
      </c>
      <c r="V12" s="350">
        <v>2013</v>
      </c>
      <c r="W12" s="32">
        <v>2287</v>
      </c>
      <c r="X12" s="32">
        <v>0</v>
      </c>
      <c r="Y12" s="32">
        <v>1701</v>
      </c>
      <c r="Z12" s="32">
        <v>586</v>
      </c>
      <c r="AA12" s="32">
        <v>22594</v>
      </c>
      <c r="AB12" s="32">
        <v>2318</v>
      </c>
      <c r="AC12" s="32">
        <v>1980</v>
      </c>
      <c r="AD12" s="32">
        <v>18296</v>
      </c>
      <c r="AE12" s="32">
        <v>94</v>
      </c>
      <c r="AF12" s="32">
        <v>437368.87898830388</v>
      </c>
      <c r="AG12" s="32">
        <v>407568</v>
      </c>
      <c r="AH12" s="32">
        <v>97105</v>
      </c>
      <c r="AI12" s="32">
        <v>68316</v>
      </c>
      <c r="AJ12" s="32">
        <v>55421</v>
      </c>
      <c r="AK12" s="32">
        <v>186726</v>
      </c>
      <c r="AL12" s="32">
        <v>29747</v>
      </c>
      <c r="AM12" s="351">
        <v>7.2986593648176505</v>
      </c>
      <c r="AN12" s="355">
        <v>2013</v>
      </c>
      <c r="AO12" s="352"/>
      <c r="AP12" s="353"/>
      <c r="AQ12" s="352"/>
      <c r="AR12" s="352"/>
      <c r="AS12" s="352"/>
      <c r="AT12" s="352"/>
      <c r="AU12" s="352"/>
      <c r="AV12" s="352"/>
      <c r="AW12" s="352"/>
      <c r="AX12" s="352"/>
      <c r="AY12" s="352"/>
      <c r="AZ12" s="352"/>
      <c r="BA12" s="352"/>
      <c r="BB12" s="352"/>
      <c r="BC12" s="352"/>
      <c r="BD12" s="352"/>
      <c r="BE12" s="352"/>
      <c r="BF12" s="352"/>
      <c r="BG12" s="352"/>
      <c r="BH12" s="352"/>
      <c r="BI12" s="352"/>
      <c r="BJ12" s="352"/>
      <c r="BK12" s="352"/>
      <c r="BL12" s="352"/>
      <c r="BM12" s="352"/>
      <c r="BN12" s="352"/>
      <c r="BO12" s="352"/>
      <c r="BP12" s="352"/>
      <c r="BQ12" s="352"/>
      <c r="BR12" s="352"/>
      <c r="BS12" s="352"/>
      <c r="BT12" s="352"/>
      <c r="BU12" s="352"/>
      <c r="BV12" s="352"/>
      <c r="BW12" s="352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  <c r="CH12" s="352"/>
      <c r="CI12" s="352"/>
      <c r="CJ12" s="352"/>
      <c r="CK12" s="352"/>
      <c r="CL12" s="352"/>
      <c r="CM12" s="352"/>
      <c r="CN12" s="352"/>
      <c r="CO12" s="352"/>
      <c r="CP12" s="352"/>
      <c r="CQ12" s="352"/>
      <c r="CR12" s="352"/>
      <c r="CS12" s="352"/>
      <c r="CT12" s="352"/>
      <c r="CU12" s="352"/>
      <c r="CV12" s="352"/>
      <c r="CW12" s="352"/>
      <c r="CX12" s="352"/>
      <c r="CY12" s="352"/>
      <c r="CZ12" s="352"/>
      <c r="DA12" s="352"/>
      <c r="DB12" s="352"/>
      <c r="DC12" s="352"/>
      <c r="DD12" s="352"/>
      <c r="DE12" s="352"/>
      <c r="DF12" s="352"/>
      <c r="DG12" s="352"/>
      <c r="DH12" s="352"/>
      <c r="DI12" s="352"/>
      <c r="DJ12" s="352"/>
      <c r="DK12" s="352"/>
      <c r="DL12" s="352"/>
      <c r="DM12" s="352"/>
      <c r="DN12" s="352"/>
      <c r="DO12" s="352"/>
      <c r="DP12" s="352"/>
      <c r="DQ12" s="352"/>
      <c r="DR12" s="352"/>
      <c r="DS12" s="352"/>
      <c r="DT12" s="352"/>
      <c r="DU12" s="352"/>
      <c r="DV12" s="352"/>
      <c r="DW12" s="352"/>
      <c r="DX12" s="352"/>
      <c r="DY12" s="352"/>
      <c r="DZ12" s="352"/>
      <c r="EA12" s="352"/>
      <c r="EB12" s="352"/>
      <c r="EC12" s="352"/>
      <c r="ED12" s="352"/>
      <c r="EE12" s="352"/>
      <c r="EF12" s="352"/>
      <c r="EG12" s="352"/>
      <c r="EH12" s="352"/>
      <c r="EI12" s="352"/>
      <c r="EJ12" s="352"/>
      <c r="EK12" s="352"/>
      <c r="EL12" s="352"/>
      <c r="EM12" s="352"/>
      <c r="EN12" s="352"/>
      <c r="EO12" s="352"/>
      <c r="EP12" s="352"/>
      <c r="EQ12" s="352"/>
      <c r="ER12" s="352"/>
      <c r="ES12" s="352"/>
      <c r="ET12" s="352"/>
      <c r="EU12" s="352"/>
      <c r="EV12" s="352"/>
      <c r="EW12" s="352"/>
      <c r="EX12" s="352"/>
      <c r="EY12" s="352"/>
      <c r="EZ12" s="352"/>
      <c r="FA12" s="352"/>
      <c r="FB12" s="352"/>
      <c r="FC12" s="352"/>
      <c r="FD12" s="352"/>
      <c r="FE12" s="352"/>
      <c r="FF12" s="352"/>
      <c r="FG12" s="352"/>
      <c r="FH12" s="352"/>
      <c r="FI12" s="352"/>
      <c r="FJ12" s="352"/>
    </row>
    <row r="13" spans="1:166" s="354" customFormat="1" ht="42" customHeight="1">
      <c r="A13" s="347">
        <v>2014</v>
      </c>
      <c r="B13" s="32">
        <v>91866</v>
      </c>
      <c r="C13" s="32">
        <v>54211</v>
      </c>
      <c r="D13" s="32">
        <v>37655</v>
      </c>
      <c r="E13" s="32">
        <v>473390</v>
      </c>
      <c r="F13" s="348">
        <v>36073</v>
      </c>
      <c r="G13" s="32">
        <v>8680</v>
      </c>
      <c r="H13" s="32">
        <v>210</v>
      </c>
      <c r="I13" s="32">
        <v>0</v>
      </c>
      <c r="J13" s="32">
        <v>210</v>
      </c>
      <c r="K13" s="32">
        <v>7829</v>
      </c>
      <c r="L13" s="32">
        <v>669</v>
      </c>
      <c r="M13" s="32">
        <v>5880</v>
      </c>
      <c r="N13" s="32">
        <v>1280</v>
      </c>
      <c r="O13" s="32">
        <v>642</v>
      </c>
      <c r="P13" s="32">
        <v>911</v>
      </c>
      <c r="Q13" s="32">
        <v>166</v>
      </c>
      <c r="R13" s="32">
        <v>458</v>
      </c>
      <c r="S13" s="32">
        <v>286</v>
      </c>
      <c r="T13" s="121">
        <v>0</v>
      </c>
      <c r="U13" s="349">
        <v>2014</v>
      </c>
      <c r="V13" s="350">
        <v>2014</v>
      </c>
      <c r="W13" s="32">
        <v>2288</v>
      </c>
      <c r="X13" s="32">
        <v>0</v>
      </c>
      <c r="Y13" s="32">
        <v>1701</v>
      </c>
      <c r="Z13" s="32">
        <v>587</v>
      </c>
      <c r="AA13" s="32">
        <v>22595</v>
      </c>
      <c r="AB13" s="32">
        <v>2318</v>
      </c>
      <c r="AC13" s="32">
        <v>1980</v>
      </c>
      <c r="AD13" s="32">
        <v>18296</v>
      </c>
      <c r="AE13" s="32">
        <v>94</v>
      </c>
      <c r="AF13" s="32">
        <v>437317</v>
      </c>
      <c r="AG13" s="32">
        <v>407570</v>
      </c>
      <c r="AH13" s="32">
        <v>97106</v>
      </c>
      <c r="AI13" s="32">
        <v>68315</v>
      </c>
      <c r="AJ13" s="32">
        <v>55422</v>
      </c>
      <c r="AK13" s="32">
        <v>186727</v>
      </c>
      <c r="AL13" s="32">
        <v>29747</v>
      </c>
      <c r="AM13" s="351">
        <v>7.2986062455195748</v>
      </c>
      <c r="AN13" s="355">
        <v>2014</v>
      </c>
      <c r="AO13" s="352"/>
      <c r="AP13" s="353"/>
      <c r="AQ13" s="352"/>
      <c r="AR13" s="352"/>
      <c r="AS13" s="352"/>
      <c r="AT13" s="352"/>
      <c r="AU13" s="352"/>
      <c r="AV13" s="352"/>
      <c r="AW13" s="352"/>
      <c r="AX13" s="352"/>
      <c r="AY13" s="352"/>
      <c r="AZ13" s="352"/>
      <c r="BA13" s="352"/>
      <c r="BB13" s="352"/>
      <c r="BC13" s="352"/>
      <c r="BD13" s="352"/>
      <c r="BE13" s="352"/>
      <c r="BF13" s="352"/>
      <c r="BG13" s="352"/>
      <c r="BH13" s="352"/>
      <c r="BI13" s="352"/>
      <c r="BJ13" s="352"/>
      <c r="BK13" s="352"/>
      <c r="BL13" s="352"/>
      <c r="BM13" s="352"/>
      <c r="BN13" s="352"/>
      <c r="BO13" s="352"/>
      <c r="BP13" s="352"/>
      <c r="BQ13" s="352"/>
      <c r="BR13" s="352"/>
      <c r="BS13" s="352"/>
      <c r="BT13" s="352"/>
      <c r="BU13" s="352"/>
      <c r="BV13" s="352"/>
      <c r="BW13" s="352"/>
      <c r="BX13" s="352"/>
      <c r="BY13" s="352"/>
      <c r="BZ13" s="352"/>
      <c r="CA13" s="352"/>
      <c r="CB13" s="352"/>
      <c r="CC13" s="352"/>
      <c r="CD13" s="352"/>
      <c r="CE13" s="352"/>
      <c r="CF13" s="352"/>
      <c r="CG13" s="352"/>
      <c r="CH13" s="352"/>
      <c r="CI13" s="352"/>
      <c r="CJ13" s="352"/>
      <c r="CK13" s="352"/>
      <c r="CL13" s="352"/>
      <c r="CM13" s="352"/>
      <c r="CN13" s="352"/>
      <c r="CO13" s="352"/>
      <c r="CP13" s="352"/>
      <c r="CQ13" s="352"/>
      <c r="CR13" s="352"/>
      <c r="CS13" s="352"/>
      <c r="CT13" s="352"/>
      <c r="CU13" s="352"/>
      <c r="CV13" s="352"/>
      <c r="CW13" s="352"/>
      <c r="CX13" s="352"/>
      <c r="CY13" s="352"/>
      <c r="CZ13" s="352"/>
      <c r="DA13" s="352"/>
      <c r="DB13" s="352"/>
      <c r="DC13" s="352"/>
      <c r="DD13" s="352"/>
      <c r="DE13" s="352"/>
      <c r="DF13" s="352"/>
      <c r="DG13" s="352"/>
      <c r="DH13" s="352"/>
      <c r="DI13" s="352"/>
      <c r="DJ13" s="352"/>
      <c r="DK13" s="352"/>
      <c r="DL13" s="352"/>
      <c r="DM13" s="352"/>
      <c r="DN13" s="352"/>
      <c r="DO13" s="352"/>
      <c r="DP13" s="352"/>
      <c r="DQ13" s="352"/>
      <c r="DR13" s="352"/>
      <c r="DS13" s="352"/>
      <c r="DT13" s="352"/>
      <c r="DU13" s="352"/>
      <c r="DV13" s="352"/>
      <c r="DW13" s="352"/>
      <c r="DX13" s="352"/>
      <c r="DY13" s="352"/>
      <c r="DZ13" s="352"/>
      <c r="EA13" s="352"/>
      <c r="EB13" s="352"/>
      <c r="EC13" s="352"/>
      <c r="ED13" s="352"/>
      <c r="EE13" s="352"/>
      <c r="EF13" s="352"/>
      <c r="EG13" s="352"/>
      <c r="EH13" s="352"/>
      <c r="EI13" s="352"/>
      <c r="EJ13" s="352"/>
      <c r="EK13" s="352"/>
      <c r="EL13" s="352"/>
      <c r="EM13" s="352"/>
      <c r="EN13" s="352"/>
      <c r="EO13" s="352"/>
      <c r="EP13" s="352"/>
      <c r="EQ13" s="352"/>
      <c r="ER13" s="352"/>
      <c r="ES13" s="352"/>
      <c r="ET13" s="352"/>
      <c r="EU13" s="352"/>
      <c r="EV13" s="352"/>
      <c r="EW13" s="352"/>
      <c r="EX13" s="352"/>
      <c r="EY13" s="352"/>
      <c r="EZ13" s="352"/>
      <c r="FA13" s="352"/>
      <c r="FB13" s="352"/>
      <c r="FC13" s="352"/>
      <c r="FD13" s="352"/>
      <c r="FE13" s="352"/>
      <c r="FF13" s="352"/>
      <c r="FG13" s="352"/>
      <c r="FH13" s="352"/>
      <c r="FI13" s="352"/>
      <c r="FJ13" s="352"/>
    </row>
    <row r="14" spans="1:166" s="354" customFormat="1" ht="42" customHeight="1">
      <c r="A14" s="347">
        <v>2015</v>
      </c>
      <c r="B14" s="32">
        <v>94553</v>
      </c>
      <c r="C14" s="32">
        <v>52557</v>
      </c>
      <c r="D14" s="32">
        <v>41996</v>
      </c>
      <c r="E14" s="32">
        <v>473392</v>
      </c>
      <c r="F14" s="348">
        <v>36074</v>
      </c>
      <c r="G14" s="32">
        <v>8682</v>
      </c>
      <c r="H14" s="32">
        <v>210</v>
      </c>
      <c r="I14" s="32">
        <v>0</v>
      </c>
      <c r="J14" s="32">
        <v>210</v>
      </c>
      <c r="K14" s="32">
        <v>7823</v>
      </c>
      <c r="L14" s="32">
        <v>668</v>
      </c>
      <c r="M14" s="32">
        <v>5880</v>
      </c>
      <c r="N14" s="32">
        <v>1274</v>
      </c>
      <c r="O14" s="32">
        <v>649</v>
      </c>
      <c r="P14" s="32">
        <v>912</v>
      </c>
      <c r="Q14" s="32">
        <v>166</v>
      </c>
      <c r="R14" s="32">
        <v>459</v>
      </c>
      <c r="S14" s="32">
        <v>286</v>
      </c>
      <c r="T14" s="121">
        <v>0</v>
      </c>
      <c r="U14" s="349">
        <v>2015</v>
      </c>
      <c r="V14" s="350">
        <v>2015</v>
      </c>
      <c r="W14" s="32">
        <v>2287</v>
      </c>
      <c r="X14" s="32">
        <v>0</v>
      </c>
      <c r="Y14" s="32">
        <v>1701</v>
      </c>
      <c r="Z14" s="32">
        <v>586</v>
      </c>
      <c r="AA14" s="32">
        <v>22592</v>
      </c>
      <c r="AB14" s="32">
        <v>2318</v>
      </c>
      <c r="AC14" s="32">
        <v>1980</v>
      </c>
      <c r="AD14" s="32">
        <v>18294</v>
      </c>
      <c r="AE14" s="32">
        <v>94</v>
      </c>
      <c r="AF14" s="32">
        <v>437318</v>
      </c>
      <c r="AG14" s="32">
        <v>407568</v>
      </c>
      <c r="AH14" s="32">
        <v>97105</v>
      </c>
      <c r="AI14" s="32">
        <v>68316</v>
      </c>
      <c r="AJ14" s="32">
        <v>55421</v>
      </c>
      <c r="AK14" s="32">
        <v>186726</v>
      </c>
      <c r="AL14" s="32">
        <v>29747</v>
      </c>
      <c r="AM14" s="351">
        <v>7.2986593648176505</v>
      </c>
      <c r="AN14" s="355">
        <v>2015</v>
      </c>
      <c r="AO14" s="352"/>
      <c r="AP14" s="353"/>
      <c r="AQ14" s="352"/>
      <c r="AR14" s="352"/>
      <c r="AS14" s="352"/>
      <c r="AT14" s="352"/>
      <c r="AU14" s="352"/>
      <c r="AV14" s="352"/>
      <c r="AW14" s="352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2"/>
      <c r="BI14" s="352"/>
      <c r="BJ14" s="352"/>
      <c r="BK14" s="352"/>
      <c r="BL14" s="352"/>
      <c r="BM14" s="352"/>
      <c r="BN14" s="352"/>
      <c r="BO14" s="352"/>
      <c r="BP14" s="352"/>
      <c r="BQ14" s="352"/>
      <c r="BR14" s="352"/>
      <c r="BS14" s="352"/>
      <c r="BT14" s="352"/>
      <c r="BU14" s="352"/>
      <c r="BV14" s="352"/>
      <c r="BW14" s="352"/>
      <c r="BX14" s="352"/>
      <c r="BY14" s="352"/>
      <c r="BZ14" s="352"/>
      <c r="CA14" s="352"/>
      <c r="CB14" s="352"/>
      <c r="CC14" s="352"/>
      <c r="CD14" s="352"/>
      <c r="CE14" s="352"/>
      <c r="CF14" s="352"/>
      <c r="CG14" s="352"/>
      <c r="CH14" s="352"/>
      <c r="CI14" s="352"/>
      <c r="CJ14" s="352"/>
      <c r="CK14" s="352"/>
      <c r="CL14" s="352"/>
      <c r="CM14" s="352"/>
      <c r="CN14" s="352"/>
      <c r="CO14" s="352"/>
      <c r="CP14" s="352"/>
      <c r="CQ14" s="352"/>
      <c r="CR14" s="352"/>
      <c r="CS14" s="352"/>
      <c r="CT14" s="352"/>
      <c r="CU14" s="352"/>
      <c r="CV14" s="352"/>
      <c r="CW14" s="352"/>
      <c r="CX14" s="352"/>
      <c r="CY14" s="352"/>
      <c r="CZ14" s="352"/>
      <c r="DA14" s="352"/>
      <c r="DB14" s="352"/>
      <c r="DC14" s="352"/>
      <c r="DD14" s="352"/>
      <c r="DE14" s="352"/>
      <c r="DF14" s="352"/>
      <c r="DG14" s="352"/>
      <c r="DH14" s="352"/>
      <c r="DI14" s="352"/>
      <c r="DJ14" s="352"/>
      <c r="DK14" s="352"/>
      <c r="DL14" s="352"/>
      <c r="DM14" s="352"/>
      <c r="DN14" s="352"/>
      <c r="DO14" s="352"/>
      <c r="DP14" s="352"/>
      <c r="DQ14" s="352"/>
      <c r="DR14" s="352"/>
      <c r="DS14" s="352"/>
      <c r="DT14" s="352"/>
      <c r="DU14" s="352"/>
      <c r="DV14" s="352"/>
      <c r="DW14" s="352"/>
      <c r="DX14" s="352"/>
      <c r="DY14" s="352"/>
      <c r="DZ14" s="352"/>
      <c r="EA14" s="352"/>
      <c r="EB14" s="352"/>
      <c r="EC14" s="352"/>
      <c r="ED14" s="352"/>
      <c r="EE14" s="352"/>
      <c r="EF14" s="352"/>
      <c r="EG14" s="352"/>
      <c r="EH14" s="352"/>
      <c r="EI14" s="352"/>
      <c r="EJ14" s="352"/>
      <c r="EK14" s="352"/>
      <c r="EL14" s="352"/>
      <c r="EM14" s="352"/>
      <c r="EN14" s="352"/>
      <c r="EO14" s="352"/>
      <c r="EP14" s="352"/>
      <c r="EQ14" s="352"/>
      <c r="ER14" s="352"/>
      <c r="ES14" s="352"/>
      <c r="ET14" s="352"/>
      <c r="EU14" s="352"/>
      <c r="EV14" s="352"/>
      <c r="EW14" s="352"/>
      <c r="EX14" s="352"/>
      <c r="EY14" s="352"/>
      <c r="EZ14" s="352"/>
      <c r="FA14" s="352"/>
      <c r="FB14" s="352"/>
      <c r="FC14" s="352"/>
      <c r="FD14" s="352"/>
      <c r="FE14" s="352"/>
      <c r="FF14" s="352"/>
      <c r="FG14" s="352"/>
      <c r="FH14" s="352"/>
      <c r="FI14" s="352"/>
      <c r="FJ14" s="352"/>
    </row>
    <row r="15" spans="1:166" s="354" customFormat="1" ht="42" customHeight="1">
      <c r="A15" s="347">
        <v>2016</v>
      </c>
      <c r="B15" s="601">
        <v>99971</v>
      </c>
      <c r="C15" s="601">
        <v>49580</v>
      </c>
      <c r="D15" s="601">
        <v>50391</v>
      </c>
      <c r="E15" s="601">
        <v>473388</v>
      </c>
      <c r="F15" s="348">
        <v>36071</v>
      </c>
      <c r="G15" s="601">
        <v>8681</v>
      </c>
      <c r="H15" s="601">
        <v>210</v>
      </c>
      <c r="I15" s="601">
        <v>0</v>
      </c>
      <c r="J15" s="601">
        <v>210</v>
      </c>
      <c r="K15" s="601">
        <v>7822</v>
      </c>
      <c r="L15" s="601">
        <v>668</v>
      </c>
      <c r="M15" s="601">
        <v>5880</v>
      </c>
      <c r="N15" s="601">
        <v>1274</v>
      </c>
      <c r="O15" s="601">
        <v>649</v>
      </c>
      <c r="P15" s="601">
        <v>911</v>
      </c>
      <c r="Q15" s="601">
        <v>166</v>
      </c>
      <c r="R15" s="601">
        <v>459</v>
      </c>
      <c r="S15" s="601">
        <v>286</v>
      </c>
      <c r="T15" s="121">
        <v>0</v>
      </c>
      <c r="U15" s="349">
        <v>2016</v>
      </c>
      <c r="V15" s="350">
        <v>2016</v>
      </c>
      <c r="W15" s="601">
        <v>2287</v>
      </c>
      <c r="X15" s="601">
        <v>0</v>
      </c>
      <c r="Y15" s="601">
        <v>1701</v>
      </c>
      <c r="Z15" s="601">
        <v>586</v>
      </c>
      <c r="AA15" s="601">
        <v>24098</v>
      </c>
      <c r="AB15" s="601">
        <v>2318</v>
      </c>
      <c r="AC15" s="601">
        <v>1980</v>
      </c>
      <c r="AD15" s="601">
        <v>19800</v>
      </c>
      <c r="AE15" s="601">
        <v>94</v>
      </c>
      <c r="AF15" s="601">
        <v>437317</v>
      </c>
      <c r="AG15" s="601">
        <v>407570</v>
      </c>
      <c r="AH15" s="601">
        <v>97106</v>
      </c>
      <c r="AI15" s="601">
        <v>68316</v>
      </c>
      <c r="AJ15" s="601">
        <v>55422</v>
      </c>
      <c r="AK15" s="601">
        <v>186726</v>
      </c>
      <c r="AL15" s="601">
        <v>29747</v>
      </c>
      <c r="AM15" s="351">
        <v>7.2986235493289504</v>
      </c>
      <c r="AN15" s="355">
        <v>2016</v>
      </c>
      <c r="AO15" s="352"/>
      <c r="AP15" s="353"/>
      <c r="AQ15" s="352"/>
      <c r="AR15" s="352"/>
      <c r="AS15" s="352"/>
      <c r="AT15" s="352"/>
      <c r="AU15" s="352"/>
      <c r="AV15" s="352"/>
      <c r="AW15" s="352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2"/>
      <c r="BI15" s="352"/>
      <c r="BJ15" s="352"/>
      <c r="BK15" s="352"/>
      <c r="BL15" s="352"/>
      <c r="BM15" s="352"/>
      <c r="BN15" s="352"/>
      <c r="BO15" s="352"/>
      <c r="BP15" s="352"/>
      <c r="BQ15" s="352"/>
      <c r="BR15" s="352"/>
      <c r="BS15" s="352"/>
      <c r="BT15" s="352"/>
      <c r="BU15" s="352"/>
      <c r="BV15" s="352"/>
      <c r="BW15" s="352"/>
      <c r="BX15" s="352"/>
      <c r="BY15" s="352"/>
      <c r="BZ15" s="352"/>
      <c r="CA15" s="352"/>
      <c r="CB15" s="352"/>
      <c r="CC15" s="352"/>
      <c r="CD15" s="352"/>
      <c r="CE15" s="352"/>
      <c r="CF15" s="352"/>
      <c r="CG15" s="352"/>
      <c r="CH15" s="352"/>
      <c r="CI15" s="352"/>
      <c r="CJ15" s="352"/>
      <c r="CK15" s="352"/>
      <c r="CL15" s="352"/>
      <c r="CM15" s="352"/>
      <c r="CN15" s="352"/>
      <c r="CO15" s="352"/>
      <c r="CP15" s="352"/>
      <c r="CQ15" s="352"/>
      <c r="CR15" s="352"/>
      <c r="CS15" s="352"/>
      <c r="CT15" s="352"/>
      <c r="CU15" s="352"/>
      <c r="CV15" s="352"/>
      <c r="CW15" s="352"/>
      <c r="CX15" s="352"/>
      <c r="CY15" s="352"/>
      <c r="CZ15" s="352"/>
      <c r="DA15" s="352"/>
      <c r="DB15" s="352"/>
      <c r="DC15" s="352"/>
      <c r="DD15" s="352"/>
      <c r="DE15" s="352"/>
      <c r="DF15" s="352"/>
      <c r="DG15" s="352"/>
      <c r="DH15" s="352"/>
      <c r="DI15" s="352"/>
      <c r="DJ15" s="352"/>
      <c r="DK15" s="352"/>
      <c r="DL15" s="352"/>
      <c r="DM15" s="352"/>
      <c r="DN15" s="352"/>
      <c r="DO15" s="352"/>
      <c r="DP15" s="352"/>
      <c r="DQ15" s="352"/>
      <c r="DR15" s="352"/>
      <c r="DS15" s="352"/>
      <c r="DT15" s="352"/>
      <c r="DU15" s="352"/>
      <c r="DV15" s="352"/>
      <c r="DW15" s="352"/>
      <c r="DX15" s="352"/>
      <c r="DY15" s="352"/>
      <c r="DZ15" s="352"/>
      <c r="EA15" s="352"/>
      <c r="EB15" s="352"/>
      <c r="EC15" s="352"/>
      <c r="ED15" s="352"/>
      <c r="EE15" s="352"/>
      <c r="EF15" s="352"/>
      <c r="EG15" s="352"/>
      <c r="EH15" s="352"/>
      <c r="EI15" s="352"/>
      <c r="EJ15" s="352"/>
      <c r="EK15" s="352"/>
      <c r="EL15" s="352"/>
      <c r="EM15" s="352"/>
      <c r="EN15" s="352"/>
      <c r="EO15" s="352"/>
      <c r="EP15" s="352"/>
      <c r="EQ15" s="352"/>
      <c r="ER15" s="352"/>
      <c r="ES15" s="352"/>
      <c r="ET15" s="352"/>
      <c r="EU15" s="352"/>
      <c r="EV15" s="352"/>
      <c r="EW15" s="352"/>
      <c r="EX15" s="352"/>
      <c r="EY15" s="352"/>
      <c r="EZ15" s="352"/>
      <c r="FA15" s="352"/>
      <c r="FB15" s="352"/>
      <c r="FC15" s="352"/>
      <c r="FD15" s="352"/>
      <c r="FE15" s="352"/>
      <c r="FF15" s="352"/>
      <c r="FG15" s="352"/>
      <c r="FH15" s="352"/>
      <c r="FI15" s="352"/>
      <c r="FJ15" s="352"/>
    </row>
    <row r="16" spans="1:166" s="354" customFormat="1" ht="42" customHeight="1">
      <c r="A16" s="356">
        <v>2017</v>
      </c>
      <c r="B16" s="357">
        <f>SUM(B17:B27)</f>
        <v>101570</v>
      </c>
      <c r="C16" s="357">
        <f t="shared" ref="C16:S16" si="0">SUM(C17:C27)</f>
        <v>65105</v>
      </c>
      <c r="D16" s="357">
        <f t="shared" si="0"/>
        <v>36465</v>
      </c>
      <c r="E16" s="357">
        <f t="shared" si="0"/>
        <v>473385</v>
      </c>
      <c r="F16" s="358">
        <f t="shared" si="0"/>
        <v>36111</v>
      </c>
      <c r="G16" s="650">
        <f>SUM(G17:G27)</f>
        <v>8727</v>
      </c>
      <c r="H16" s="357">
        <f t="shared" si="0"/>
        <v>210</v>
      </c>
      <c r="I16" s="357">
        <f t="shared" si="0"/>
        <v>0</v>
      </c>
      <c r="J16" s="357">
        <f t="shared" si="0"/>
        <v>210</v>
      </c>
      <c r="K16" s="357">
        <f t="shared" si="0"/>
        <v>7868</v>
      </c>
      <c r="L16" s="357">
        <f t="shared" si="0"/>
        <v>668</v>
      </c>
      <c r="M16" s="357">
        <f t="shared" si="0"/>
        <v>5926</v>
      </c>
      <c r="N16" s="357">
        <f t="shared" si="0"/>
        <v>1274</v>
      </c>
      <c r="O16" s="357">
        <f t="shared" si="0"/>
        <v>649</v>
      </c>
      <c r="P16" s="650">
        <f>SUM(P17:P27)</f>
        <v>911</v>
      </c>
      <c r="Q16" s="357">
        <f t="shared" si="0"/>
        <v>166</v>
      </c>
      <c r="R16" s="357">
        <f t="shared" si="0"/>
        <v>459</v>
      </c>
      <c r="S16" s="357">
        <f t="shared" si="0"/>
        <v>286</v>
      </c>
      <c r="T16" s="359">
        <v>0</v>
      </c>
      <c r="U16" s="360">
        <v>2017</v>
      </c>
      <c r="V16" s="361">
        <v>2017</v>
      </c>
      <c r="W16" s="650">
        <f>SUM(W17:W27)</f>
        <v>2287</v>
      </c>
      <c r="X16" s="357">
        <f>SUM(X17:X27)</f>
        <v>0</v>
      </c>
      <c r="Y16" s="357">
        <f>SUM(Y17:Y27)</f>
        <v>1701</v>
      </c>
      <c r="Z16" s="357">
        <f>SUM(Z17:Z27)</f>
        <v>586</v>
      </c>
      <c r="AA16" s="650">
        <f>SUM(AB16:AD16)</f>
        <v>24092</v>
      </c>
      <c r="AB16" s="357">
        <f>SUM(AB17:AB27)</f>
        <v>2318</v>
      </c>
      <c r="AC16" s="357">
        <f>SUM(AC17:AC25)</f>
        <v>1980</v>
      </c>
      <c r="AD16" s="357">
        <f>SUM(AD17:AD27)</f>
        <v>19794</v>
      </c>
      <c r="AE16" s="650">
        <f>SUM(AE17:AE25)</f>
        <v>94</v>
      </c>
      <c r="AF16" s="357">
        <f>SUM(AF17:AF27)</f>
        <v>437274</v>
      </c>
      <c r="AG16" s="125">
        <f>SUM(AH16:AK16)</f>
        <v>407527</v>
      </c>
      <c r="AH16" s="357">
        <f>SUM(AH17:AH27)</f>
        <v>97063</v>
      </c>
      <c r="AI16" s="357">
        <f>SUM(AI17:AI27)</f>
        <v>68316</v>
      </c>
      <c r="AJ16" s="357">
        <f>SUM(AJ17:AJ27)</f>
        <v>55422</v>
      </c>
      <c r="AK16" s="357">
        <f>SUM(AK17:AK27)</f>
        <v>186726</v>
      </c>
      <c r="AL16" s="357">
        <f>SUM(AL17:AL27)</f>
        <v>29747</v>
      </c>
      <c r="AM16" s="351">
        <f t="shared" ref="AM16:AM27" si="1">AL16/AG16*100</f>
        <v>7.2993936598065901</v>
      </c>
      <c r="AN16" s="362">
        <v>2017</v>
      </c>
      <c r="AO16" s="352"/>
      <c r="AP16" s="353"/>
      <c r="AQ16" s="352"/>
      <c r="AR16" s="352"/>
      <c r="AS16" s="352"/>
      <c r="AT16" s="352"/>
      <c r="AU16" s="352"/>
      <c r="AV16" s="352"/>
      <c r="AW16" s="352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2"/>
      <c r="BI16" s="352"/>
      <c r="BJ16" s="352"/>
      <c r="BK16" s="352"/>
      <c r="BL16" s="352"/>
      <c r="BM16" s="352"/>
      <c r="BN16" s="352"/>
      <c r="BO16" s="352"/>
      <c r="BP16" s="352"/>
      <c r="BQ16" s="352"/>
      <c r="BR16" s="352"/>
      <c r="BS16" s="352"/>
      <c r="BT16" s="352"/>
      <c r="BU16" s="352"/>
      <c r="BV16" s="352"/>
      <c r="BW16" s="352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2"/>
      <c r="CI16" s="352"/>
      <c r="CJ16" s="352"/>
      <c r="CK16" s="352"/>
      <c r="CL16" s="352"/>
      <c r="CM16" s="352"/>
      <c r="CN16" s="352"/>
      <c r="CO16" s="352"/>
      <c r="CP16" s="352"/>
      <c r="CQ16" s="352"/>
      <c r="CR16" s="352"/>
      <c r="CS16" s="352"/>
      <c r="CT16" s="352"/>
      <c r="CU16" s="352"/>
      <c r="CV16" s="352"/>
      <c r="CW16" s="352"/>
      <c r="CX16" s="352"/>
      <c r="CY16" s="352"/>
      <c r="CZ16" s="352"/>
      <c r="DA16" s="352"/>
      <c r="DB16" s="352"/>
      <c r="DC16" s="352"/>
      <c r="DD16" s="352"/>
      <c r="DE16" s="352"/>
      <c r="DF16" s="352"/>
      <c r="DG16" s="352"/>
      <c r="DH16" s="352"/>
      <c r="DI16" s="352"/>
      <c r="DJ16" s="352"/>
      <c r="DK16" s="352"/>
      <c r="DL16" s="352"/>
      <c r="DM16" s="352"/>
      <c r="DN16" s="352"/>
      <c r="DO16" s="352"/>
      <c r="DP16" s="352"/>
      <c r="DQ16" s="352"/>
      <c r="DR16" s="352"/>
      <c r="DS16" s="352"/>
      <c r="DT16" s="352"/>
      <c r="DU16" s="352"/>
      <c r="DV16" s="352"/>
      <c r="DW16" s="352"/>
      <c r="DX16" s="352"/>
      <c r="DY16" s="352"/>
      <c r="DZ16" s="352"/>
      <c r="EA16" s="352"/>
      <c r="EB16" s="352"/>
      <c r="EC16" s="352"/>
      <c r="ED16" s="352"/>
      <c r="EE16" s="352"/>
      <c r="EF16" s="352"/>
      <c r="EG16" s="352"/>
      <c r="EH16" s="352"/>
      <c r="EI16" s="352"/>
      <c r="EJ16" s="352"/>
      <c r="EK16" s="352"/>
      <c r="EL16" s="352"/>
      <c r="EM16" s="352"/>
      <c r="EN16" s="352"/>
      <c r="EO16" s="352"/>
      <c r="EP16" s="352"/>
      <c r="EQ16" s="352"/>
      <c r="ER16" s="352"/>
      <c r="ES16" s="352"/>
      <c r="ET16" s="352"/>
      <c r="EU16" s="352"/>
      <c r="EV16" s="352"/>
      <c r="EW16" s="352"/>
      <c r="EX16" s="352"/>
      <c r="EY16" s="352"/>
      <c r="EZ16" s="352"/>
      <c r="FA16" s="352"/>
      <c r="FB16" s="352"/>
      <c r="FC16" s="352"/>
      <c r="FD16" s="352"/>
      <c r="FE16" s="352"/>
      <c r="FF16" s="352"/>
      <c r="FG16" s="352"/>
      <c r="FH16" s="352"/>
      <c r="FI16" s="352"/>
      <c r="FJ16" s="352"/>
    </row>
    <row r="17" spans="1:166" s="178" customFormat="1" ht="42" customHeight="1">
      <c r="A17" s="363" t="s">
        <v>215</v>
      </c>
      <c r="B17" s="364">
        <f t="shared" ref="B17:B27" si="2">SUM(C17:D17)</f>
        <v>39604</v>
      </c>
      <c r="C17" s="365">
        <v>39604</v>
      </c>
      <c r="D17" s="365">
        <v>0</v>
      </c>
      <c r="E17" s="365">
        <f>SUM(F17,AF17)</f>
        <v>30672</v>
      </c>
      <c r="F17" s="365">
        <f>SUM(G17,P17,W17,AA17,AE17)</f>
        <v>15602</v>
      </c>
      <c r="G17" s="365">
        <f>SUM(H17,K17,O17)</f>
        <v>3453</v>
      </c>
      <c r="H17" s="562">
        <f>SUM(I17:J17)</f>
        <v>0</v>
      </c>
      <c r="I17" s="562">
        <v>0</v>
      </c>
      <c r="J17" s="365">
        <v>0</v>
      </c>
      <c r="K17" s="365">
        <f>SUM(L17:N17)</f>
        <v>3327</v>
      </c>
      <c r="L17" s="365">
        <v>19</v>
      </c>
      <c r="M17" s="365">
        <v>3248</v>
      </c>
      <c r="N17" s="365">
        <v>60</v>
      </c>
      <c r="O17" s="365">
        <v>126</v>
      </c>
      <c r="P17" s="365">
        <f>SUM(Q17:T17)</f>
        <v>308</v>
      </c>
      <c r="Q17" s="365">
        <v>0</v>
      </c>
      <c r="R17" s="365">
        <v>260</v>
      </c>
      <c r="S17" s="365">
        <v>48</v>
      </c>
      <c r="T17" s="366">
        <v>0</v>
      </c>
      <c r="U17" s="367" t="s">
        <v>406</v>
      </c>
      <c r="V17" s="368" t="s">
        <v>215</v>
      </c>
      <c r="W17" s="365">
        <f>SUM(X17:Z17)</f>
        <v>116</v>
      </c>
      <c r="X17" s="556">
        <v>0</v>
      </c>
      <c r="Y17" s="556">
        <v>0</v>
      </c>
      <c r="Z17" s="556">
        <v>116</v>
      </c>
      <c r="AA17" s="365">
        <f t="shared" ref="AA17:AA27" si="3">SUM(AB17:AD17)</f>
        <v>11725</v>
      </c>
      <c r="AB17" s="558">
        <v>1225</v>
      </c>
      <c r="AC17" s="558">
        <v>642</v>
      </c>
      <c r="AD17" s="558">
        <v>9858</v>
      </c>
      <c r="AE17" s="558">
        <v>0</v>
      </c>
      <c r="AF17" s="365">
        <f>SUM(AG17,AL17)</f>
        <v>15070</v>
      </c>
      <c r="AG17" s="365">
        <f t="shared" ref="AG17:AG27" si="4">SUM(AH17:AK17)</f>
        <v>15070</v>
      </c>
      <c r="AH17" s="562">
        <v>6802</v>
      </c>
      <c r="AI17" s="562">
        <v>1426</v>
      </c>
      <c r="AJ17" s="562">
        <v>1609</v>
      </c>
      <c r="AK17" s="562">
        <v>5233</v>
      </c>
      <c r="AL17" s="561">
        <v>0</v>
      </c>
      <c r="AM17" s="369">
        <f t="shared" si="1"/>
        <v>0</v>
      </c>
      <c r="AN17" s="370" t="s">
        <v>406</v>
      </c>
      <c r="AO17" s="353"/>
      <c r="AP17" s="353"/>
      <c r="AQ17" s="353"/>
      <c r="AR17" s="353"/>
      <c r="AS17" s="353"/>
      <c r="AT17" s="353"/>
      <c r="AU17" s="353"/>
      <c r="AV17" s="353"/>
      <c r="AW17" s="353"/>
      <c r="AX17" s="353"/>
      <c r="AY17" s="353"/>
      <c r="AZ17" s="353"/>
      <c r="BA17" s="353"/>
      <c r="BB17" s="353"/>
      <c r="BC17" s="353"/>
      <c r="BD17" s="353"/>
      <c r="BE17" s="353"/>
      <c r="BF17" s="353"/>
      <c r="BG17" s="353"/>
      <c r="BH17" s="353"/>
      <c r="BI17" s="353"/>
      <c r="BJ17" s="353"/>
      <c r="BK17" s="353"/>
      <c r="BL17" s="353"/>
      <c r="BM17" s="353"/>
      <c r="BN17" s="353"/>
      <c r="BO17" s="353"/>
      <c r="BP17" s="353"/>
      <c r="BQ17" s="353"/>
      <c r="BR17" s="353"/>
      <c r="BS17" s="353"/>
      <c r="BT17" s="353"/>
      <c r="BU17" s="353"/>
      <c r="BV17" s="353"/>
      <c r="BW17" s="353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3"/>
      <c r="CI17" s="353"/>
      <c r="CJ17" s="353"/>
      <c r="CK17" s="353"/>
      <c r="CL17" s="353"/>
      <c r="CM17" s="353"/>
      <c r="CN17" s="353"/>
      <c r="CO17" s="353"/>
      <c r="CP17" s="353"/>
      <c r="CQ17" s="353"/>
      <c r="CR17" s="353"/>
      <c r="CS17" s="353"/>
      <c r="CT17" s="353"/>
      <c r="CU17" s="353"/>
      <c r="CV17" s="353"/>
      <c r="CW17" s="353"/>
      <c r="CX17" s="353"/>
      <c r="CY17" s="353"/>
      <c r="CZ17" s="353"/>
      <c r="DA17" s="353"/>
      <c r="DB17" s="353"/>
      <c r="DC17" s="353"/>
      <c r="DD17" s="353"/>
      <c r="DE17" s="353"/>
      <c r="DF17" s="353"/>
      <c r="DG17" s="353"/>
      <c r="DH17" s="353"/>
      <c r="DI17" s="353"/>
      <c r="DJ17" s="353"/>
      <c r="DK17" s="353"/>
      <c r="DL17" s="353"/>
      <c r="DM17" s="353"/>
      <c r="DN17" s="353"/>
      <c r="DO17" s="353"/>
      <c r="DP17" s="353"/>
      <c r="DQ17" s="353"/>
      <c r="DR17" s="353"/>
      <c r="DS17" s="353"/>
      <c r="DT17" s="353"/>
      <c r="DU17" s="353"/>
      <c r="DV17" s="353"/>
      <c r="DW17" s="353"/>
      <c r="DX17" s="353"/>
      <c r="DY17" s="353"/>
      <c r="DZ17" s="353"/>
      <c r="EA17" s="353"/>
      <c r="EB17" s="353"/>
      <c r="EC17" s="353"/>
      <c r="ED17" s="353"/>
      <c r="EE17" s="353"/>
      <c r="EF17" s="353"/>
      <c r="EG17" s="353"/>
      <c r="EH17" s="353"/>
      <c r="EI17" s="353"/>
      <c r="EJ17" s="353"/>
      <c r="EK17" s="353"/>
      <c r="EL17" s="353"/>
      <c r="EM17" s="353"/>
      <c r="EN17" s="353"/>
      <c r="EO17" s="353"/>
      <c r="EP17" s="353"/>
      <c r="EQ17" s="353"/>
      <c r="ER17" s="353"/>
      <c r="ES17" s="353"/>
      <c r="ET17" s="353"/>
      <c r="EU17" s="353"/>
      <c r="EV17" s="353"/>
      <c r="EW17" s="353"/>
      <c r="EX17" s="353"/>
      <c r="EY17" s="353"/>
      <c r="EZ17" s="353"/>
      <c r="FA17" s="353"/>
      <c r="FB17" s="353"/>
      <c r="FC17" s="353"/>
      <c r="FD17" s="353"/>
      <c r="FE17" s="353"/>
      <c r="FF17" s="353"/>
      <c r="FG17" s="353"/>
      <c r="FH17" s="353"/>
      <c r="FI17" s="353"/>
      <c r="FJ17" s="353"/>
    </row>
    <row r="18" spans="1:166" s="178" customFormat="1" ht="42" customHeight="1">
      <c r="A18" s="363" t="s">
        <v>30</v>
      </c>
      <c r="B18" s="364">
        <f t="shared" si="2"/>
        <v>9365</v>
      </c>
      <c r="C18" s="365">
        <v>9365</v>
      </c>
      <c r="D18" s="365">
        <v>0</v>
      </c>
      <c r="E18" s="365">
        <f t="shared" ref="E18:E27" si="5">SUM(F18,AF18)</f>
        <v>35192</v>
      </c>
      <c r="F18" s="365">
        <f t="shared" ref="F18:F27" si="6">SUM(G18,P18,W18,AA18,AE18)</f>
        <v>9425</v>
      </c>
      <c r="G18" s="365">
        <f t="shared" ref="G18:G27" si="7">SUM(H18,K18,O18)</f>
        <v>1568</v>
      </c>
      <c r="H18" s="562">
        <f t="shared" ref="H18:H27" si="8">SUM(I18:J18)</f>
        <v>0</v>
      </c>
      <c r="I18" s="562">
        <v>0</v>
      </c>
      <c r="J18" s="365" t="s">
        <v>695</v>
      </c>
      <c r="K18" s="365">
        <f t="shared" ref="K18:K27" si="9">SUM(L18:N18)</f>
        <v>1534</v>
      </c>
      <c r="L18" s="365" t="s">
        <v>695</v>
      </c>
      <c r="M18" s="365">
        <v>1534</v>
      </c>
      <c r="N18" s="365" t="s">
        <v>700</v>
      </c>
      <c r="O18" s="365">
        <v>34</v>
      </c>
      <c r="P18" s="365">
        <f t="shared" ref="P18:P27" si="10">SUM(Q18:T18)</f>
        <v>160</v>
      </c>
      <c r="Q18" s="365">
        <v>0</v>
      </c>
      <c r="R18" s="365">
        <v>160</v>
      </c>
      <c r="S18" s="365">
        <v>0</v>
      </c>
      <c r="T18" s="366">
        <v>0</v>
      </c>
      <c r="U18" s="367" t="s">
        <v>31</v>
      </c>
      <c r="V18" s="368" t="s">
        <v>30</v>
      </c>
      <c r="W18" s="365">
        <f t="shared" ref="W18:W27" si="11">SUM(X18:Z18)</f>
        <v>99</v>
      </c>
      <c r="X18" s="556">
        <v>0</v>
      </c>
      <c r="Y18" s="556">
        <v>0</v>
      </c>
      <c r="Z18" s="556">
        <v>99</v>
      </c>
      <c r="AA18" s="365">
        <f t="shared" si="3"/>
        <v>7598</v>
      </c>
      <c r="AB18" s="558">
        <v>1093</v>
      </c>
      <c r="AC18" s="558">
        <v>1338</v>
      </c>
      <c r="AD18" s="558">
        <v>5167</v>
      </c>
      <c r="AE18" s="558">
        <v>0</v>
      </c>
      <c r="AF18" s="365">
        <f t="shared" ref="AF18:AF27" si="12">SUM(AG18,AL18)</f>
        <v>25767</v>
      </c>
      <c r="AG18" s="365">
        <f t="shared" si="4"/>
        <v>25767</v>
      </c>
      <c r="AH18" s="562">
        <v>6742</v>
      </c>
      <c r="AI18" s="562">
        <v>5400</v>
      </c>
      <c r="AJ18" s="562">
        <v>3251</v>
      </c>
      <c r="AK18" s="562">
        <v>10374</v>
      </c>
      <c r="AL18" s="561">
        <v>0</v>
      </c>
      <c r="AM18" s="369">
        <f t="shared" si="1"/>
        <v>0</v>
      </c>
      <c r="AN18" s="370" t="s">
        <v>31</v>
      </c>
      <c r="AO18" s="353"/>
      <c r="AP18" s="353"/>
      <c r="AQ18" s="353"/>
      <c r="AR18" s="353"/>
      <c r="AS18" s="353"/>
      <c r="AT18" s="353"/>
      <c r="AU18" s="353"/>
      <c r="AV18" s="353"/>
      <c r="AW18" s="353"/>
      <c r="AX18" s="353"/>
      <c r="AY18" s="353"/>
      <c r="AZ18" s="353"/>
      <c r="BA18" s="353"/>
      <c r="BB18" s="353"/>
      <c r="BC18" s="353"/>
      <c r="BD18" s="353"/>
      <c r="BE18" s="353"/>
      <c r="BF18" s="353"/>
      <c r="BG18" s="353"/>
      <c r="BH18" s="353"/>
      <c r="BI18" s="353"/>
      <c r="BJ18" s="353"/>
      <c r="BK18" s="353"/>
      <c r="BL18" s="353"/>
      <c r="BM18" s="353"/>
      <c r="BN18" s="353"/>
      <c r="BO18" s="353"/>
      <c r="BP18" s="353"/>
      <c r="BQ18" s="353"/>
      <c r="BR18" s="353"/>
      <c r="BS18" s="353"/>
      <c r="BT18" s="353"/>
      <c r="BU18" s="353"/>
      <c r="BV18" s="353"/>
      <c r="BW18" s="353"/>
      <c r="BX18" s="353"/>
      <c r="BY18" s="353"/>
      <c r="BZ18" s="353"/>
      <c r="CA18" s="353"/>
      <c r="CB18" s="353"/>
      <c r="CC18" s="353"/>
      <c r="CD18" s="353"/>
      <c r="CE18" s="353"/>
      <c r="CF18" s="353"/>
      <c r="CG18" s="353"/>
      <c r="CH18" s="353"/>
      <c r="CI18" s="353"/>
      <c r="CJ18" s="353"/>
      <c r="CK18" s="353"/>
      <c r="CL18" s="353"/>
      <c r="CM18" s="353"/>
      <c r="CN18" s="353"/>
      <c r="CO18" s="353"/>
      <c r="CP18" s="353"/>
      <c r="CQ18" s="353"/>
      <c r="CR18" s="353"/>
      <c r="CS18" s="353"/>
      <c r="CT18" s="353"/>
      <c r="CU18" s="353"/>
      <c r="CV18" s="353"/>
      <c r="CW18" s="353"/>
      <c r="CX18" s="353"/>
      <c r="CY18" s="353"/>
      <c r="CZ18" s="353"/>
      <c r="DA18" s="353"/>
      <c r="DB18" s="353"/>
      <c r="DC18" s="353"/>
      <c r="DD18" s="353"/>
      <c r="DE18" s="353"/>
      <c r="DF18" s="353"/>
      <c r="DG18" s="353"/>
      <c r="DH18" s="353"/>
      <c r="DI18" s="353"/>
      <c r="DJ18" s="353"/>
      <c r="DK18" s="353"/>
      <c r="DL18" s="353"/>
      <c r="DM18" s="353"/>
      <c r="DN18" s="353"/>
      <c r="DO18" s="353"/>
      <c r="DP18" s="353"/>
      <c r="DQ18" s="353"/>
      <c r="DR18" s="353"/>
      <c r="DS18" s="353"/>
      <c r="DT18" s="353"/>
      <c r="DU18" s="353"/>
      <c r="DV18" s="353"/>
      <c r="DW18" s="353"/>
      <c r="DX18" s="353"/>
      <c r="DY18" s="353"/>
      <c r="DZ18" s="353"/>
      <c r="EA18" s="353"/>
      <c r="EB18" s="353"/>
      <c r="EC18" s="353"/>
      <c r="ED18" s="353"/>
      <c r="EE18" s="353"/>
      <c r="EF18" s="353"/>
      <c r="EG18" s="353"/>
      <c r="EH18" s="353"/>
      <c r="EI18" s="353"/>
      <c r="EJ18" s="353"/>
      <c r="EK18" s="353"/>
      <c r="EL18" s="353"/>
      <c r="EM18" s="353"/>
      <c r="EN18" s="353"/>
      <c r="EO18" s="353"/>
      <c r="EP18" s="353"/>
      <c r="EQ18" s="353"/>
      <c r="ER18" s="353"/>
      <c r="ES18" s="353"/>
      <c r="ET18" s="353"/>
      <c r="EU18" s="353"/>
      <c r="EV18" s="353"/>
      <c r="EW18" s="353"/>
      <c r="EX18" s="353"/>
      <c r="EY18" s="353"/>
      <c r="EZ18" s="353"/>
      <c r="FA18" s="353"/>
      <c r="FB18" s="353"/>
      <c r="FC18" s="353"/>
      <c r="FD18" s="353"/>
      <c r="FE18" s="353"/>
      <c r="FF18" s="353"/>
      <c r="FG18" s="353"/>
      <c r="FH18" s="353"/>
      <c r="FI18" s="353"/>
      <c r="FJ18" s="353"/>
    </row>
    <row r="19" spans="1:166" s="178" customFormat="1" ht="42" customHeight="1">
      <c r="A19" s="363" t="s">
        <v>706</v>
      </c>
      <c r="B19" s="364">
        <f t="shared" si="2"/>
        <v>26804</v>
      </c>
      <c r="C19" s="365">
        <v>16136</v>
      </c>
      <c r="D19" s="365">
        <v>10668</v>
      </c>
      <c r="E19" s="365">
        <f t="shared" si="5"/>
        <v>44563</v>
      </c>
      <c r="F19" s="365">
        <f t="shared" si="6"/>
        <v>6283</v>
      </c>
      <c r="G19" s="365">
        <f t="shared" si="7"/>
        <v>3253</v>
      </c>
      <c r="H19" s="562">
        <f t="shared" si="8"/>
        <v>210</v>
      </c>
      <c r="I19" s="562">
        <v>0</v>
      </c>
      <c r="J19" s="365">
        <v>210</v>
      </c>
      <c r="K19" s="365">
        <f t="shared" si="9"/>
        <v>2554</v>
      </c>
      <c r="L19" s="365">
        <v>511</v>
      </c>
      <c r="M19" s="365">
        <v>829</v>
      </c>
      <c r="N19" s="365">
        <v>1214</v>
      </c>
      <c r="O19" s="365">
        <v>489</v>
      </c>
      <c r="P19" s="365">
        <f t="shared" si="10"/>
        <v>404</v>
      </c>
      <c r="Q19" s="365">
        <v>166</v>
      </c>
      <c r="R19" s="365">
        <v>0</v>
      </c>
      <c r="S19" s="365">
        <v>238</v>
      </c>
      <c r="T19" s="366">
        <v>0</v>
      </c>
      <c r="U19" s="367" t="s">
        <v>708</v>
      </c>
      <c r="V19" s="368" t="s">
        <v>706</v>
      </c>
      <c r="W19" s="365">
        <f t="shared" si="11"/>
        <v>937</v>
      </c>
      <c r="X19" s="556">
        <v>0</v>
      </c>
      <c r="Y19" s="556">
        <v>598</v>
      </c>
      <c r="Z19" s="556">
        <v>339</v>
      </c>
      <c r="AA19" s="365">
        <f t="shared" si="3"/>
        <v>1595</v>
      </c>
      <c r="AB19" s="558">
        <v>0</v>
      </c>
      <c r="AC19" s="558">
        <v>0</v>
      </c>
      <c r="AD19" s="558">
        <v>1595</v>
      </c>
      <c r="AE19" s="558">
        <v>94</v>
      </c>
      <c r="AF19" s="365">
        <f t="shared" si="12"/>
        <v>38280</v>
      </c>
      <c r="AG19" s="365">
        <f t="shared" si="4"/>
        <v>38280</v>
      </c>
      <c r="AH19" s="562">
        <v>8407</v>
      </c>
      <c r="AI19" s="562">
        <v>9172</v>
      </c>
      <c r="AJ19" s="562">
        <v>4888</v>
      </c>
      <c r="AK19" s="562">
        <v>15813</v>
      </c>
      <c r="AL19" s="561">
        <v>0</v>
      </c>
      <c r="AM19" s="369">
        <f t="shared" si="1"/>
        <v>0</v>
      </c>
      <c r="AN19" s="370" t="s">
        <v>708</v>
      </c>
      <c r="AO19" s="353"/>
      <c r="AP19" s="353"/>
      <c r="AQ19" s="353"/>
      <c r="AR19" s="353"/>
      <c r="AS19" s="353"/>
      <c r="AT19" s="353"/>
      <c r="AU19" s="353"/>
      <c r="AV19" s="353"/>
      <c r="AW19" s="353"/>
      <c r="AX19" s="353"/>
      <c r="AY19" s="353"/>
      <c r="AZ19" s="353"/>
      <c r="BA19" s="353"/>
      <c r="BB19" s="353"/>
      <c r="BC19" s="353"/>
      <c r="BD19" s="353"/>
      <c r="BE19" s="353"/>
      <c r="BF19" s="353"/>
      <c r="BG19" s="353"/>
      <c r="BH19" s="353"/>
      <c r="BI19" s="353"/>
      <c r="BJ19" s="353"/>
      <c r="BK19" s="353"/>
      <c r="BL19" s="353"/>
      <c r="BM19" s="353"/>
      <c r="BN19" s="353"/>
      <c r="BO19" s="353"/>
      <c r="BP19" s="353"/>
      <c r="BQ19" s="353"/>
      <c r="BR19" s="353"/>
      <c r="BS19" s="353"/>
      <c r="BT19" s="353"/>
      <c r="BU19" s="353"/>
      <c r="BV19" s="353"/>
      <c r="BW19" s="353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3"/>
      <c r="CI19" s="353"/>
      <c r="CJ19" s="353"/>
      <c r="CK19" s="353"/>
      <c r="CL19" s="353"/>
      <c r="CM19" s="353"/>
      <c r="CN19" s="353"/>
      <c r="CO19" s="353"/>
      <c r="CP19" s="353"/>
      <c r="CQ19" s="353"/>
      <c r="CR19" s="353"/>
      <c r="CS19" s="353"/>
      <c r="CT19" s="353"/>
      <c r="CU19" s="353"/>
      <c r="CV19" s="353"/>
      <c r="CW19" s="353"/>
      <c r="CX19" s="353"/>
      <c r="CY19" s="353"/>
      <c r="CZ19" s="353"/>
      <c r="DA19" s="353"/>
      <c r="DB19" s="353"/>
      <c r="DC19" s="353"/>
      <c r="DD19" s="353"/>
      <c r="DE19" s="353"/>
      <c r="DF19" s="353"/>
      <c r="DG19" s="353"/>
      <c r="DH19" s="353"/>
      <c r="DI19" s="353"/>
      <c r="DJ19" s="353"/>
      <c r="DK19" s="353"/>
      <c r="DL19" s="353"/>
      <c r="DM19" s="353"/>
      <c r="DN19" s="353"/>
      <c r="DO19" s="353"/>
      <c r="DP19" s="353"/>
      <c r="DQ19" s="353"/>
      <c r="DR19" s="353"/>
      <c r="DS19" s="353"/>
      <c r="DT19" s="353"/>
      <c r="DU19" s="353"/>
      <c r="DV19" s="353"/>
      <c r="DW19" s="353"/>
      <c r="DX19" s="353"/>
      <c r="DY19" s="353"/>
      <c r="DZ19" s="353"/>
      <c r="EA19" s="353"/>
      <c r="EB19" s="353"/>
      <c r="EC19" s="353"/>
      <c r="ED19" s="353"/>
      <c r="EE19" s="353"/>
      <c r="EF19" s="353"/>
      <c r="EG19" s="353"/>
      <c r="EH19" s="353"/>
      <c r="EI19" s="353"/>
      <c r="EJ19" s="353"/>
      <c r="EK19" s="353"/>
      <c r="EL19" s="353"/>
      <c r="EM19" s="353"/>
      <c r="EN19" s="353"/>
      <c r="EO19" s="353"/>
      <c r="EP19" s="353"/>
      <c r="EQ19" s="353"/>
      <c r="ER19" s="353"/>
      <c r="ES19" s="353"/>
      <c r="ET19" s="353"/>
      <c r="EU19" s="353"/>
      <c r="EV19" s="353"/>
      <c r="EW19" s="353"/>
      <c r="EX19" s="353"/>
      <c r="EY19" s="353"/>
      <c r="EZ19" s="353"/>
      <c r="FA19" s="353"/>
      <c r="FB19" s="353"/>
      <c r="FC19" s="353"/>
      <c r="FD19" s="353"/>
      <c r="FE19" s="353"/>
      <c r="FF19" s="353"/>
      <c r="FG19" s="353"/>
      <c r="FH19" s="353"/>
      <c r="FI19" s="353"/>
      <c r="FJ19" s="353"/>
    </row>
    <row r="20" spans="1:166" s="178" customFormat="1" ht="42" customHeight="1">
      <c r="A20" s="363" t="s">
        <v>32</v>
      </c>
      <c r="B20" s="364">
        <f t="shared" si="2"/>
        <v>3596</v>
      </c>
      <c r="C20" s="365">
        <v>0</v>
      </c>
      <c r="D20" s="365">
        <v>3596</v>
      </c>
      <c r="E20" s="365">
        <f t="shared" si="5"/>
        <v>34048</v>
      </c>
      <c r="F20" s="365">
        <f t="shared" si="6"/>
        <v>0</v>
      </c>
      <c r="G20" s="365">
        <f t="shared" si="7"/>
        <v>0</v>
      </c>
      <c r="H20" s="562">
        <f t="shared" si="8"/>
        <v>0</v>
      </c>
      <c r="I20" s="562">
        <v>0</v>
      </c>
      <c r="J20" s="365">
        <v>0</v>
      </c>
      <c r="K20" s="365">
        <f t="shared" si="9"/>
        <v>0</v>
      </c>
      <c r="L20" s="365">
        <v>0</v>
      </c>
      <c r="M20" s="365">
        <v>0</v>
      </c>
      <c r="N20" s="365">
        <v>0</v>
      </c>
      <c r="O20" s="365">
        <v>0</v>
      </c>
      <c r="P20" s="365">
        <f t="shared" si="10"/>
        <v>0</v>
      </c>
      <c r="Q20" s="365">
        <v>0</v>
      </c>
      <c r="R20" s="365">
        <v>0</v>
      </c>
      <c r="S20" s="365">
        <v>0</v>
      </c>
      <c r="T20" s="366">
        <v>0</v>
      </c>
      <c r="U20" s="367" t="s">
        <v>258</v>
      </c>
      <c r="V20" s="368" t="s">
        <v>32</v>
      </c>
      <c r="W20" s="365">
        <f t="shared" si="11"/>
        <v>0</v>
      </c>
      <c r="X20" s="556">
        <v>0</v>
      </c>
      <c r="Y20" s="556">
        <v>0</v>
      </c>
      <c r="Z20" s="556">
        <v>0</v>
      </c>
      <c r="AA20" s="365">
        <f t="shared" si="3"/>
        <v>0</v>
      </c>
      <c r="AB20" s="558">
        <v>0</v>
      </c>
      <c r="AC20" s="558">
        <v>0</v>
      </c>
      <c r="AD20" s="558">
        <v>0</v>
      </c>
      <c r="AE20" s="558">
        <v>0</v>
      </c>
      <c r="AF20" s="365">
        <f t="shared" si="12"/>
        <v>34048</v>
      </c>
      <c r="AG20" s="365">
        <f t="shared" si="4"/>
        <v>34048</v>
      </c>
      <c r="AH20" s="562">
        <v>9394</v>
      </c>
      <c r="AI20" s="562">
        <v>5370</v>
      </c>
      <c r="AJ20" s="562">
        <v>3896</v>
      </c>
      <c r="AK20" s="562">
        <v>15388</v>
      </c>
      <c r="AL20" s="561">
        <v>0</v>
      </c>
      <c r="AM20" s="369">
        <f t="shared" si="1"/>
        <v>0</v>
      </c>
      <c r="AN20" s="370" t="s">
        <v>33</v>
      </c>
      <c r="AO20" s="353"/>
      <c r="AP20" s="353"/>
      <c r="AQ20" s="353"/>
      <c r="AR20" s="353"/>
      <c r="AS20" s="353"/>
      <c r="AT20" s="353"/>
      <c r="AU20" s="353"/>
      <c r="AV20" s="353"/>
      <c r="AW20" s="353"/>
      <c r="AX20" s="353"/>
      <c r="AY20" s="353"/>
      <c r="AZ20" s="353"/>
      <c r="BA20" s="353"/>
      <c r="BB20" s="353"/>
      <c r="BC20" s="353"/>
      <c r="BD20" s="353"/>
      <c r="BE20" s="353"/>
      <c r="BF20" s="353"/>
      <c r="BG20" s="353"/>
      <c r="BH20" s="353"/>
      <c r="BI20" s="353"/>
      <c r="BJ20" s="353"/>
      <c r="BK20" s="353"/>
      <c r="BL20" s="353"/>
      <c r="BM20" s="353"/>
      <c r="BN20" s="353"/>
      <c r="BO20" s="353"/>
      <c r="BP20" s="353"/>
      <c r="BQ20" s="353"/>
      <c r="BR20" s="353"/>
      <c r="BS20" s="353"/>
      <c r="BT20" s="353"/>
      <c r="BU20" s="353"/>
      <c r="BV20" s="353"/>
      <c r="BW20" s="353"/>
      <c r="BX20" s="353"/>
      <c r="BY20" s="353"/>
      <c r="BZ20" s="353"/>
      <c r="CA20" s="353"/>
      <c r="CB20" s="353"/>
      <c r="CC20" s="353"/>
      <c r="CD20" s="353"/>
      <c r="CE20" s="353"/>
      <c r="CF20" s="353"/>
      <c r="CG20" s="353"/>
      <c r="CH20" s="353"/>
      <c r="CI20" s="353"/>
      <c r="CJ20" s="353"/>
      <c r="CK20" s="353"/>
      <c r="CL20" s="353"/>
      <c r="CM20" s="353"/>
      <c r="CN20" s="353"/>
      <c r="CO20" s="353"/>
      <c r="CP20" s="353"/>
      <c r="CQ20" s="353"/>
      <c r="CR20" s="353"/>
      <c r="CS20" s="353"/>
      <c r="CT20" s="353"/>
      <c r="CU20" s="353"/>
      <c r="CV20" s="353"/>
      <c r="CW20" s="353"/>
      <c r="CX20" s="353"/>
      <c r="CY20" s="353"/>
      <c r="CZ20" s="353"/>
      <c r="DA20" s="353"/>
      <c r="DB20" s="353"/>
      <c r="DC20" s="353"/>
      <c r="DD20" s="353"/>
      <c r="DE20" s="353"/>
      <c r="DF20" s="353"/>
      <c r="DG20" s="353"/>
      <c r="DH20" s="353"/>
      <c r="DI20" s="353"/>
      <c r="DJ20" s="353"/>
      <c r="DK20" s="353"/>
      <c r="DL20" s="353"/>
      <c r="DM20" s="353"/>
      <c r="DN20" s="353"/>
      <c r="DO20" s="353"/>
      <c r="DP20" s="353"/>
      <c r="DQ20" s="353"/>
      <c r="DR20" s="353"/>
      <c r="DS20" s="353"/>
      <c r="DT20" s="353"/>
      <c r="DU20" s="353"/>
      <c r="DV20" s="353"/>
      <c r="DW20" s="353"/>
      <c r="DX20" s="353"/>
      <c r="DY20" s="353"/>
      <c r="DZ20" s="353"/>
      <c r="EA20" s="353"/>
      <c r="EB20" s="353"/>
      <c r="EC20" s="353"/>
      <c r="ED20" s="353"/>
      <c r="EE20" s="353"/>
      <c r="EF20" s="353"/>
      <c r="EG20" s="353"/>
      <c r="EH20" s="353"/>
      <c r="EI20" s="353"/>
      <c r="EJ20" s="353"/>
      <c r="EK20" s="353"/>
      <c r="EL20" s="353"/>
      <c r="EM20" s="353"/>
      <c r="EN20" s="353"/>
      <c r="EO20" s="353"/>
      <c r="EP20" s="353"/>
      <c r="EQ20" s="353"/>
      <c r="ER20" s="353"/>
      <c r="ES20" s="353"/>
      <c r="ET20" s="353"/>
      <c r="EU20" s="353"/>
      <c r="EV20" s="353"/>
      <c r="EW20" s="353"/>
      <c r="EX20" s="353"/>
      <c r="EY20" s="353"/>
      <c r="EZ20" s="353"/>
      <c r="FA20" s="353"/>
      <c r="FB20" s="353"/>
      <c r="FC20" s="353"/>
      <c r="FD20" s="353"/>
      <c r="FE20" s="353"/>
      <c r="FF20" s="353"/>
      <c r="FG20" s="353"/>
      <c r="FH20" s="353"/>
      <c r="FI20" s="353"/>
      <c r="FJ20" s="353"/>
    </row>
    <row r="21" spans="1:166" s="178" customFormat="1" ht="42" customHeight="1">
      <c r="A21" s="363" t="s">
        <v>34</v>
      </c>
      <c r="B21" s="364">
        <f t="shared" si="2"/>
        <v>3482</v>
      </c>
      <c r="C21" s="365">
        <v>0</v>
      </c>
      <c r="D21" s="365">
        <v>3482</v>
      </c>
      <c r="E21" s="365">
        <f t="shared" si="5"/>
        <v>37869</v>
      </c>
      <c r="F21" s="365">
        <f t="shared" si="6"/>
        <v>0</v>
      </c>
      <c r="G21" s="365">
        <f t="shared" si="7"/>
        <v>0</v>
      </c>
      <c r="H21" s="562">
        <f t="shared" si="8"/>
        <v>0</v>
      </c>
      <c r="I21" s="562">
        <v>0</v>
      </c>
      <c r="J21" s="365">
        <v>0</v>
      </c>
      <c r="K21" s="365">
        <f t="shared" si="9"/>
        <v>0</v>
      </c>
      <c r="L21" s="365">
        <v>0</v>
      </c>
      <c r="M21" s="365">
        <v>0</v>
      </c>
      <c r="N21" s="365">
        <v>0</v>
      </c>
      <c r="O21" s="365">
        <v>0</v>
      </c>
      <c r="P21" s="365">
        <f t="shared" si="10"/>
        <v>0</v>
      </c>
      <c r="Q21" s="365">
        <v>0</v>
      </c>
      <c r="R21" s="365">
        <v>0</v>
      </c>
      <c r="S21" s="365">
        <v>0</v>
      </c>
      <c r="T21" s="366">
        <v>0</v>
      </c>
      <c r="U21" s="367" t="s">
        <v>35</v>
      </c>
      <c r="V21" s="368" t="s">
        <v>34</v>
      </c>
      <c r="W21" s="365">
        <f t="shared" si="11"/>
        <v>0</v>
      </c>
      <c r="X21" s="556">
        <v>0</v>
      </c>
      <c r="Y21" s="556">
        <v>0</v>
      </c>
      <c r="Z21" s="556">
        <v>0</v>
      </c>
      <c r="AA21" s="365">
        <f t="shared" si="3"/>
        <v>0</v>
      </c>
      <c r="AB21" s="558">
        <v>0</v>
      </c>
      <c r="AC21" s="558">
        <v>0</v>
      </c>
      <c r="AD21" s="558">
        <v>0</v>
      </c>
      <c r="AE21" s="558">
        <v>0</v>
      </c>
      <c r="AF21" s="365">
        <f t="shared" si="12"/>
        <v>37869</v>
      </c>
      <c r="AG21" s="365">
        <f t="shared" si="4"/>
        <v>37869</v>
      </c>
      <c r="AH21" s="562">
        <v>8590</v>
      </c>
      <c r="AI21" s="562">
        <v>8832</v>
      </c>
      <c r="AJ21" s="562">
        <v>6390</v>
      </c>
      <c r="AK21" s="562">
        <v>14057</v>
      </c>
      <c r="AL21" s="561">
        <v>0</v>
      </c>
      <c r="AM21" s="369">
        <f t="shared" si="1"/>
        <v>0</v>
      </c>
      <c r="AN21" s="370" t="s">
        <v>35</v>
      </c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53"/>
      <c r="CG21" s="353"/>
      <c r="CH21" s="353"/>
      <c r="CI21" s="353"/>
      <c r="CJ21" s="353"/>
      <c r="CK21" s="353"/>
      <c r="CL21" s="353"/>
      <c r="CM21" s="353"/>
      <c r="CN21" s="353"/>
      <c r="CO21" s="353"/>
      <c r="CP21" s="353"/>
      <c r="CQ21" s="353"/>
      <c r="CR21" s="353"/>
      <c r="CS21" s="353"/>
      <c r="CT21" s="353"/>
      <c r="CU21" s="353"/>
      <c r="CV21" s="353"/>
      <c r="CW21" s="353"/>
      <c r="CX21" s="353"/>
      <c r="CY21" s="353"/>
      <c r="CZ21" s="353"/>
      <c r="DA21" s="353"/>
      <c r="DB21" s="353"/>
      <c r="DC21" s="353"/>
      <c r="DD21" s="353"/>
      <c r="DE21" s="353"/>
      <c r="DF21" s="353"/>
      <c r="DG21" s="353"/>
      <c r="DH21" s="353"/>
      <c r="DI21" s="353"/>
      <c r="DJ21" s="353"/>
      <c r="DK21" s="353"/>
      <c r="DL21" s="353"/>
      <c r="DM21" s="353"/>
      <c r="DN21" s="353"/>
      <c r="DO21" s="353"/>
      <c r="DP21" s="353"/>
      <c r="DQ21" s="353"/>
      <c r="DR21" s="353"/>
      <c r="DS21" s="353"/>
      <c r="DT21" s="353"/>
      <c r="DU21" s="353"/>
      <c r="DV21" s="353"/>
      <c r="DW21" s="353"/>
      <c r="DX21" s="353"/>
      <c r="DY21" s="353"/>
      <c r="DZ21" s="353"/>
      <c r="EA21" s="353"/>
      <c r="EB21" s="353"/>
      <c r="EC21" s="353"/>
      <c r="ED21" s="353"/>
      <c r="EE21" s="353"/>
      <c r="EF21" s="353"/>
      <c r="EG21" s="353"/>
      <c r="EH21" s="353"/>
      <c r="EI21" s="353"/>
      <c r="EJ21" s="353"/>
      <c r="EK21" s="353"/>
      <c r="EL21" s="353"/>
      <c r="EM21" s="353"/>
      <c r="EN21" s="353"/>
      <c r="EO21" s="353"/>
      <c r="EP21" s="353"/>
      <c r="EQ21" s="353"/>
      <c r="ER21" s="353"/>
      <c r="ES21" s="353"/>
      <c r="ET21" s="353"/>
      <c r="EU21" s="353"/>
      <c r="EV21" s="353"/>
      <c r="EW21" s="353"/>
      <c r="EX21" s="353"/>
      <c r="EY21" s="353"/>
      <c r="EZ21" s="353"/>
      <c r="FA21" s="353"/>
      <c r="FB21" s="353"/>
      <c r="FC21" s="353"/>
      <c r="FD21" s="353"/>
      <c r="FE21" s="353"/>
      <c r="FF21" s="353"/>
      <c r="FG21" s="353"/>
      <c r="FH21" s="353"/>
      <c r="FI21" s="353"/>
      <c r="FJ21" s="353"/>
    </row>
    <row r="22" spans="1:166" s="178" customFormat="1" ht="42" customHeight="1">
      <c r="A22" s="363" t="s">
        <v>36</v>
      </c>
      <c r="B22" s="364">
        <f t="shared" si="2"/>
        <v>3066</v>
      </c>
      <c r="C22" s="365">
        <v>0</v>
      </c>
      <c r="D22" s="365">
        <v>3066</v>
      </c>
      <c r="E22" s="365">
        <f t="shared" si="5"/>
        <v>54904</v>
      </c>
      <c r="F22" s="365">
        <f t="shared" si="6"/>
        <v>0</v>
      </c>
      <c r="G22" s="365">
        <f t="shared" si="7"/>
        <v>0</v>
      </c>
      <c r="H22" s="562">
        <f t="shared" si="8"/>
        <v>0</v>
      </c>
      <c r="I22" s="562">
        <v>0</v>
      </c>
      <c r="J22" s="365">
        <v>0</v>
      </c>
      <c r="K22" s="365">
        <f t="shared" si="9"/>
        <v>0</v>
      </c>
      <c r="L22" s="365">
        <v>0</v>
      </c>
      <c r="M22" s="365">
        <v>0</v>
      </c>
      <c r="N22" s="365">
        <v>0</v>
      </c>
      <c r="O22" s="365">
        <v>0</v>
      </c>
      <c r="P22" s="365">
        <f t="shared" si="10"/>
        <v>0</v>
      </c>
      <c r="Q22" s="365">
        <v>0</v>
      </c>
      <c r="R22" s="365">
        <v>0</v>
      </c>
      <c r="S22" s="365">
        <v>0</v>
      </c>
      <c r="T22" s="366">
        <v>0</v>
      </c>
      <c r="U22" s="367" t="s">
        <v>37</v>
      </c>
      <c r="V22" s="368" t="s">
        <v>36</v>
      </c>
      <c r="W22" s="365">
        <f t="shared" si="11"/>
        <v>0</v>
      </c>
      <c r="X22" s="556">
        <v>0</v>
      </c>
      <c r="Y22" s="556">
        <v>0</v>
      </c>
      <c r="Z22" s="556">
        <v>0</v>
      </c>
      <c r="AA22" s="365">
        <f t="shared" si="3"/>
        <v>0</v>
      </c>
      <c r="AB22" s="558">
        <v>0</v>
      </c>
      <c r="AC22" s="558">
        <v>0</v>
      </c>
      <c r="AD22" s="558">
        <v>0</v>
      </c>
      <c r="AE22" s="558">
        <v>0</v>
      </c>
      <c r="AF22" s="365">
        <f t="shared" si="12"/>
        <v>54904</v>
      </c>
      <c r="AG22" s="365">
        <f t="shared" si="4"/>
        <v>54904</v>
      </c>
      <c r="AH22" s="562">
        <v>2711</v>
      </c>
      <c r="AI22" s="562">
        <v>8842</v>
      </c>
      <c r="AJ22" s="562">
        <v>15819</v>
      </c>
      <c r="AK22" s="562">
        <v>27532</v>
      </c>
      <c r="AL22" s="561">
        <v>0</v>
      </c>
      <c r="AM22" s="369">
        <f t="shared" si="1"/>
        <v>0</v>
      </c>
      <c r="AN22" s="370" t="s">
        <v>37</v>
      </c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3"/>
      <c r="BI22" s="353"/>
      <c r="BJ22" s="353"/>
      <c r="BK22" s="353"/>
      <c r="BL22" s="353"/>
      <c r="BM22" s="353"/>
      <c r="BN22" s="353"/>
      <c r="BO22" s="353"/>
      <c r="BP22" s="353"/>
      <c r="BQ22" s="353"/>
      <c r="BR22" s="353"/>
      <c r="BS22" s="353"/>
      <c r="BT22" s="353"/>
      <c r="BU22" s="353"/>
      <c r="BV22" s="353"/>
      <c r="BW22" s="353"/>
      <c r="BX22" s="353"/>
      <c r="BY22" s="353"/>
      <c r="BZ22" s="353"/>
      <c r="CA22" s="353"/>
      <c r="CB22" s="353"/>
      <c r="CC22" s="353"/>
      <c r="CD22" s="353"/>
      <c r="CE22" s="353"/>
      <c r="CF22" s="353"/>
      <c r="CG22" s="353"/>
      <c r="CH22" s="353"/>
      <c r="CI22" s="353"/>
      <c r="CJ22" s="353"/>
      <c r="CK22" s="353"/>
      <c r="CL22" s="353"/>
      <c r="CM22" s="353"/>
      <c r="CN22" s="353"/>
      <c r="CO22" s="353"/>
      <c r="CP22" s="353"/>
      <c r="CQ22" s="353"/>
      <c r="CR22" s="353"/>
      <c r="CS22" s="353"/>
      <c r="CT22" s="353"/>
      <c r="CU22" s="353"/>
      <c r="CV22" s="353"/>
      <c r="CW22" s="353"/>
      <c r="CX22" s="353"/>
      <c r="CY22" s="353"/>
      <c r="CZ22" s="353"/>
      <c r="DA22" s="353"/>
      <c r="DB22" s="353"/>
      <c r="DC22" s="353"/>
      <c r="DD22" s="353"/>
      <c r="DE22" s="353"/>
      <c r="DF22" s="353"/>
      <c r="DG22" s="353"/>
      <c r="DH22" s="353"/>
      <c r="DI22" s="353"/>
      <c r="DJ22" s="353"/>
      <c r="DK22" s="353"/>
      <c r="DL22" s="353"/>
      <c r="DM22" s="353"/>
      <c r="DN22" s="353"/>
      <c r="DO22" s="353"/>
      <c r="DP22" s="353"/>
      <c r="DQ22" s="353"/>
      <c r="DR22" s="353"/>
      <c r="DS22" s="353"/>
      <c r="DT22" s="353"/>
      <c r="DU22" s="353"/>
      <c r="DV22" s="353"/>
      <c r="DW22" s="353"/>
      <c r="DX22" s="353"/>
      <c r="DY22" s="353"/>
      <c r="DZ22" s="353"/>
      <c r="EA22" s="353"/>
      <c r="EB22" s="353"/>
      <c r="EC22" s="353"/>
      <c r="ED22" s="353"/>
      <c r="EE22" s="353"/>
      <c r="EF22" s="353"/>
      <c r="EG22" s="353"/>
      <c r="EH22" s="353"/>
      <c r="EI22" s="353"/>
      <c r="EJ22" s="353"/>
      <c r="EK22" s="353"/>
      <c r="EL22" s="353"/>
      <c r="EM22" s="353"/>
      <c r="EN22" s="353"/>
      <c r="EO22" s="353"/>
      <c r="EP22" s="353"/>
      <c r="EQ22" s="353"/>
      <c r="ER22" s="353"/>
      <c r="ES22" s="353"/>
      <c r="ET22" s="353"/>
      <c r="EU22" s="353"/>
      <c r="EV22" s="353"/>
      <c r="EW22" s="353"/>
      <c r="EX22" s="353"/>
      <c r="EY22" s="353"/>
      <c r="EZ22" s="353"/>
      <c r="FA22" s="353"/>
      <c r="FB22" s="353"/>
      <c r="FC22" s="353"/>
      <c r="FD22" s="353"/>
      <c r="FE22" s="353"/>
      <c r="FF22" s="353"/>
      <c r="FG22" s="353"/>
      <c r="FH22" s="353"/>
      <c r="FI22" s="353"/>
      <c r="FJ22" s="353"/>
    </row>
    <row r="23" spans="1:166" s="178" customFormat="1" ht="42" customHeight="1">
      <c r="A23" s="363" t="s">
        <v>38</v>
      </c>
      <c r="B23" s="364">
        <f t="shared" si="2"/>
        <v>2534</v>
      </c>
      <c r="C23" s="365">
        <v>0</v>
      </c>
      <c r="D23" s="365">
        <v>2534</v>
      </c>
      <c r="E23" s="365">
        <f t="shared" si="5"/>
        <v>30828</v>
      </c>
      <c r="F23" s="365">
        <f t="shared" si="6"/>
        <v>0</v>
      </c>
      <c r="G23" s="365">
        <f t="shared" si="7"/>
        <v>0</v>
      </c>
      <c r="H23" s="562">
        <f t="shared" si="8"/>
        <v>0</v>
      </c>
      <c r="I23" s="562">
        <v>0</v>
      </c>
      <c r="J23" s="365">
        <v>0</v>
      </c>
      <c r="K23" s="365">
        <f t="shared" si="9"/>
        <v>0</v>
      </c>
      <c r="L23" s="365">
        <v>0</v>
      </c>
      <c r="M23" s="365">
        <v>0</v>
      </c>
      <c r="N23" s="365">
        <v>0</v>
      </c>
      <c r="O23" s="365">
        <v>0</v>
      </c>
      <c r="P23" s="365">
        <f t="shared" si="10"/>
        <v>0</v>
      </c>
      <c r="Q23" s="365">
        <v>0</v>
      </c>
      <c r="R23" s="365">
        <v>0</v>
      </c>
      <c r="S23" s="365">
        <v>0</v>
      </c>
      <c r="T23" s="366">
        <v>0</v>
      </c>
      <c r="U23" s="367" t="s">
        <v>39</v>
      </c>
      <c r="V23" s="368" t="s">
        <v>38</v>
      </c>
      <c r="W23" s="365">
        <f t="shared" si="11"/>
        <v>0</v>
      </c>
      <c r="X23" s="556">
        <v>0</v>
      </c>
      <c r="Y23" s="556">
        <v>0</v>
      </c>
      <c r="Z23" s="556">
        <v>0</v>
      </c>
      <c r="AA23" s="365">
        <f t="shared" si="3"/>
        <v>0</v>
      </c>
      <c r="AB23" s="558">
        <v>0</v>
      </c>
      <c r="AC23" s="558">
        <v>0</v>
      </c>
      <c r="AD23" s="558">
        <v>0</v>
      </c>
      <c r="AE23" s="558">
        <v>0</v>
      </c>
      <c r="AF23" s="365">
        <f t="shared" si="12"/>
        <v>30828</v>
      </c>
      <c r="AG23" s="365">
        <f t="shared" si="4"/>
        <v>30828</v>
      </c>
      <c r="AH23" s="562">
        <v>14158</v>
      </c>
      <c r="AI23" s="562">
        <v>4105</v>
      </c>
      <c r="AJ23" s="562">
        <v>1457</v>
      </c>
      <c r="AK23" s="562">
        <v>11108</v>
      </c>
      <c r="AL23" s="561">
        <v>0</v>
      </c>
      <c r="AM23" s="369">
        <f t="shared" si="1"/>
        <v>0</v>
      </c>
      <c r="AN23" s="370" t="s">
        <v>39</v>
      </c>
      <c r="AO23" s="353"/>
      <c r="AQ23" s="353"/>
      <c r="AR23" s="353"/>
      <c r="AS23" s="353"/>
      <c r="AT23" s="353"/>
      <c r="AU23" s="353"/>
      <c r="AV23" s="353"/>
      <c r="AW23" s="353"/>
      <c r="AX23" s="353"/>
      <c r="AY23" s="353"/>
      <c r="AZ23" s="353"/>
      <c r="BA23" s="353"/>
      <c r="BB23" s="353"/>
      <c r="BC23" s="353"/>
      <c r="BD23" s="353"/>
      <c r="BE23" s="353"/>
      <c r="BF23" s="353"/>
      <c r="BG23" s="353"/>
      <c r="BH23" s="353"/>
      <c r="BI23" s="353"/>
      <c r="BJ23" s="353"/>
      <c r="BK23" s="353"/>
      <c r="BL23" s="353"/>
      <c r="BM23" s="353"/>
      <c r="BN23" s="353"/>
      <c r="BO23" s="353"/>
      <c r="BP23" s="353"/>
      <c r="BQ23" s="353"/>
      <c r="BR23" s="353"/>
      <c r="BS23" s="353"/>
      <c r="BT23" s="353"/>
      <c r="BU23" s="353"/>
      <c r="BV23" s="353"/>
      <c r="BW23" s="353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3"/>
      <c r="CI23" s="353"/>
      <c r="CJ23" s="353"/>
      <c r="CK23" s="353"/>
      <c r="CL23" s="353"/>
      <c r="CM23" s="353"/>
      <c r="CN23" s="353"/>
      <c r="CO23" s="353"/>
      <c r="CP23" s="353"/>
      <c r="CQ23" s="353"/>
      <c r="CR23" s="353"/>
      <c r="CS23" s="353"/>
      <c r="CT23" s="353"/>
      <c r="CU23" s="353"/>
      <c r="CV23" s="353"/>
      <c r="CW23" s="353"/>
      <c r="CX23" s="353"/>
      <c r="CY23" s="353"/>
      <c r="CZ23" s="353"/>
      <c r="DA23" s="353"/>
      <c r="DB23" s="353"/>
      <c r="DC23" s="353"/>
      <c r="DD23" s="353"/>
      <c r="DE23" s="353"/>
      <c r="DF23" s="353"/>
      <c r="DG23" s="353"/>
      <c r="DH23" s="353"/>
      <c r="DI23" s="353"/>
      <c r="DJ23" s="353"/>
      <c r="DK23" s="353"/>
      <c r="DL23" s="353"/>
      <c r="DM23" s="353"/>
      <c r="DN23" s="353"/>
      <c r="DO23" s="353"/>
      <c r="DP23" s="353"/>
      <c r="DQ23" s="353"/>
      <c r="DR23" s="353"/>
      <c r="DS23" s="353"/>
      <c r="DT23" s="353"/>
      <c r="DU23" s="353"/>
      <c r="DV23" s="353"/>
      <c r="DW23" s="353"/>
      <c r="DX23" s="353"/>
      <c r="DY23" s="353"/>
      <c r="DZ23" s="353"/>
      <c r="EA23" s="353"/>
      <c r="EB23" s="353"/>
      <c r="EC23" s="353"/>
      <c r="ED23" s="353"/>
      <c r="EE23" s="353"/>
      <c r="EF23" s="353"/>
      <c r="EG23" s="353"/>
      <c r="EH23" s="353"/>
      <c r="EI23" s="353"/>
      <c r="EJ23" s="353"/>
      <c r="EK23" s="353"/>
      <c r="EL23" s="353"/>
      <c r="EM23" s="353"/>
      <c r="EN23" s="353"/>
      <c r="EO23" s="353"/>
      <c r="EP23" s="353"/>
      <c r="EQ23" s="353"/>
      <c r="ER23" s="353"/>
      <c r="ES23" s="353"/>
      <c r="ET23" s="353"/>
      <c r="EU23" s="353"/>
      <c r="EV23" s="353"/>
      <c r="EW23" s="353"/>
      <c r="EX23" s="353"/>
      <c r="EY23" s="353"/>
      <c r="EZ23" s="353"/>
      <c r="FA23" s="353"/>
      <c r="FB23" s="353"/>
      <c r="FC23" s="353"/>
      <c r="FD23" s="353"/>
      <c r="FE23" s="353"/>
      <c r="FF23" s="353"/>
      <c r="FG23" s="353"/>
      <c r="FH23" s="353"/>
      <c r="FI23" s="353"/>
      <c r="FJ23" s="353"/>
    </row>
    <row r="24" spans="1:166" s="178" customFormat="1" ht="42" customHeight="1">
      <c r="A24" s="363" t="s">
        <v>40</v>
      </c>
      <c r="B24" s="364">
        <f t="shared" si="2"/>
        <v>2240</v>
      </c>
      <c r="C24" s="365">
        <v>0</v>
      </c>
      <c r="D24" s="365">
        <v>2240</v>
      </c>
      <c r="E24" s="365">
        <f t="shared" si="5"/>
        <v>29360</v>
      </c>
      <c r="F24" s="365">
        <f t="shared" si="6"/>
        <v>1934</v>
      </c>
      <c r="G24" s="365">
        <f t="shared" si="7"/>
        <v>248</v>
      </c>
      <c r="H24" s="562">
        <f t="shared" si="8"/>
        <v>0</v>
      </c>
      <c r="I24" s="562">
        <v>0</v>
      </c>
      <c r="J24" s="365">
        <v>0</v>
      </c>
      <c r="K24" s="365">
        <f t="shared" si="9"/>
        <v>248</v>
      </c>
      <c r="L24" s="365">
        <v>0</v>
      </c>
      <c r="M24" s="365">
        <v>248</v>
      </c>
      <c r="N24" s="365">
        <v>0</v>
      </c>
      <c r="O24" s="365">
        <v>0</v>
      </c>
      <c r="P24" s="365">
        <f t="shared" si="10"/>
        <v>17</v>
      </c>
      <c r="Q24" s="365">
        <v>0</v>
      </c>
      <c r="R24" s="365">
        <v>17</v>
      </c>
      <c r="S24" s="365">
        <v>0</v>
      </c>
      <c r="T24" s="366">
        <v>0</v>
      </c>
      <c r="U24" s="367" t="s">
        <v>41</v>
      </c>
      <c r="V24" s="368" t="s">
        <v>40</v>
      </c>
      <c r="W24" s="365">
        <f t="shared" si="11"/>
        <v>0</v>
      </c>
      <c r="X24" s="556">
        <v>0</v>
      </c>
      <c r="Y24" s="556">
        <v>0</v>
      </c>
      <c r="Z24" s="556">
        <v>0</v>
      </c>
      <c r="AA24" s="365">
        <f t="shared" si="3"/>
        <v>1669</v>
      </c>
      <c r="AB24" s="558">
        <v>0</v>
      </c>
      <c r="AC24" s="558">
        <v>0</v>
      </c>
      <c r="AD24" s="558">
        <v>1669</v>
      </c>
      <c r="AE24" s="558">
        <v>0</v>
      </c>
      <c r="AF24" s="365">
        <f t="shared" si="12"/>
        <v>27426</v>
      </c>
      <c r="AG24" s="365">
        <f t="shared" si="4"/>
        <v>27426</v>
      </c>
      <c r="AH24" s="562">
        <v>7977</v>
      </c>
      <c r="AI24" s="562">
        <v>6337</v>
      </c>
      <c r="AJ24" s="562">
        <v>3280</v>
      </c>
      <c r="AK24" s="562">
        <v>9832</v>
      </c>
      <c r="AL24" s="561">
        <v>0</v>
      </c>
      <c r="AM24" s="369">
        <f t="shared" si="1"/>
        <v>0</v>
      </c>
      <c r="AN24" s="370" t="s">
        <v>41</v>
      </c>
      <c r="AO24" s="353"/>
      <c r="AQ24" s="353"/>
      <c r="AR24" s="353"/>
      <c r="AS24" s="353"/>
      <c r="AT24" s="353"/>
      <c r="AU24" s="353"/>
      <c r="AV24" s="353"/>
      <c r="AW24" s="353"/>
      <c r="AX24" s="353"/>
      <c r="AY24" s="353"/>
      <c r="AZ24" s="353"/>
      <c r="BA24" s="353"/>
      <c r="BB24" s="353"/>
      <c r="BC24" s="353"/>
      <c r="BD24" s="353"/>
      <c r="BE24" s="353"/>
      <c r="BF24" s="353"/>
      <c r="BG24" s="353"/>
      <c r="BH24" s="353"/>
      <c r="BI24" s="353"/>
      <c r="BJ24" s="353"/>
      <c r="BK24" s="353"/>
      <c r="BL24" s="353"/>
      <c r="BM24" s="353"/>
      <c r="BN24" s="353"/>
      <c r="BO24" s="353"/>
      <c r="BP24" s="353"/>
      <c r="BQ24" s="353"/>
      <c r="BR24" s="353"/>
      <c r="BS24" s="353"/>
      <c r="BT24" s="353"/>
      <c r="BU24" s="353"/>
      <c r="BV24" s="353"/>
      <c r="BW24" s="353"/>
      <c r="BX24" s="353"/>
      <c r="BY24" s="353"/>
      <c r="BZ24" s="353"/>
      <c r="CA24" s="353"/>
      <c r="CB24" s="353"/>
      <c r="CC24" s="353"/>
      <c r="CD24" s="353"/>
      <c r="CE24" s="353"/>
      <c r="CF24" s="353"/>
      <c r="CG24" s="353"/>
      <c r="CH24" s="353"/>
      <c r="CI24" s="353"/>
      <c r="CJ24" s="353"/>
      <c r="CK24" s="353"/>
      <c r="CL24" s="353"/>
      <c r="CM24" s="353"/>
      <c r="CN24" s="353"/>
      <c r="CO24" s="353"/>
      <c r="CP24" s="353"/>
      <c r="CQ24" s="353"/>
      <c r="CR24" s="353"/>
      <c r="CS24" s="353"/>
      <c r="CT24" s="353"/>
      <c r="CU24" s="353"/>
      <c r="CV24" s="353"/>
      <c r="CW24" s="353"/>
      <c r="CX24" s="353"/>
      <c r="CY24" s="353"/>
      <c r="CZ24" s="353"/>
      <c r="DA24" s="353"/>
      <c r="DB24" s="353"/>
      <c r="DC24" s="353"/>
      <c r="DD24" s="353"/>
      <c r="DE24" s="353"/>
      <c r="DF24" s="353"/>
      <c r="DG24" s="353"/>
      <c r="DH24" s="353"/>
      <c r="DI24" s="353"/>
      <c r="DJ24" s="353"/>
      <c r="DK24" s="353"/>
      <c r="DL24" s="353"/>
      <c r="DM24" s="353"/>
      <c r="DN24" s="353"/>
      <c r="DO24" s="353"/>
      <c r="DP24" s="353"/>
      <c r="DQ24" s="353"/>
      <c r="DR24" s="353"/>
      <c r="DS24" s="353"/>
      <c r="DT24" s="353"/>
      <c r="DU24" s="353"/>
      <c r="DV24" s="353"/>
      <c r="DW24" s="353"/>
      <c r="DX24" s="353"/>
      <c r="DY24" s="353"/>
      <c r="DZ24" s="353"/>
      <c r="EA24" s="353"/>
      <c r="EB24" s="353"/>
      <c r="EC24" s="353"/>
      <c r="ED24" s="353"/>
      <c r="EE24" s="353"/>
      <c r="EF24" s="353"/>
      <c r="EG24" s="353"/>
      <c r="EH24" s="353"/>
      <c r="EI24" s="353"/>
      <c r="EJ24" s="353"/>
      <c r="EK24" s="353"/>
      <c r="EL24" s="353"/>
      <c r="EM24" s="353"/>
      <c r="EN24" s="353"/>
      <c r="EO24" s="353"/>
      <c r="EP24" s="353"/>
      <c r="EQ24" s="353"/>
      <c r="ER24" s="353"/>
      <c r="ES24" s="353"/>
      <c r="ET24" s="353"/>
      <c r="EU24" s="353"/>
      <c r="EV24" s="353"/>
      <c r="EW24" s="353"/>
      <c r="EX24" s="353"/>
      <c r="EY24" s="353"/>
      <c r="EZ24" s="353"/>
      <c r="FA24" s="353"/>
      <c r="FB24" s="353"/>
      <c r="FC24" s="353"/>
      <c r="FD24" s="353"/>
      <c r="FE24" s="353"/>
      <c r="FF24" s="353"/>
      <c r="FG24" s="353"/>
      <c r="FH24" s="353"/>
      <c r="FI24" s="353"/>
      <c r="FJ24" s="353"/>
    </row>
    <row r="25" spans="1:166" s="178" customFormat="1" ht="42" customHeight="1">
      <c r="A25" s="363" t="s">
        <v>42</v>
      </c>
      <c r="B25" s="364">
        <f t="shared" si="2"/>
        <v>3421</v>
      </c>
      <c r="C25" s="365">
        <v>0</v>
      </c>
      <c r="D25" s="365">
        <v>3421</v>
      </c>
      <c r="E25" s="365">
        <f t="shared" si="5"/>
        <v>84940</v>
      </c>
      <c r="F25" s="365">
        <f t="shared" si="6"/>
        <v>0</v>
      </c>
      <c r="G25" s="365">
        <f t="shared" si="7"/>
        <v>0</v>
      </c>
      <c r="H25" s="562">
        <f t="shared" si="8"/>
        <v>0</v>
      </c>
      <c r="I25" s="562">
        <v>0</v>
      </c>
      <c r="J25" s="365">
        <v>0</v>
      </c>
      <c r="K25" s="365">
        <f t="shared" si="9"/>
        <v>0</v>
      </c>
      <c r="L25" s="365">
        <v>0</v>
      </c>
      <c r="M25" s="365">
        <v>0</v>
      </c>
      <c r="N25" s="365">
        <v>0</v>
      </c>
      <c r="O25" s="365">
        <v>0</v>
      </c>
      <c r="P25" s="365">
        <f t="shared" si="10"/>
        <v>0</v>
      </c>
      <c r="Q25" s="365">
        <v>0</v>
      </c>
      <c r="R25" s="365">
        <v>0</v>
      </c>
      <c r="S25" s="365">
        <v>0</v>
      </c>
      <c r="T25" s="366">
        <v>0</v>
      </c>
      <c r="U25" s="367" t="s">
        <v>43</v>
      </c>
      <c r="V25" s="368" t="s">
        <v>42</v>
      </c>
      <c r="W25" s="365">
        <f t="shared" si="11"/>
        <v>0</v>
      </c>
      <c r="X25" s="556">
        <v>0</v>
      </c>
      <c r="Y25" s="556">
        <v>0</v>
      </c>
      <c r="Z25" s="556">
        <v>0</v>
      </c>
      <c r="AA25" s="365">
        <f t="shared" si="3"/>
        <v>0</v>
      </c>
      <c r="AB25" s="558">
        <v>0</v>
      </c>
      <c r="AC25" s="558">
        <v>0</v>
      </c>
      <c r="AD25" s="558">
        <v>0</v>
      </c>
      <c r="AE25" s="558">
        <v>0</v>
      </c>
      <c r="AF25" s="365">
        <f t="shared" si="12"/>
        <v>84940</v>
      </c>
      <c r="AG25" s="365">
        <f t="shared" si="4"/>
        <v>55224</v>
      </c>
      <c r="AH25" s="562">
        <v>6029</v>
      </c>
      <c r="AI25" s="562">
        <v>11151</v>
      </c>
      <c r="AJ25" s="562">
        <v>4416</v>
      </c>
      <c r="AK25" s="562">
        <v>33628</v>
      </c>
      <c r="AL25" s="561">
        <v>29716</v>
      </c>
      <c r="AM25" s="369">
        <f t="shared" si="1"/>
        <v>53.809937708242792</v>
      </c>
      <c r="AN25" s="370" t="s">
        <v>43</v>
      </c>
      <c r="AO25" s="353"/>
      <c r="AP25" s="32"/>
      <c r="AQ25" s="353"/>
      <c r="AR25" s="353"/>
      <c r="AS25" s="353"/>
      <c r="AT25" s="353"/>
      <c r="AU25" s="353"/>
      <c r="AV25" s="353"/>
      <c r="AW25" s="353"/>
      <c r="AX25" s="353"/>
      <c r="AY25" s="353"/>
      <c r="AZ25" s="353"/>
      <c r="BA25" s="353"/>
      <c r="BB25" s="353"/>
      <c r="BC25" s="353"/>
      <c r="BD25" s="353"/>
      <c r="BE25" s="353"/>
      <c r="BF25" s="353"/>
      <c r="BG25" s="353"/>
      <c r="BH25" s="353"/>
      <c r="BI25" s="353"/>
      <c r="BJ25" s="353"/>
      <c r="BK25" s="353"/>
      <c r="BL25" s="353"/>
      <c r="BM25" s="353"/>
      <c r="BN25" s="353"/>
      <c r="BO25" s="353"/>
      <c r="BP25" s="353"/>
      <c r="BQ25" s="353"/>
      <c r="BR25" s="353"/>
      <c r="BS25" s="353"/>
      <c r="BT25" s="353"/>
      <c r="BU25" s="353"/>
      <c r="BV25" s="353"/>
      <c r="BW25" s="353"/>
      <c r="BX25" s="353"/>
      <c r="BY25" s="353"/>
      <c r="BZ25" s="353"/>
      <c r="CA25" s="353"/>
      <c r="CB25" s="353"/>
      <c r="CC25" s="353"/>
      <c r="CD25" s="353"/>
      <c r="CE25" s="353"/>
      <c r="CF25" s="353"/>
      <c r="CG25" s="353"/>
      <c r="CH25" s="353"/>
      <c r="CI25" s="353"/>
      <c r="CJ25" s="353"/>
      <c r="CK25" s="353"/>
      <c r="CL25" s="353"/>
      <c r="CM25" s="353"/>
      <c r="CN25" s="353"/>
      <c r="CO25" s="353"/>
      <c r="CP25" s="353"/>
      <c r="CQ25" s="353"/>
      <c r="CR25" s="353"/>
      <c r="CS25" s="353"/>
      <c r="CT25" s="353"/>
      <c r="CU25" s="353"/>
      <c r="CV25" s="353"/>
      <c r="CW25" s="353"/>
      <c r="CX25" s="353"/>
      <c r="CY25" s="353"/>
      <c r="CZ25" s="353"/>
      <c r="DA25" s="353"/>
      <c r="DB25" s="353"/>
      <c r="DC25" s="353"/>
      <c r="DD25" s="353"/>
      <c r="DE25" s="353"/>
      <c r="DF25" s="353"/>
      <c r="DG25" s="353"/>
      <c r="DH25" s="353"/>
      <c r="DI25" s="353"/>
      <c r="DJ25" s="353"/>
      <c r="DK25" s="353"/>
      <c r="DL25" s="353"/>
      <c r="DM25" s="353"/>
      <c r="DN25" s="353"/>
      <c r="DO25" s="353"/>
      <c r="DP25" s="353"/>
      <c r="DQ25" s="353"/>
      <c r="DR25" s="353"/>
      <c r="DS25" s="353"/>
      <c r="DT25" s="353"/>
      <c r="DU25" s="353"/>
      <c r="DV25" s="353"/>
      <c r="DW25" s="353"/>
      <c r="DX25" s="353"/>
      <c r="DY25" s="353"/>
      <c r="DZ25" s="353"/>
      <c r="EA25" s="353"/>
      <c r="EB25" s="353"/>
      <c r="EC25" s="353"/>
      <c r="ED25" s="353"/>
      <c r="EE25" s="353"/>
      <c r="EF25" s="353"/>
      <c r="EG25" s="353"/>
      <c r="EH25" s="353"/>
      <c r="EI25" s="353"/>
      <c r="EJ25" s="353"/>
      <c r="EK25" s="353"/>
      <c r="EL25" s="353"/>
      <c r="EM25" s="353"/>
      <c r="EN25" s="353"/>
      <c r="EO25" s="353"/>
      <c r="EP25" s="353"/>
      <c r="EQ25" s="353"/>
      <c r="ER25" s="353"/>
      <c r="ES25" s="353"/>
      <c r="ET25" s="353"/>
      <c r="EU25" s="353"/>
      <c r="EV25" s="353"/>
      <c r="EW25" s="353"/>
      <c r="EX25" s="353"/>
      <c r="EY25" s="353"/>
      <c r="EZ25" s="353"/>
      <c r="FA25" s="353"/>
      <c r="FB25" s="353"/>
      <c r="FC25" s="353"/>
      <c r="FD25" s="353"/>
      <c r="FE25" s="353"/>
      <c r="FF25" s="353"/>
      <c r="FG25" s="353"/>
      <c r="FH25" s="353"/>
      <c r="FI25" s="353"/>
      <c r="FJ25" s="353"/>
    </row>
    <row r="26" spans="1:166" s="178" customFormat="1" ht="42" customHeight="1">
      <c r="A26" s="363" t="s">
        <v>44</v>
      </c>
      <c r="B26" s="364">
        <f t="shared" si="2"/>
        <v>3698</v>
      </c>
      <c r="C26" s="365">
        <v>0</v>
      </c>
      <c r="D26" s="365">
        <v>3698</v>
      </c>
      <c r="E26" s="365">
        <f t="shared" si="5"/>
        <v>54334</v>
      </c>
      <c r="F26" s="365">
        <f t="shared" si="6"/>
        <v>2867</v>
      </c>
      <c r="G26" s="365">
        <f t="shared" si="7"/>
        <v>205</v>
      </c>
      <c r="H26" s="562">
        <f t="shared" si="8"/>
        <v>0</v>
      </c>
      <c r="I26" s="562">
        <v>0</v>
      </c>
      <c r="J26" s="365">
        <v>0</v>
      </c>
      <c r="K26" s="365">
        <f t="shared" si="9"/>
        <v>205</v>
      </c>
      <c r="L26" s="365">
        <v>138</v>
      </c>
      <c r="M26" s="365">
        <v>67</v>
      </c>
      <c r="N26" s="365">
        <v>0</v>
      </c>
      <c r="O26" s="365">
        <v>0</v>
      </c>
      <c r="P26" s="365">
        <f t="shared" si="10"/>
        <v>22</v>
      </c>
      <c r="Q26" s="365">
        <v>0</v>
      </c>
      <c r="R26" s="365">
        <v>22</v>
      </c>
      <c r="S26" s="365">
        <v>0</v>
      </c>
      <c r="T26" s="366">
        <v>0</v>
      </c>
      <c r="U26" s="367" t="s">
        <v>45</v>
      </c>
      <c r="V26" s="368" t="s">
        <v>44</v>
      </c>
      <c r="W26" s="365">
        <f t="shared" si="11"/>
        <v>1135</v>
      </c>
      <c r="X26" s="556">
        <v>0</v>
      </c>
      <c r="Y26" s="556">
        <v>1103</v>
      </c>
      <c r="Z26" s="556">
        <v>32</v>
      </c>
      <c r="AA26" s="365">
        <f t="shared" si="3"/>
        <v>1505</v>
      </c>
      <c r="AB26" s="558">
        <v>0</v>
      </c>
      <c r="AC26" s="558">
        <v>0</v>
      </c>
      <c r="AD26" s="558">
        <v>1505</v>
      </c>
      <c r="AE26" s="558">
        <v>0</v>
      </c>
      <c r="AF26" s="365">
        <f t="shared" si="12"/>
        <v>51467</v>
      </c>
      <c r="AG26" s="365">
        <f t="shared" si="4"/>
        <v>51436</v>
      </c>
      <c r="AH26" s="562">
        <v>8925</v>
      </c>
      <c r="AI26" s="562">
        <v>5779</v>
      </c>
      <c r="AJ26" s="562">
        <v>6623</v>
      </c>
      <c r="AK26" s="562">
        <v>30109</v>
      </c>
      <c r="AL26" s="561">
        <v>31</v>
      </c>
      <c r="AM26" s="369">
        <f t="shared" si="1"/>
        <v>6.0269072245120153E-2</v>
      </c>
      <c r="AN26" s="370" t="s">
        <v>45</v>
      </c>
    </row>
    <row r="27" spans="1:166" s="178" customFormat="1" ht="42" customHeight="1" thickBot="1">
      <c r="A27" s="371" t="s">
        <v>46</v>
      </c>
      <c r="B27" s="372">
        <f t="shared" si="2"/>
        <v>3760</v>
      </c>
      <c r="C27" s="373">
        <v>0</v>
      </c>
      <c r="D27" s="373">
        <v>3760</v>
      </c>
      <c r="E27" s="373">
        <f t="shared" si="5"/>
        <v>36675</v>
      </c>
      <c r="F27" s="373">
        <f t="shared" si="6"/>
        <v>0</v>
      </c>
      <c r="G27" s="373">
        <f t="shared" si="7"/>
        <v>0</v>
      </c>
      <c r="H27" s="560">
        <f t="shared" si="8"/>
        <v>0</v>
      </c>
      <c r="I27" s="560">
        <v>0</v>
      </c>
      <c r="J27" s="373">
        <v>0</v>
      </c>
      <c r="K27" s="373">
        <f t="shared" si="9"/>
        <v>0</v>
      </c>
      <c r="L27" s="373">
        <v>0</v>
      </c>
      <c r="M27" s="373">
        <v>0</v>
      </c>
      <c r="N27" s="373">
        <v>0</v>
      </c>
      <c r="O27" s="373">
        <v>0</v>
      </c>
      <c r="P27" s="373">
        <f t="shared" si="10"/>
        <v>0</v>
      </c>
      <c r="Q27" s="373">
        <v>0</v>
      </c>
      <c r="R27" s="373">
        <v>0</v>
      </c>
      <c r="S27" s="373">
        <v>0</v>
      </c>
      <c r="T27" s="374">
        <v>0</v>
      </c>
      <c r="U27" s="375" t="s">
        <v>261</v>
      </c>
      <c r="V27" s="376" t="s">
        <v>46</v>
      </c>
      <c r="W27" s="373">
        <f t="shared" si="11"/>
        <v>0</v>
      </c>
      <c r="X27" s="555">
        <v>0</v>
      </c>
      <c r="Y27" s="555">
        <v>0</v>
      </c>
      <c r="Z27" s="555">
        <v>0</v>
      </c>
      <c r="AA27" s="373">
        <f t="shared" si="3"/>
        <v>0</v>
      </c>
      <c r="AB27" s="557">
        <v>0</v>
      </c>
      <c r="AC27" s="557">
        <v>0</v>
      </c>
      <c r="AD27" s="557">
        <v>0</v>
      </c>
      <c r="AE27" s="557">
        <v>0</v>
      </c>
      <c r="AF27" s="373">
        <f t="shared" si="12"/>
        <v>36675</v>
      </c>
      <c r="AG27" s="373">
        <f t="shared" si="4"/>
        <v>36675</v>
      </c>
      <c r="AH27" s="560">
        <v>17328</v>
      </c>
      <c r="AI27" s="560">
        <v>1902</v>
      </c>
      <c r="AJ27" s="560">
        <v>3793</v>
      </c>
      <c r="AK27" s="560">
        <v>13652</v>
      </c>
      <c r="AL27" s="559">
        <v>0</v>
      </c>
      <c r="AM27" s="377">
        <f t="shared" si="1"/>
        <v>0</v>
      </c>
      <c r="AN27" s="378" t="s">
        <v>407</v>
      </c>
      <c r="AP27" s="379"/>
    </row>
    <row r="28" spans="1:166" s="178" customFormat="1" ht="46.5" customHeight="1">
      <c r="A28" s="795" t="s">
        <v>408</v>
      </c>
      <c r="B28" s="796"/>
      <c r="C28" s="796"/>
      <c r="D28" s="796"/>
      <c r="E28" s="796"/>
      <c r="F28" s="796"/>
      <c r="G28" s="796"/>
      <c r="H28" s="796"/>
      <c r="I28" s="796"/>
      <c r="J28" s="796"/>
      <c r="K28" s="380"/>
      <c r="L28" s="795"/>
      <c r="M28" s="795"/>
      <c r="N28" s="795"/>
      <c r="O28" s="795"/>
      <c r="P28" s="795"/>
      <c r="Q28" s="795"/>
      <c r="R28" s="795"/>
      <c r="S28" s="795"/>
      <c r="T28" s="795"/>
      <c r="U28" s="795"/>
      <c r="V28" s="797" t="s">
        <v>409</v>
      </c>
      <c r="W28" s="798"/>
      <c r="X28" s="798"/>
      <c r="Y28" s="798"/>
      <c r="Z28" s="798"/>
      <c r="AA28" s="798"/>
      <c r="AB28" s="798"/>
      <c r="AC28" s="798"/>
      <c r="AD28" s="798"/>
      <c r="AE28" s="798"/>
      <c r="AF28" s="797" t="s">
        <v>410</v>
      </c>
      <c r="AG28" s="797"/>
      <c r="AH28" s="798"/>
      <c r="AI28" s="798"/>
      <c r="AJ28" s="798"/>
      <c r="AK28" s="798"/>
      <c r="AL28" s="798"/>
      <c r="AM28" s="798"/>
      <c r="AN28" s="798"/>
      <c r="AP28" s="379"/>
    </row>
    <row r="29" spans="1:166" s="310" customFormat="1" ht="24" customHeight="1">
      <c r="A29" s="381"/>
      <c r="B29" s="382"/>
      <c r="C29" s="382"/>
      <c r="D29" s="382"/>
      <c r="E29" s="382"/>
      <c r="F29" s="382"/>
      <c r="G29" s="383"/>
      <c r="H29" s="383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1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P29" s="384"/>
    </row>
    <row r="30" spans="1:166" ht="24" customHeight="1"/>
    <row r="31" spans="1:166" ht="24" customHeight="1"/>
    <row r="32" spans="1:166" ht="24" customHeight="1"/>
    <row r="33" ht="24" customHeight="1"/>
    <row r="34" ht="24" customHeight="1"/>
    <row r="35" ht="24" customHeight="1"/>
  </sheetData>
  <mergeCells count="39">
    <mergeCell ref="S9:S10"/>
    <mergeCell ref="A3:J3"/>
    <mergeCell ref="L3:U3"/>
    <mergeCell ref="V3:AE3"/>
    <mergeCell ref="AF3:AN3"/>
    <mergeCell ref="A6:A10"/>
    <mergeCell ref="B6:D6"/>
    <mergeCell ref="E6:E7"/>
    <mergeCell ref="F6:T6"/>
    <mergeCell ref="U6:U10"/>
    <mergeCell ref="V6:V10"/>
    <mergeCell ref="AN6:AN10"/>
    <mergeCell ref="G7:O7"/>
    <mergeCell ref="P7:T7"/>
    <mergeCell ref="W7:Z7"/>
    <mergeCell ref="AA7:AD7"/>
    <mergeCell ref="W6:AE6"/>
    <mergeCell ref="AF6:AM6"/>
    <mergeCell ref="AK9:AK10"/>
    <mergeCell ref="AL9:AL10"/>
    <mergeCell ref="AM9:AM10"/>
    <mergeCell ref="W9:W10"/>
    <mergeCell ref="AL7:AM7"/>
    <mergeCell ref="A28:J28"/>
    <mergeCell ref="L28:U28"/>
    <mergeCell ref="V28:AE28"/>
    <mergeCell ref="AF28:AN28"/>
    <mergeCell ref="AA9:AA10"/>
    <mergeCell ref="AF9:AF10"/>
    <mergeCell ref="AG9:AG10"/>
    <mergeCell ref="AH9:AH10"/>
    <mergeCell ref="AI9:AI10"/>
    <mergeCell ref="AJ9:AJ10"/>
    <mergeCell ref="E8:E10"/>
    <mergeCell ref="I8:J8"/>
    <mergeCell ref="L8:N8"/>
    <mergeCell ref="T9:T10"/>
    <mergeCell ref="G9:G10"/>
    <mergeCell ref="P9:P10"/>
  </mergeCells>
  <phoneticPr fontId="4" type="noConversion"/>
  <printOptions horizontalCentered="1"/>
  <pageMargins left="0.15748031496062992" right="0.15748031496062992" top="0.70866141732283472" bottom="0.19685039370078741" header="0.31496062992125984" footer="0"/>
  <pageSetup paperSize="9" scale="47" fitToWidth="0" orientation="landscape" r:id="rId1"/>
  <headerFooter alignWithMargins="0"/>
  <colBreaks count="1" manualBreakCount="1">
    <brk id="21" max="2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34"/>
  <sheetViews>
    <sheetView showGridLines="0" view="pageBreakPreview" zoomScale="90" zoomScaleNormal="75" zoomScaleSheetLayoutView="90" workbookViewId="0">
      <selection activeCell="B16" sqref="B16"/>
    </sheetView>
  </sheetViews>
  <sheetFormatPr defaultRowHeight="15.75"/>
  <cols>
    <col min="1" max="1" width="9.25" style="38" customWidth="1"/>
    <col min="2" max="2" width="10.125" style="38" customWidth="1"/>
    <col min="3" max="3" width="7.125" style="38" customWidth="1"/>
    <col min="4" max="4" width="7.25" style="38" customWidth="1"/>
    <col min="5" max="5" width="7" style="38" customWidth="1"/>
    <col min="6" max="6" width="7.875" style="39" customWidth="1"/>
    <col min="7" max="7" width="7.625" style="39" customWidth="1"/>
    <col min="8" max="8" width="9.25" style="39" customWidth="1"/>
    <col min="9" max="9" width="10.875" style="39" customWidth="1"/>
    <col min="10" max="10" width="8.125" style="39" customWidth="1"/>
    <col min="11" max="11" width="7.625" style="39" customWidth="1"/>
    <col min="12" max="12" width="7.625" style="152" customWidth="1"/>
    <col min="13" max="13" width="7.75" style="152" customWidth="1"/>
    <col min="14" max="14" width="8.875" style="152" customWidth="1"/>
    <col min="15" max="15" width="10.125" style="152" customWidth="1"/>
    <col min="16" max="16" width="7.75" style="38" customWidth="1"/>
    <col min="17" max="17" width="9.75" style="38" customWidth="1"/>
    <col min="18" max="18" width="11.125" style="38" customWidth="1"/>
    <col min="19" max="19" width="8.375" style="38" customWidth="1"/>
    <col min="20" max="20" width="16.125" style="38" bestFit="1" customWidth="1"/>
    <col min="21" max="21" width="10.875" style="38" customWidth="1"/>
    <col min="22" max="26" width="6.625" style="39" customWidth="1"/>
    <col min="27" max="27" width="8.75" style="39" customWidth="1"/>
    <col min="28" max="28" width="7.75" style="39" customWidth="1"/>
    <col min="29" max="29" width="6.625" style="39" customWidth="1"/>
    <col min="30" max="30" width="9.125" style="39" customWidth="1"/>
    <col min="31" max="31" width="10.5" style="39" customWidth="1"/>
    <col min="32" max="32" width="9.5" style="39" customWidth="1"/>
    <col min="33" max="33" width="10.75" style="39" customWidth="1"/>
    <col min="34" max="35" width="7.75" style="39" customWidth="1"/>
    <col min="36" max="36" width="11.5" style="39" customWidth="1"/>
    <col min="37" max="37" width="7.625" style="39" customWidth="1"/>
    <col min="38" max="38" width="14.625" style="38" customWidth="1"/>
    <col min="39" max="16384" width="9" style="39"/>
  </cols>
  <sheetData>
    <row r="1" spans="1:38" s="3" customFormat="1" ht="12" customHeight="1">
      <c r="A1" s="1"/>
      <c r="B1" s="2"/>
      <c r="C1" s="2"/>
      <c r="D1" s="2"/>
      <c r="E1" s="2"/>
      <c r="L1" s="149"/>
      <c r="M1" s="149"/>
      <c r="N1" s="149"/>
      <c r="O1" s="149"/>
      <c r="P1" s="2"/>
      <c r="Q1" s="2"/>
      <c r="R1" s="2"/>
      <c r="S1" s="2"/>
      <c r="T1" s="2"/>
      <c r="U1" s="1"/>
      <c r="AL1" s="386"/>
    </row>
    <row r="2" spans="1:38" s="4" customFormat="1" ht="30.75" customHeight="1">
      <c r="A2" s="661" t="s">
        <v>411</v>
      </c>
      <c r="B2" s="661"/>
      <c r="C2" s="661"/>
      <c r="D2" s="661"/>
      <c r="E2" s="661"/>
      <c r="F2" s="661"/>
      <c r="G2" s="661"/>
      <c r="H2" s="661"/>
      <c r="I2" s="661"/>
      <c r="J2" s="661"/>
      <c r="K2" s="789" t="s">
        <v>412</v>
      </c>
      <c r="L2" s="789"/>
      <c r="M2" s="789"/>
      <c r="N2" s="789"/>
      <c r="O2" s="789"/>
      <c r="P2" s="789"/>
      <c r="Q2" s="789"/>
      <c r="R2" s="789"/>
      <c r="S2" s="789"/>
      <c r="T2" s="789"/>
      <c r="U2" s="789"/>
      <c r="V2" s="789"/>
      <c r="W2" s="789"/>
      <c r="X2" s="789"/>
      <c r="Y2" s="789"/>
      <c r="Z2" s="789"/>
      <c r="AA2" s="789"/>
      <c r="AB2" s="789"/>
      <c r="AC2" s="789"/>
      <c r="AD2" s="789"/>
      <c r="AE2" s="789"/>
      <c r="AF2" s="789"/>
      <c r="AG2" s="789"/>
      <c r="AH2" s="789"/>
      <c r="AI2" s="789"/>
      <c r="AJ2" s="789"/>
      <c r="AK2" s="789"/>
      <c r="AL2" s="789"/>
    </row>
    <row r="3" spans="1:38" s="7" customFormat="1" ht="1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387"/>
      <c r="V3" s="6"/>
      <c r="W3" s="6"/>
      <c r="X3" s="6"/>
      <c r="Y3" s="6"/>
      <c r="Z3" s="6"/>
      <c r="AA3" s="6"/>
      <c r="AB3" s="6"/>
      <c r="AC3" s="6"/>
      <c r="AD3" s="104"/>
      <c r="AE3" s="104"/>
      <c r="AF3" s="104"/>
      <c r="AG3" s="104"/>
      <c r="AH3" s="104"/>
      <c r="AI3" s="104"/>
      <c r="AJ3" s="104"/>
      <c r="AK3" s="104"/>
      <c r="AL3" s="104"/>
    </row>
    <row r="4" spans="1:38" s="145" customFormat="1" ht="15" thickBot="1">
      <c r="A4" s="8" t="s">
        <v>413</v>
      </c>
      <c r="L4" s="143"/>
      <c r="M4" s="143"/>
      <c r="N4" s="143"/>
      <c r="O4" s="143"/>
      <c r="T4" s="144" t="s">
        <v>414</v>
      </c>
      <c r="U4" s="8" t="s">
        <v>413</v>
      </c>
      <c r="AL4" s="9" t="s">
        <v>414</v>
      </c>
    </row>
    <row r="5" spans="1:38" s="145" customFormat="1" ht="15" customHeight="1">
      <c r="A5" s="662" t="s">
        <v>190</v>
      </c>
      <c r="B5" s="854" t="s">
        <v>415</v>
      </c>
      <c r="C5" s="855" t="s">
        <v>416</v>
      </c>
      <c r="D5" s="856"/>
      <c r="E5" s="856"/>
      <c r="F5" s="857"/>
      <c r="G5" s="844" t="s">
        <v>417</v>
      </c>
      <c r="H5" s="845"/>
      <c r="I5" s="845"/>
      <c r="J5" s="846"/>
      <c r="K5" s="845" t="s">
        <v>418</v>
      </c>
      <c r="L5" s="845"/>
      <c r="M5" s="845"/>
      <c r="N5" s="849" t="s">
        <v>419</v>
      </c>
      <c r="O5" s="388" t="s">
        <v>420</v>
      </c>
      <c r="P5" s="855" t="s">
        <v>421</v>
      </c>
      <c r="Q5" s="856"/>
      <c r="R5" s="856"/>
      <c r="S5" s="857"/>
      <c r="T5" s="851" t="s">
        <v>195</v>
      </c>
      <c r="U5" s="662" t="s">
        <v>190</v>
      </c>
      <c r="V5" s="844" t="s">
        <v>422</v>
      </c>
      <c r="W5" s="845"/>
      <c r="X5" s="845"/>
      <c r="Y5" s="845"/>
      <c r="Z5" s="846"/>
      <c r="AA5" s="844" t="s">
        <v>423</v>
      </c>
      <c r="AB5" s="845"/>
      <c r="AC5" s="846"/>
      <c r="AD5" s="749" t="s">
        <v>424</v>
      </c>
      <c r="AE5" s="847"/>
      <c r="AF5" s="847"/>
      <c r="AG5" s="847"/>
      <c r="AH5" s="847"/>
      <c r="AI5" s="848"/>
      <c r="AJ5" s="389" t="s">
        <v>425</v>
      </c>
      <c r="AK5" s="849" t="s">
        <v>426</v>
      </c>
      <c r="AL5" s="851" t="s">
        <v>195</v>
      </c>
    </row>
    <row r="6" spans="1:38" s="145" customFormat="1" ht="15" customHeight="1">
      <c r="A6" s="663"/>
      <c r="B6" s="850"/>
      <c r="C6" s="839"/>
      <c r="D6" s="840"/>
      <c r="E6" s="840"/>
      <c r="F6" s="841"/>
      <c r="G6" s="835" t="s">
        <v>427</v>
      </c>
      <c r="H6" s="836"/>
      <c r="I6" s="836"/>
      <c r="J6" s="837"/>
      <c r="K6" s="838" t="s">
        <v>428</v>
      </c>
      <c r="L6" s="836"/>
      <c r="M6" s="836"/>
      <c r="N6" s="850"/>
      <c r="O6" s="390" t="s">
        <v>429</v>
      </c>
      <c r="P6" s="839" t="s">
        <v>430</v>
      </c>
      <c r="Q6" s="840"/>
      <c r="R6" s="840"/>
      <c r="S6" s="841"/>
      <c r="T6" s="852"/>
      <c r="U6" s="663"/>
      <c r="V6" s="750" t="s">
        <v>431</v>
      </c>
      <c r="W6" s="753"/>
      <c r="X6" s="753"/>
      <c r="Y6" s="753"/>
      <c r="Z6" s="842"/>
      <c r="AA6" s="750" t="s">
        <v>432</v>
      </c>
      <c r="AB6" s="753"/>
      <c r="AC6" s="842"/>
      <c r="AD6" s="843" t="s">
        <v>433</v>
      </c>
      <c r="AE6" s="753"/>
      <c r="AF6" s="753"/>
      <c r="AG6" s="753"/>
      <c r="AH6" s="753"/>
      <c r="AI6" s="842"/>
      <c r="AJ6" s="111" t="s">
        <v>434</v>
      </c>
      <c r="AK6" s="850"/>
      <c r="AL6" s="852"/>
    </row>
    <row r="7" spans="1:38" s="145" customFormat="1" ht="15" customHeight="1">
      <c r="A7" s="663"/>
      <c r="B7" s="391"/>
      <c r="C7" s="390"/>
      <c r="D7" s="390" t="s">
        <v>435</v>
      </c>
      <c r="E7" s="391" t="s">
        <v>436</v>
      </c>
      <c r="F7" s="390" t="s">
        <v>437</v>
      </c>
      <c r="G7" s="391"/>
      <c r="H7" s="392" t="s">
        <v>438</v>
      </c>
      <c r="I7" s="393" t="s">
        <v>439</v>
      </c>
      <c r="J7" s="393" t="s">
        <v>440</v>
      </c>
      <c r="K7" s="390"/>
      <c r="L7" s="393" t="s">
        <v>441</v>
      </c>
      <c r="M7" s="394" t="s">
        <v>442</v>
      </c>
      <c r="N7" s="390"/>
      <c r="O7" s="390"/>
      <c r="P7" s="390"/>
      <c r="Q7" s="395" t="s">
        <v>443</v>
      </c>
      <c r="R7" s="395" t="s">
        <v>444</v>
      </c>
      <c r="S7" s="395" t="s">
        <v>445</v>
      </c>
      <c r="T7" s="852"/>
      <c r="U7" s="663"/>
      <c r="V7" s="111"/>
      <c r="W7" s="112" t="s">
        <v>446</v>
      </c>
      <c r="X7" s="112" t="s">
        <v>447</v>
      </c>
      <c r="Y7" s="112" t="s">
        <v>448</v>
      </c>
      <c r="Z7" s="112" t="s">
        <v>449</v>
      </c>
      <c r="AA7" s="111"/>
      <c r="AB7" s="111" t="s">
        <v>450</v>
      </c>
      <c r="AC7" s="111" t="s">
        <v>451</v>
      </c>
      <c r="AD7" s="111"/>
      <c r="AE7" s="396" t="s">
        <v>452</v>
      </c>
      <c r="AF7" s="396" t="s">
        <v>453</v>
      </c>
      <c r="AG7" s="396" t="s">
        <v>454</v>
      </c>
      <c r="AH7" s="396" t="s">
        <v>455</v>
      </c>
      <c r="AI7" s="396" t="s">
        <v>456</v>
      </c>
      <c r="AJ7" s="397"/>
      <c r="AK7" s="391"/>
      <c r="AL7" s="852"/>
    </row>
    <row r="8" spans="1:38" s="409" customFormat="1" ht="33" customHeight="1">
      <c r="A8" s="664"/>
      <c r="B8" s="398" t="s">
        <v>457</v>
      </c>
      <c r="C8" s="399"/>
      <c r="D8" s="400" t="s">
        <v>458</v>
      </c>
      <c r="E8" s="399" t="s">
        <v>459</v>
      </c>
      <c r="F8" s="398" t="s">
        <v>460</v>
      </c>
      <c r="G8" s="401"/>
      <c r="H8" s="399" t="s">
        <v>461</v>
      </c>
      <c r="I8" s="401" t="s">
        <v>462</v>
      </c>
      <c r="J8" s="400" t="s">
        <v>398</v>
      </c>
      <c r="K8" s="401"/>
      <c r="L8" s="402" t="s">
        <v>463</v>
      </c>
      <c r="M8" s="402" t="s">
        <v>464</v>
      </c>
      <c r="N8" s="403" t="s">
        <v>465</v>
      </c>
      <c r="O8" s="404" t="s">
        <v>466</v>
      </c>
      <c r="P8" s="405"/>
      <c r="Q8" s="405" t="s">
        <v>467</v>
      </c>
      <c r="R8" s="405" t="s">
        <v>468</v>
      </c>
      <c r="S8" s="406" t="s">
        <v>469</v>
      </c>
      <c r="T8" s="853"/>
      <c r="U8" s="664"/>
      <c r="V8" s="405"/>
      <c r="W8" s="406" t="s">
        <v>470</v>
      </c>
      <c r="X8" s="406" t="s">
        <v>471</v>
      </c>
      <c r="Y8" s="406" t="s">
        <v>472</v>
      </c>
      <c r="Z8" s="406" t="s">
        <v>473</v>
      </c>
      <c r="AA8" s="405"/>
      <c r="AB8" s="407" t="s">
        <v>458</v>
      </c>
      <c r="AC8" s="408" t="s">
        <v>474</v>
      </c>
      <c r="AD8" s="405"/>
      <c r="AE8" s="405" t="s">
        <v>475</v>
      </c>
      <c r="AF8" s="405" t="s">
        <v>476</v>
      </c>
      <c r="AG8" s="405" t="s">
        <v>477</v>
      </c>
      <c r="AH8" s="405" t="s">
        <v>478</v>
      </c>
      <c r="AI8" s="405" t="s">
        <v>479</v>
      </c>
      <c r="AJ8" s="405" t="s">
        <v>480</v>
      </c>
      <c r="AK8" s="404" t="s">
        <v>481</v>
      </c>
      <c r="AL8" s="853"/>
    </row>
    <row r="9" spans="1:38" s="134" customFormat="1" ht="30.75" customHeight="1">
      <c r="A9" s="410">
        <v>2012</v>
      </c>
      <c r="B9" s="411">
        <v>1.6805000000000001</v>
      </c>
      <c r="C9" s="412">
        <v>0</v>
      </c>
      <c r="D9" s="412">
        <v>0</v>
      </c>
      <c r="E9" s="412">
        <v>0</v>
      </c>
      <c r="F9" s="412">
        <v>0</v>
      </c>
      <c r="G9" s="413">
        <v>0.05</v>
      </c>
      <c r="H9" s="412">
        <v>0</v>
      </c>
      <c r="I9" s="414">
        <v>0.05</v>
      </c>
      <c r="J9" s="412">
        <v>0</v>
      </c>
      <c r="K9" s="412">
        <v>0.11</v>
      </c>
      <c r="L9" s="412">
        <v>0.11</v>
      </c>
      <c r="M9" s="412">
        <v>0</v>
      </c>
      <c r="N9" s="412">
        <v>0.09</v>
      </c>
      <c r="O9" s="412">
        <v>0</v>
      </c>
      <c r="P9" s="412">
        <v>0.08</v>
      </c>
      <c r="Q9" s="412">
        <v>0.08</v>
      </c>
      <c r="R9" s="412">
        <v>0</v>
      </c>
      <c r="S9" s="412">
        <v>0</v>
      </c>
      <c r="T9" s="415">
        <v>2012</v>
      </c>
      <c r="U9" s="416">
        <v>2012</v>
      </c>
      <c r="V9" s="132">
        <v>0</v>
      </c>
      <c r="W9" s="166">
        <v>0</v>
      </c>
      <c r="X9" s="166">
        <v>0</v>
      </c>
      <c r="Y9" s="166">
        <v>0</v>
      </c>
      <c r="Z9" s="166">
        <v>0</v>
      </c>
      <c r="AA9" s="414">
        <v>0.14000000000000001</v>
      </c>
      <c r="AB9" s="414">
        <v>0.14000000000000001</v>
      </c>
      <c r="AC9" s="414">
        <v>0</v>
      </c>
      <c r="AD9" s="414">
        <v>1.2104999999999999</v>
      </c>
      <c r="AE9" s="414">
        <v>0.08</v>
      </c>
      <c r="AF9" s="414">
        <v>0.96050000000000002</v>
      </c>
      <c r="AG9" s="414">
        <v>0</v>
      </c>
      <c r="AH9" s="414">
        <v>0.17</v>
      </c>
      <c r="AI9" s="414">
        <v>0</v>
      </c>
      <c r="AJ9" s="166">
        <v>0</v>
      </c>
      <c r="AK9" s="417">
        <v>0</v>
      </c>
      <c r="AL9" s="415">
        <v>2012</v>
      </c>
    </row>
    <row r="10" spans="1:38" s="134" customFormat="1" ht="30.75" customHeight="1">
      <c r="A10" s="410">
        <v>2013</v>
      </c>
      <c r="B10" s="411">
        <v>1.7800000000000002</v>
      </c>
      <c r="C10" s="412">
        <v>0</v>
      </c>
      <c r="D10" s="412">
        <v>0</v>
      </c>
      <c r="E10" s="412">
        <v>0</v>
      </c>
      <c r="F10" s="412">
        <v>0</v>
      </c>
      <c r="G10" s="413">
        <v>0.05</v>
      </c>
      <c r="H10" s="412">
        <v>0</v>
      </c>
      <c r="I10" s="414">
        <v>0.05</v>
      </c>
      <c r="J10" s="412">
        <v>0</v>
      </c>
      <c r="K10" s="412">
        <v>0.11</v>
      </c>
      <c r="L10" s="412">
        <v>0.11</v>
      </c>
      <c r="M10" s="412">
        <v>0</v>
      </c>
      <c r="N10" s="412">
        <v>0.09</v>
      </c>
      <c r="O10" s="412">
        <v>0</v>
      </c>
      <c r="P10" s="412">
        <v>0.08</v>
      </c>
      <c r="Q10" s="412">
        <v>0.08</v>
      </c>
      <c r="R10" s="412">
        <v>0</v>
      </c>
      <c r="S10" s="412">
        <v>0</v>
      </c>
      <c r="T10" s="415">
        <v>2013</v>
      </c>
      <c r="U10" s="416">
        <v>2013</v>
      </c>
      <c r="V10" s="132">
        <v>0</v>
      </c>
      <c r="W10" s="166">
        <v>0</v>
      </c>
      <c r="X10" s="166">
        <v>0</v>
      </c>
      <c r="Y10" s="166">
        <v>0</v>
      </c>
      <c r="Z10" s="166">
        <v>0</v>
      </c>
      <c r="AA10" s="414">
        <v>0.14000000000000001</v>
      </c>
      <c r="AB10" s="414">
        <v>0.14000000000000001</v>
      </c>
      <c r="AC10" s="414">
        <v>0</v>
      </c>
      <c r="AD10" s="414">
        <v>1.31</v>
      </c>
      <c r="AE10" s="414">
        <v>0.08</v>
      </c>
      <c r="AF10" s="414">
        <v>0.95000000000000007</v>
      </c>
      <c r="AG10" s="414">
        <v>0</v>
      </c>
      <c r="AH10" s="414">
        <v>0.28000000000000003</v>
      </c>
      <c r="AI10" s="414">
        <v>0</v>
      </c>
      <c r="AJ10" s="166">
        <v>0</v>
      </c>
      <c r="AK10" s="417">
        <v>0</v>
      </c>
      <c r="AL10" s="415">
        <v>2013</v>
      </c>
    </row>
    <row r="11" spans="1:38" s="134" customFormat="1" ht="30.75" customHeight="1">
      <c r="A11" s="410">
        <v>2014</v>
      </c>
      <c r="B11" s="411">
        <v>1.7800000000000002</v>
      </c>
      <c r="C11" s="412">
        <v>0</v>
      </c>
      <c r="D11" s="412">
        <v>0</v>
      </c>
      <c r="E11" s="412">
        <v>0</v>
      </c>
      <c r="F11" s="412">
        <v>0</v>
      </c>
      <c r="G11" s="413">
        <v>0.05</v>
      </c>
      <c r="H11" s="412">
        <v>0</v>
      </c>
      <c r="I11" s="414">
        <v>0.05</v>
      </c>
      <c r="J11" s="412">
        <v>0</v>
      </c>
      <c r="K11" s="412">
        <v>0.11</v>
      </c>
      <c r="L11" s="412">
        <v>0.11</v>
      </c>
      <c r="M11" s="412">
        <v>0</v>
      </c>
      <c r="N11" s="412">
        <v>0.09</v>
      </c>
      <c r="O11" s="412">
        <v>0</v>
      </c>
      <c r="P11" s="412">
        <v>0.08</v>
      </c>
      <c r="Q11" s="412">
        <v>0.08</v>
      </c>
      <c r="R11" s="412">
        <v>0</v>
      </c>
      <c r="S11" s="412">
        <v>0</v>
      </c>
      <c r="T11" s="415">
        <v>2014</v>
      </c>
      <c r="U11" s="416">
        <v>2014</v>
      </c>
      <c r="V11" s="132">
        <v>0</v>
      </c>
      <c r="W11" s="166">
        <v>0</v>
      </c>
      <c r="X11" s="166">
        <v>0</v>
      </c>
      <c r="Y11" s="166">
        <v>0</v>
      </c>
      <c r="Z11" s="166">
        <v>0</v>
      </c>
      <c r="AA11" s="414">
        <v>0.14000000000000001</v>
      </c>
      <c r="AB11" s="414">
        <v>0.14000000000000001</v>
      </c>
      <c r="AC11" s="414">
        <v>0</v>
      </c>
      <c r="AD11" s="414">
        <v>1.31</v>
      </c>
      <c r="AE11" s="414">
        <v>0.08</v>
      </c>
      <c r="AF11" s="414">
        <v>0.95000000000000007</v>
      </c>
      <c r="AG11" s="414">
        <v>0</v>
      </c>
      <c r="AH11" s="414">
        <v>0.28000000000000003</v>
      </c>
      <c r="AI11" s="414">
        <v>0</v>
      </c>
      <c r="AJ11" s="166">
        <v>0</v>
      </c>
      <c r="AK11" s="417">
        <v>0</v>
      </c>
      <c r="AL11" s="415">
        <v>2014</v>
      </c>
    </row>
    <row r="12" spans="1:38" s="134" customFormat="1" ht="30.75" customHeight="1">
      <c r="A12" s="410">
        <v>2015</v>
      </c>
      <c r="B12" s="411">
        <v>1.7800000000000002</v>
      </c>
      <c r="C12" s="412">
        <v>0</v>
      </c>
      <c r="D12" s="412">
        <v>0</v>
      </c>
      <c r="E12" s="412">
        <v>0</v>
      </c>
      <c r="F12" s="412">
        <v>0</v>
      </c>
      <c r="G12" s="413">
        <v>0.05</v>
      </c>
      <c r="H12" s="412">
        <v>0</v>
      </c>
      <c r="I12" s="414">
        <v>0.05</v>
      </c>
      <c r="J12" s="412">
        <v>0</v>
      </c>
      <c r="K12" s="412">
        <v>0.11</v>
      </c>
      <c r="L12" s="412">
        <v>0.11</v>
      </c>
      <c r="M12" s="412">
        <v>0</v>
      </c>
      <c r="N12" s="412">
        <v>0.09</v>
      </c>
      <c r="O12" s="412">
        <v>0</v>
      </c>
      <c r="P12" s="412">
        <v>0.08</v>
      </c>
      <c r="Q12" s="412">
        <v>0.08</v>
      </c>
      <c r="R12" s="412">
        <v>0</v>
      </c>
      <c r="S12" s="412">
        <v>0</v>
      </c>
      <c r="T12" s="415">
        <v>2015</v>
      </c>
      <c r="U12" s="416">
        <v>2015</v>
      </c>
      <c r="V12" s="132">
        <v>0</v>
      </c>
      <c r="W12" s="166">
        <v>0</v>
      </c>
      <c r="X12" s="166">
        <v>0</v>
      </c>
      <c r="Y12" s="166">
        <v>0</v>
      </c>
      <c r="Z12" s="166">
        <v>0</v>
      </c>
      <c r="AA12" s="414">
        <v>0.14000000000000001</v>
      </c>
      <c r="AB12" s="414">
        <v>0.14000000000000001</v>
      </c>
      <c r="AC12" s="414">
        <v>0</v>
      </c>
      <c r="AD12" s="414">
        <v>1.31</v>
      </c>
      <c r="AE12" s="414">
        <v>0.08</v>
      </c>
      <c r="AF12" s="414">
        <v>0.95000000000000007</v>
      </c>
      <c r="AG12" s="414">
        <v>0</v>
      </c>
      <c r="AH12" s="414">
        <v>0.28000000000000003</v>
      </c>
      <c r="AI12" s="414">
        <v>0</v>
      </c>
      <c r="AJ12" s="166">
        <v>0</v>
      </c>
      <c r="AK12" s="417">
        <v>0</v>
      </c>
      <c r="AL12" s="415">
        <v>2015</v>
      </c>
    </row>
    <row r="13" spans="1:38" s="134" customFormat="1" ht="30.75" customHeight="1">
      <c r="A13" s="410">
        <v>2016</v>
      </c>
      <c r="B13" s="411">
        <v>1.7800000000000002</v>
      </c>
      <c r="C13" s="565">
        <v>0</v>
      </c>
      <c r="D13" s="565">
        <v>0</v>
      </c>
      <c r="E13" s="565">
        <v>0</v>
      </c>
      <c r="F13" s="565">
        <v>0</v>
      </c>
      <c r="G13" s="413">
        <v>0.05</v>
      </c>
      <c r="H13" s="565">
        <v>0</v>
      </c>
      <c r="I13" s="564">
        <v>0.05</v>
      </c>
      <c r="J13" s="565">
        <v>0</v>
      </c>
      <c r="K13" s="565">
        <v>0.11</v>
      </c>
      <c r="L13" s="565">
        <v>0.11</v>
      </c>
      <c r="M13" s="565">
        <v>0</v>
      </c>
      <c r="N13" s="565">
        <v>0.09</v>
      </c>
      <c r="O13" s="565">
        <v>0</v>
      </c>
      <c r="P13" s="565">
        <v>0.08</v>
      </c>
      <c r="Q13" s="565">
        <v>0.08</v>
      </c>
      <c r="R13" s="565">
        <v>0</v>
      </c>
      <c r="S13" s="565">
        <v>0</v>
      </c>
      <c r="T13" s="415">
        <v>2016</v>
      </c>
      <c r="U13" s="416">
        <v>2016</v>
      </c>
      <c r="V13" s="603">
        <v>0</v>
      </c>
      <c r="W13" s="576">
        <v>0</v>
      </c>
      <c r="X13" s="576">
        <v>0</v>
      </c>
      <c r="Y13" s="576">
        <v>0</v>
      </c>
      <c r="Z13" s="576">
        <v>0</v>
      </c>
      <c r="AA13" s="564">
        <v>0.14000000000000001</v>
      </c>
      <c r="AB13" s="564">
        <v>0.14000000000000001</v>
      </c>
      <c r="AC13" s="564">
        <v>0</v>
      </c>
      <c r="AD13" s="564">
        <v>1.31</v>
      </c>
      <c r="AE13" s="564">
        <v>0.08</v>
      </c>
      <c r="AF13" s="564">
        <v>0.95000000000000007</v>
      </c>
      <c r="AG13" s="564">
        <v>0</v>
      </c>
      <c r="AH13" s="564">
        <v>0.28000000000000003</v>
      </c>
      <c r="AI13" s="564">
        <v>0</v>
      </c>
      <c r="AJ13" s="576">
        <v>0</v>
      </c>
      <c r="AK13" s="417">
        <v>0</v>
      </c>
      <c r="AL13" s="415">
        <v>2016</v>
      </c>
    </row>
    <row r="14" spans="1:38" s="134" customFormat="1" ht="24.95" customHeight="1">
      <c r="A14" s="418">
        <v>2017</v>
      </c>
      <c r="B14" s="419">
        <f>SUM(B15:B25)</f>
        <v>1.5800000000000003</v>
      </c>
      <c r="C14" s="566">
        <f>SUM(C15:C25)</f>
        <v>0</v>
      </c>
      <c r="D14" s="566">
        <f t="shared" ref="D14:S14" si="0">SUM(D15:D25)</f>
        <v>0</v>
      </c>
      <c r="E14" s="566">
        <f t="shared" si="0"/>
        <v>0</v>
      </c>
      <c r="F14" s="566">
        <f t="shared" si="0"/>
        <v>0</v>
      </c>
      <c r="G14" s="566">
        <f t="shared" si="0"/>
        <v>0.05</v>
      </c>
      <c r="H14" s="566">
        <f t="shared" si="0"/>
        <v>0</v>
      </c>
      <c r="I14" s="566">
        <f t="shared" si="0"/>
        <v>0.05</v>
      </c>
      <c r="J14" s="566">
        <f t="shared" si="0"/>
        <v>0</v>
      </c>
      <c r="K14" s="566">
        <f t="shared" si="0"/>
        <v>0.11</v>
      </c>
      <c r="L14" s="566">
        <f t="shared" si="0"/>
        <v>0.11</v>
      </c>
      <c r="M14" s="566">
        <f t="shared" si="0"/>
        <v>0</v>
      </c>
      <c r="N14" s="566">
        <f t="shared" si="0"/>
        <v>0.09</v>
      </c>
      <c r="O14" s="566">
        <f t="shared" si="0"/>
        <v>0</v>
      </c>
      <c r="P14" s="566">
        <f t="shared" si="0"/>
        <v>0.08</v>
      </c>
      <c r="Q14" s="566">
        <f t="shared" si="0"/>
        <v>0.08</v>
      </c>
      <c r="R14" s="566">
        <f t="shared" si="0"/>
        <v>0</v>
      </c>
      <c r="S14" s="566">
        <f t="shared" si="0"/>
        <v>0</v>
      </c>
      <c r="T14" s="420">
        <v>2017</v>
      </c>
      <c r="U14" s="421">
        <v>2017</v>
      </c>
      <c r="V14" s="566">
        <f>SUM(V15:V25)</f>
        <v>0.04</v>
      </c>
      <c r="W14" s="566">
        <f t="shared" ref="W14:AK14" si="1">SUM(W15:W25)</f>
        <v>0.04</v>
      </c>
      <c r="X14" s="566">
        <f t="shared" si="1"/>
        <v>0</v>
      </c>
      <c r="Y14" s="566">
        <f t="shared" si="1"/>
        <v>0</v>
      </c>
      <c r="Z14" s="566">
        <f t="shared" si="1"/>
        <v>0</v>
      </c>
      <c r="AA14" s="566">
        <f t="shared" si="1"/>
        <v>0.17</v>
      </c>
      <c r="AB14" s="566">
        <f t="shared" si="1"/>
        <v>0.17</v>
      </c>
      <c r="AC14" s="566">
        <f t="shared" si="1"/>
        <v>0</v>
      </c>
      <c r="AD14" s="566">
        <f t="shared" si="1"/>
        <v>1.04</v>
      </c>
      <c r="AE14" s="566">
        <f t="shared" si="1"/>
        <v>0.13999999999999999</v>
      </c>
      <c r="AF14" s="566">
        <f t="shared" si="1"/>
        <v>0.57000000000000006</v>
      </c>
      <c r="AG14" s="566">
        <f t="shared" si="1"/>
        <v>0</v>
      </c>
      <c r="AH14" s="566">
        <f t="shared" si="1"/>
        <v>0.33</v>
      </c>
      <c r="AI14" s="566">
        <f t="shared" si="1"/>
        <v>0</v>
      </c>
      <c r="AJ14" s="566">
        <f t="shared" si="1"/>
        <v>0</v>
      </c>
      <c r="AK14" s="566">
        <f t="shared" si="1"/>
        <v>0</v>
      </c>
      <c r="AL14" s="420">
        <v>2017</v>
      </c>
    </row>
    <row r="15" spans="1:38" s="134" customFormat="1" ht="27.75" customHeight="1">
      <c r="A15" s="422" t="s">
        <v>215</v>
      </c>
      <c r="B15" s="411">
        <f>SUM(C15,G15,K15,N15,O15,P15,V15,AA15,AD15,AJ15,AK15)</f>
        <v>0.33</v>
      </c>
      <c r="C15" s="566">
        <f t="shared" ref="C15:C25" si="2">SUM(D15:F15)</f>
        <v>0</v>
      </c>
      <c r="D15" s="565">
        <v>0</v>
      </c>
      <c r="E15" s="565">
        <v>0</v>
      </c>
      <c r="F15" s="565">
        <v>0</v>
      </c>
      <c r="G15" s="413">
        <f>SUM(H15:J15)</f>
        <v>0.05</v>
      </c>
      <c r="H15" s="565">
        <v>0</v>
      </c>
      <c r="I15" s="564">
        <v>0.05</v>
      </c>
      <c r="J15" s="603">
        <v>0</v>
      </c>
      <c r="K15" s="565">
        <f>SUM(L15:M15)</f>
        <v>0.11</v>
      </c>
      <c r="L15" s="565">
        <v>0.11</v>
      </c>
      <c r="M15" s="565">
        <v>0</v>
      </c>
      <c r="N15" s="565">
        <v>0.09</v>
      </c>
      <c r="O15" s="568">
        <v>0</v>
      </c>
      <c r="P15" s="565">
        <f>SUM(Q15:S15)</f>
        <v>0.08</v>
      </c>
      <c r="Q15" s="565">
        <v>0.08</v>
      </c>
      <c r="R15" s="565">
        <v>0</v>
      </c>
      <c r="S15" s="565">
        <v>0</v>
      </c>
      <c r="T15" s="423" t="s">
        <v>406</v>
      </c>
      <c r="U15" s="424" t="s">
        <v>215</v>
      </c>
      <c r="V15" s="565">
        <f>SUM(W15:Z15)</f>
        <v>0</v>
      </c>
      <c r="W15" s="565">
        <v>0</v>
      </c>
      <c r="X15" s="565">
        <v>0</v>
      </c>
      <c r="Y15" s="565">
        <v>0</v>
      </c>
      <c r="Z15" s="565">
        <v>0</v>
      </c>
      <c r="AA15" s="425">
        <f>SUM(AB15:AC15)</f>
        <v>0</v>
      </c>
      <c r="AB15" s="576">
        <v>0</v>
      </c>
      <c r="AC15" s="576">
        <v>0</v>
      </c>
      <c r="AD15" s="565">
        <f>SUM(AE15:AI15)</f>
        <v>0</v>
      </c>
      <c r="AE15" s="564">
        <v>0</v>
      </c>
      <c r="AF15" s="564">
        <v>0</v>
      </c>
      <c r="AG15" s="564">
        <v>0</v>
      </c>
      <c r="AH15" s="564">
        <v>0</v>
      </c>
      <c r="AI15" s="564">
        <v>0</v>
      </c>
      <c r="AJ15" s="563">
        <v>0</v>
      </c>
      <c r="AK15" s="577">
        <v>0</v>
      </c>
      <c r="AL15" s="423" t="s">
        <v>406</v>
      </c>
    </row>
    <row r="16" spans="1:38" s="134" customFormat="1" ht="27.75" customHeight="1">
      <c r="A16" s="422" t="s">
        <v>30</v>
      </c>
      <c r="B16" s="411">
        <f t="shared" ref="B16:B25" si="3">SUM(C16,G16,K16,N16,O16,P16,V16,AA16,AD16,AJ16,AK16)</f>
        <v>0.31000000000000005</v>
      </c>
      <c r="C16" s="566">
        <f t="shared" si="2"/>
        <v>0</v>
      </c>
      <c r="D16" s="566">
        <v>0</v>
      </c>
      <c r="E16" s="566">
        <v>0</v>
      </c>
      <c r="F16" s="566">
        <v>0</v>
      </c>
      <c r="G16" s="413">
        <f t="shared" ref="G16:G25" si="4">SUM(H16:J16)</f>
        <v>0</v>
      </c>
      <c r="H16" s="565">
        <v>0</v>
      </c>
      <c r="I16" s="565">
        <v>0</v>
      </c>
      <c r="J16" s="603">
        <v>0</v>
      </c>
      <c r="K16" s="565">
        <f t="shared" ref="K16:K25" si="5">SUM(L16:M16)</f>
        <v>0</v>
      </c>
      <c r="L16" s="565">
        <v>0</v>
      </c>
      <c r="M16" s="566">
        <v>0</v>
      </c>
      <c r="N16" s="566">
        <v>0</v>
      </c>
      <c r="O16" s="566">
        <v>0</v>
      </c>
      <c r="P16" s="565">
        <f t="shared" ref="P16:P25" si="6">SUM(Q16:S16)</f>
        <v>0</v>
      </c>
      <c r="Q16" s="565">
        <v>0</v>
      </c>
      <c r="R16" s="565">
        <v>0</v>
      </c>
      <c r="S16" s="565">
        <v>0</v>
      </c>
      <c r="T16" s="423" t="s">
        <v>31</v>
      </c>
      <c r="U16" s="424" t="s">
        <v>30</v>
      </c>
      <c r="V16" s="565">
        <f t="shared" ref="V16:V25" si="7">SUM(W16:Z16)</f>
        <v>0</v>
      </c>
      <c r="W16" s="565">
        <v>0</v>
      </c>
      <c r="X16" s="565">
        <v>0</v>
      </c>
      <c r="Y16" s="565">
        <v>0</v>
      </c>
      <c r="Z16" s="565">
        <v>0</v>
      </c>
      <c r="AA16" s="425">
        <f t="shared" ref="AA16:AA25" si="8">SUM(AB16:AC16)</f>
        <v>0.14000000000000001</v>
      </c>
      <c r="AB16" s="564">
        <v>0.14000000000000001</v>
      </c>
      <c r="AC16" s="564">
        <v>0</v>
      </c>
      <c r="AD16" s="565">
        <f t="shared" ref="AD16:AD25" si="9">SUM(AE16:AI16)</f>
        <v>0.17</v>
      </c>
      <c r="AE16" s="564">
        <v>0.01</v>
      </c>
      <c r="AF16" s="564">
        <v>0.15</v>
      </c>
      <c r="AG16" s="564">
        <v>0</v>
      </c>
      <c r="AH16" s="564">
        <v>0.01</v>
      </c>
      <c r="AI16" s="564">
        <v>0</v>
      </c>
      <c r="AJ16" s="563">
        <v>0</v>
      </c>
      <c r="AK16" s="577">
        <v>0</v>
      </c>
      <c r="AL16" s="423" t="s">
        <v>31</v>
      </c>
    </row>
    <row r="17" spans="1:38" s="134" customFormat="1" ht="27.75" customHeight="1">
      <c r="A17" s="422" t="s">
        <v>706</v>
      </c>
      <c r="B17" s="411">
        <f t="shared" si="3"/>
        <v>0.01</v>
      </c>
      <c r="C17" s="566">
        <f t="shared" si="2"/>
        <v>0</v>
      </c>
      <c r="D17" s="566">
        <v>0</v>
      </c>
      <c r="E17" s="566">
        <v>0</v>
      </c>
      <c r="F17" s="566">
        <v>0</v>
      </c>
      <c r="G17" s="413">
        <f t="shared" si="4"/>
        <v>0</v>
      </c>
      <c r="H17" s="565">
        <v>0</v>
      </c>
      <c r="I17" s="565">
        <v>0</v>
      </c>
      <c r="J17" s="603">
        <v>0</v>
      </c>
      <c r="K17" s="565">
        <f t="shared" si="5"/>
        <v>0</v>
      </c>
      <c r="L17" s="565">
        <v>0</v>
      </c>
      <c r="M17" s="566">
        <v>0</v>
      </c>
      <c r="N17" s="566">
        <v>0</v>
      </c>
      <c r="O17" s="566">
        <v>0</v>
      </c>
      <c r="P17" s="565">
        <f t="shared" si="6"/>
        <v>0</v>
      </c>
      <c r="Q17" s="565">
        <v>0</v>
      </c>
      <c r="R17" s="565">
        <v>0</v>
      </c>
      <c r="S17" s="565">
        <v>0</v>
      </c>
      <c r="T17" s="423" t="s">
        <v>708</v>
      </c>
      <c r="U17" s="424" t="s">
        <v>706</v>
      </c>
      <c r="V17" s="565">
        <f t="shared" si="7"/>
        <v>0</v>
      </c>
      <c r="W17" s="565">
        <v>0</v>
      </c>
      <c r="X17" s="565">
        <v>0</v>
      </c>
      <c r="Y17" s="565">
        <v>0</v>
      </c>
      <c r="Z17" s="565">
        <v>0</v>
      </c>
      <c r="AA17" s="425">
        <f t="shared" si="8"/>
        <v>0</v>
      </c>
      <c r="AB17" s="564">
        <v>0</v>
      </c>
      <c r="AC17" s="564">
        <v>0</v>
      </c>
      <c r="AD17" s="565">
        <f t="shared" si="9"/>
        <v>0.01</v>
      </c>
      <c r="AE17" s="564">
        <v>0.01</v>
      </c>
      <c r="AF17" s="564">
        <v>0</v>
      </c>
      <c r="AG17" s="564">
        <v>0</v>
      </c>
      <c r="AH17" s="564">
        <v>0</v>
      </c>
      <c r="AI17" s="564">
        <v>0</v>
      </c>
      <c r="AJ17" s="563">
        <v>0</v>
      </c>
      <c r="AK17" s="577">
        <v>0</v>
      </c>
      <c r="AL17" s="423" t="s">
        <v>708</v>
      </c>
    </row>
    <row r="18" spans="1:38" s="134" customFormat="1" ht="27.75" customHeight="1">
      <c r="A18" s="422" t="s">
        <v>32</v>
      </c>
      <c r="B18" s="411">
        <f t="shared" si="3"/>
        <v>0.02</v>
      </c>
      <c r="C18" s="566">
        <f t="shared" si="2"/>
        <v>0</v>
      </c>
      <c r="D18" s="566">
        <v>0</v>
      </c>
      <c r="E18" s="566">
        <v>0</v>
      </c>
      <c r="F18" s="566">
        <v>0</v>
      </c>
      <c r="G18" s="413">
        <f t="shared" si="4"/>
        <v>0</v>
      </c>
      <c r="H18" s="565">
        <v>0</v>
      </c>
      <c r="I18" s="565">
        <v>0</v>
      </c>
      <c r="J18" s="603">
        <v>0</v>
      </c>
      <c r="K18" s="565">
        <f t="shared" si="5"/>
        <v>0</v>
      </c>
      <c r="L18" s="565">
        <v>0</v>
      </c>
      <c r="M18" s="566">
        <v>0</v>
      </c>
      <c r="N18" s="566">
        <v>0</v>
      </c>
      <c r="O18" s="566">
        <v>0</v>
      </c>
      <c r="P18" s="565">
        <f t="shared" si="6"/>
        <v>0</v>
      </c>
      <c r="Q18" s="565">
        <v>0</v>
      </c>
      <c r="R18" s="565">
        <v>0</v>
      </c>
      <c r="S18" s="565">
        <v>0</v>
      </c>
      <c r="T18" s="423" t="s">
        <v>33</v>
      </c>
      <c r="U18" s="424" t="s">
        <v>32</v>
      </c>
      <c r="V18" s="565">
        <f t="shared" si="7"/>
        <v>0</v>
      </c>
      <c r="W18" s="565">
        <v>0</v>
      </c>
      <c r="X18" s="565">
        <v>0</v>
      </c>
      <c r="Y18" s="565">
        <v>0</v>
      </c>
      <c r="Z18" s="565">
        <v>0</v>
      </c>
      <c r="AA18" s="425">
        <f t="shared" si="8"/>
        <v>0</v>
      </c>
      <c r="AB18" s="564">
        <v>0</v>
      </c>
      <c r="AC18" s="564">
        <v>0</v>
      </c>
      <c r="AD18" s="565">
        <f t="shared" si="9"/>
        <v>0.02</v>
      </c>
      <c r="AE18" s="564">
        <v>0.02</v>
      </c>
      <c r="AF18" s="564">
        <v>0</v>
      </c>
      <c r="AG18" s="564">
        <v>0</v>
      </c>
      <c r="AH18" s="564">
        <v>0</v>
      </c>
      <c r="AI18" s="564">
        <v>0</v>
      </c>
      <c r="AJ18" s="563">
        <v>0</v>
      </c>
      <c r="AK18" s="577">
        <v>0</v>
      </c>
      <c r="AL18" s="423" t="s">
        <v>33</v>
      </c>
    </row>
    <row r="19" spans="1:38" s="134" customFormat="1" ht="27.75" customHeight="1">
      <c r="A19" s="422" t="s">
        <v>34</v>
      </c>
      <c r="B19" s="411">
        <f t="shared" si="3"/>
        <v>0</v>
      </c>
      <c r="C19" s="566">
        <f t="shared" si="2"/>
        <v>0</v>
      </c>
      <c r="D19" s="566">
        <v>0</v>
      </c>
      <c r="E19" s="566">
        <v>0</v>
      </c>
      <c r="F19" s="566">
        <v>0</v>
      </c>
      <c r="G19" s="413">
        <f t="shared" si="4"/>
        <v>0</v>
      </c>
      <c r="H19" s="565">
        <v>0</v>
      </c>
      <c r="I19" s="565">
        <v>0</v>
      </c>
      <c r="J19" s="603">
        <v>0</v>
      </c>
      <c r="K19" s="565">
        <f t="shared" si="5"/>
        <v>0</v>
      </c>
      <c r="L19" s="565">
        <v>0</v>
      </c>
      <c r="M19" s="566">
        <v>0</v>
      </c>
      <c r="N19" s="566">
        <v>0</v>
      </c>
      <c r="O19" s="566">
        <v>0</v>
      </c>
      <c r="P19" s="565">
        <f t="shared" si="6"/>
        <v>0</v>
      </c>
      <c r="Q19" s="565">
        <v>0</v>
      </c>
      <c r="R19" s="565">
        <v>0</v>
      </c>
      <c r="S19" s="565">
        <v>0</v>
      </c>
      <c r="T19" s="423" t="s">
        <v>35</v>
      </c>
      <c r="U19" s="424" t="s">
        <v>34</v>
      </c>
      <c r="V19" s="565">
        <f t="shared" si="7"/>
        <v>0</v>
      </c>
      <c r="W19" s="565">
        <v>0</v>
      </c>
      <c r="X19" s="565">
        <v>0</v>
      </c>
      <c r="Y19" s="565">
        <v>0</v>
      </c>
      <c r="Z19" s="565">
        <v>0</v>
      </c>
      <c r="AA19" s="425">
        <f t="shared" si="8"/>
        <v>0</v>
      </c>
      <c r="AB19" s="564">
        <v>0</v>
      </c>
      <c r="AC19" s="564">
        <v>0</v>
      </c>
      <c r="AD19" s="565">
        <f t="shared" si="9"/>
        <v>0</v>
      </c>
      <c r="AE19" s="564">
        <v>0</v>
      </c>
      <c r="AF19" s="564">
        <v>0</v>
      </c>
      <c r="AG19" s="564">
        <v>0</v>
      </c>
      <c r="AH19" s="564">
        <v>0</v>
      </c>
      <c r="AI19" s="564">
        <v>0</v>
      </c>
      <c r="AJ19" s="563">
        <v>0</v>
      </c>
      <c r="AK19" s="577">
        <v>0</v>
      </c>
      <c r="AL19" s="423" t="s">
        <v>35</v>
      </c>
    </row>
    <row r="20" spans="1:38" s="134" customFormat="1" ht="27.75" customHeight="1">
      <c r="A20" s="422" t="s">
        <v>36</v>
      </c>
      <c r="B20" s="411">
        <f t="shared" si="3"/>
        <v>0.02</v>
      </c>
      <c r="C20" s="566">
        <f t="shared" si="2"/>
        <v>0</v>
      </c>
      <c r="D20" s="566">
        <v>0</v>
      </c>
      <c r="E20" s="566">
        <v>0</v>
      </c>
      <c r="F20" s="566">
        <v>0</v>
      </c>
      <c r="G20" s="413">
        <f t="shared" si="4"/>
        <v>0</v>
      </c>
      <c r="H20" s="565">
        <v>0</v>
      </c>
      <c r="I20" s="565">
        <v>0</v>
      </c>
      <c r="J20" s="603">
        <v>0</v>
      </c>
      <c r="K20" s="565">
        <f t="shared" si="5"/>
        <v>0</v>
      </c>
      <c r="L20" s="565">
        <v>0</v>
      </c>
      <c r="M20" s="566">
        <v>0</v>
      </c>
      <c r="N20" s="566">
        <v>0</v>
      </c>
      <c r="O20" s="566">
        <v>0</v>
      </c>
      <c r="P20" s="565">
        <f t="shared" si="6"/>
        <v>0</v>
      </c>
      <c r="Q20" s="565">
        <v>0</v>
      </c>
      <c r="R20" s="565">
        <v>0</v>
      </c>
      <c r="S20" s="565">
        <v>0</v>
      </c>
      <c r="T20" s="423" t="s">
        <v>37</v>
      </c>
      <c r="U20" s="424" t="s">
        <v>36</v>
      </c>
      <c r="V20" s="565">
        <f t="shared" si="7"/>
        <v>0</v>
      </c>
      <c r="W20" s="565">
        <v>0</v>
      </c>
      <c r="X20" s="565">
        <v>0</v>
      </c>
      <c r="Y20" s="565">
        <v>0</v>
      </c>
      <c r="Z20" s="565">
        <v>0</v>
      </c>
      <c r="AA20" s="425">
        <f t="shared" si="8"/>
        <v>0.02</v>
      </c>
      <c r="AB20" s="564">
        <v>0.02</v>
      </c>
      <c r="AC20" s="564">
        <v>0</v>
      </c>
      <c r="AD20" s="565">
        <f t="shared" si="9"/>
        <v>0</v>
      </c>
      <c r="AE20" s="564">
        <v>0</v>
      </c>
      <c r="AF20" s="564">
        <v>0</v>
      </c>
      <c r="AG20" s="564">
        <v>0</v>
      </c>
      <c r="AH20" s="564">
        <v>0</v>
      </c>
      <c r="AI20" s="564">
        <v>0</v>
      </c>
      <c r="AJ20" s="563">
        <v>0</v>
      </c>
      <c r="AK20" s="577">
        <v>0</v>
      </c>
      <c r="AL20" s="423" t="s">
        <v>37</v>
      </c>
    </row>
    <row r="21" spans="1:38" s="134" customFormat="1" ht="27.75" customHeight="1">
      <c r="A21" s="422" t="s">
        <v>38</v>
      </c>
      <c r="B21" s="411">
        <f t="shared" si="3"/>
        <v>0.25</v>
      </c>
      <c r="C21" s="566">
        <f t="shared" si="2"/>
        <v>0</v>
      </c>
      <c r="D21" s="566">
        <v>0</v>
      </c>
      <c r="E21" s="566">
        <v>0</v>
      </c>
      <c r="F21" s="566">
        <v>0</v>
      </c>
      <c r="G21" s="413">
        <f t="shared" si="4"/>
        <v>0</v>
      </c>
      <c r="H21" s="565">
        <v>0</v>
      </c>
      <c r="I21" s="565">
        <v>0</v>
      </c>
      <c r="J21" s="603">
        <v>0</v>
      </c>
      <c r="K21" s="565">
        <f t="shared" si="5"/>
        <v>0</v>
      </c>
      <c r="L21" s="565">
        <v>0</v>
      </c>
      <c r="M21" s="566">
        <v>0</v>
      </c>
      <c r="N21" s="566">
        <v>0</v>
      </c>
      <c r="O21" s="566">
        <v>0</v>
      </c>
      <c r="P21" s="565">
        <f t="shared" si="6"/>
        <v>0</v>
      </c>
      <c r="Q21" s="565">
        <v>0</v>
      </c>
      <c r="R21" s="565">
        <v>0</v>
      </c>
      <c r="S21" s="565">
        <v>0</v>
      </c>
      <c r="T21" s="423" t="s">
        <v>39</v>
      </c>
      <c r="U21" s="424" t="s">
        <v>38</v>
      </c>
      <c r="V21" s="565">
        <f t="shared" si="7"/>
        <v>0</v>
      </c>
      <c r="W21" s="565">
        <v>0</v>
      </c>
      <c r="X21" s="565">
        <v>0</v>
      </c>
      <c r="Y21" s="565">
        <v>0</v>
      </c>
      <c r="Z21" s="565">
        <v>0</v>
      </c>
      <c r="AA21" s="425">
        <f t="shared" si="8"/>
        <v>0</v>
      </c>
      <c r="AB21" s="564">
        <v>0</v>
      </c>
      <c r="AC21" s="564">
        <v>0</v>
      </c>
      <c r="AD21" s="565">
        <f t="shared" si="9"/>
        <v>0.25</v>
      </c>
      <c r="AE21" s="564">
        <v>0</v>
      </c>
      <c r="AF21" s="564">
        <v>0.25</v>
      </c>
      <c r="AG21" s="564">
        <v>0</v>
      </c>
      <c r="AH21" s="564">
        <v>0</v>
      </c>
      <c r="AI21" s="564">
        <v>0</v>
      </c>
      <c r="AJ21" s="563">
        <v>0</v>
      </c>
      <c r="AK21" s="577">
        <v>0</v>
      </c>
      <c r="AL21" s="423" t="s">
        <v>39</v>
      </c>
    </row>
    <row r="22" spans="1:38" s="134" customFormat="1" ht="27.75" customHeight="1">
      <c r="A22" s="422" t="s">
        <v>40</v>
      </c>
      <c r="B22" s="411">
        <f t="shared" si="3"/>
        <v>0.04</v>
      </c>
      <c r="C22" s="566">
        <f t="shared" si="2"/>
        <v>0</v>
      </c>
      <c r="D22" s="566">
        <v>0</v>
      </c>
      <c r="E22" s="566">
        <v>0</v>
      </c>
      <c r="F22" s="566">
        <v>0</v>
      </c>
      <c r="G22" s="413">
        <f t="shared" si="4"/>
        <v>0</v>
      </c>
      <c r="H22" s="565">
        <v>0</v>
      </c>
      <c r="I22" s="565">
        <v>0</v>
      </c>
      <c r="J22" s="603">
        <v>0</v>
      </c>
      <c r="K22" s="565">
        <f t="shared" si="5"/>
        <v>0</v>
      </c>
      <c r="L22" s="565">
        <v>0</v>
      </c>
      <c r="M22" s="566">
        <v>0</v>
      </c>
      <c r="N22" s="566">
        <v>0</v>
      </c>
      <c r="O22" s="566">
        <v>0</v>
      </c>
      <c r="P22" s="565">
        <f t="shared" si="6"/>
        <v>0</v>
      </c>
      <c r="Q22" s="565">
        <v>0</v>
      </c>
      <c r="R22" s="565">
        <v>0</v>
      </c>
      <c r="S22" s="565">
        <v>0</v>
      </c>
      <c r="T22" s="423" t="s">
        <v>41</v>
      </c>
      <c r="U22" s="424" t="s">
        <v>40</v>
      </c>
      <c r="V22" s="565">
        <f t="shared" si="7"/>
        <v>0.04</v>
      </c>
      <c r="W22" s="565">
        <v>0.04</v>
      </c>
      <c r="X22" s="565">
        <v>0</v>
      </c>
      <c r="Y22" s="565">
        <v>0</v>
      </c>
      <c r="Z22" s="565">
        <v>0</v>
      </c>
      <c r="AA22" s="425">
        <f t="shared" si="8"/>
        <v>0</v>
      </c>
      <c r="AB22" s="564">
        <v>0</v>
      </c>
      <c r="AC22" s="564">
        <v>0</v>
      </c>
      <c r="AD22" s="565">
        <f t="shared" si="9"/>
        <v>0</v>
      </c>
      <c r="AE22" s="564">
        <v>0</v>
      </c>
      <c r="AF22" s="564">
        <v>0</v>
      </c>
      <c r="AG22" s="564">
        <v>0</v>
      </c>
      <c r="AH22" s="564">
        <v>0</v>
      </c>
      <c r="AI22" s="564">
        <v>0</v>
      </c>
      <c r="AJ22" s="563">
        <v>0</v>
      </c>
      <c r="AK22" s="577">
        <v>0</v>
      </c>
      <c r="AL22" s="423" t="s">
        <v>41</v>
      </c>
    </row>
    <row r="23" spans="1:38" s="134" customFormat="1" ht="27.75" customHeight="1">
      <c r="A23" s="422" t="s">
        <v>42</v>
      </c>
      <c r="B23" s="411">
        <f t="shared" si="3"/>
        <v>0.4</v>
      </c>
      <c r="C23" s="566">
        <f t="shared" si="2"/>
        <v>0</v>
      </c>
      <c r="D23" s="566">
        <v>0</v>
      </c>
      <c r="E23" s="566">
        <v>0</v>
      </c>
      <c r="F23" s="566">
        <v>0</v>
      </c>
      <c r="G23" s="413">
        <f t="shared" si="4"/>
        <v>0</v>
      </c>
      <c r="H23" s="565">
        <v>0</v>
      </c>
      <c r="I23" s="565">
        <v>0</v>
      </c>
      <c r="J23" s="603">
        <v>0</v>
      </c>
      <c r="K23" s="565">
        <f t="shared" si="5"/>
        <v>0</v>
      </c>
      <c r="L23" s="565">
        <v>0</v>
      </c>
      <c r="M23" s="566">
        <v>0</v>
      </c>
      <c r="N23" s="566">
        <v>0</v>
      </c>
      <c r="O23" s="566">
        <v>0</v>
      </c>
      <c r="P23" s="565">
        <f t="shared" si="6"/>
        <v>0</v>
      </c>
      <c r="Q23" s="565">
        <v>0</v>
      </c>
      <c r="R23" s="565">
        <v>0</v>
      </c>
      <c r="S23" s="565">
        <v>0</v>
      </c>
      <c r="T23" s="423" t="s">
        <v>43</v>
      </c>
      <c r="U23" s="424" t="s">
        <v>42</v>
      </c>
      <c r="V23" s="565">
        <f t="shared" si="7"/>
        <v>0</v>
      </c>
      <c r="W23" s="565">
        <v>0</v>
      </c>
      <c r="X23" s="565">
        <v>0</v>
      </c>
      <c r="Y23" s="565">
        <v>0</v>
      </c>
      <c r="Z23" s="565">
        <v>0</v>
      </c>
      <c r="AA23" s="425">
        <f t="shared" si="8"/>
        <v>0</v>
      </c>
      <c r="AB23" s="564">
        <v>0</v>
      </c>
      <c r="AC23" s="564">
        <v>0</v>
      </c>
      <c r="AD23" s="565">
        <f t="shared" si="9"/>
        <v>0.4</v>
      </c>
      <c r="AE23" s="564">
        <v>0.08</v>
      </c>
      <c r="AF23" s="564">
        <v>0</v>
      </c>
      <c r="AG23" s="564">
        <v>0</v>
      </c>
      <c r="AH23" s="564">
        <v>0.32</v>
      </c>
      <c r="AI23" s="564">
        <v>0</v>
      </c>
      <c r="AJ23" s="563">
        <v>0</v>
      </c>
      <c r="AK23" s="567">
        <v>0</v>
      </c>
      <c r="AL23" s="423" t="s">
        <v>43</v>
      </c>
    </row>
    <row r="24" spans="1:38" s="134" customFormat="1" ht="27.75" customHeight="1">
      <c r="A24" s="422" t="s">
        <v>44</v>
      </c>
      <c r="B24" s="411">
        <f t="shared" si="3"/>
        <v>0.01</v>
      </c>
      <c r="C24" s="566">
        <f t="shared" si="2"/>
        <v>0</v>
      </c>
      <c r="D24" s="566">
        <v>0</v>
      </c>
      <c r="E24" s="566">
        <v>0</v>
      </c>
      <c r="F24" s="566">
        <v>0</v>
      </c>
      <c r="G24" s="413">
        <f t="shared" si="4"/>
        <v>0</v>
      </c>
      <c r="H24" s="565">
        <v>0</v>
      </c>
      <c r="I24" s="565">
        <v>0</v>
      </c>
      <c r="J24" s="603">
        <v>0</v>
      </c>
      <c r="K24" s="565">
        <f t="shared" si="5"/>
        <v>0</v>
      </c>
      <c r="L24" s="565">
        <v>0</v>
      </c>
      <c r="M24" s="566">
        <v>0</v>
      </c>
      <c r="N24" s="566">
        <v>0</v>
      </c>
      <c r="O24" s="566">
        <v>0</v>
      </c>
      <c r="P24" s="565">
        <f t="shared" si="6"/>
        <v>0</v>
      </c>
      <c r="Q24" s="565">
        <v>0</v>
      </c>
      <c r="R24" s="565">
        <v>0</v>
      </c>
      <c r="S24" s="565">
        <v>0</v>
      </c>
      <c r="T24" s="423" t="s">
        <v>45</v>
      </c>
      <c r="U24" s="424" t="s">
        <v>44</v>
      </c>
      <c r="V24" s="565">
        <f t="shared" si="7"/>
        <v>0</v>
      </c>
      <c r="W24" s="565">
        <v>0</v>
      </c>
      <c r="X24" s="565">
        <v>0</v>
      </c>
      <c r="Y24" s="565">
        <v>0</v>
      </c>
      <c r="Z24" s="565">
        <v>0</v>
      </c>
      <c r="AA24" s="425">
        <f t="shared" si="8"/>
        <v>0.01</v>
      </c>
      <c r="AB24" s="564">
        <v>0.01</v>
      </c>
      <c r="AC24" s="564">
        <v>0</v>
      </c>
      <c r="AD24" s="565">
        <f t="shared" si="9"/>
        <v>0</v>
      </c>
      <c r="AE24" s="564">
        <v>0</v>
      </c>
      <c r="AF24" s="564">
        <v>0</v>
      </c>
      <c r="AG24" s="564">
        <v>0</v>
      </c>
      <c r="AH24" s="564">
        <v>0</v>
      </c>
      <c r="AI24" s="564">
        <v>0</v>
      </c>
      <c r="AJ24" s="563">
        <v>0</v>
      </c>
      <c r="AK24" s="577">
        <v>0</v>
      </c>
      <c r="AL24" s="423" t="s">
        <v>45</v>
      </c>
    </row>
    <row r="25" spans="1:38" s="134" customFormat="1" ht="27.75" customHeight="1" thickBot="1">
      <c r="A25" s="422" t="s">
        <v>46</v>
      </c>
      <c r="B25" s="411">
        <f t="shared" si="3"/>
        <v>0.19</v>
      </c>
      <c r="C25" s="566">
        <f t="shared" si="2"/>
        <v>0</v>
      </c>
      <c r="D25" s="565">
        <v>0</v>
      </c>
      <c r="E25" s="565">
        <v>0</v>
      </c>
      <c r="F25" s="565">
        <v>0</v>
      </c>
      <c r="G25" s="413">
        <f t="shared" si="4"/>
        <v>0</v>
      </c>
      <c r="H25" s="565">
        <v>0</v>
      </c>
      <c r="I25" s="565">
        <v>0</v>
      </c>
      <c r="J25" s="603">
        <v>0</v>
      </c>
      <c r="K25" s="565">
        <f t="shared" si="5"/>
        <v>0</v>
      </c>
      <c r="L25" s="565">
        <v>0</v>
      </c>
      <c r="M25" s="566">
        <v>0</v>
      </c>
      <c r="N25" s="566">
        <v>0</v>
      </c>
      <c r="O25" s="566">
        <v>0</v>
      </c>
      <c r="P25" s="565">
        <f t="shared" si="6"/>
        <v>0</v>
      </c>
      <c r="Q25" s="565">
        <v>0</v>
      </c>
      <c r="R25" s="565">
        <v>0</v>
      </c>
      <c r="S25" s="565">
        <v>0</v>
      </c>
      <c r="T25" s="423" t="s">
        <v>482</v>
      </c>
      <c r="U25" s="426" t="s">
        <v>46</v>
      </c>
      <c r="V25" s="565">
        <f t="shared" si="7"/>
        <v>0</v>
      </c>
      <c r="W25" s="565">
        <v>0</v>
      </c>
      <c r="X25" s="565">
        <v>0</v>
      </c>
      <c r="Y25" s="565">
        <v>0</v>
      </c>
      <c r="Z25" s="564">
        <v>0</v>
      </c>
      <c r="AA25" s="425">
        <f t="shared" si="8"/>
        <v>0</v>
      </c>
      <c r="AB25" s="564">
        <v>0</v>
      </c>
      <c r="AC25" s="564">
        <v>0</v>
      </c>
      <c r="AD25" s="565">
        <f t="shared" si="9"/>
        <v>0.19</v>
      </c>
      <c r="AE25" s="564">
        <v>0.02</v>
      </c>
      <c r="AF25" s="564">
        <v>0.17</v>
      </c>
      <c r="AG25" s="564">
        <v>0</v>
      </c>
      <c r="AH25" s="564">
        <v>0</v>
      </c>
      <c r="AI25" s="564">
        <v>0</v>
      </c>
      <c r="AJ25" s="563">
        <v>0</v>
      </c>
      <c r="AK25" s="577">
        <v>0</v>
      </c>
      <c r="AL25" s="423" t="s">
        <v>482</v>
      </c>
    </row>
    <row r="26" spans="1:38" s="145" customFormat="1" ht="21" customHeight="1">
      <c r="A26" s="833" t="s">
        <v>483</v>
      </c>
      <c r="B26" s="833"/>
      <c r="C26" s="833"/>
      <c r="D26" s="833"/>
      <c r="E26" s="427"/>
      <c r="F26" s="428"/>
      <c r="G26" s="429"/>
      <c r="H26" s="428"/>
      <c r="I26" s="428"/>
      <c r="J26" s="428"/>
      <c r="K26" s="834" t="s">
        <v>484</v>
      </c>
      <c r="L26" s="834"/>
      <c r="M26" s="834"/>
      <c r="N26" s="834"/>
      <c r="O26" s="834"/>
      <c r="P26" s="834"/>
      <c r="Q26" s="834"/>
      <c r="R26" s="834"/>
      <c r="S26" s="834"/>
      <c r="T26" s="834"/>
      <c r="U26" s="834"/>
      <c r="V26" s="834"/>
      <c r="W26" s="834"/>
      <c r="X26" s="834"/>
      <c r="Y26" s="834"/>
      <c r="Z26" s="834"/>
      <c r="AA26" s="834"/>
      <c r="AB26" s="834"/>
      <c r="AC26" s="834"/>
      <c r="AD26" s="834"/>
      <c r="AE26" s="834"/>
      <c r="AF26" s="834"/>
      <c r="AG26" s="834"/>
      <c r="AH26" s="834"/>
      <c r="AI26" s="834"/>
      <c r="AJ26" s="834"/>
      <c r="AK26" s="834"/>
      <c r="AL26" s="834"/>
    </row>
    <row r="27" spans="1:38" s="145" customFormat="1" ht="21" customHeight="1">
      <c r="A27" s="430"/>
      <c r="B27" s="430"/>
      <c r="C27" s="430"/>
      <c r="D27" s="430"/>
      <c r="E27" s="431"/>
      <c r="F27" s="144"/>
      <c r="H27" s="144"/>
      <c r="I27" s="144"/>
      <c r="J27" s="144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</row>
    <row r="28" spans="1:38" s="3" customFormat="1" ht="37.5" customHeight="1">
      <c r="B28" s="186"/>
      <c r="C28" s="186"/>
      <c r="D28" s="186"/>
      <c r="E28" s="186"/>
      <c r="F28" s="187"/>
      <c r="L28" s="187"/>
      <c r="M28" s="187"/>
      <c r="N28" s="187"/>
      <c r="O28" s="187"/>
      <c r="P28" s="188"/>
      <c r="Q28" s="188"/>
      <c r="R28" s="188"/>
      <c r="S28" s="188"/>
      <c r="T28" s="188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2"/>
    </row>
    <row r="29" spans="1:38" ht="37.5" customHeight="1">
      <c r="A29" s="39"/>
      <c r="B29" s="432"/>
      <c r="C29" s="432"/>
      <c r="D29" s="432"/>
      <c r="E29" s="432"/>
      <c r="F29" s="433"/>
      <c r="L29" s="433"/>
      <c r="M29" s="433"/>
      <c r="N29" s="433"/>
      <c r="O29" s="433"/>
      <c r="P29" s="188"/>
      <c r="Q29" s="188"/>
      <c r="R29" s="188"/>
      <c r="S29" s="188"/>
      <c r="T29" s="188"/>
      <c r="U29" s="39"/>
      <c r="V29" s="434"/>
      <c r="W29" s="434"/>
      <c r="X29" s="434"/>
      <c r="Y29" s="434"/>
      <c r="Z29" s="434"/>
      <c r="AA29" s="434"/>
      <c r="AB29" s="434"/>
      <c r="AC29" s="434"/>
      <c r="AD29" s="434"/>
      <c r="AE29" s="434"/>
      <c r="AF29" s="434"/>
      <c r="AG29" s="434"/>
      <c r="AH29" s="434"/>
      <c r="AI29" s="434"/>
      <c r="AJ29" s="434"/>
      <c r="AK29" s="434"/>
    </row>
    <row r="30" spans="1:38" ht="37.5" customHeight="1">
      <c r="B30" s="432"/>
      <c r="C30" s="432"/>
      <c r="D30" s="432"/>
      <c r="E30" s="432"/>
      <c r="F30" s="433"/>
      <c r="L30" s="433"/>
      <c r="M30" s="433"/>
      <c r="N30" s="433"/>
      <c r="O30" s="433"/>
      <c r="P30" s="435"/>
      <c r="Q30" s="435"/>
      <c r="R30" s="435"/>
      <c r="S30" s="435"/>
      <c r="T30" s="435"/>
      <c r="V30" s="434"/>
      <c r="W30" s="434"/>
      <c r="X30" s="434"/>
      <c r="Y30" s="434"/>
      <c r="Z30" s="434"/>
      <c r="AA30" s="434"/>
      <c r="AB30" s="434"/>
      <c r="AC30" s="434"/>
      <c r="AD30" s="434"/>
      <c r="AE30" s="434"/>
      <c r="AF30" s="434"/>
      <c r="AG30" s="434"/>
      <c r="AH30" s="434"/>
      <c r="AI30" s="434"/>
      <c r="AJ30" s="434"/>
      <c r="AK30" s="434"/>
    </row>
    <row r="31" spans="1:38" ht="37.5" customHeight="1">
      <c r="B31" s="432"/>
      <c r="C31" s="432"/>
      <c r="D31" s="432"/>
      <c r="E31" s="432"/>
      <c r="F31" s="433"/>
    </row>
    <row r="32" spans="1:38">
      <c r="B32" s="432"/>
      <c r="C32" s="432"/>
      <c r="D32" s="432"/>
      <c r="E32" s="432"/>
      <c r="F32" s="433"/>
    </row>
    <row r="33" spans="1:38">
      <c r="F33" s="433"/>
    </row>
    <row r="34" spans="1:38" ht="20.25">
      <c r="A34" s="143"/>
      <c r="B34" s="143"/>
      <c r="C34" s="143"/>
      <c r="D34" s="143"/>
      <c r="E34" s="143"/>
      <c r="F34" s="433"/>
      <c r="G34" s="149"/>
      <c r="H34" s="149"/>
      <c r="I34" s="149"/>
      <c r="J34" s="149"/>
      <c r="K34" s="149"/>
      <c r="L34" s="436"/>
      <c r="M34" s="436"/>
      <c r="N34" s="436"/>
      <c r="O34" s="436"/>
      <c r="P34" s="143"/>
      <c r="Q34" s="143"/>
      <c r="R34" s="143"/>
      <c r="S34" s="143"/>
      <c r="T34" s="143"/>
      <c r="U34" s="143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3"/>
    </row>
  </sheetData>
  <mergeCells count="24">
    <mergeCell ref="A2:J2"/>
    <mergeCell ref="K2:AL2"/>
    <mergeCell ref="A5:A8"/>
    <mergeCell ref="B5:B6"/>
    <mergeCell ref="C5:F6"/>
    <mergeCell ref="G5:J5"/>
    <mergeCell ref="K5:M5"/>
    <mergeCell ref="N5:N6"/>
    <mergeCell ref="P5:S5"/>
    <mergeCell ref="T5:T8"/>
    <mergeCell ref="A26:D26"/>
    <mergeCell ref="K26:AL26"/>
    <mergeCell ref="G6:J6"/>
    <mergeCell ref="K6:M6"/>
    <mergeCell ref="P6:S6"/>
    <mergeCell ref="V6:Z6"/>
    <mergeCell ref="AA6:AC6"/>
    <mergeCell ref="AD6:AI6"/>
    <mergeCell ref="U5:U8"/>
    <mergeCell ref="V5:Z5"/>
    <mergeCell ref="AA5:AC5"/>
    <mergeCell ref="AD5:AI5"/>
    <mergeCell ref="AK5:AK6"/>
    <mergeCell ref="AL5:AL8"/>
  </mergeCells>
  <phoneticPr fontId="4" type="noConversion"/>
  <printOptions horizontalCentered="1"/>
  <pageMargins left="0.43307086614173229" right="0.35433070866141736" top="0.78740157480314965" bottom="0.39370078740157483" header="0.39370078740157483" footer="0"/>
  <pageSetup paperSize="9" scale="7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AL77"/>
  <sheetViews>
    <sheetView showGridLines="0" view="pageBreakPreview" zoomScaleNormal="75" workbookViewId="0">
      <selection activeCell="B18" sqref="B18"/>
    </sheetView>
  </sheetViews>
  <sheetFormatPr defaultRowHeight="15.75"/>
  <cols>
    <col min="1" max="1" width="10.625" style="38" customWidth="1"/>
    <col min="2" max="2" width="6.875" style="38" customWidth="1"/>
    <col min="3" max="3" width="9.375" style="38" bestFit="1" customWidth="1"/>
    <col min="4" max="12" width="6.875" style="38" customWidth="1"/>
    <col min="13" max="13" width="9.375" style="38" bestFit="1" customWidth="1"/>
    <col min="14" max="17" width="6.875" style="38" customWidth="1"/>
    <col min="18" max="18" width="12.625" style="38" customWidth="1"/>
    <col min="19" max="19" width="10.625" style="38" customWidth="1"/>
    <col min="20" max="27" width="6.875" style="38" customWidth="1"/>
    <col min="28" max="29" width="6.875" style="39" customWidth="1"/>
    <col min="30" max="30" width="6.875" style="38" customWidth="1"/>
    <col min="31" max="34" width="6.875" style="501" customWidth="1"/>
    <col min="35" max="35" width="6.875" style="39" customWidth="1"/>
    <col min="36" max="36" width="15.375" style="38" customWidth="1"/>
    <col min="37" max="38" width="9" style="39" hidden="1" customWidth="1"/>
    <col min="39" max="16384" width="9" style="39"/>
  </cols>
  <sheetData>
    <row r="1" spans="1:36" s="99" customFormat="1" ht="11.25">
      <c r="A1" s="480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D1" s="102"/>
      <c r="AE1" s="481"/>
      <c r="AF1" s="481"/>
      <c r="AG1" s="481"/>
      <c r="AH1" s="481"/>
      <c r="AJ1" s="100"/>
    </row>
    <row r="2" spans="1:36" s="3" customFormat="1" ht="1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D2" s="2"/>
      <c r="AE2" s="482"/>
      <c r="AF2" s="482"/>
      <c r="AG2" s="482"/>
      <c r="AH2" s="482"/>
      <c r="AJ2" s="386"/>
    </row>
    <row r="3" spans="1:36" s="484" customFormat="1" ht="31.5" customHeight="1">
      <c r="A3" s="868" t="s">
        <v>543</v>
      </c>
      <c r="B3" s="868"/>
      <c r="C3" s="868"/>
      <c r="D3" s="868"/>
      <c r="E3" s="868"/>
      <c r="F3" s="868"/>
      <c r="G3" s="868"/>
      <c r="H3" s="483"/>
      <c r="I3" s="483"/>
      <c r="J3" s="868" t="s">
        <v>544</v>
      </c>
      <c r="K3" s="868"/>
      <c r="L3" s="868"/>
      <c r="M3" s="868"/>
      <c r="N3" s="868"/>
      <c r="O3" s="868"/>
      <c r="P3" s="868"/>
      <c r="Q3" s="868"/>
      <c r="R3" s="868"/>
      <c r="S3" s="868" t="s">
        <v>545</v>
      </c>
      <c r="T3" s="868"/>
      <c r="U3" s="868"/>
      <c r="V3" s="868"/>
      <c r="W3" s="868"/>
      <c r="X3" s="868"/>
      <c r="Y3" s="868"/>
      <c r="Z3" s="868"/>
      <c r="AA3" s="483"/>
      <c r="AC3" s="869" t="s">
        <v>546</v>
      </c>
      <c r="AD3" s="869"/>
      <c r="AE3" s="869"/>
      <c r="AF3" s="869"/>
      <c r="AG3" s="869"/>
      <c r="AH3" s="869"/>
      <c r="AI3" s="869"/>
      <c r="AJ3" s="869"/>
    </row>
    <row r="4" spans="1:36" s="3" customFormat="1" ht="1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6"/>
      <c r="AC4" s="106"/>
      <c r="AD4" s="105"/>
      <c r="AE4" s="482"/>
      <c r="AF4" s="482"/>
      <c r="AG4" s="482"/>
      <c r="AH4" s="482"/>
      <c r="AI4" s="106"/>
      <c r="AJ4" s="105"/>
    </row>
    <row r="5" spans="1:36" s="8" customFormat="1" ht="15" customHeight="1" thickBot="1">
      <c r="A5" s="8" t="s">
        <v>547</v>
      </c>
      <c r="P5" s="870" t="s">
        <v>548</v>
      </c>
      <c r="Q5" s="870"/>
      <c r="R5" s="870"/>
      <c r="S5" s="8" t="s">
        <v>547</v>
      </c>
      <c r="AD5" s="9"/>
      <c r="AE5" s="198"/>
      <c r="AF5" s="198"/>
      <c r="AG5" s="198"/>
      <c r="AH5" s="198"/>
      <c r="AJ5" s="9" t="s">
        <v>548</v>
      </c>
    </row>
    <row r="6" spans="1:36" s="8" customFormat="1" ht="30.75" customHeight="1">
      <c r="A6" s="857" t="s">
        <v>549</v>
      </c>
      <c r="B6" s="451" t="s">
        <v>550</v>
      </c>
      <c r="C6" s="453"/>
      <c r="D6" s="863" t="s">
        <v>551</v>
      </c>
      <c r="E6" s="866"/>
      <c r="F6" s="866"/>
      <c r="G6" s="866"/>
      <c r="H6" s="866"/>
      <c r="I6" s="866"/>
      <c r="J6" s="866"/>
      <c r="K6" s="867"/>
      <c r="L6" s="863" t="s">
        <v>552</v>
      </c>
      <c r="M6" s="864"/>
      <c r="N6" s="864"/>
      <c r="O6" s="864"/>
      <c r="P6" s="864"/>
      <c r="Q6" s="865"/>
      <c r="R6" s="855" t="s">
        <v>553</v>
      </c>
      <c r="S6" s="857" t="s">
        <v>549</v>
      </c>
      <c r="T6" s="863" t="s">
        <v>554</v>
      </c>
      <c r="U6" s="864"/>
      <c r="V6" s="864"/>
      <c r="W6" s="864"/>
      <c r="X6" s="864"/>
      <c r="Y6" s="864"/>
      <c r="Z6" s="864"/>
      <c r="AA6" s="864"/>
      <c r="AB6" s="864"/>
      <c r="AC6" s="864"/>
      <c r="AD6" s="864"/>
      <c r="AE6" s="864"/>
      <c r="AF6" s="864"/>
      <c r="AG6" s="865"/>
      <c r="AH6" s="855" t="s">
        <v>555</v>
      </c>
      <c r="AI6" s="846"/>
      <c r="AJ6" s="855" t="s">
        <v>553</v>
      </c>
    </row>
    <row r="7" spans="1:36" s="8" customFormat="1" ht="18" customHeight="1">
      <c r="A7" s="860"/>
      <c r="B7" s="485"/>
      <c r="C7" s="486"/>
      <c r="D7" s="861" t="s">
        <v>556</v>
      </c>
      <c r="E7" s="862"/>
      <c r="F7" s="861" t="s">
        <v>557</v>
      </c>
      <c r="G7" s="862"/>
      <c r="H7" s="861" t="s">
        <v>558</v>
      </c>
      <c r="I7" s="862"/>
      <c r="J7" s="861" t="s">
        <v>559</v>
      </c>
      <c r="K7" s="862"/>
      <c r="L7" s="861" t="s">
        <v>556</v>
      </c>
      <c r="M7" s="862"/>
      <c r="N7" s="861" t="s">
        <v>560</v>
      </c>
      <c r="O7" s="862"/>
      <c r="P7" s="861" t="s">
        <v>561</v>
      </c>
      <c r="Q7" s="862"/>
      <c r="R7" s="835"/>
      <c r="S7" s="860"/>
      <c r="T7" s="861" t="s">
        <v>562</v>
      </c>
      <c r="U7" s="862"/>
      <c r="V7" s="861" t="s">
        <v>563</v>
      </c>
      <c r="W7" s="862"/>
      <c r="X7" s="861" t="s">
        <v>564</v>
      </c>
      <c r="Y7" s="862"/>
      <c r="Z7" s="861" t="s">
        <v>565</v>
      </c>
      <c r="AA7" s="862"/>
      <c r="AB7" s="861" t="s">
        <v>566</v>
      </c>
      <c r="AC7" s="862"/>
      <c r="AD7" s="861" t="s">
        <v>567</v>
      </c>
      <c r="AE7" s="862"/>
      <c r="AF7" s="861" t="s">
        <v>568</v>
      </c>
      <c r="AG7" s="862"/>
      <c r="AH7" s="835" t="s">
        <v>569</v>
      </c>
      <c r="AI7" s="860"/>
      <c r="AJ7" s="835"/>
    </row>
    <row r="8" spans="1:36" s="487" customFormat="1" ht="18" customHeight="1">
      <c r="A8" s="860"/>
      <c r="B8" s="752" t="s">
        <v>570</v>
      </c>
      <c r="C8" s="842"/>
      <c r="D8" s="752" t="s">
        <v>78</v>
      </c>
      <c r="E8" s="842"/>
      <c r="F8" s="752" t="s">
        <v>571</v>
      </c>
      <c r="G8" s="842"/>
      <c r="H8" s="752" t="s">
        <v>572</v>
      </c>
      <c r="I8" s="842"/>
      <c r="J8" s="752" t="s">
        <v>573</v>
      </c>
      <c r="K8" s="842"/>
      <c r="L8" s="752" t="s">
        <v>574</v>
      </c>
      <c r="M8" s="842"/>
      <c r="N8" s="752" t="s">
        <v>575</v>
      </c>
      <c r="O8" s="842"/>
      <c r="P8" s="752" t="s">
        <v>576</v>
      </c>
      <c r="Q8" s="842"/>
      <c r="R8" s="835"/>
      <c r="S8" s="860"/>
      <c r="T8" s="752" t="s">
        <v>577</v>
      </c>
      <c r="U8" s="842"/>
      <c r="V8" s="752" t="s">
        <v>578</v>
      </c>
      <c r="W8" s="842"/>
      <c r="X8" s="752" t="s">
        <v>579</v>
      </c>
      <c r="Y8" s="842"/>
      <c r="Z8" s="752" t="s">
        <v>580</v>
      </c>
      <c r="AA8" s="842"/>
      <c r="AB8" s="752" t="s">
        <v>581</v>
      </c>
      <c r="AC8" s="842"/>
      <c r="AD8" s="752" t="s">
        <v>582</v>
      </c>
      <c r="AE8" s="842"/>
      <c r="AF8" s="752" t="s">
        <v>583</v>
      </c>
      <c r="AG8" s="842"/>
      <c r="AH8" s="858" t="s">
        <v>584</v>
      </c>
      <c r="AI8" s="837"/>
      <c r="AJ8" s="835"/>
    </row>
    <row r="9" spans="1:36" s="8" customFormat="1" ht="18" customHeight="1">
      <c r="A9" s="860"/>
      <c r="B9" s="392" t="s">
        <v>585</v>
      </c>
      <c r="C9" s="392" t="s">
        <v>586</v>
      </c>
      <c r="D9" s="392" t="s">
        <v>585</v>
      </c>
      <c r="E9" s="392" t="s">
        <v>586</v>
      </c>
      <c r="F9" s="392" t="s">
        <v>585</v>
      </c>
      <c r="G9" s="392" t="s">
        <v>586</v>
      </c>
      <c r="H9" s="392" t="s">
        <v>585</v>
      </c>
      <c r="I9" s="392" t="s">
        <v>586</v>
      </c>
      <c r="J9" s="392" t="s">
        <v>585</v>
      </c>
      <c r="K9" s="392" t="s">
        <v>586</v>
      </c>
      <c r="L9" s="392" t="s">
        <v>585</v>
      </c>
      <c r="M9" s="392" t="s">
        <v>586</v>
      </c>
      <c r="N9" s="392" t="s">
        <v>585</v>
      </c>
      <c r="O9" s="392" t="s">
        <v>586</v>
      </c>
      <c r="P9" s="392" t="s">
        <v>585</v>
      </c>
      <c r="Q9" s="488" t="s">
        <v>586</v>
      </c>
      <c r="R9" s="835"/>
      <c r="S9" s="860"/>
      <c r="T9" s="392" t="s">
        <v>585</v>
      </c>
      <c r="U9" s="392" t="s">
        <v>586</v>
      </c>
      <c r="V9" s="392" t="s">
        <v>585</v>
      </c>
      <c r="W9" s="392" t="s">
        <v>586</v>
      </c>
      <c r="X9" s="392" t="s">
        <v>585</v>
      </c>
      <c r="Y9" s="392" t="s">
        <v>586</v>
      </c>
      <c r="Z9" s="392" t="s">
        <v>585</v>
      </c>
      <c r="AA9" s="392" t="s">
        <v>586</v>
      </c>
      <c r="AB9" s="392" t="s">
        <v>585</v>
      </c>
      <c r="AC9" s="392" t="s">
        <v>586</v>
      </c>
      <c r="AD9" s="392" t="s">
        <v>585</v>
      </c>
      <c r="AE9" s="392" t="s">
        <v>586</v>
      </c>
      <c r="AF9" s="392" t="s">
        <v>585</v>
      </c>
      <c r="AG9" s="392" t="s">
        <v>586</v>
      </c>
      <c r="AH9" s="392" t="s">
        <v>585</v>
      </c>
      <c r="AI9" s="392" t="s">
        <v>586</v>
      </c>
      <c r="AJ9" s="835"/>
    </row>
    <row r="10" spans="1:36" s="8" customFormat="1" ht="18" customHeight="1">
      <c r="A10" s="837"/>
      <c r="B10" s="408" t="s">
        <v>587</v>
      </c>
      <c r="C10" s="408" t="s">
        <v>159</v>
      </c>
      <c r="D10" s="408" t="s">
        <v>587</v>
      </c>
      <c r="E10" s="408" t="s">
        <v>159</v>
      </c>
      <c r="F10" s="408" t="s">
        <v>587</v>
      </c>
      <c r="G10" s="408" t="s">
        <v>159</v>
      </c>
      <c r="H10" s="408" t="s">
        <v>587</v>
      </c>
      <c r="I10" s="408" t="s">
        <v>159</v>
      </c>
      <c r="J10" s="408" t="s">
        <v>587</v>
      </c>
      <c r="K10" s="408" t="s">
        <v>159</v>
      </c>
      <c r="L10" s="408" t="s">
        <v>587</v>
      </c>
      <c r="M10" s="408" t="s">
        <v>159</v>
      </c>
      <c r="N10" s="408" t="s">
        <v>587</v>
      </c>
      <c r="O10" s="408" t="s">
        <v>159</v>
      </c>
      <c r="P10" s="408" t="s">
        <v>587</v>
      </c>
      <c r="Q10" s="407" t="s">
        <v>159</v>
      </c>
      <c r="R10" s="858"/>
      <c r="S10" s="837"/>
      <c r="T10" s="408" t="s">
        <v>587</v>
      </c>
      <c r="U10" s="408" t="s">
        <v>159</v>
      </c>
      <c r="V10" s="408" t="s">
        <v>587</v>
      </c>
      <c r="W10" s="408" t="s">
        <v>159</v>
      </c>
      <c r="X10" s="408" t="s">
        <v>587</v>
      </c>
      <c r="Y10" s="408" t="s">
        <v>159</v>
      </c>
      <c r="Z10" s="408" t="s">
        <v>587</v>
      </c>
      <c r="AA10" s="408" t="s">
        <v>159</v>
      </c>
      <c r="AB10" s="408" t="s">
        <v>587</v>
      </c>
      <c r="AC10" s="408" t="s">
        <v>159</v>
      </c>
      <c r="AD10" s="408" t="s">
        <v>587</v>
      </c>
      <c r="AE10" s="408" t="s">
        <v>159</v>
      </c>
      <c r="AF10" s="408" t="s">
        <v>587</v>
      </c>
      <c r="AG10" s="408" t="s">
        <v>159</v>
      </c>
      <c r="AH10" s="408" t="s">
        <v>587</v>
      </c>
      <c r="AI10" s="408" t="s">
        <v>159</v>
      </c>
      <c r="AJ10" s="858"/>
    </row>
    <row r="11" spans="1:36" s="8" customFormat="1" ht="30.75" customHeight="1">
      <c r="A11" s="489">
        <v>2012</v>
      </c>
      <c r="B11" s="178">
        <v>83</v>
      </c>
      <c r="C11" s="178">
        <v>3253.4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178">
        <v>81</v>
      </c>
      <c r="M11" s="178">
        <v>2221.4</v>
      </c>
      <c r="N11" s="178">
        <v>36</v>
      </c>
      <c r="O11" s="178">
        <v>86.3</v>
      </c>
      <c r="P11" s="178">
        <v>11</v>
      </c>
      <c r="Q11" s="178">
        <v>17.7</v>
      </c>
      <c r="R11" s="490">
        <v>2012</v>
      </c>
      <c r="S11" s="489">
        <v>2012</v>
      </c>
      <c r="T11" s="178">
        <v>29</v>
      </c>
      <c r="U11" s="178">
        <v>1740.5</v>
      </c>
      <c r="V11" s="178">
        <v>1</v>
      </c>
      <c r="W11" s="178">
        <v>2.6</v>
      </c>
      <c r="X11" s="178">
        <v>3</v>
      </c>
      <c r="Y11" s="178">
        <v>283.39999999999998</v>
      </c>
      <c r="Z11" s="178">
        <v>0</v>
      </c>
      <c r="AA11" s="178">
        <v>0</v>
      </c>
      <c r="AB11" s="178">
        <v>0</v>
      </c>
      <c r="AC11" s="32">
        <v>0</v>
      </c>
      <c r="AD11" s="178">
        <v>1</v>
      </c>
      <c r="AE11" s="178">
        <v>90.9</v>
      </c>
      <c r="AF11" s="178">
        <v>0</v>
      </c>
      <c r="AG11" s="178">
        <v>0</v>
      </c>
      <c r="AH11" s="178">
        <v>2</v>
      </c>
      <c r="AI11" s="178">
        <v>1032</v>
      </c>
      <c r="AJ11" s="490">
        <v>2012</v>
      </c>
    </row>
    <row r="12" spans="1:36" s="8" customFormat="1" ht="30.75" customHeight="1">
      <c r="A12" s="489">
        <v>2013</v>
      </c>
      <c r="B12" s="178">
        <v>85</v>
      </c>
      <c r="C12" s="178">
        <v>3286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178">
        <v>83</v>
      </c>
      <c r="M12" s="178">
        <v>2254</v>
      </c>
      <c r="N12" s="178">
        <v>36</v>
      </c>
      <c r="O12" s="178">
        <v>86</v>
      </c>
      <c r="P12" s="178">
        <v>11</v>
      </c>
      <c r="Q12" s="178">
        <v>18</v>
      </c>
      <c r="R12" s="490">
        <v>2013</v>
      </c>
      <c r="S12" s="489">
        <v>2013</v>
      </c>
      <c r="T12" s="178">
        <v>31</v>
      </c>
      <c r="U12" s="178">
        <v>1773</v>
      </c>
      <c r="V12" s="178">
        <v>1</v>
      </c>
      <c r="W12" s="178">
        <v>3</v>
      </c>
      <c r="X12" s="178">
        <v>3</v>
      </c>
      <c r="Y12" s="178">
        <v>283</v>
      </c>
      <c r="Z12" s="178">
        <v>0</v>
      </c>
      <c r="AA12" s="178">
        <v>0</v>
      </c>
      <c r="AB12" s="178">
        <v>0</v>
      </c>
      <c r="AC12" s="32">
        <v>0</v>
      </c>
      <c r="AD12" s="178">
        <v>1</v>
      </c>
      <c r="AE12" s="178">
        <v>91</v>
      </c>
      <c r="AF12" s="178">
        <v>0</v>
      </c>
      <c r="AG12" s="178">
        <v>0</v>
      </c>
      <c r="AH12" s="178">
        <v>2</v>
      </c>
      <c r="AI12" s="178">
        <v>1032</v>
      </c>
      <c r="AJ12" s="490">
        <v>2013</v>
      </c>
    </row>
    <row r="13" spans="1:36" s="8" customFormat="1" ht="30.75" customHeight="1">
      <c r="A13" s="489">
        <v>2014</v>
      </c>
      <c r="B13" s="178">
        <v>85</v>
      </c>
      <c r="C13" s="178">
        <v>3286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178">
        <v>83</v>
      </c>
      <c r="M13" s="178">
        <v>2254</v>
      </c>
      <c r="N13" s="178">
        <v>36</v>
      </c>
      <c r="O13" s="178">
        <v>86</v>
      </c>
      <c r="P13" s="178">
        <v>11</v>
      </c>
      <c r="Q13" s="178">
        <v>18</v>
      </c>
      <c r="R13" s="490">
        <v>2014</v>
      </c>
      <c r="S13" s="489">
        <v>2014</v>
      </c>
      <c r="T13" s="178">
        <v>31</v>
      </c>
      <c r="U13" s="178">
        <v>1773</v>
      </c>
      <c r="V13" s="178">
        <v>1</v>
      </c>
      <c r="W13" s="178">
        <v>3</v>
      </c>
      <c r="X13" s="178">
        <v>3</v>
      </c>
      <c r="Y13" s="178">
        <v>283</v>
      </c>
      <c r="Z13" s="178">
        <v>0</v>
      </c>
      <c r="AA13" s="178">
        <v>0</v>
      </c>
      <c r="AB13" s="178">
        <v>0</v>
      </c>
      <c r="AC13" s="32">
        <v>0</v>
      </c>
      <c r="AD13" s="178">
        <v>1</v>
      </c>
      <c r="AE13" s="178">
        <v>91</v>
      </c>
      <c r="AF13" s="178">
        <v>0</v>
      </c>
      <c r="AG13" s="178">
        <v>0</v>
      </c>
      <c r="AH13" s="178">
        <v>2</v>
      </c>
      <c r="AI13" s="178">
        <v>1032</v>
      </c>
      <c r="AJ13" s="490">
        <v>2014</v>
      </c>
    </row>
    <row r="14" spans="1:36" s="8" customFormat="1" ht="30.75" customHeight="1">
      <c r="A14" s="489">
        <v>2015</v>
      </c>
      <c r="B14" s="178">
        <v>82</v>
      </c>
      <c r="C14" s="178">
        <v>3195.8</v>
      </c>
      <c r="D14" s="351">
        <v>0</v>
      </c>
      <c r="E14" s="351">
        <v>0</v>
      </c>
      <c r="F14" s="351">
        <v>0</v>
      </c>
      <c r="G14" s="351">
        <v>0</v>
      </c>
      <c r="H14" s="351">
        <v>0</v>
      </c>
      <c r="I14" s="351">
        <v>0</v>
      </c>
      <c r="J14" s="351">
        <v>0</v>
      </c>
      <c r="K14" s="351">
        <v>0</v>
      </c>
      <c r="L14" s="178">
        <v>80</v>
      </c>
      <c r="M14" s="178">
        <v>2163.8000000000002</v>
      </c>
      <c r="N14" s="178">
        <v>34</v>
      </c>
      <c r="O14" s="178">
        <v>80</v>
      </c>
      <c r="P14" s="178">
        <v>12</v>
      </c>
      <c r="Q14" s="178">
        <v>17.8</v>
      </c>
      <c r="R14" s="490">
        <v>2015</v>
      </c>
      <c r="S14" s="489">
        <v>2015</v>
      </c>
      <c r="T14" s="178">
        <v>30</v>
      </c>
      <c r="U14" s="178">
        <v>1694</v>
      </c>
      <c r="V14" s="178">
        <v>1</v>
      </c>
      <c r="W14" s="178">
        <v>3</v>
      </c>
      <c r="X14" s="178">
        <v>1</v>
      </c>
      <c r="Y14" s="178">
        <v>201</v>
      </c>
      <c r="Z14" s="178">
        <v>0</v>
      </c>
      <c r="AA14" s="178">
        <v>0</v>
      </c>
      <c r="AB14" s="178">
        <v>0</v>
      </c>
      <c r="AC14" s="32">
        <v>0</v>
      </c>
      <c r="AD14" s="178">
        <v>2</v>
      </c>
      <c r="AE14" s="178">
        <v>168</v>
      </c>
      <c r="AF14" s="178">
        <v>0</v>
      </c>
      <c r="AG14" s="178">
        <v>0</v>
      </c>
      <c r="AH14" s="178">
        <v>2</v>
      </c>
      <c r="AI14" s="178">
        <v>1032</v>
      </c>
      <c r="AJ14" s="490">
        <v>2015</v>
      </c>
    </row>
    <row r="15" spans="1:36" s="8" customFormat="1" ht="30.75" customHeight="1">
      <c r="A15" s="489">
        <v>2016</v>
      </c>
      <c r="B15" s="605">
        <v>84</v>
      </c>
      <c r="C15" s="605">
        <v>3201</v>
      </c>
      <c r="D15" s="351">
        <v>0</v>
      </c>
      <c r="E15" s="351">
        <v>0</v>
      </c>
      <c r="F15" s="351">
        <v>0</v>
      </c>
      <c r="G15" s="351">
        <v>0</v>
      </c>
      <c r="H15" s="351">
        <v>0</v>
      </c>
      <c r="I15" s="351">
        <v>0</v>
      </c>
      <c r="J15" s="351">
        <v>0</v>
      </c>
      <c r="K15" s="351">
        <v>0</v>
      </c>
      <c r="L15" s="605">
        <v>82</v>
      </c>
      <c r="M15" s="605">
        <v>2169</v>
      </c>
      <c r="N15" s="605">
        <v>35</v>
      </c>
      <c r="O15" s="605">
        <v>83</v>
      </c>
      <c r="P15" s="605">
        <v>13</v>
      </c>
      <c r="Q15" s="605">
        <v>20</v>
      </c>
      <c r="R15" s="490">
        <v>2016</v>
      </c>
      <c r="S15" s="489">
        <v>2016</v>
      </c>
      <c r="T15" s="605">
        <v>30</v>
      </c>
      <c r="U15" s="605">
        <v>1694</v>
      </c>
      <c r="V15" s="605">
        <v>1</v>
      </c>
      <c r="W15" s="605">
        <v>3</v>
      </c>
      <c r="X15" s="605">
        <v>1</v>
      </c>
      <c r="Y15" s="605">
        <v>201</v>
      </c>
      <c r="Z15" s="605">
        <v>0</v>
      </c>
      <c r="AA15" s="605">
        <v>0</v>
      </c>
      <c r="AB15" s="605">
        <v>0</v>
      </c>
      <c r="AC15" s="601">
        <v>0</v>
      </c>
      <c r="AD15" s="605">
        <v>2</v>
      </c>
      <c r="AE15" s="605">
        <v>168</v>
      </c>
      <c r="AF15" s="605">
        <v>0</v>
      </c>
      <c r="AG15" s="605">
        <v>0</v>
      </c>
      <c r="AH15" s="605">
        <v>2</v>
      </c>
      <c r="AI15" s="605">
        <v>1032</v>
      </c>
      <c r="AJ15" s="490">
        <v>2016</v>
      </c>
    </row>
    <row r="16" spans="1:36" s="496" customFormat="1" ht="30.75" customHeight="1" thickBot="1">
      <c r="A16" s="491">
        <v>2017</v>
      </c>
      <c r="B16" s="492">
        <f>SUM(D16,L16,AH16)</f>
        <v>87</v>
      </c>
      <c r="C16" s="493">
        <f>SUM(E16,M16,AI16)</f>
        <v>3321</v>
      </c>
      <c r="D16" s="494">
        <f>SUM(F16,H16,J16)</f>
        <v>0</v>
      </c>
      <c r="E16" s="494">
        <f>SUM(G16,I16,K16)</f>
        <v>0</v>
      </c>
      <c r="F16" s="494">
        <v>0</v>
      </c>
      <c r="G16" s="494">
        <v>0</v>
      </c>
      <c r="H16" s="494">
        <v>0</v>
      </c>
      <c r="I16" s="494">
        <v>0</v>
      </c>
      <c r="J16" s="494">
        <v>0</v>
      </c>
      <c r="K16" s="494">
        <v>0</v>
      </c>
      <c r="L16" s="493">
        <f>SUM(N16,P16,T16,V16,X16,Z16,AB16,AD16,AF16)</f>
        <v>85</v>
      </c>
      <c r="M16" s="494">
        <f>SUM(O16,Q16,U16,W16,Y16,AE16)</f>
        <v>2289</v>
      </c>
      <c r="N16" s="587">
        <v>37</v>
      </c>
      <c r="O16" s="587">
        <v>86</v>
      </c>
      <c r="P16" s="587">
        <v>12</v>
      </c>
      <c r="Q16" s="587">
        <v>18</v>
      </c>
      <c r="R16" s="495">
        <v>2017</v>
      </c>
      <c r="S16" s="491">
        <v>2017</v>
      </c>
      <c r="T16" s="589">
        <v>31</v>
      </c>
      <c r="U16" s="589">
        <v>1809</v>
      </c>
      <c r="V16" s="589">
        <v>2</v>
      </c>
      <c r="W16" s="589">
        <v>7</v>
      </c>
      <c r="X16" s="589">
        <v>1</v>
      </c>
      <c r="Y16" s="589">
        <v>201</v>
      </c>
      <c r="Z16" s="589">
        <v>0</v>
      </c>
      <c r="AA16" s="589">
        <v>0</v>
      </c>
      <c r="AB16" s="589">
        <v>0</v>
      </c>
      <c r="AC16" s="588">
        <v>0</v>
      </c>
      <c r="AD16" s="589">
        <v>2</v>
      </c>
      <c r="AE16" s="589">
        <v>168</v>
      </c>
      <c r="AF16" s="589">
        <v>0</v>
      </c>
      <c r="AG16" s="589">
        <v>0</v>
      </c>
      <c r="AH16" s="589">
        <v>2</v>
      </c>
      <c r="AI16" s="589">
        <v>1032</v>
      </c>
      <c r="AJ16" s="495">
        <v>2017</v>
      </c>
    </row>
    <row r="17" spans="1:36" s="8" customFormat="1" ht="39" customHeight="1">
      <c r="A17" s="859" t="s">
        <v>588</v>
      </c>
      <c r="B17" s="859"/>
      <c r="C17" s="859"/>
      <c r="D17" s="859"/>
      <c r="E17" s="859"/>
      <c r="L17" s="859" t="s">
        <v>589</v>
      </c>
      <c r="M17" s="859"/>
      <c r="N17" s="859"/>
      <c r="O17" s="859"/>
      <c r="P17" s="859"/>
      <c r="Q17" s="859"/>
      <c r="R17" s="859"/>
      <c r="S17" s="859" t="s">
        <v>590</v>
      </c>
      <c r="T17" s="859"/>
      <c r="U17" s="859"/>
      <c r="V17" s="859"/>
      <c r="W17" s="859"/>
      <c r="AD17" s="859" t="s">
        <v>591</v>
      </c>
      <c r="AE17" s="859"/>
      <c r="AF17" s="859"/>
      <c r="AG17" s="859"/>
      <c r="AH17" s="859"/>
      <c r="AI17" s="859"/>
      <c r="AJ17" s="859"/>
    </row>
    <row r="18" spans="1:36" s="3" customFormat="1" ht="33.75" customHeight="1">
      <c r="A18" s="497"/>
      <c r="B18" s="2"/>
      <c r="C18" s="2"/>
      <c r="D18" s="2"/>
      <c r="E18" s="2"/>
      <c r="F18" s="387"/>
      <c r="G18" s="2"/>
      <c r="H18" s="387"/>
      <c r="I18" s="2"/>
      <c r="J18" s="387"/>
      <c r="K18" s="2"/>
      <c r="L18" s="2"/>
      <c r="M18" s="2"/>
      <c r="N18" s="2"/>
      <c r="O18" s="2"/>
      <c r="P18" s="2"/>
      <c r="Q18" s="2"/>
      <c r="R18" s="2"/>
      <c r="S18" s="2"/>
      <c r="T18" s="2"/>
      <c r="U18" s="498"/>
      <c r="V18" s="498"/>
      <c r="W18" s="498"/>
      <c r="X18" s="498"/>
      <c r="Y18" s="498"/>
      <c r="Z18" s="498"/>
      <c r="AA18" s="498"/>
      <c r="AC18" s="187"/>
      <c r="AD18" s="104"/>
      <c r="AE18" s="149"/>
      <c r="AF18" s="149"/>
      <c r="AG18" s="149"/>
      <c r="AH18" s="149"/>
      <c r="AI18" s="187"/>
      <c r="AJ18" s="2"/>
    </row>
    <row r="19" spans="1:36" ht="33.75" customHeight="1">
      <c r="F19" s="499"/>
      <c r="H19" s="499"/>
      <c r="J19" s="499"/>
      <c r="U19" s="500"/>
      <c r="V19" s="500"/>
      <c r="W19" s="500"/>
      <c r="X19" s="500"/>
      <c r="Y19" s="500"/>
      <c r="Z19" s="500"/>
      <c r="AA19" s="500"/>
      <c r="AC19" s="433"/>
      <c r="AD19" s="104"/>
      <c r="AE19" s="149"/>
      <c r="AF19" s="149"/>
      <c r="AG19" s="149"/>
      <c r="AH19" s="149"/>
      <c r="AI19" s="187"/>
    </row>
    <row r="20" spans="1:36" ht="33.75" customHeight="1">
      <c r="F20" s="499"/>
      <c r="H20" s="499"/>
      <c r="J20" s="499"/>
      <c r="U20" s="500"/>
      <c r="V20" s="500"/>
      <c r="W20" s="500"/>
      <c r="X20" s="500"/>
      <c r="Y20" s="500"/>
      <c r="Z20" s="500"/>
      <c r="AA20" s="500"/>
      <c r="AC20" s="433"/>
      <c r="AD20" s="104"/>
      <c r="AE20" s="149"/>
      <c r="AF20" s="149"/>
      <c r="AG20" s="149"/>
      <c r="AH20" s="149"/>
      <c r="AI20" s="187"/>
    </row>
    <row r="21" spans="1:36" ht="33.75" customHeight="1">
      <c r="F21" s="499"/>
      <c r="H21" s="499"/>
      <c r="J21" s="499"/>
      <c r="U21" s="500"/>
      <c r="V21" s="500"/>
      <c r="W21" s="500"/>
      <c r="X21" s="500"/>
      <c r="Y21" s="500"/>
      <c r="Z21" s="500"/>
      <c r="AA21" s="500"/>
      <c r="AC21" s="433"/>
      <c r="AD21" s="104"/>
      <c r="AE21" s="149"/>
      <c r="AF21" s="149"/>
      <c r="AG21" s="149"/>
      <c r="AH21" s="149"/>
      <c r="AI21" s="187"/>
    </row>
    <row r="22" spans="1:36" ht="48.75" customHeight="1">
      <c r="H22" s="499"/>
      <c r="U22" s="500"/>
      <c r="V22" s="500"/>
      <c r="W22" s="500"/>
      <c r="X22" s="500"/>
      <c r="Y22" s="500"/>
      <c r="Z22" s="500"/>
      <c r="AA22" s="500"/>
      <c r="AC22" s="433"/>
      <c r="AD22" s="104"/>
      <c r="AE22" s="149"/>
      <c r="AF22" s="149"/>
      <c r="AG22" s="149"/>
      <c r="AH22" s="149"/>
      <c r="AI22" s="187"/>
    </row>
    <row r="23" spans="1:36">
      <c r="U23" s="500"/>
      <c r="V23" s="500"/>
      <c r="W23" s="500"/>
      <c r="X23" s="500"/>
      <c r="Y23" s="500"/>
      <c r="Z23" s="500"/>
      <c r="AA23" s="500"/>
      <c r="AD23" s="2"/>
      <c r="AE23" s="482"/>
      <c r="AF23" s="482"/>
      <c r="AG23" s="482"/>
      <c r="AH23" s="482"/>
      <c r="AI23" s="187"/>
    </row>
    <row r="24" spans="1:36">
      <c r="U24" s="500"/>
      <c r="V24" s="500"/>
      <c r="W24" s="500"/>
      <c r="X24" s="500"/>
      <c r="Y24" s="500"/>
      <c r="Z24" s="500"/>
      <c r="AA24" s="500"/>
      <c r="AD24" s="2"/>
      <c r="AE24" s="482"/>
      <c r="AF24" s="482"/>
      <c r="AG24" s="482"/>
      <c r="AH24" s="482"/>
      <c r="AI24" s="187"/>
    </row>
    <row r="25" spans="1:36">
      <c r="U25" s="500"/>
      <c r="V25" s="500"/>
      <c r="W25" s="500"/>
      <c r="X25" s="500"/>
      <c r="Y25" s="500"/>
      <c r="Z25" s="500"/>
      <c r="AA25" s="500"/>
      <c r="AD25" s="2"/>
      <c r="AE25" s="482"/>
      <c r="AF25" s="482"/>
      <c r="AG25" s="482"/>
      <c r="AH25" s="482"/>
      <c r="AI25" s="187"/>
    </row>
    <row r="26" spans="1:36">
      <c r="U26" s="500"/>
      <c r="V26" s="500"/>
      <c r="W26" s="500"/>
      <c r="X26" s="500"/>
      <c r="Y26" s="500"/>
      <c r="Z26" s="500"/>
      <c r="AA26" s="500"/>
      <c r="AD26" s="2"/>
      <c r="AE26" s="482"/>
      <c r="AF26" s="482"/>
      <c r="AG26" s="482"/>
      <c r="AH26" s="482"/>
      <c r="AI26" s="187"/>
    </row>
    <row r="27" spans="1:36">
      <c r="U27" s="500"/>
      <c r="V27" s="500"/>
      <c r="W27" s="500"/>
      <c r="X27" s="500"/>
      <c r="Y27" s="500"/>
      <c r="Z27" s="500"/>
      <c r="AA27" s="500"/>
      <c r="AD27" s="2"/>
      <c r="AE27" s="482"/>
      <c r="AF27" s="482"/>
      <c r="AG27" s="482"/>
      <c r="AH27" s="482"/>
      <c r="AI27" s="187"/>
    </row>
    <row r="28" spans="1:36">
      <c r="U28" s="500"/>
      <c r="V28" s="500"/>
      <c r="W28" s="500"/>
      <c r="X28" s="500"/>
      <c r="Y28" s="500"/>
      <c r="Z28" s="500"/>
      <c r="AA28" s="500"/>
      <c r="AD28" s="2"/>
      <c r="AE28" s="482"/>
      <c r="AF28" s="482"/>
      <c r="AG28" s="482"/>
      <c r="AH28" s="482"/>
      <c r="AI28" s="187"/>
    </row>
    <row r="29" spans="1:36">
      <c r="U29" s="500"/>
      <c r="V29" s="500"/>
      <c r="W29" s="500"/>
      <c r="X29" s="500"/>
      <c r="Y29" s="500"/>
      <c r="Z29" s="500"/>
      <c r="AA29" s="500"/>
      <c r="AD29" s="2"/>
      <c r="AE29" s="482"/>
      <c r="AF29" s="482"/>
      <c r="AG29" s="482"/>
      <c r="AH29" s="482"/>
      <c r="AI29" s="187"/>
    </row>
    <row r="30" spans="1:36">
      <c r="U30" s="500"/>
      <c r="V30" s="500"/>
      <c r="W30" s="500"/>
      <c r="X30" s="500"/>
      <c r="Y30" s="500"/>
      <c r="Z30" s="500"/>
      <c r="AA30" s="500"/>
      <c r="AD30" s="2"/>
      <c r="AE30" s="482"/>
      <c r="AF30" s="482"/>
      <c r="AG30" s="482"/>
      <c r="AH30" s="482"/>
      <c r="AI30" s="187"/>
    </row>
    <row r="31" spans="1:36">
      <c r="U31" s="500"/>
      <c r="V31" s="500"/>
      <c r="W31" s="500"/>
      <c r="X31" s="500"/>
      <c r="Y31" s="500"/>
      <c r="Z31" s="500"/>
      <c r="AA31" s="500"/>
      <c r="AD31" s="2"/>
      <c r="AE31" s="482"/>
      <c r="AF31" s="482"/>
      <c r="AG31" s="482"/>
      <c r="AH31" s="482"/>
      <c r="AI31" s="187"/>
    </row>
    <row r="32" spans="1:36">
      <c r="U32" s="500"/>
      <c r="V32" s="500"/>
      <c r="W32" s="500"/>
      <c r="X32" s="500"/>
      <c r="Y32" s="500"/>
      <c r="Z32" s="500"/>
      <c r="AA32" s="500"/>
      <c r="AD32" s="2"/>
      <c r="AE32" s="482"/>
      <c r="AF32" s="482"/>
      <c r="AG32" s="482"/>
      <c r="AH32" s="482"/>
      <c r="AI32" s="187"/>
    </row>
    <row r="33" spans="21:35">
      <c r="U33" s="500"/>
      <c r="V33" s="500"/>
      <c r="W33" s="500"/>
      <c r="X33" s="500"/>
      <c r="Y33" s="500"/>
      <c r="Z33" s="500"/>
      <c r="AA33" s="500"/>
      <c r="AD33" s="2"/>
      <c r="AE33" s="482"/>
      <c r="AF33" s="482"/>
      <c r="AG33" s="482"/>
      <c r="AH33" s="482"/>
      <c r="AI33" s="187"/>
    </row>
    <row r="34" spans="21:35">
      <c r="U34" s="500"/>
      <c r="V34" s="500"/>
      <c r="W34" s="500"/>
      <c r="X34" s="500"/>
      <c r="Y34" s="500"/>
      <c r="Z34" s="500"/>
      <c r="AA34" s="500"/>
      <c r="AD34" s="2"/>
      <c r="AE34" s="482"/>
      <c r="AF34" s="482"/>
      <c r="AG34" s="482"/>
      <c r="AH34" s="482"/>
      <c r="AI34" s="187"/>
    </row>
    <row r="35" spans="21:35">
      <c r="U35" s="500"/>
      <c r="V35" s="500"/>
      <c r="W35" s="500"/>
      <c r="X35" s="500"/>
      <c r="Y35" s="500"/>
      <c r="Z35" s="500"/>
      <c r="AA35" s="500"/>
      <c r="AD35" s="2"/>
      <c r="AE35" s="482"/>
      <c r="AF35" s="482"/>
      <c r="AG35" s="482"/>
      <c r="AH35" s="482"/>
      <c r="AI35" s="187"/>
    </row>
    <row r="36" spans="21:35">
      <c r="U36" s="500"/>
      <c r="V36" s="500"/>
      <c r="W36" s="500"/>
      <c r="X36" s="500"/>
      <c r="Y36" s="500"/>
      <c r="Z36" s="500"/>
      <c r="AA36" s="500"/>
      <c r="AD36" s="2"/>
      <c r="AE36" s="482"/>
      <c r="AF36" s="482"/>
      <c r="AG36" s="482"/>
      <c r="AH36" s="482"/>
      <c r="AI36" s="187"/>
    </row>
    <row r="37" spans="21:35">
      <c r="U37" s="500"/>
      <c r="V37" s="500"/>
      <c r="W37" s="500"/>
      <c r="X37" s="500"/>
      <c r="Y37" s="500"/>
      <c r="Z37" s="500"/>
      <c r="AA37" s="500"/>
      <c r="AD37" s="2"/>
      <c r="AE37" s="482"/>
      <c r="AF37" s="482"/>
      <c r="AG37" s="482"/>
      <c r="AH37" s="482"/>
      <c r="AI37" s="187"/>
    </row>
    <row r="38" spans="21:35">
      <c r="U38" s="500"/>
      <c r="V38" s="500"/>
      <c r="W38" s="500"/>
      <c r="X38" s="500"/>
      <c r="Y38" s="500"/>
      <c r="Z38" s="500"/>
      <c r="AA38" s="500"/>
      <c r="AD38" s="2"/>
      <c r="AE38" s="482"/>
      <c r="AF38" s="482"/>
      <c r="AG38" s="482"/>
      <c r="AH38" s="482"/>
      <c r="AI38" s="187"/>
    </row>
    <row r="39" spans="21:35">
      <c r="U39" s="500"/>
      <c r="V39" s="500"/>
      <c r="W39" s="500"/>
      <c r="X39" s="500"/>
      <c r="Y39" s="500"/>
      <c r="Z39" s="500"/>
      <c r="AA39" s="500"/>
      <c r="AD39" s="2"/>
      <c r="AE39" s="482"/>
      <c r="AF39" s="482"/>
      <c r="AG39" s="482"/>
      <c r="AH39" s="482"/>
      <c r="AI39" s="187"/>
    </row>
    <row r="40" spans="21:35">
      <c r="U40" s="500"/>
      <c r="V40" s="500"/>
      <c r="W40" s="500"/>
      <c r="X40" s="500"/>
      <c r="Y40" s="500"/>
      <c r="Z40" s="500"/>
      <c r="AA40" s="500"/>
      <c r="AD40" s="2"/>
      <c r="AE40" s="482"/>
      <c r="AF40" s="482"/>
      <c r="AG40" s="482"/>
      <c r="AH40" s="482"/>
      <c r="AI40" s="187"/>
    </row>
    <row r="41" spans="21:35">
      <c r="U41" s="500"/>
      <c r="V41" s="500"/>
      <c r="W41" s="500"/>
      <c r="X41" s="500"/>
      <c r="Y41" s="500"/>
      <c r="Z41" s="500"/>
      <c r="AA41" s="500"/>
      <c r="AD41" s="2"/>
      <c r="AE41" s="482"/>
      <c r="AF41" s="482"/>
      <c r="AG41" s="482"/>
      <c r="AH41" s="482"/>
      <c r="AI41" s="187"/>
    </row>
    <row r="42" spans="21:35">
      <c r="U42" s="500"/>
      <c r="V42" s="500"/>
      <c r="W42" s="500"/>
      <c r="X42" s="500"/>
      <c r="Y42" s="500"/>
      <c r="Z42" s="500"/>
      <c r="AA42" s="500"/>
      <c r="AD42" s="2"/>
      <c r="AE42" s="482"/>
      <c r="AF42" s="482"/>
      <c r="AG42" s="482"/>
      <c r="AH42" s="482"/>
      <c r="AI42" s="187"/>
    </row>
    <row r="43" spans="21:35">
      <c r="U43" s="500"/>
      <c r="V43" s="500"/>
      <c r="W43" s="500"/>
      <c r="X43" s="500"/>
      <c r="Y43" s="500"/>
      <c r="Z43" s="500"/>
      <c r="AA43" s="500"/>
      <c r="AD43" s="2"/>
      <c r="AE43" s="482"/>
      <c r="AF43" s="482"/>
      <c r="AG43" s="482"/>
      <c r="AH43" s="482"/>
      <c r="AI43" s="187"/>
    </row>
    <row r="44" spans="21:35">
      <c r="U44" s="500"/>
      <c r="V44" s="500"/>
      <c r="W44" s="500"/>
      <c r="X44" s="500"/>
      <c r="Y44" s="500"/>
      <c r="Z44" s="500"/>
      <c r="AA44" s="500"/>
      <c r="AD44" s="2"/>
      <c r="AE44" s="482"/>
      <c r="AF44" s="482"/>
      <c r="AG44" s="482"/>
      <c r="AH44" s="482"/>
      <c r="AI44" s="187"/>
    </row>
    <row r="45" spans="21:35">
      <c r="U45" s="500"/>
      <c r="V45" s="500"/>
      <c r="W45" s="500"/>
      <c r="X45" s="500"/>
      <c r="Y45" s="500"/>
      <c r="Z45" s="500"/>
      <c r="AA45" s="500"/>
      <c r="AD45" s="2"/>
      <c r="AE45" s="482"/>
      <c r="AF45" s="482"/>
      <c r="AG45" s="482"/>
      <c r="AH45" s="482"/>
      <c r="AI45" s="187"/>
    </row>
    <row r="46" spans="21:35">
      <c r="U46" s="500"/>
      <c r="V46" s="500"/>
      <c r="W46" s="500"/>
      <c r="X46" s="500"/>
      <c r="Y46" s="500"/>
      <c r="Z46" s="500"/>
      <c r="AA46" s="500"/>
      <c r="AD46" s="2"/>
      <c r="AE46" s="482"/>
      <c r="AF46" s="482"/>
      <c r="AG46" s="482"/>
      <c r="AH46" s="482"/>
      <c r="AI46" s="187"/>
    </row>
    <row r="47" spans="21:35">
      <c r="U47" s="500"/>
      <c r="V47" s="500"/>
      <c r="W47" s="500"/>
      <c r="X47" s="500"/>
      <c r="Y47" s="500"/>
      <c r="Z47" s="500"/>
      <c r="AA47" s="500"/>
      <c r="AD47" s="2"/>
      <c r="AE47" s="482"/>
      <c r="AF47" s="482"/>
      <c r="AG47" s="482"/>
      <c r="AH47" s="482"/>
      <c r="AI47" s="3"/>
    </row>
    <row r="48" spans="21:35">
      <c r="U48" s="500"/>
      <c r="V48" s="500"/>
      <c r="W48" s="500"/>
      <c r="X48" s="500"/>
      <c r="Y48" s="500"/>
      <c r="Z48" s="500"/>
      <c r="AA48" s="500"/>
      <c r="AD48" s="2"/>
      <c r="AE48" s="482"/>
      <c r="AF48" s="482"/>
      <c r="AG48" s="482"/>
      <c r="AH48" s="482"/>
      <c r="AI48" s="3"/>
    </row>
    <row r="49" spans="21:35">
      <c r="U49" s="500"/>
      <c r="V49" s="500"/>
      <c r="W49" s="500"/>
      <c r="X49" s="500"/>
      <c r="Y49" s="500"/>
      <c r="Z49" s="500"/>
      <c r="AA49" s="500"/>
      <c r="AD49" s="2"/>
      <c r="AE49" s="482"/>
      <c r="AF49" s="482"/>
      <c r="AG49" s="482"/>
      <c r="AH49" s="482"/>
      <c r="AI49" s="3"/>
    </row>
    <row r="50" spans="21:35">
      <c r="U50" s="500"/>
      <c r="V50" s="500"/>
      <c r="W50" s="500"/>
      <c r="X50" s="500"/>
      <c r="Y50" s="500"/>
      <c r="Z50" s="500"/>
      <c r="AA50" s="500"/>
      <c r="AD50" s="2"/>
      <c r="AE50" s="482"/>
      <c r="AF50" s="482"/>
      <c r="AG50" s="482"/>
      <c r="AH50" s="482"/>
      <c r="AI50" s="3"/>
    </row>
    <row r="51" spans="21:35">
      <c r="U51" s="500"/>
      <c r="V51" s="500"/>
      <c r="W51" s="500"/>
      <c r="X51" s="500"/>
      <c r="Y51" s="500"/>
      <c r="Z51" s="500"/>
      <c r="AA51" s="500"/>
      <c r="AD51" s="2"/>
      <c r="AE51" s="482"/>
      <c r="AF51" s="482"/>
      <c r="AG51" s="482"/>
      <c r="AH51" s="482"/>
      <c r="AI51" s="3"/>
    </row>
    <row r="52" spans="21:35">
      <c r="U52" s="500"/>
      <c r="V52" s="500"/>
      <c r="W52" s="500"/>
      <c r="X52" s="500"/>
      <c r="Y52" s="500"/>
      <c r="Z52" s="500"/>
      <c r="AA52" s="500"/>
      <c r="AD52" s="2"/>
      <c r="AE52" s="482"/>
      <c r="AF52" s="482"/>
      <c r="AG52" s="482"/>
      <c r="AH52" s="482"/>
      <c r="AI52" s="3"/>
    </row>
    <row r="53" spans="21:35">
      <c r="U53" s="500"/>
      <c r="V53" s="500"/>
      <c r="W53" s="500"/>
      <c r="X53" s="500"/>
      <c r="Y53" s="500"/>
      <c r="Z53" s="500"/>
      <c r="AA53" s="500"/>
      <c r="AD53" s="2"/>
      <c r="AE53" s="482"/>
      <c r="AF53" s="482"/>
      <c r="AG53" s="482"/>
      <c r="AH53" s="482"/>
      <c r="AI53" s="3"/>
    </row>
    <row r="54" spans="21:35">
      <c r="U54" s="500"/>
      <c r="V54" s="500"/>
      <c r="W54" s="500"/>
      <c r="X54" s="500"/>
      <c r="Y54" s="500"/>
      <c r="Z54" s="500"/>
      <c r="AA54" s="500"/>
      <c r="AD54" s="2"/>
      <c r="AE54" s="482"/>
      <c r="AF54" s="482"/>
      <c r="AG54" s="482"/>
      <c r="AH54" s="482"/>
      <c r="AI54" s="3"/>
    </row>
    <row r="55" spans="21:35">
      <c r="U55" s="500"/>
      <c r="V55" s="500"/>
      <c r="W55" s="500"/>
      <c r="X55" s="500"/>
      <c r="Y55" s="500"/>
      <c r="Z55" s="500"/>
      <c r="AA55" s="500"/>
      <c r="AD55" s="2"/>
      <c r="AE55" s="482"/>
      <c r="AF55" s="482"/>
      <c r="AG55" s="482"/>
      <c r="AH55" s="482"/>
      <c r="AI55" s="3"/>
    </row>
    <row r="56" spans="21:35">
      <c r="U56" s="500"/>
      <c r="V56" s="500"/>
      <c r="W56" s="500"/>
      <c r="X56" s="500"/>
      <c r="Y56" s="500"/>
      <c r="Z56" s="500"/>
      <c r="AA56" s="500"/>
      <c r="AD56" s="2"/>
      <c r="AE56" s="482"/>
      <c r="AF56" s="482"/>
      <c r="AG56" s="482"/>
      <c r="AH56" s="482"/>
      <c r="AI56" s="3"/>
    </row>
    <row r="57" spans="21:35">
      <c r="U57" s="500"/>
      <c r="V57" s="500"/>
      <c r="W57" s="500"/>
      <c r="X57" s="500"/>
      <c r="Y57" s="500"/>
      <c r="Z57" s="500"/>
      <c r="AA57" s="500"/>
      <c r="AD57" s="2"/>
      <c r="AE57" s="482"/>
      <c r="AF57" s="482"/>
      <c r="AG57" s="482"/>
      <c r="AH57" s="482"/>
      <c r="AI57" s="3"/>
    </row>
    <row r="58" spans="21:35">
      <c r="U58" s="500"/>
      <c r="V58" s="500"/>
      <c r="W58" s="500"/>
      <c r="X58" s="500"/>
      <c r="Y58" s="500"/>
      <c r="Z58" s="500"/>
      <c r="AA58" s="500"/>
      <c r="AD58" s="2"/>
      <c r="AE58" s="482"/>
      <c r="AF58" s="482"/>
      <c r="AG58" s="482"/>
      <c r="AH58" s="482"/>
      <c r="AI58" s="3"/>
    </row>
    <row r="59" spans="21:35">
      <c r="U59" s="500"/>
      <c r="V59" s="500"/>
      <c r="W59" s="500"/>
      <c r="X59" s="500"/>
      <c r="Y59" s="500"/>
      <c r="Z59" s="500"/>
      <c r="AA59" s="500"/>
      <c r="AD59" s="2"/>
      <c r="AE59" s="482"/>
      <c r="AF59" s="482"/>
      <c r="AG59" s="482"/>
      <c r="AH59" s="482"/>
      <c r="AI59" s="3"/>
    </row>
    <row r="60" spans="21:35">
      <c r="U60" s="500"/>
      <c r="V60" s="500"/>
      <c r="W60" s="500"/>
      <c r="X60" s="500"/>
      <c r="Y60" s="500"/>
      <c r="Z60" s="500"/>
      <c r="AA60" s="500"/>
      <c r="AD60" s="2"/>
      <c r="AE60" s="482"/>
      <c r="AF60" s="482"/>
      <c r="AG60" s="482"/>
      <c r="AH60" s="482"/>
      <c r="AI60" s="3"/>
    </row>
    <row r="61" spans="21:35">
      <c r="U61" s="500"/>
      <c r="V61" s="500"/>
      <c r="W61" s="500"/>
      <c r="X61" s="500"/>
      <c r="Y61" s="500"/>
      <c r="Z61" s="500"/>
      <c r="AA61" s="500"/>
      <c r="AD61" s="2"/>
      <c r="AE61" s="482"/>
      <c r="AF61" s="482"/>
      <c r="AG61" s="482"/>
      <c r="AH61" s="482"/>
      <c r="AI61" s="3"/>
    </row>
    <row r="62" spans="21:35">
      <c r="U62" s="500"/>
      <c r="V62" s="500"/>
      <c r="W62" s="500"/>
      <c r="X62" s="500"/>
      <c r="Y62" s="500"/>
      <c r="Z62" s="500"/>
      <c r="AA62" s="500"/>
      <c r="AD62" s="2"/>
      <c r="AE62" s="482"/>
      <c r="AF62" s="482"/>
      <c r="AG62" s="482"/>
      <c r="AH62" s="482"/>
      <c r="AI62" s="3"/>
    </row>
    <row r="63" spans="21:35">
      <c r="U63" s="500"/>
      <c r="V63" s="500"/>
      <c r="W63" s="500"/>
      <c r="X63" s="500"/>
      <c r="Y63" s="500"/>
      <c r="Z63" s="500"/>
      <c r="AA63" s="500"/>
      <c r="AD63" s="2"/>
      <c r="AE63" s="482"/>
      <c r="AF63" s="482"/>
      <c r="AG63" s="482"/>
      <c r="AH63" s="482"/>
      <c r="AI63" s="3"/>
    </row>
    <row r="64" spans="21:35">
      <c r="U64" s="500"/>
      <c r="V64" s="500"/>
      <c r="W64" s="500"/>
      <c r="X64" s="500"/>
      <c r="Y64" s="500"/>
      <c r="Z64" s="500"/>
      <c r="AA64" s="500"/>
      <c r="AD64" s="2"/>
      <c r="AE64" s="482"/>
      <c r="AF64" s="482"/>
      <c r="AG64" s="482"/>
      <c r="AH64" s="482"/>
      <c r="AI64" s="3"/>
    </row>
    <row r="65" spans="21:35">
      <c r="U65" s="500"/>
      <c r="V65" s="500"/>
      <c r="W65" s="500"/>
      <c r="X65" s="500"/>
      <c r="Y65" s="500"/>
      <c r="Z65" s="500"/>
      <c r="AA65" s="500"/>
      <c r="AD65" s="2"/>
      <c r="AE65" s="482"/>
      <c r="AF65" s="482"/>
      <c r="AG65" s="482"/>
      <c r="AH65" s="482"/>
      <c r="AI65" s="3"/>
    </row>
    <row r="66" spans="21:35">
      <c r="U66" s="500"/>
      <c r="V66" s="500"/>
      <c r="W66" s="500"/>
      <c r="X66" s="500"/>
      <c r="Y66" s="500"/>
      <c r="Z66" s="500"/>
      <c r="AA66" s="500"/>
      <c r="AD66" s="2"/>
      <c r="AE66" s="482"/>
      <c r="AF66" s="482"/>
      <c r="AG66" s="482"/>
      <c r="AH66" s="482"/>
      <c r="AI66" s="3"/>
    </row>
    <row r="67" spans="21:35">
      <c r="U67" s="500"/>
      <c r="V67" s="500"/>
      <c r="W67" s="500"/>
      <c r="X67" s="500"/>
      <c r="Y67" s="500"/>
      <c r="Z67" s="500"/>
      <c r="AA67" s="500"/>
    </row>
    <row r="68" spans="21:35">
      <c r="U68" s="500"/>
      <c r="V68" s="500"/>
      <c r="W68" s="500"/>
      <c r="X68" s="500"/>
      <c r="Y68" s="500"/>
      <c r="Z68" s="500"/>
      <c r="AA68" s="500"/>
    </row>
    <row r="69" spans="21:35">
      <c r="U69" s="500"/>
      <c r="V69" s="500"/>
      <c r="W69" s="500"/>
      <c r="X69" s="500"/>
      <c r="Y69" s="500"/>
      <c r="Z69" s="500"/>
      <c r="AA69" s="500"/>
    </row>
    <row r="70" spans="21:35">
      <c r="U70" s="500"/>
      <c r="V70" s="500"/>
      <c r="W70" s="500"/>
      <c r="X70" s="500"/>
      <c r="Y70" s="500"/>
      <c r="Z70" s="500"/>
      <c r="AA70" s="500"/>
    </row>
    <row r="71" spans="21:35">
      <c r="U71" s="500"/>
      <c r="V71" s="500"/>
      <c r="W71" s="500"/>
      <c r="X71" s="500"/>
      <c r="Y71" s="500"/>
      <c r="Z71" s="500"/>
      <c r="AA71" s="500"/>
    </row>
    <row r="72" spans="21:35">
      <c r="U72" s="500"/>
      <c r="V72" s="500"/>
      <c r="W72" s="500"/>
      <c r="X72" s="500"/>
      <c r="Y72" s="500"/>
      <c r="Z72" s="500"/>
      <c r="AA72" s="500"/>
    </row>
    <row r="73" spans="21:35">
      <c r="U73" s="500"/>
      <c r="V73" s="500"/>
      <c r="W73" s="500"/>
      <c r="X73" s="500"/>
      <c r="Y73" s="500"/>
      <c r="Z73" s="500"/>
      <c r="AA73" s="500"/>
    </row>
    <row r="74" spans="21:35">
      <c r="U74" s="500"/>
      <c r="V74" s="500"/>
      <c r="W74" s="500"/>
      <c r="X74" s="500"/>
      <c r="Y74" s="500"/>
      <c r="Z74" s="500"/>
      <c r="AA74" s="500"/>
    </row>
    <row r="75" spans="21:35">
      <c r="U75" s="500"/>
      <c r="V75" s="500"/>
      <c r="W75" s="500"/>
      <c r="X75" s="500"/>
      <c r="Y75" s="500"/>
      <c r="Z75" s="500"/>
      <c r="AA75" s="500"/>
    </row>
    <row r="76" spans="21:35">
      <c r="U76" s="500"/>
      <c r="V76" s="500"/>
      <c r="W76" s="500"/>
      <c r="X76" s="500"/>
      <c r="Y76" s="500"/>
      <c r="Z76" s="500"/>
      <c r="AA76" s="500"/>
    </row>
    <row r="77" spans="21:35">
      <c r="U77" s="500"/>
      <c r="V77" s="500"/>
      <c r="W77" s="500"/>
      <c r="X77" s="500"/>
      <c r="Y77" s="500"/>
      <c r="Z77" s="500"/>
      <c r="AA77" s="500"/>
    </row>
  </sheetData>
  <mergeCells count="48">
    <mergeCell ref="A3:G3"/>
    <mergeCell ref="J3:R3"/>
    <mergeCell ref="S3:Z3"/>
    <mergeCell ref="AC3:AJ3"/>
    <mergeCell ref="P5:R5"/>
    <mergeCell ref="T6:AG6"/>
    <mergeCell ref="AH6:AI6"/>
    <mergeCell ref="AJ6:AJ10"/>
    <mergeCell ref="D7:E7"/>
    <mergeCell ref="F7:G7"/>
    <mergeCell ref="H7:I7"/>
    <mergeCell ref="J7:K7"/>
    <mergeCell ref="L7:M7"/>
    <mergeCell ref="N7:O7"/>
    <mergeCell ref="P7:Q7"/>
    <mergeCell ref="D6:K6"/>
    <mergeCell ref="L6:Q6"/>
    <mergeCell ref="R6:R10"/>
    <mergeCell ref="S6:S10"/>
    <mergeCell ref="AF7:AG7"/>
    <mergeCell ref="AH7:AI7"/>
    <mergeCell ref="B8:C8"/>
    <mergeCell ref="D8:E8"/>
    <mergeCell ref="F8:G8"/>
    <mergeCell ref="H8:I8"/>
    <mergeCell ref="J8:K8"/>
    <mergeCell ref="AF8:AG8"/>
    <mergeCell ref="L8:M8"/>
    <mergeCell ref="N8:O8"/>
    <mergeCell ref="P8:Q8"/>
    <mergeCell ref="T7:U7"/>
    <mergeCell ref="V7:W7"/>
    <mergeCell ref="AH8:AI8"/>
    <mergeCell ref="A17:E17"/>
    <mergeCell ref="L17:R17"/>
    <mergeCell ref="S17:W17"/>
    <mergeCell ref="AD17:AJ17"/>
    <mergeCell ref="T8:U8"/>
    <mergeCell ref="V8:W8"/>
    <mergeCell ref="X8:Y8"/>
    <mergeCell ref="Z8:AA8"/>
    <mergeCell ref="AB8:AC8"/>
    <mergeCell ref="AD8:AE8"/>
    <mergeCell ref="A6:A10"/>
    <mergeCell ref="X7:Y7"/>
    <mergeCell ref="Z7:AA7"/>
    <mergeCell ref="AB7:AC7"/>
    <mergeCell ref="AD7:AE7"/>
  </mergeCells>
  <phoneticPr fontId="4" type="noConversion"/>
  <printOptions horizontalCentered="1" gridLinesSet="0"/>
  <pageMargins left="0.31496062992125984" right="0.31496062992125984" top="0.55118110236220474" bottom="0.31496062992125984" header="0.31496062992125984" footer="0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9</vt:i4>
      </vt:variant>
    </vt:vector>
  </HeadingPairs>
  <TitlesOfParts>
    <vt:vector size="25" baseType="lpstr">
      <vt:lpstr>1.주택현황및보급률</vt:lpstr>
      <vt:lpstr>2. 건축연도별 주택</vt:lpstr>
      <vt:lpstr>3. 연면적별 주택</vt:lpstr>
      <vt:lpstr>4.건축허가</vt:lpstr>
      <vt:lpstr>5.아파트건립</vt:lpstr>
      <vt:lpstr>6.토지거래현황</vt:lpstr>
      <vt:lpstr>7.용도지역</vt:lpstr>
      <vt:lpstr>8.용도지구</vt:lpstr>
      <vt:lpstr>9.공원</vt:lpstr>
      <vt:lpstr>10.하천</vt:lpstr>
      <vt:lpstr>11.하천부지점용</vt:lpstr>
      <vt:lpstr>12.도로</vt:lpstr>
      <vt:lpstr>12-1.폭원별 도로현황</vt:lpstr>
      <vt:lpstr>13.도로시설물</vt:lpstr>
      <vt:lpstr>14.교량</vt:lpstr>
      <vt:lpstr>15.건설장비</vt:lpstr>
      <vt:lpstr>'1.주택현황및보급률'!Print_Area</vt:lpstr>
      <vt:lpstr>'12.도로'!Print_Area</vt:lpstr>
      <vt:lpstr>'13.도로시설물'!Print_Area</vt:lpstr>
      <vt:lpstr>'14.교량'!Print_Area</vt:lpstr>
      <vt:lpstr>'15.건설장비'!Print_Area</vt:lpstr>
      <vt:lpstr>'4.건축허가'!Print_Area</vt:lpstr>
      <vt:lpstr>'6.토지거래현황'!Print_Area</vt:lpstr>
      <vt:lpstr>'7.용도지역'!Print_Area</vt:lpstr>
      <vt:lpstr>'8.용도지구'!Print_Area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2017-09-11T01:04:48Z</dcterms:created>
  <dcterms:modified xsi:type="dcterms:W3CDTF">2018-11-28T08:05:17Z</dcterms:modified>
</cp:coreProperties>
</file>