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8315" windowHeight="12090"/>
  </bookViews>
  <sheets>
    <sheet name="1.인구추이" sheetId="20" r:id="rId1"/>
    <sheet name="2.읍면별세대및인구(주민등록)" sheetId="21" r:id="rId2"/>
    <sheet name="3. 거소신고인수" sheetId="22" r:id="rId3"/>
    <sheet name="4.연령(5세계급)및 성별 인구" sheetId="23" r:id="rId4"/>
    <sheet name="5. 혼인상태별 인구(15세 이상 인구)" sheetId="5" r:id="rId5"/>
    <sheet name="6. 교육정도별 인구(6세이상인구)" sheetId="6" r:id="rId6"/>
    <sheet name="7. 주택점유형태별 가구(일반가구)" sheetId="7" r:id="rId7"/>
    <sheet name="8. 사용방수별 가구(일반가구)" sheetId="8" r:id="rId8"/>
    <sheet name="9-1. 인구동태" sheetId="9" r:id="rId9"/>
    <sheet name="9-2. 읍면별 인구동태" sheetId="10" r:id="rId10"/>
    <sheet name="10-1. 인구이동" sheetId="11" r:id="rId11"/>
    <sheet name="10-2.읍면별인구이동" sheetId="12" r:id="rId12"/>
    <sheet name="11.행정구역별 세대 및 인구" sheetId="18" r:id="rId13"/>
    <sheet name="12. 통근.통학유형별인구" sheetId="13" r:id="rId14"/>
    <sheet name="13. 상주(야간).주간인구" sheetId="14" r:id="rId15"/>
    <sheet name="14.외국인국적별등록현황" sheetId="19" r:id="rId16"/>
    <sheet name="15.외국인과의 혼인" sheetId="15" r:id="rId17"/>
    <sheet name="16. 사망원인별 사망" sheetId="16" r:id="rId18"/>
    <sheet name="17.여성가구주현황" sheetId="17" r:id="rId19"/>
  </sheets>
  <externalReferences>
    <externalReference r:id="rId20"/>
  </externalReferences>
  <definedNames>
    <definedName name="DataStateRange" hidden="1">[1]총액조회신탁!$A$5,[1]총액조회신탁!$A$7,[1]총액조회신탁!$A$34:$C$38,[1]총액조회신탁!$E$4,[1]총액조회신탁!$E$8,[1]총액조회신탁!$A$40:$A$41</definedName>
    <definedName name="_xlnm.Print_Area" localSheetId="0">'1.인구추이'!$A$1:$Q$49</definedName>
    <definedName name="_xlnm.Print_Area" localSheetId="10">'10-1. 인구이동'!$A$1:$AC$26</definedName>
    <definedName name="_xlnm.Print_Area" localSheetId="11">'10-2.읍면별인구이동'!$A$1:$AC$26</definedName>
    <definedName name="_xlnm.Print_Area" localSheetId="12">'11.행정구역별 세대 및 인구'!$A$1:$M$238</definedName>
    <definedName name="_xlnm.Print_Area" localSheetId="15">'14.외국인국적별등록현황'!$A$1:$AZ$28</definedName>
    <definedName name="_xlnm.Print_Area" localSheetId="16">'15.외국인과의 혼인'!$A$1:$F$15</definedName>
    <definedName name="_xlnm.Print_Area" localSheetId="18">'17.여성가구주현황'!$A$1:$F$10</definedName>
    <definedName name="_xlnm.Print_Area" localSheetId="1">'2.읍면별세대및인구(주민등록)'!#REF!</definedName>
    <definedName name="_xlnm.Print_Area" localSheetId="3">'4.연령(5세계급)및 성별 인구'!$A$1:$Z$27</definedName>
    <definedName name="_xlnm.Print_Area" localSheetId="4">'5. 혼인상태별 인구(15세 이상 인구)'!$A$1:$T$27</definedName>
    <definedName name="_xlnm.Print_Area" localSheetId="5">'6. 교육정도별 인구(6세이상인구)'!$A$1:$AR$28</definedName>
    <definedName name="_xlnm.Print_Area" localSheetId="8">'9-1. 인구동태'!$A$1:$J$26</definedName>
    <definedName name="_xlnm.Print_Area" localSheetId="9">'9-2. 읍면별 인구동태'!$A$1:$J$25</definedName>
  </definedNames>
  <calcPr calcId="145621"/>
</workbook>
</file>

<file path=xl/calcChain.xml><?xml version="1.0" encoding="utf-8"?>
<calcChain xmlns="http://schemas.openxmlformats.org/spreadsheetml/2006/main">
  <c r="AW25" i="19" l="1"/>
  <c r="AT25" i="19"/>
  <c r="AQ25" i="19"/>
  <c r="AN25" i="19"/>
  <c r="AK25" i="19"/>
  <c r="AE25" i="19"/>
  <c r="AB25" i="19"/>
  <c r="AW24" i="19"/>
  <c r="AT24" i="19"/>
  <c r="AQ24" i="19"/>
  <c r="AN24" i="19"/>
  <c r="AK24" i="19"/>
  <c r="AE24" i="19"/>
  <c r="AB24" i="19"/>
  <c r="AW23" i="19"/>
  <c r="AT23" i="19"/>
  <c r="AQ23" i="19"/>
  <c r="AN23" i="19"/>
  <c r="AK23" i="19"/>
  <c r="AH23" i="19"/>
  <c r="AE23" i="19"/>
  <c r="AB23" i="19"/>
  <c r="AW22" i="19"/>
  <c r="AT22" i="19"/>
  <c r="AQ22" i="19"/>
  <c r="AN22" i="19"/>
  <c r="AK22" i="19"/>
  <c r="AH22" i="19"/>
  <c r="AE22" i="19"/>
  <c r="AB22" i="19"/>
  <c r="B22" i="19" s="1"/>
  <c r="AW21" i="19"/>
  <c r="AT21" i="19"/>
  <c r="AQ21" i="19"/>
  <c r="AN21" i="19"/>
  <c r="AK21" i="19"/>
  <c r="AE21" i="19"/>
  <c r="AB21" i="19"/>
  <c r="AW20" i="19"/>
  <c r="AT20" i="19"/>
  <c r="AQ20" i="19"/>
  <c r="AN20" i="19"/>
  <c r="AK20" i="19"/>
  <c r="AH20" i="19"/>
  <c r="B20" i="19" s="1"/>
  <c r="AE20" i="19"/>
  <c r="AB20" i="19"/>
  <c r="AW19" i="19"/>
  <c r="AT19" i="19"/>
  <c r="AQ19" i="19"/>
  <c r="AN19" i="19"/>
  <c r="AK19" i="19"/>
  <c r="AH19" i="19"/>
  <c r="AE19" i="19"/>
  <c r="AB19" i="19"/>
  <c r="AW18" i="19"/>
  <c r="AT18" i="19"/>
  <c r="AQ18" i="19"/>
  <c r="AN18" i="19"/>
  <c r="AK18" i="19"/>
  <c r="AH18" i="19"/>
  <c r="AE18" i="19"/>
  <c r="AB18" i="19"/>
  <c r="AW17" i="19"/>
  <c r="AT17" i="19"/>
  <c r="AQ17" i="19"/>
  <c r="AN17" i="19"/>
  <c r="AK17" i="19"/>
  <c r="AH17" i="19"/>
  <c r="AE17" i="19"/>
  <c r="AB17" i="19"/>
  <c r="AW16" i="19"/>
  <c r="AT16" i="19"/>
  <c r="AQ16" i="19"/>
  <c r="AN16" i="19"/>
  <c r="AK16" i="19"/>
  <c r="AH16" i="19"/>
  <c r="AE16" i="19"/>
  <c r="AB16" i="19"/>
  <c r="AW15" i="19"/>
  <c r="AT15" i="19"/>
  <c r="AQ15" i="19"/>
  <c r="AN15" i="19"/>
  <c r="AK15" i="19"/>
  <c r="AH15" i="19"/>
  <c r="AE15" i="19"/>
  <c r="AB15" i="19"/>
  <c r="W25" i="19"/>
  <c r="T25" i="19"/>
  <c r="Q25" i="19"/>
  <c r="N25" i="19"/>
  <c r="K25" i="19"/>
  <c r="H25" i="19"/>
  <c r="E25" i="19"/>
  <c r="D25" i="19"/>
  <c r="C25" i="19"/>
  <c r="W24" i="19"/>
  <c r="T24" i="19"/>
  <c r="Q24" i="19"/>
  <c r="N24" i="19"/>
  <c r="K24" i="19"/>
  <c r="H24" i="19"/>
  <c r="E24" i="19"/>
  <c r="D24" i="19"/>
  <c r="C24" i="19"/>
  <c r="W23" i="19"/>
  <c r="T23" i="19"/>
  <c r="Q23" i="19"/>
  <c r="N23" i="19"/>
  <c r="K23" i="19"/>
  <c r="H23" i="19"/>
  <c r="E23" i="19"/>
  <c r="B23" i="19" s="1"/>
  <c r="D23" i="19"/>
  <c r="C23" i="19"/>
  <c r="W22" i="19"/>
  <c r="T22" i="19"/>
  <c r="N22" i="19"/>
  <c r="K22" i="19"/>
  <c r="H22" i="19"/>
  <c r="E22" i="19"/>
  <c r="D22" i="19"/>
  <c r="C22" i="19"/>
  <c r="W21" i="19"/>
  <c r="T21" i="19"/>
  <c r="Q21" i="19"/>
  <c r="N21" i="19"/>
  <c r="K21" i="19"/>
  <c r="H21" i="19"/>
  <c r="E21" i="19"/>
  <c r="D21" i="19"/>
  <c r="C21" i="19"/>
  <c r="W20" i="19"/>
  <c r="T20" i="19"/>
  <c r="Q20" i="19"/>
  <c r="N20" i="19"/>
  <c r="K20" i="19"/>
  <c r="H20" i="19"/>
  <c r="E20" i="19"/>
  <c r="D20" i="19"/>
  <c r="C20" i="19"/>
  <c r="W19" i="19"/>
  <c r="T19" i="19"/>
  <c r="Q19" i="19"/>
  <c r="N19" i="19"/>
  <c r="K19" i="19"/>
  <c r="H19" i="19"/>
  <c r="E19" i="19"/>
  <c r="B19" i="19" s="1"/>
  <c r="D19" i="19"/>
  <c r="C19" i="19"/>
  <c r="W18" i="19"/>
  <c r="T18" i="19"/>
  <c r="Q18" i="19"/>
  <c r="N18" i="19"/>
  <c r="K18" i="19"/>
  <c r="H18" i="19"/>
  <c r="E18" i="19"/>
  <c r="D18" i="19"/>
  <c r="C18" i="19"/>
  <c r="B18" i="19"/>
  <c r="W17" i="19"/>
  <c r="T17" i="19"/>
  <c r="Q17" i="19"/>
  <c r="N17" i="19"/>
  <c r="K17" i="19"/>
  <c r="H17" i="19"/>
  <c r="E17" i="19"/>
  <c r="B17" i="19" s="1"/>
  <c r="D17" i="19"/>
  <c r="C17" i="19"/>
  <c r="W16" i="19"/>
  <c r="T16" i="19"/>
  <c r="Q16" i="19"/>
  <c r="N16" i="19"/>
  <c r="K16" i="19"/>
  <c r="H16" i="19"/>
  <c r="E16" i="19"/>
  <c r="D16" i="19"/>
  <c r="C16" i="19"/>
  <c r="B16" i="19"/>
  <c r="W15" i="19"/>
  <c r="T15" i="19"/>
  <c r="Q15" i="19"/>
  <c r="N15" i="19"/>
  <c r="K15" i="19"/>
  <c r="H15" i="19"/>
  <c r="E15" i="19"/>
  <c r="D15" i="19"/>
  <c r="C15" i="19"/>
  <c r="B21" i="19" l="1"/>
  <c r="B25" i="19"/>
  <c r="B15" i="19"/>
  <c r="B24" i="19"/>
  <c r="V26" i="23" l="1"/>
  <c r="V25" i="23"/>
  <c r="V24" i="23"/>
  <c r="V23" i="23"/>
  <c r="V22" i="23"/>
  <c r="V21" i="23"/>
  <c r="V20" i="23"/>
  <c r="V19" i="23"/>
  <c r="V18" i="23"/>
  <c r="V17" i="23"/>
  <c r="V16" i="23"/>
  <c r="V15" i="23"/>
  <c r="V14" i="23"/>
  <c r="V13" i="23"/>
  <c r="V12" i="23"/>
  <c r="V11" i="23"/>
  <c r="Y11" i="23" s="1"/>
  <c r="V10" i="23"/>
  <c r="V9" i="23"/>
  <c r="Y9" i="23" s="1"/>
  <c r="X8" i="23"/>
  <c r="V8" i="23" s="1"/>
  <c r="W8" i="23"/>
  <c r="J13" i="22"/>
  <c r="I13" i="22"/>
  <c r="H13" i="22"/>
  <c r="G13" i="22"/>
  <c r="F13" i="22"/>
  <c r="E13" i="22"/>
  <c r="D13" i="22"/>
  <c r="C13" i="22"/>
  <c r="B13" i="22"/>
  <c r="Y15" i="23" l="1"/>
  <c r="Y19" i="23"/>
  <c r="Y23" i="23"/>
  <c r="Y12" i="23"/>
  <c r="Y16" i="23"/>
  <c r="Y20" i="23"/>
  <c r="Y24" i="23"/>
  <c r="Y13" i="23"/>
  <c r="Y17" i="23"/>
  <c r="Y21" i="23"/>
  <c r="Y25" i="23"/>
  <c r="Y10" i="23"/>
  <c r="Y14" i="23"/>
  <c r="Y8" i="23" s="1"/>
  <c r="Y18" i="23"/>
  <c r="Y22" i="23"/>
  <c r="Y26" i="23"/>
  <c r="F29" i="21"/>
  <c r="O29" i="21" s="1"/>
  <c r="E29" i="21"/>
  <c r="D29" i="21"/>
  <c r="C29" i="21"/>
  <c r="O28" i="21"/>
  <c r="F28" i="21"/>
  <c r="M28" i="21" s="1"/>
  <c r="E28" i="21"/>
  <c r="D28" i="21"/>
  <c r="C28" i="21" s="1"/>
  <c r="F27" i="21"/>
  <c r="O27" i="21" s="1"/>
  <c r="E27" i="21"/>
  <c r="D27" i="21"/>
  <c r="C27" i="21"/>
  <c r="O26" i="21"/>
  <c r="M26" i="21"/>
  <c r="F26" i="21"/>
  <c r="E26" i="21"/>
  <c r="D26" i="21"/>
  <c r="C26" i="21" s="1"/>
  <c r="F25" i="21"/>
  <c r="O25" i="21" s="1"/>
  <c r="E25" i="21"/>
  <c r="D25" i="21"/>
  <c r="C25" i="21"/>
  <c r="O24" i="21"/>
  <c r="M24" i="21"/>
  <c r="F24" i="21"/>
  <c r="E24" i="21"/>
  <c r="D24" i="21"/>
  <c r="C24" i="21" s="1"/>
  <c r="F23" i="21"/>
  <c r="O23" i="21" s="1"/>
  <c r="E23" i="21"/>
  <c r="D23" i="21"/>
  <c r="C23" i="21"/>
  <c r="O22" i="21"/>
  <c r="M22" i="21"/>
  <c r="F22" i="21"/>
  <c r="E22" i="21"/>
  <c r="D22" i="21"/>
  <c r="C22" i="21" s="1"/>
  <c r="F21" i="21"/>
  <c r="O21" i="21" s="1"/>
  <c r="E21" i="21"/>
  <c r="D21" i="21"/>
  <c r="C21" i="21"/>
  <c r="O20" i="21"/>
  <c r="M20" i="21"/>
  <c r="F20" i="21"/>
  <c r="E20" i="21"/>
  <c r="D20" i="21"/>
  <c r="D18" i="21" s="1"/>
  <c r="F19" i="21"/>
  <c r="O19" i="21" s="1"/>
  <c r="E19" i="21"/>
  <c r="E18" i="21" s="1"/>
  <c r="D19" i="21"/>
  <c r="C19" i="21"/>
  <c r="P18" i="21"/>
  <c r="N18" i="21"/>
  <c r="L18" i="21"/>
  <c r="K18" i="21"/>
  <c r="J18" i="21"/>
  <c r="H18" i="21"/>
  <c r="G18" i="21"/>
  <c r="F18" i="21" s="1"/>
  <c r="B18" i="21"/>
  <c r="M48" i="20"/>
  <c r="F48" i="20"/>
  <c r="O48" i="20" s="1"/>
  <c r="E48" i="20"/>
  <c r="D48" i="20"/>
  <c r="E41" i="20"/>
  <c r="D41" i="20"/>
  <c r="C41" i="20" s="1"/>
  <c r="E40" i="20"/>
  <c r="D40" i="20"/>
  <c r="C40" i="20" s="1"/>
  <c r="L40" i="20" s="1"/>
  <c r="E39" i="20"/>
  <c r="D39" i="20"/>
  <c r="C39" i="20" s="1"/>
  <c r="E38" i="20"/>
  <c r="D38" i="20"/>
  <c r="C38" i="20" s="1"/>
  <c r="L38" i="20" s="1"/>
  <c r="E37" i="20"/>
  <c r="D37" i="20"/>
  <c r="C37" i="20" s="1"/>
  <c r="E36" i="20"/>
  <c r="D36" i="20"/>
  <c r="C36" i="20" s="1"/>
  <c r="L36" i="20" s="1"/>
  <c r="E35" i="20"/>
  <c r="D35" i="20"/>
  <c r="C35" i="20" s="1"/>
  <c r="E34" i="20"/>
  <c r="D34" i="20"/>
  <c r="C34" i="20" s="1"/>
  <c r="L34" i="20" s="1"/>
  <c r="E33" i="20"/>
  <c r="D33" i="20"/>
  <c r="C33" i="20" s="1"/>
  <c r="E32" i="20"/>
  <c r="D32" i="20"/>
  <c r="C32" i="20" s="1"/>
  <c r="L32" i="20" s="1"/>
  <c r="E31" i="20"/>
  <c r="D31" i="20"/>
  <c r="C31" i="20" s="1"/>
  <c r="E30" i="20"/>
  <c r="D30" i="20"/>
  <c r="C30" i="20" s="1"/>
  <c r="L30" i="20" s="1"/>
  <c r="E29" i="20"/>
  <c r="D29" i="20"/>
  <c r="C29" i="20" s="1"/>
  <c r="L29" i="20" s="1"/>
  <c r="E28" i="20"/>
  <c r="D28" i="20"/>
  <c r="C28" i="20"/>
  <c r="E27" i="20"/>
  <c r="D27" i="20"/>
  <c r="C27" i="20" s="1"/>
  <c r="E26" i="20"/>
  <c r="C26" i="20" s="1"/>
  <c r="D26" i="20"/>
  <c r="E25" i="20"/>
  <c r="D25" i="20"/>
  <c r="C25" i="20" s="1"/>
  <c r="E24" i="20"/>
  <c r="D24" i="20"/>
  <c r="C24" i="20"/>
  <c r="E23" i="20"/>
  <c r="D23" i="20"/>
  <c r="C23" i="20" s="1"/>
  <c r="E22" i="20"/>
  <c r="C22" i="20" s="1"/>
  <c r="D22" i="20"/>
  <c r="E21" i="20"/>
  <c r="D21" i="20"/>
  <c r="C21" i="20" s="1"/>
  <c r="E20" i="20"/>
  <c r="D20" i="20"/>
  <c r="C20" i="20"/>
  <c r="E19" i="20"/>
  <c r="D19" i="20"/>
  <c r="C19" i="20" s="1"/>
  <c r="E18" i="20"/>
  <c r="C18" i="20" s="1"/>
  <c r="D18" i="20"/>
  <c r="E17" i="20"/>
  <c r="D17" i="20"/>
  <c r="C17" i="20" s="1"/>
  <c r="E16" i="20"/>
  <c r="D16" i="20"/>
  <c r="C16" i="20"/>
  <c r="E15" i="20"/>
  <c r="D15" i="20"/>
  <c r="C15" i="20" s="1"/>
  <c r="E14" i="20"/>
  <c r="C14" i="20" s="1"/>
  <c r="D14" i="20"/>
  <c r="E13" i="20"/>
  <c r="D13" i="20"/>
  <c r="C13" i="20" s="1"/>
  <c r="E12" i="20"/>
  <c r="D12" i="20"/>
  <c r="C12" i="20"/>
  <c r="E11" i="20"/>
  <c r="D11" i="20"/>
  <c r="C11" i="20" s="1"/>
  <c r="O18" i="21" l="1"/>
  <c r="M18" i="21"/>
  <c r="M19" i="21"/>
  <c r="M25" i="21"/>
  <c r="C20" i="21"/>
  <c r="C18" i="21" s="1"/>
  <c r="M21" i="21"/>
  <c r="M23" i="21"/>
  <c r="M27" i="21"/>
  <c r="M29" i="21"/>
  <c r="L31" i="20"/>
  <c r="L33" i="20"/>
  <c r="L37" i="20"/>
  <c r="L41" i="20"/>
  <c r="L35" i="20"/>
  <c r="L39" i="20"/>
  <c r="C48" i="20"/>
  <c r="L48" i="20" s="1"/>
  <c r="AY14" i="19" l="1"/>
  <c r="AX14" i="19"/>
  <c r="AW14" i="19"/>
  <c r="AV14" i="19"/>
  <c r="AU14" i="19"/>
  <c r="AT14" i="19"/>
  <c r="AS14" i="19"/>
  <c r="AR14" i="19"/>
  <c r="AQ14" i="19"/>
  <c r="AP14" i="19"/>
  <c r="AO14" i="19"/>
  <c r="AN14" i="19"/>
  <c r="AM14" i="19"/>
  <c r="AL14" i="19"/>
  <c r="AK14" i="19"/>
  <c r="AJ14" i="19"/>
  <c r="AI14" i="19"/>
  <c r="AH14" i="19"/>
  <c r="AG14" i="19"/>
  <c r="AF14" i="19"/>
  <c r="AE14" i="19"/>
  <c r="AD14" i="19"/>
  <c r="AC14" i="19"/>
  <c r="AB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K176" i="18" l="1"/>
  <c r="J176" i="18"/>
  <c r="I176" i="18"/>
  <c r="H176" i="18"/>
  <c r="E216" i="18"/>
  <c r="D216" i="18"/>
  <c r="C216" i="18"/>
  <c r="B216" i="18"/>
  <c r="K213" i="18"/>
  <c r="J213" i="18"/>
  <c r="I213" i="18"/>
  <c r="H213" i="18"/>
  <c r="E178" i="18"/>
  <c r="D178" i="18"/>
  <c r="C178" i="18"/>
  <c r="B178" i="18"/>
  <c r="K142" i="18"/>
  <c r="J142" i="18"/>
  <c r="I142" i="18"/>
  <c r="H142" i="18"/>
  <c r="E137" i="18"/>
  <c r="D137" i="18"/>
  <c r="C137" i="18"/>
  <c r="B137" i="18"/>
  <c r="K93" i="18"/>
  <c r="J93" i="18"/>
  <c r="I93" i="18"/>
  <c r="H93" i="18"/>
  <c r="E94" i="18"/>
  <c r="D94" i="18"/>
  <c r="C94" i="18"/>
  <c r="B94" i="18"/>
  <c r="E74" i="18"/>
  <c r="D74" i="18"/>
  <c r="C74" i="18"/>
  <c r="B74" i="18"/>
  <c r="I22" i="18" l="1"/>
  <c r="K22" i="18"/>
  <c r="J22" i="18"/>
  <c r="H22" i="18"/>
  <c r="C9" i="18"/>
  <c r="C8" i="18" s="1"/>
  <c r="E9" i="18"/>
  <c r="E8" i="18" s="1"/>
  <c r="D9" i="18"/>
  <c r="D8" i="18" s="1"/>
  <c r="B9" i="18"/>
  <c r="B8" i="18" s="1"/>
  <c r="D10" i="13" l="1"/>
  <c r="Z25" i="12"/>
  <c r="W25" i="12"/>
  <c r="T25" i="12"/>
  <c r="Q25" i="12"/>
  <c r="N25" i="12"/>
  <c r="K25" i="12"/>
  <c r="H25" i="12"/>
  <c r="E25" i="12"/>
  <c r="B25" i="12"/>
  <c r="Z24" i="12"/>
  <c r="W24" i="12"/>
  <c r="T24" i="12"/>
  <c r="Q24" i="12"/>
  <c r="N24" i="12"/>
  <c r="K24" i="12"/>
  <c r="H24" i="12"/>
  <c r="E24" i="12"/>
  <c r="B24" i="12"/>
  <c r="Z23" i="12"/>
  <c r="W23" i="12"/>
  <c r="T23" i="12"/>
  <c r="Q23" i="12"/>
  <c r="N23" i="12"/>
  <c r="K23" i="12"/>
  <c r="H23" i="12"/>
  <c r="E23" i="12"/>
  <c r="B23" i="12"/>
  <c r="Z22" i="12"/>
  <c r="W22" i="12"/>
  <c r="T22" i="12"/>
  <c r="Q22" i="12"/>
  <c r="N22" i="12"/>
  <c r="K22" i="12"/>
  <c r="H22" i="12"/>
  <c r="E22" i="12"/>
  <c r="B22" i="12"/>
  <c r="Z21" i="12"/>
  <c r="W21" i="12"/>
  <c r="T21" i="12"/>
  <c r="Q21" i="12"/>
  <c r="N21" i="12"/>
  <c r="K21" i="12"/>
  <c r="H21" i="12"/>
  <c r="E21" i="12"/>
  <c r="B21" i="12"/>
  <c r="Z20" i="12"/>
  <c r="W20" i="12"/>
  <c r="T20" i="12"/>
  <c r="Q20" i="12"/>
  <c r="N20" i="12"/>
  <c r="K20" i="12"/>
  <c r="H20" i="12"/>
  <c r="E20" i="12"/>
  <c r="B20" i="12"/>
  <c r="Z19" i="12"/>
  <c r="W19" i="12"/>
  <c r="T19" i="12"/>
  <c r="Q19" i="12"/>
  <c r="N19" i="12"/>
  <c r="K19" i="12"/>
  <c r="H19" i="12"/>
  <c r="E19" i="12"/>
  <c r="B19" i="12"/>
  <c r="Z18" i="12"/>
  <c r="W18" i="12"/>
  <c r="T18" i="12"/>
  <c r="Q18" i="12"/>
  <c r="N18" i="12"/>
  <c r="K18" i="12"/>
  <c r="H18" i="12"/>
  <c r="E18" i="12"/>
  <c r="B18" i="12"/>
  <c r="Z17" i="12"/>
  <c r="W17" i="12"/>
  <c r="T17" i="12"/>
  <c r="Q17" i="12"/>
  <c r="N17" i="12"/>
  <c r="K17" i="12"/>
  <c r="H17" i="12"/>
  <c r="E17" i="12"/>
  <c r="B17" i="12"/>
  <c r="Z16" i="12"/>
  <c r="W16" i="12"/>
  <c r="T16" i="12"/>
  <c r="Q16" i="12"/>
  <c r="N16" i="12"/>
  <c r="K16" i="12"/>
  <c r="H16" i="12"/>
  <c r="E16" i="12"/>
  <c r="B16" i="12"/>
  <c r="Z15" i="12"/>
  <c r="W15" i="12"/>
  <c r="T15" i="12"/>
  <c r="Q15" i="12"/>
  <c r="N15" i="12"/>
  <c r="K15" i="12"/>
  <c r="H15" i="12"/>
  <c r="E15" i="12"/>
  <c r="B15" i="12"/>
  <c r="AB14" i="12"/>
  <c r="AA14" i="12"/>
  <c r="Y14" i="12"/>
  <c r="X14" i="12"/>
  <c r="V14" i="12"/>
  <c r="U14" i="12"/>
  <c r="S14" i="12"/>
  <c r="R14" i="12"/>
  <c r="P14" i="12"/>
  <c r="O14" i="12"/>
  <c r="M14" i="12"/>
  <c r="L14" i="12"/>
  <c r="J14" i="12"/>
  <c r="I14" i="12"/>
  <c r="G14" i="12"/>
  <c r="F14" i="12"/>
  <c r="D14" i="12"/>
  <c r="C14" i="12"/>
  <c r="W25" i="11"/>
  <c r="T25" i="11"/>
  <c r="K25" i="11"/>
  <c r="H25" i="11"/>
  <c r="E25" i="11"/>
  <c r="W24" i="11"/>
  <c r="T24" i="11"/>
  <c r="K24" i="11"/>
  <c r="H24" i="11"/>
  <c r="E24" i="11"/>
  <c r="D24" i="11"/>
  <c r="W23" i="11"/>
  <c r="T23" i="11"/>
  <c r="K23" i="11"/>
  <c r="H23" i="11"/>
  <c r="E23" i="11"/>
  <c r="D23" i="11"/>
  <c r="W22" i="11"/>
  <c r="T22" i="11"/>
  <c r="K22" i="11"/>
  <c r="H22" i="11"/>
  <c r="E22" i="11"/>
  <c r="D22" i="11"/>
  <c r="W21" i="11"/>
  <c r="T21" i="11"/>
  <c r="K21" i="11"/>
  <c r="H21" i="11"/>
  <c r="E21" i="11"/>
  <c r="D21" i="11"/>
  <c r="W20" i="11"/>
  <c r="T20" i="11"/>
  <c r="K20" i="11"/>
  <c r="H20" i="11"/>
  <c r="E20" i="11"/>
  <c r="D20" i="11"/>
  <c r="W19" i="11"/>
  <c r="T19" i="11"/>
  <c r="K19" i="11"/>
  <c r="H19" i="11"/>
  <c r="E19" i="11"/>
  <c r="D19" i="11"/>
  <c r="W18" i="11"/>
  <c r="T18" i="11"/>
  <c r="K18" i="11"/>
  <c r="H18" i="11"/>
  <c r="E18" i="11"/>
  <c r="D18" i="11"/>
  <c r="W17" i="11"/>
  <c r="T17" i="11"/>
  <c r="K17" i="11"/>
  <c r="H17" i="11"/>
  <c r="E17" i="11"/>
  <c r="D17" i="11"/>
  <c r="W16" i="11"/>
  <c r="T16" i="11"/>
  <c r="K16" i="11"/>
  <c r="H16" i="11"/>
  <c r="E16" i="11"/>
  <c r="D16" i="11"/>
  <c r="W15" i="11"/>
  <c r="T15" i="11"/>
  <c r="K15" i="11"/>
  <c r="H15" i="11"/>
  <c r="E15" i="11"/>
  <c r="D15" i="11"/>
  <c r="W14" i="11"/>
  <c r="T14" i="11"/>
  <c r="K14" i="11"/>
  <c r="H14" i="11"/>
  <c r="E14" i="11"/>
  <c r="D14" i="11"/>
  <c r="AB13" i="11"/>
  <c r="AA13" i="11"/>
  <c r="Y13" i="11"/>
  <c r="X13" i="11"/>
  <c r="V13" i="11"/>
  <c r="U13" i="11"/>
  <c r="S13" i="11"/>
  <c r="R13" i="11"/>
  <c r="Q13" i="11"/>
  <c r="P13" i="11"/>
  <c r="O13" i="11"/>
  <c r="N13" i="11"/>
  <c r="M13" i="11"/>
  <c r="L13" i="11"/>
  <c r="J13" i="11"/>
  <c r="I13" i="11"/>
  <c r="G13" i="11"/>
  <c r="F13" i="11"/>
  <c r="I13" i="10"/>
  <c r="H13" i="10"/>
  <c r="G13" i="10"/>
  <c r="F13" i="10"/>
  <c r="D13" i="10"/>
  <c r="C13" i="10"/>
  <c r="B13" i="9"/>
  <c r="I13" i="9"/>
  <c r="H13" i="9"/>
  <c r="G13" i="9"/>
  <c r="F13" i="9"/>
  <c r="D13" i="9"/>
  <c r="C13" i="9"/>
  <c r="B10" i="8"/>
  <c r="B7" i="8"/>
  <c r="B16" i="7"/>
  <c r="B14" i="7"/>
  <c r="B13" i="7"/>
  <c r="B12" i="7"/>
  <c r="B11" i="7"/>
  <c r="B10" i="7"/>
  <c r="B9" i="7"/>
  <c r="AK27" i="6"/>
  <c r="AE27" i="6"/>
  <c r="V27" i="6"/>
  <c r="K27" i="6"/>
  <c r="B27" i="6"/>
  <c r="AK26" i="6"/>
  <c r="AE26" i="6"/>
  <c r="V26" i="6"/>
  <c r="K26" i="6"/>
  <c r="B26" i="6"/>
  <c r="AK25" i="6"/>
  <c r="AE25" i="6"/>
  <c r="V25" i="6"/>
  <c r="K25" i="6"/>
  <c r="B25" i="6"/>
  <c r="AK24" i="6"/>
  <c r="AE24" i="6"/>
  <c r="V24" i="6"/>
  <c r="K24" i="6"/>
  <c r="B24" i="6"/>
  <c r="AK23" i="6"/>
  <c r="AE23" i="6"/>
  <c r="V23" i="6"/>
  <c r="K23" i="6"/>
  <c r="B23" i="6"/>
  <c r="AK22" i="6"/>
  <c r="AE22" i="6"/>
  <c r="V22" i="6"/>
  <c r="K22" i="6"/>
  <c r="B22" i="6"/>
  <c r="AK21" i="6"/>
  <c r="AE21" i="6"/>
  <c r="V21" i="6"/>
  <c r="K21" i="6"/>
  <c r="B21" i="6"/>
  <c r="AK20" i="6"/>
  <c r="AE20" i="6"/>
  <c r="V20" i="6"/>
  <c r="K20" i="6"/>
  <c r="B20" i="6"/>
  <c r="AK19" i="6"/>
  <c r="AE19" i="6"/>
  <c r="V19" i="6"/>
  <c r="K19" i="6"/>
  <c r="B19" i="6"/>
  <c r="AK18" i="6"/>
  <c r="AE18" i="6"/>
  <c r="V18" i="6"/>
  <c r="K18" i="6"/>
  <c r="B18" i="6"/>
  <c r="AK17" i="6"/>
  <c r="AE17" i="6"/>
  <c r="V17" i="6"/>
  <c r="K17" i="6"/>
  <c r="B17" i="6"/>
  <c r="AK16" i="6"/>
  <c r="AE16" i="6"/>
  <c r="V16" i="6"/>
  <c r="K16" i="6"/>
  <c r="B16" i="6"/>
  <c r="AK15" i="6"/>
  <c r="AE15" i="6"/>
  <c r="V15" i="6"/>
  <c r="K15" i="6"/>
  <c r="B15" i="6"/>
  <c r="AK14" i="6"/>
  <c r="AE14" i="6"/>
  <c r="AE10" i="6" s="1"/>
  <c r="V14" i="6"/>
  <c r="K14" i="6"/>
  <c r="B14" i="6"/>
  <c r="AK13" i="6"/>
  <c r="AE13" i="6"/>
  <c r="V13" i="6"/>
  <c r="K13" i="6"/>
  <c r="B13" i="6"/>
  <c r="B10" i="6" s="1"/>
  <c r="AK12" i="6"/>
  <c r="AE12" i="6"/>
  <c r="V12" i="6"/>
  <c r="K12" i="6"/>
  <c r="K10" i="6" s="1"/>
  <c r="B12" i="6"/>
  <c r="AK11" i="6"/>
  <c r="AE11" i="6"/>
  <c r="V11" i="6"/>
  <c r="V10" i="6" s="1"/>
  <c r="K11" i="6"/>
  <c r="B11" i="6"/>
  <c r="AQ10" i="6"/>
  <c r="AP10" i="6"/>
  <c r="AO10" i="6"/>
  <c r="AN10" i="6"/>
  <c r="AK10" i="6"/>
  <c r="AJ10" i="6"/>
  <c r="AI10" i="6"/>
  <c r="AH10" i="6"/>
  <c r="AD10" i="6"/>
  <c r="AC10" i="6"/>
  <c r="AB10" i="6"/>
  <c r="AA10" i="6"/>
  <c r="Z10" i="6"/>
  <c r="Y10" i="6"/>
  <c r="S10" i="6"/>
  <c r="R10" i="6"/>
  <c r="Q10" i="6"/>
  <c r="P10" i="6"/>
  <c r="O10" i="6"/>
  <c r="N10" i="6"/>
  <c r="J10" i="6"/>
  <c r="I10" i="6"/>
  <c r="H10" i="6"/>
  <c r="G10" i="6"/>
  <c r="F10" i="6"/>
  <c r="E10" i="6"/>
  <c r="R11" i="5"/>
  <c r="Q11" i="5"/>
  <c r="P11" i="5"/>
  <c r="O11" i="5"/>
  <c r="N11" i="5"/>
  <c r="M11" i="5"/>
  <c r="L11" i="5"/>
  <c r="K11" i="5"/>
  <c r="J11" i="5"/>
  <c r="I11" i="5"/>
  <c r="H11" i="5"/>
  <c r="F11" i="5"/>
  <c r="E11" i="5"/>
  <c r="D11" i="5"/>
  <c r="C11" i="5"/>
  <c r="B11" i="5"/>
  <c r="H8" i="5"/>
  <c r="B8" i="5"/>
  <c r="T13" i="11" l="1"/>
  <c r="K13" i="11"/>
  <c r="Z16" i="11"/>
  <c r="Z20" i="11"/>
  <c r="Z24" i="11"/>
  <c r="Z17" i="11"/>
  <c r="Z21" i="11"/>
  <c r="K14" i="12"/>
  <c r="W14" i="12"/>
  <c r="H13" i="11"/>
  <c r="W13" i="11"/>
  <c r="Z19" i="11"/>
  <c r="Z23" i="11"/>
  <c r="Z25" i="11"/>
  <c r="Z14" i="11"/>
  <c r="H14" i="12"/>
  <c r="T14" i="12"/>
  <c r="E14" i="12"/>
  <c r="Q14" i="12"/>
  <c r="B14" i="12"/>
  <c r="N14" i="12"/>
  <c r="Z14" i="12"/>
  <c r="Z15" i="11"/>
  <c r="Z18" i="11"/>
  <c r="Z22" i="11"/>
  <c r="E13" i="10"/>
  <c r="B13" i="10"/>
  <c r="E13" i="9"/>
  <c r="E13" i="11"/>
  <c r="Z13" i="11" l="1"/>
</calcChain>
</file>

<file path=xl/comments1.xml><?xml version="1.0" encoding="utf-8"?>
<comments xmlns="http://schemas.openxmlformats.org/spreadsheetml/2006/main">
  <authors>
    <author>홍성군청</author>
  </authors>
  <commentList>
    <comment ref="I7" authorId="0">
      <text>
        <r>
          <rPr>
            <b/>
            <sz val="9"/>
            <color indexed="81"/>
            <rFont val="굴림"/>
            <family val="3"/>
            <charset val="129"/>
          </rPr>
          <t>홍성군청:</t>
        </r>
        <r>
          <rPr>
            <sz val="9"/>
            <color indexed="81"/>
            <rFont val="굴림"/>
            <family val="3"/>
            <charset val="129"/>
          </rPr>
          <t xml:space="preserve">
인구/영안인구
*영안인구:통계청 발표</t>
        </r>
      </text>
    </comment>
  </commentList>
</comments>
</file>

<file path=xl/sharedStrings.xml><?xml version="1.0" encoding="utf-8"?>
<sst xmlns="http://schemas.openxmlformats.org/spreadsheetml/2006/main" count="2254" uniqueCount="1030">
  <si>
    <t>남</t>
  </si>
  <si>
    <t>여</t>
  </si>
  <si>
    <t>Male</t>
  </si>
  <si>
    <t>Female</t>
  </si>
  <si>
    <t>Foreigner</t>
  </si>
  <si>
    <t>Population increase rate</t>
  </si>
  <si>
    <t>Area</t>
  </si>
  <si>
    <t>1980</t>
  </si>
  <si>
    <t>…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</si>
  <si>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</si>
  <si>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</si>
  <si>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</si>
  <si>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</si>
  <si>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</si>
  <si>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</si>
  <si>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</si>
  <si>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</si>
  <si>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</si>
  <si>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</si>
  <si>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</si>
  <si>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</si>
  <si>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</si>
  <si>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</si>
  <si>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</si>
  <si>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</si>
  <si>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</si>
  <si>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</si>
  <si>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</si>
  <si>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</si>
  <si>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</si>
  <si>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</si>
  <si>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세대당인구</t>
  </si>
  <si>
    <t>인구밀도</t>
  </si>
  <si>
    <t>Gwangcheon-eup</t>
  </si>
  <si>
    <t>Hongdong-myeon</t>
  </si>
  <si>
    <t>Janggok-myeon</t>
  </si>
  <si>
    <t>Eunha-myeon</t>
  </si>
  <si>
    <t>Gyeolseong-myeon</t>
  </si>
  <si>
    <t>Seobu-myeon</t>
  </si>
  <si>
    <t>&amp; Dong</t>
  </si>
  <si>
    <t>단위 : 명, %</t>
  </si>
  <si>
    <t>Unit : person, %</t>
  </si>
  <si>
    <t>계</t>
    <phoneticPr fontId="8" type="noConversion"/>
  </si>
  <si>
    <t>남</t>
    <phoneticPr fontId="8" type="noConversion"/>
  </si>
  <si>
    <t>여</t>
    <phoneticPr fontId="8" type="noConversion"/>
  </si>
  <si>
    <t>Total</t>
    <phoneticPr fontId="8" type="noConversion"/>
  </si>
  <si>
    <t>Male</t>
    <phoneticPr fontId="8" type="noConversion"/>
  </si>
  <si>
    <t>Female</t>
    <phoneticPr fontId="8" type="noConversion"/>
  </si>
  <si>
    <t>Total</t>
  </si>
  <si>
    <t>5 ∼ 9</t>
  </si>
  <si>
    <t>10 ∼ 14</t>
    <phoneticPr fontId="8" type="noConversion"/>
  </si>
  <si>
    <t>10 ∼ 14</t>
  </si>
  <si>
    <t>15 ∼ 19</t>
    <phoneticPr fontId="8" type="noConversion"/>
  </si>
  <si>
    <t>15 ∼ 19</t>
  </si>
  <si>
    <t>20 ∼ 24</t>
  </si>
  <si>
    <t>25 ∼ 29</t>
  </si>
  <si>
    <t>30 ∼ 34</t>
  </si>
  <si>
    <t>35 ∼ 39</t>
  </si>
  <si>
    <t>40 ∼ 44</t>
  </si>
  <si>
    <t>45 ∼ 49</t>
  </si>
  <si>
    <t>50 ∼ 54</t>
  </si>
  <si>
    <t>55 ∼ 59</t>
  </si>
  <si>
    <t>60 ∼ 64</t>
  </si>
  <si>
    <t>65 ∼ 69</t>
  </si>
  <si>
    <t>70 ∼ 74</t>
  </si>
  <si>
    <t>75 ∼ 79</t>
  </si>
  <si>
    <t>80 ∼ 84</t>
  </si>
  <si>
    <t xml:space="preserve"> 85세이상 </t>
    <phoneticPr fontId="8" type="noConversion"/>
  </si>
  <si>
    <r>
      <t>5. 혼인상태별 인구(15세 이상 인구)</t>
    </r>
    <r>
      <rPr>
        <b/>
        <vertAlign val="superscript"/>
        <sz val="16"/>
        <rFont val="바탕체"/>
        <family val="1"/>
        <charset val="129"/>
      </rPr>
      <t>1)</t>
    </r>
    <r>
      <rPr>
        <b/>
        <sz val="16"/>
        <rFont val="바탕체"/>
        <family val="1"/>
        <charset val="129"/>
      </rPr>
      <t xml:space="preserve"> </t>
    </r>
    <phoneticPr fontId="5" type="noConversion"/>
  </si>
  <si>
    <r>
      <t>5. Population by Marital Status(15 years old and over)</t>
    </r>
    <r>
      <rPr>
        <b/>
        <vertAlign val="superscript"/>
        <sz val="16"/>
        <rFont val="Times New Roman"/>
        <family val="1"/>
      </rPr>
      <t>1)</t>
    </r>
    <phoneticPr fontId="5" type="noConversion"/>
  </si>
  <si>
    <t>단위 : 명</t>
    <phoneticPr fontId="5" type="noConversion"/>
  </si>
  <si>
    <t xml:space="preserve"> Unit : person</t>
    <phoneticPr fontId="5" type="noConversion"/>
  </si>
  <si>
    <t>연  도</t>
    <phoneticPr fontId="5" type="noConversion"/>
  </si>
  <si>
    <t>총  계</t>
    <phoneticPr fontId="5" type="noConversion"/>
  </si>
  <si>
    <t>남  자</t>
    <phoneticPr fontId="5" type="noConversion"/>
  </si>
  <si>
    <t>여  자</t>
    <phoneticPr fontId="5" type="noConversion"/>
  </si>
  <si>
    <t>Year</t>
    <phoneticPr fontId="5" type="noConversion"/>
  </si>
  <si>
    <t>유배우</t>
    <phoneticPr fontId="5" type="noConversion"/>
  </si>
  <si>
    <t>사별</t>
    <phoneticPr fontId="5" type="noConversion"/>
  </si>
  <si>
    <t>이혼</t>
    <phoneticPr fontId="5" type="noConversion"/>
  </si>
  <si>
    <t>미혼</t>
    <phoneticPr fontId="5" type="noConversion"/>
  </si>
  <si>
    <t>기타
(동거, 별거)</t>
    <phoneticPr fontId="5" type="noConversion"/>
  </si>
  <si>
    <t>연령계급별</t>
    <phoneticPr fontId="5" type="noConversion"/>
  </si>
  <si>
    <t>Total</t>
    <phoneticPr fontId="5" type="noConversion"/>
  </si>
  <si>
    <t>Married</t>
    <phoneticPr fontId="5" type="noConversion"/>
  </si>
  <si>
    <t>Widowed</t>
    <phoneticPr fontId="5" type="noConversion"/>
  </si>
  <si>
    <t>Divorced</t>
    <phoneticPr fontId="5" type="noConversion"/>
  </si>
  <si>
    <t>Never
married</t>
    <phoneticPr fontId="5" type="noConversion"/>
  </si>
  <si>
    <t>living with
partner,Separated</t>
    <phoneticPr fontId="5" type="noConversion"/>
  </si>
  <si>
    <t>Male</t>
    <phoneticPr fontId="5" type="noConversion"/>
  </si>
  <si>
    <t>Female</t>
    <phoneticPr fontId="5" type="noConversion"/>
  </si>
  <si>
    <t>Grade
of Age</t>
    <phoneticPr fontId="5" type="noConversion"/>
  </si>
  <si>
    <t>-</t>
  </si>
  <si>
    <t>15∼19years old</t>
    <phoneticPr fontId="8" type="noConversion"/>
  </si>
  <si>
    <t xml:space="preserve"> 85and over</t>
    <phoneticPr fontId="8" type="noConversion"/>
  </si>
  <si>
    <t>주 : 인구주택총조사(5년마다 실시) 자료
     1) 외국인수 제외
자료 : 통계청「인구주택총조사」</t>
    <phoneticPr fontId="5" type="noConversion"/>
  </si>
  <si>
    <t>Note1) : Foreigners excluded
Source : National Ststistical office</t>
    <phoneticPr fontId="5" type="noConversion"/>
  </si>
  <si>
    <r>
      <t xml:space="preserve">6. </t>
    </r>
    <r>
      <rPr>
        <b/>
        <sz val="16"/>
        <color indexed="8"/>
        <rFont val="바탕체"/>
        <family val="1"/>
        <charset val="129"/>
      </rPr>
      <t>교육정도별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인구</t>
    </r>
    <r>
      <rPr>
        <b/>
        <sz val="16"/>
        <color indexed="8"/>
        <rFont val="Times New Roman"/>
        <family val="1"/>
      </rPr>
      <t>(6</t>
    </r>
    <r>
      <rPr>
        <b/>
        <sz val="16"/>
        <color indexed="8"/>
        <rFont val="바탕체"/>
        <family val="1"/>
        <charset val="129"/>
      </rPr>
      <t>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이상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인구</t>
    </r>
    <r>
      <rPr>
        <b/>
        <sz val="16"/>
        <color indexed="8"/>
        <rFont val="Times New Roman"/>
        <family val="1"/>
      </rPr>
      <t>)</t>
    </r>
    <phoneticPr fontId="5" type="noConversion"/>
  </si>
  <si>
    <t>6. Population by Educational Attainment(6 years old and over)</t>
    <phoneticPr fontId="5" type="noConversion"/>
  </si>
  <si>
    <t>6. 교육정도별 인구(6세 이상 인구)(계속)</t>
    <phoneticPr fontId="5" type="noConversion"/>
  </si>
  <si>
    <t xml:space="preserve">6. Population by Educational Attainment(6 years old and over)(Cont'd) </t>
    <phoneticPr fontId="5" type="noConversion"/>
  </si>
  <si>
    <t>Unit : person</t>
  </si>
  <si>
    <t>Unit : person</t>
    <phoneticPr fontId="5" type="noConversion"/>
  </si>
  <si>
    <t>연     도</t>
    <phoneticPr fontId="5" type="noConversion"/>
  </si>
  <si>
    <t>재      학1)  Attendance</t>
    <phoneticPr fontId="5" type="noConversion"/>
  </si>
  <si>
    <t>졸      업  Graduated</t>
    <phoneticPr fontId="5" type="noConversion"/>
  </si>
  <si>
    <t>중      퇴  Dropped out</t>
    <phoneticPr fontId="5" type="noConversion"/>
  </si>
  <si>
    <t>수      료  Completed</t>
    <phoneticPr fontId="5" type="noConversion"/>
  </si>
  <si>
    <t>휴학</t>
    <phoneticPr fontId="5" type="noConversion"/>
  </si>
  <si>
    <t>미취학</t>
    <phoneticPr fontId="5" type="noConversion"/>
  </si>
  <si>
    <t>미상</t>
    <phoneticPr fontId="5" type="noConversion"/>
  </si>
  <si>
    <t>초등학교</t>
    <phoneticPr fontId="5" type="noConversion"/>
  </si>
  <si>
    <t>중학교</t>
    <phoneticPr fontId="5" type="noConversion"/>
  </si>
  <si>
    <t>고등학교</t>
    <phoneticPr fontId="5" type="noConversion"/>
  </si>
  <si>
    <t>대학</t>
    <phoneticPr fontId="5" type="noConversion"/>
  </si>
  <si>
    <t>대학교</t>
    <phoneticPr fontId="5" type="noConversion"/>
  </si>
  <si>
    <t>대학원
이  상</t>
    <phoneticPr fontId="5" type="noConversion"/>
  </si>
  <si>
    <t>대학원</t>
    <phoneticPr fontId="5" type="noConversion"/>
  </si>
  <si>
    <t>계    Total</t>
    <phoneticPr fontId="5" type="noConversion"/>
  </si>
  <si>
    <t>남      Male</t>
    <phoneticPr fontId="5" type="noConversion"/>
  </si>
  <si>
    <t>여   Female</t>
    <phoneticPr fontId="5" type="noConversion"/>
  </si>
  <si>
    <t>Elementary
School</t>
    <phoneticPr fontId="5" type="noConversion"/>
  </si>
  <si>
    <t>Middle
School</t>
    <phoneticPr fontId="5" type="noConversion"/>
  </si>
  <si>
    <t>High 
School</t>
    <phoneticPr fontId="5" type="noConversion"/>
  </si>
  <si>
    <t>Junior 
College</t>
    <phoneticPr fontId="5" type="noConversion"/>
  </si>
  <si>
    <t>University</t>
    <phoneticPr fontId="5" type="noConversion"/>
  </si>
  <si>
    <t>Graduate
School</t>
    <phoneticPr fontId="5" type="noConversion"/>
  </si>
  <si>
    <t>계    Total</t>
  </si>
  <si>
    <t>계      Total</t>
    <phoneticPr fontId="5" type="noConversion"/>
  </si>
  <si>
    <t>계       Total</t>
    <phoneticPr fontId="5" type="noConversion"/>
  </si>
  <si>
    <t>남
Male</t>
    <phoneticPr fontId="5" type="noConversion"/>
  </si>
  <si>
    <t>여자
Female</t>
    <phoneticPr fontId="5" type="noConversion"/>
  </si>
  <si>
    <t>Never
attending</t>
    <phoneticPr fontId="5" type="noConversion"/>
  </si>
  <si>
    <t>Unknown</t>
    <phoneticPr fontId="5" type="noConversion"/>
  </si>
  <si>
    <t>…</t>
    <phoneticPr fontId="5" type="noConversion"/>
  </si>
  <si>
    <t>6 ∼ 9</t>
    <phoneticPr fontId="8" type="noConversion"/>
  </si>
  <si>
    <t>6~9years old</t>
    <phoneticPr fontId="8" type="noConversion"/>
  </si>
  <si>
    <t>10 ∼ 14</t>
    <phoneticPr fontId="5" type="noConversion"/>
  </si>
  <si>
    <t>40 ∼ 44</t>
    <phoneticPr fontId="5" type="noConversion"/>
  </si>
  <si>
    <t xml:space="preserve"> 85세이상 </t>
    <phoneticPr fontId="8" type="noConversion"/>
  </si>
  <si>
    <t xml:space="preserve"> 85and over</t>
    <phoneticPr fontId="8" type="noConversion"/>
  </si>
  <si>
    <t>주1) : 휴학 포함
자료 : 통 계 청「인구주택총조사」</t>
    <phoneticPr fontId="5" type="noConversion"/>
  </si>
  <si>
    <t>Note1) : Includes on a leave
Source : National Ststistical office</t>
    <phoneticPr fontId="5" type="noConversion"/>
  </si>
  <si>
    <r>
      <t xml:space="preserve">7.  </t>
    </r>
    <r>
      <rPr>
        <b/>
        <sz val="16"/>
        <rFont val="바탕"/>
        <family val="1"/>
        <charset val="129"/>
      </rPr>
      <t>주택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점유형태별 가구(일반가구)</t>
    </r>
    <phoneticPr fontId="8" type="noConversion"/>
  </si>
  <si>
    <t>Ordinary Households  by Type of Occupancy</t>
    <phoneticPr fontId="5" type="noConversion"/>
  </si>
  <si>
    <t>단위 : 가구</t>
    <phoneticPr fontId="8" type="noConversion"/>
  </si>
  <si>
    <t>Unit : household</t>
    <phoneticPr fontId="5" type="noConversion"/>
  </si>
  <si>
    <t>합  계</t>
    <phoneticPr fontId="5" type="noConversion"/>
  </si>
  <si>
    <t>자기집</t>
    <phoneticPr fontId="5" type="noConversion"/>
  </si>
  <si>
    <t>전세</t>
    <phoneticPr fontId="5" type="noConversion"/>
  </si>
  <si>
    <t>보증부월세</t>
    <phoneticPr fontId="5" type="noConversion"/>
  </si>
  <si>
    <t>무보증부
월    세</t>
    <phoneticPr fontId="5" type="noConversion"/>
  </si>
  <si>
    <t>사글세</t>
    <phoneticPr fontId="5" type="noConversion"/>
  </si>
  <si>
    <t>무상</t>
    <phoneticPr fontId="5" type="noConversion"/>
  </si>
  <si>
    <t xml:space="preserve">Year </t>
    <phoneticPr fontId="8" type="noConversion"/>
  </si>
  <si>
    <t>Owned</t>
    <phoneticPr fontId="5" type="noConversion"/>
  </si>
  <si>
    <t>Lump-sum
deposit only</t>
    <phoneticPr fontId="5" type="noConversion"/>
  </si>
  <si>
    <t>Monthly rent with a deposit</t>
    <phoneticPr fontId="5" type="noConversion"/>
  </si>
  <si>
    <t>Monthly rent without a deposit</t>
    <phoneticPr fontId="5" type="noConversion"/>
  </si>
  <si>
    <t>Free rent</t>
    <phoneticPr fontId="5" type="noConversion"/>
  </si>
  <si>
    <t>…</t>
    <phoneticPr fontId="8" type="noConversion"/>
  </si>
  <si>
    <t xml:space="preserve">자료 : 통계청「인구주택총조사」                          </t>
    <phoneticPr fontId="8" type="noConversion"/>
  </si>
  <si>
    <t>Source : National statistical Office</t>
    <phoneticPr fontId="5" type="noConversion"/>
  </si>
  <si>
    <t xml:space="preserve"> </t>
    <phoneticPr fontId="8" type="noConversion"/>
  </si>
  <si>
    <r>
      <t xml:space="preserve">8. </t>
    </r>
    <r>
      <rPr>
        <b/>
        <sz val="16"/>
        <rFont val="바탕체"/>
        <family val="1"/>
        <charset val="129"/>
      </rPr>
      <t>사용방수별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가구</t>
    </r>
    <r>
      <rPr>
        <b/>
        <sz val="16"/>
        <rFont val="Times New Roman"/>
        <family val="1"/>
      </rPr>
      <t>(</t>
    </r>
    <r>
      <rPr>
        <b/>
        <sz val="16"/>
        <rFont val="바탕체"/>
        <family val="1"/>
        <charset val="129"/>
      </rPr>
      <t>일반가구</t>
    </r>
    <r>
      <rPr>
        <b/>
        <sz val="16"/>
        <rFont val="Times New Roman"/>
        <family val="1"/>
      </rPr>
      <t>)</t>
    </r>
    <r>
      <rPr>
        <b/>
        <sz val="16"/>
        <rFont val="바탕체"/>
        <family val="1"/>
        <charset val="129"/>
      </rPr>
      <t xml:space="preserve">
</t>
    </r>
    <r>
      <rPr>
        <b/>
        <sz val="16"/>
        <rFont val="Times New Roman"/>
        <family val="1"/>
      </rPr>
      <t>Ordinary Households by Rooms Used</t>
    </r>
    <phoneticPr fontId="5" type="noConversion"/>
  </si>
  <si>
    <t>단위 : 가구</t>
    <phoneticPr fontId="5" type="noConversion"/>
  </si>
  <si>
    <t>Unit : household</t>
    <phoneticPr fontId="5" type="noConversion"/>
  </si>
  <si>
    <t xml:space="preserve">사  용  방  수    No. of rooms used  </t>
    <phoneticPr fontId="5" type="noConversion"/>
  </si>
  <si>
    <t xml:space="preserve">Year </t>
    <phoneticPr fontId="5" type="noConversion"/>
  </si>
  <si>
    <t>합  계
Total</t>
    <phoneticPr fontId="5" type="noConversion"/>
  </si>
  <si>
    <t>6개 이상
6 or more</t>
    <phoneticPr fontId="5" type="noConversion"/>
  </si>
  <si>
    <t xml:space="preserve">자료 : 통계청「인구주택총조사」                          </t>
    <phoneticPr fontId="8" type="noConversion"/>
  </si>
  <si>
    <t xml:space="preserve">   Source : National statistical Office</t>
    <phoneticPr fontId="5" type="noConversion"/>
  </si>
  <si>
    <r>
      <t xml:space="preserve">9-1.  </t>
    </r>
    <r>
      <rPr>
        <b/>
        <sz val="16"/>
        <rFont val="바탕"/>
        <family val="1"/>
        <charset val="129"/>
      </rPr>
      <t>인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태</t>
    </r>
    <phoneticPr fontId="8" type="noConversion"/>
  </si>
  <si>
    <t>9-1. Vital Statistics</t>
    <phoneticPr fontId="8" type="noConversion"/>
  </si>
  <si>
    <t>단위 : 명, 건</t>
    <phoneticPr fontId="8" type="noConversion"/>
  </si>
  <si>
    <t>Unit : persons, cases</t>
    <phoneticPr fontId="8" type="noConversion"/>
  </si>
  <si>
    <t>출   생  Live Births</t>
    <phoneticPr fontId="8" type="noConversion"/>
  </si>
  <si>
    <t>사   망  Deaths</t>
    <phoneticPr fontId="8" type="noConversion"/>
  </si>
  <si>
    <t>혼 인(쌍)</t>
    <phoneticPr fontId="8" type="noConversion"/>
  </si>
  <si>
    <t>이 혼(쌍)</t>
    <phoneticPr fontId="8" type="noConversion"/>
  </si>
  <si>
    <t>Year
Month</t>
    <phoneticPr fontId="8" type="noConversion"/>
  </si>
  <si>
    <t>Marriages
(Couple)</t>
    <phoneticPr fontId="8" type="noConversion"/>
  </si>
  <si>
    <t>Divorces
(Couple)</t>
    <phoneticPr fontId="8" type="noConversion"/>
  </si>
  <si>
    <t>1월</t>
    <phoneticPr fontId="8" type="noConversion"/>
  </si>
  <si>
    <t>Jan.</t>
    <phoneticPr fontId="8" type="noConversion"/>
  </si>
  <si>
    <t>2월</t>
  </si>
  <si>
    <t>Feb.</t>
  </si>
  <si>
    <t>3월</t>
  </si>
  <si>
    <t>Mar.</t>
  </si>
  <si>
    <t>4월</t>
  </si>
  <si>
    <t>Apr.</t>
  </si>
  <si>
    <t>5월</t>
  </si>
  <si>
    <t>May.</t>
    <phoneticPr fontId="8" type="noConversion"/>
  </si>
  <si>
    <t>6월</t>
  </si>
  <si>
    <t>June.</t>
    <phoneticPr fontId="8" type="noConversion"/>
  </si>
  <si>
    <t>7월</t>
  </si>
  <si>
    <t>July.</t>
    <phoneticPr fontId="8" type="noConversion"/>
  </si>
  <si>
    <t>8월</t>
  </si>
  <si>
    <t>Aug.</t>
    <phoneticPr fontId="8" type="noConversion"/>
  </si>
  <si>
    <t>9월</t>
  </si>
  <si>
    <t>Sept.</t>
  </si>
  <si>
    <t>10월</t>
  </si>
  <si>
    <t>Oct.</t>
  </si>
  <si>
    <t>11월</t>
  </si>
  <si>
    <t>Nov.</t>
  </si>
  <si>
    <t>12월</t>
  </si>
  <si>
    <t>Dec.</t>
  </si>
  <si>
    <t>주) 인구동태 신고건수 기준
자료 : 기획감사담당관</t>
    <phoneticPr fontId="8" type="noConversion"/>
  </si>
  <si>
    <t>Source : Planning Audits and Inspections Office</t>
    <phoneticPr fontId="8" type="noConversion"/>
  </si>
  <si>
    <r>
      <t xml:space="preserve">9-2.  </t>
    </r>
    <r>
      <rPr>
        <b/>
        <sz val="16"/>
        <rFont val="바탕"/>
        <family val="1"/>
        <charset val="129"/>
      </rPr>
      <t>읍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인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태</t>
    </r>
    <phoneticPr fontId="8" type="noConversion"/>
  </si>
  <si>
    <r>
      <t xml:space="preserve">9-2. Vital Statistics by Eup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Myeon </t>
    </r>
    <phoneticPr fontId="8" type="noConversion"/>
  </si>
  <si>
    <t>단위 : 명, 건</t>
    <phoneticPr fontId="8" type="noConversion"/>
  </si>
  <si>
    <t>Unit : persons, cases</t>
    <phoneticPr fontId="8" type="noConversion"/>
  </si>
  <si>
    <t>출   생  Live Births</t>
    <phoneticPr fontId="8" type="noConversion"/>
  </si>
  <si>
    <t>사   망  Deaths</t>
    <phoneticPr fontId="8" type="noConversion"/>
  </si>
  <si>
    <t>혼 인(쌍)</t>
    <phoneticPr fontId="8" type="noConversion"/>
  </si>
  <si>
    <t>이 혼(쌍)</t>
    <phoneticPr fontId="8" type="noConversion"/>
  </si>
  <si>
    <t>Year
Eup ＆ Myeon</t>
    <phoneticPr fontId="8" type="noConversion"/>
  </si>
  <si>
    <t>남</t>
    <phoneticPr fontId="8" type="noConversion"/>
  </si>
  <si>
    <t>여</t>
    <phoneticPr fontId="8" type="noConversion"/>
  </si>
  <si>
    <t>Marriages
(Couple)</t>
    <phoneticPr fontId="8" type="noConversion"/>
  </si>
  <si>
    <t>Divorces
(Couple)</t>
    <phoneticPr fontId="8" type="noConversion"/>
  </si>
  <si>
    <t>Male</t>
    <phoneticPr fontId="8" type="noConversion"/>
  </si>
  <si>
    <t>Female</t>
    <phoneticPr fontId="8" type="noConversion"/>
  </si>
  <si>
    <t>홍성읍</t>
    <phoneticPr fontId="8" type="noConversion"/>
  </si>
  <si>
    <t>Hongseong-eup</t>
    <phoneticPr fontId="8" type="noConversion"/>
  </si>
  <si>
    <t>광천읍</t>
    <phoneticPr fontId="5" type="noConversion"/>
  </si>
  <si>
    <t>금마면</t>
    <phoneticPr fontId="5" type="noConversion"/>
  </si>
  <si>
    <t>Geumma-myeon</t>
    <phoneticPr fontId="8" type="noConversion"/>
  </si>
  <si>
    <t>홍동면</t>
    <phoneticPr fontId="5" type="noConversion"/>
  </si>
  <si>
    <t>장곡면</t>
    <phoneticPr fontId="5" type="noConversion"/>
  </si>
  <si>
    <t>은하면</t>
    <phoneticPr fontId="5" type="noConversion"/>
  </si>
  <si>
    <t>결성면</t>
    <phoneticPr fontId="5" type="noConversion"/>
  </si>
  <si>
    <t>서부면</t>
    <phoneticPr fontId="5" type="noConversion"/>
  </si>
  <si>
    <t>갈산면</t>
    <phoneticPr fontId="5" type="noConversion"/>
  </si>
  <si>
    <t>Galsan-myeon</t>
    <phoneticPr fontId="8" type="noConversion"/>
  </si>
  <si>
    <t>구항면</t>
    <phoneticPr fontId="5" type="noConversion"/>
  </si>
  <si>
    <t>Guhang-myeon</t>
    <phoneticPr fontId="8" type="noConversion"/>
  </si>
  <si>
    <t>주) 인구동태 신고건수 기준
자료 : 기획감사담당관</t>
    <phoneticPr fontId="8" type="noConversion"/>
  </si>
  <si>
    <t>Source : Planning Audits and Inspections Office</t>
    <phoneticPr fontId="8" type="noConversion"/>
  </si>
  <si>
    <r>
      <t xml:space="preserve">10-1.  </t>
    </r>
    <r>
      <rPr>
        <b/>
        <sz val="16"/>
        <color indexed="8"/>
        <rFont val="바탕"/>
        <family val="1"/>
        <charset val="129"/>
      </rPr>
      <t>인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구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이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동</t>
    </r>
    <r>
      <rPr>
        <b/>
        <vertAlign val="superscript"/>
        <sz val="16"/>
        <color indexed="8"/>
        <rFont val="Times New Roman"/>
        <family val="1"/>
      </rPr>
      <t>1)</t>
    </r>
    <phoneticPr fontId="8" type="noConversion"/>
  </si>
  <si>
    <r>
      <t>10-1. Internal  Migration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</si>
  <si>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t>Unit : person, %</t>
    <phoneticPr fontId="8" type="noConversion"/>
  </si>
  <si>
    <t>연  별
월  별</t>
    <phoneticPr fontId="8" type="noConversion"/>
  </si>
  <si>
    <t>주민등록인구</t>
  </si>
  <si>
    <t>총   이   동    Total   migrants</t>
    <phoneticPr fontId="8" type="noConversion"/>
  </si>
  <si>
    <t>시 군 구 내</t>
    <phoneticPr fontId="8" type="noConversion"/>
  </si>
  <si>
    <t>inter-Si, Gun and Gu</t>
    <phoneticPr fontId="8" type="noConversion"/>
  </si>
  <si>
    <t xml:space="preserve">   시  군  구  간                                     inter-Si, Gun and Gu</t>
    <phoneticPr fontId="5" type="noConversion"/>
  </si>
  <si>
    <t>시  도  간  이  동</t>
    <phoneticPr fontId="8" type="noConversion"/>
  </si>
  <si>
    <t>Inter-Province</t>
    <phoneticPr fontId="8" type="noConversion"/>
  </si>
  <si>
    <t xml:space="preserve"> 순  이  동</t>
    <phoneticPr fontId="8" type="noConversion"/>
  </si>
  <si>
    <t>Year
Month</t>
    <phoneticPr fontId="8" type="noConversion"/>
  </si>
  <si>
    <t>전    입</t>
  </si>
  <si>
    <t>전    출</t>
  </si>
  <si>
    <t xml:space="preserve">  전  입</t>
    <phoneticPr fontId="5" type="noConversion"/>
  </si>
  <si>
    <t xml:space="preserve">  전  출</t>
    <phoneticPr fontId="5" type="noConversion"/>
  </si>
  <si>
    <t>남(male)</t>
    <phoneticPr fontId="8" type="noConversion"/>
  </si>
  <si>
    <t>여(feamle)</t>
    <phoneticPr fontId="8" type="noConversion"/>
  </si>
  <si>
    <t>남(male)</t>
    <phoneticPr fontId="5" type="noConversion"/>
  </si>
  <si>
    <t>여(female)</t>
    <phoneticPr fontId="5" type="noConversion"/>
  </si>
  <si>
    <t>여(female)</t>
    <phoneticPr fontId="8" type="noConversion"/>
  </si>
  <si>
    <t>…</t>
    <phoneticPr fontId="5" type="noConversion"/>
  </si>
  <si>
    <t>1월</t>
    <phoneticPr fontId="8" type="noConversion"/>
  </si>
  <si>
    <t>Jan.</t>
  </si>
  <si>
    <t>2월</t>
    <phoneticPr fontId="5" type="noConversion"/>
  </si>
  <si>
    <t>Feb.</t>
    <phoneticPr fontId="8" type="noConversion"/>
  </si>
  <si>
    <t>Mar.</t>
    <phoneticPr fontId="8" type="noConversion"/>
  </si>
  <si>
    <t>Apr.</t>
    <phoneticPr fontId="8" type="noConversion"/>
  </si>
  <si>
    <t>May.</t>
    <phoneticPr fontId="8" type="noConversion"/>
  </si>
  <si>
    <t>June.</t>
    <phoneticPr fontId="8" type="noConversion"/>
  </si>
  <si>
    <t>July.</t>
    <phoneticPr fontId="8" type="noConversion"/>
  </si>
  <si>
    <t>Aug.</t>
    <phoneticPr fontId="8" type="noConversion"/>
  </si>
  <si>
    <t>Sept.</t>
    <phoneticPr fontId="8" type="noConversion"/>
  </si>
  <si>
    <t>Oct.</t>
    <phoneticPr fontId="8" type="noConversion"/>
  </si>
  <si>
    <t>Nov.</t>
    <phoneticPr fontId="8" type="noConversion"/>
  </si>
  <si>
    <t>Dec.</t>
    <phoneticPr fontId="8" type="noConversion"/>
  </si>
  <si>
    <t xml:space="preserve">주1) : 주민등록 전출입신고에 의한 자료이며, 시도내 이동은 전입인구를 기준이고,
        국외이동은 제외.
자료 : 기획감사담당관
</t>
    <phoneticPr fontId="8" type="noConversion"/>
  </si>
  <si>
    <t>Note1) : The figures of migrants are based on Resident Registration; 
           and Intra-Province is based on In-migrants population, 
           excluding emigrants overseas.
 Source : Planning Audits and Inspections Office</t>
    <phoneticPr fontId="8" type="noConversion"/>
  </si>
  <si>
    <r>
      <t xml:space="preserve">10-2.  </t>
    </r>
    <r>
      <rPr>
        <b/>
        <sz val="16"/>
        <rFont val="바탕"/>
        <family val="1"/>
        <charset val="129"/>
      </rPr>
      <t>읍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면별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인구이동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</si>
  <si>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r>
      <t>10-2. Migration by Eup and Myeon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</si>
  <si>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t>Unit : person, %</t>
    <phoneticPr fontId="8" type="noConversion"/>
  </si>
  <si>
    <t>연    별
읍 면 별</t>
    <phoneticPr fontId="8" type="noConversion"/>
  </si>
  <si>
    <t>총  이  동   Total   migrants</t>
    <phoneticPr fontId="8" type="noConversion"/>
  </si>
  <si>
    <t>시 군 내 이 동</t>
    <phoneticPr fontId="8" type="noConversion"/>
  </si>
  <si>
    <t>시  군  구  간   Inter-county</t>
    <phoneticPr fontId="8" type="noConversion"/>
  </si>
  <si>
    <t>시  도  간   Inter-Province</t>
    <phoneticPr fontId="8" type="noConversion"/>
  </si>
  <si>
    <t xml:space="preserve"> 순 이 동</t>
    <phoneticPr fontId="8" type="noConversion"/>
  </si>
  <si>
    <t>Year
Eup ＆ Myeon</t>
    <phoneticPr fontId="8" type="noConversion"/>
  </si>
  <si>
    <t xml:space="preserve">전    입 </t>
    <phoneticPr fontId="8" type="noConversion"/>
  </si>
  <si>
    <t>전  출</t>
    <phoneticPr fontId="8" type="noConversion"/>
  </si>
  <si>
    <t>남</t>
    <phoneticPr fontId="8" type="noConversion"/>
  </si>
  <si>
    <t>여</t>
    <phoneticPr fontId="8" type="noConversion"/>
  </si>
  <si>
    <t>male</t>
    <phoneticPr fontId="8" type="noConversion"/>
  </si>
  <si>
    <t>female</t>
    <phoneticPr fontId="8" type="noConversion"/>
  </si>
  <si>
    <t>….</t>
  </si>
  <si>
    <t>..</t>
  </si>
  <si>
    <t>홍 성 읍</t>
    <phoneticPr fontId="8" type="noConversion"/>
  </si>
  <si>
    <t>Hongseong-eup</t>
    <phoneticPr fontId="8" type="noConversion"/>
  </si>
  <si>
    <t>광 천 읍</t>
  </si>
  <si>
    <t>금 마 면</t>
  </si>
  <si>
    <t>Geumma-myeon</t>
    <phoneticPr fontId="8" type="noConversion"/>
  </si>
  <si>
    <t>홍 동 면</t>
  </si>
  <si>
    <t>장 곡 면</t>
  </si>
  <si>
    <t>은 하 면</t>
  </si>
  <si>
    <t>결 성 면</t>
  </si>
  <si>
    <t>Gyeolseong-myeon</t>
    <phoneticPr fontId="8" type="noConversion"/>
  </si>
  <si>
    <t>서 부 면</t>
  </si>
  <si>
    <t>갈 산 면</t>
  </si>
  <si>
    <t>Galsan-myeon</t>
  </si>
  <si>
    <t>구 항 면</t>
  </si>
  <si>
    <t>Guhang-myeon</t>
    <phoneticPr fontId="8" type="noConversion"/>
  </si>
  <si>
    <t xml:space="preserve">주1) : 통계청 국내인구이동통계연보 자료 기준
자료 : 기획감사담당관
</t>
    <phoneticPr fontId="8" type="noConversion"/>
  </si>
  <si>
    <r>
      <t xml:space="preserve">12. </t>
    </r>
    <r>
      <rPr>
        <b/>
        <sz val="16"/>
        <color indexed="8"/>
        <rFont val="바탕체"/>
        <family val="1"/>
        <charset val="129"/>
      </rPr>
      <t>통근</t>
    </r>
    <r>
      <rPr>
        <b/>
        <sz val="16"/>
        <color indexed="8"/>
        <rFont val="Times New Roman"/>
        <family val="1"/>
      </rPr>
      <t>·</t>
    </r>
    <r>
      <rPr>
        <b/>
        <sz val="16"/>
        <color indexed="8"/>
        <rFont val="바탕체"/>
        <family val="1"/>
        <charset val="129"/>
      </rPr>
      <t>통학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유형별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인구</t>
    </r>
    <r>
      <rPr>
        <b/>
        <sz val="16"/>
        <color indexed="8"/>
        <rFont val="Times New Roman"/>
        <family val="1"/>
      </rPr>
      <t>(12</t>
    </r>
    <r>
      <rPr>
        <b/>
        <sz val="16"/>
        <color indexed="8"/>
        <rFont val="바탕체"/>
        <family val="1"/>
        <charset val="129"/>
      </rPr>
      <t>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이상</t>
    </r>
    <r>
      <rPr>
        <b/>
        <sz val="16"/>
        <color indexed="8"/>
        <rFont val="Times New Roman"/>
        <family val="1"/>
      </rPr>
      <t>)</t>
    </r>
    <phoneticPr fontId="5" type="noConversion"/>
  </si>
  <si>
    <t>12. Population by Type of Commuting and Schooling(12years and over)</t>
    <phoneticPr fontId="5" type="noConversion"/>
  </si>
  <si>
    <t>12세이상인구</t>
    <phoneticPr fontId="5" type="noConversion"/>
  </si>
  <si>
    <t>통근통학 안함</t>
    <phoneticPr fontId="5" type="noConversion"/>
  </si>
  <si>
    <t>통근·통학</t>
    <phoneticPr fontId="5" type="noConversion"/>
  </si>
  <si>
    <t>통근통학지 미상</t>
    <phoneticPr fontId="5" type="noConversion"/>
  </si>
  <si>
    <t>통근통학 여부 미상</t>
    <phoneticPr fontId="5" type="noConversion"/>
  </si>
  <si>
    <t>현재살고있는
읍면동</t>
    <phoneticPr fontId="5" type="noConversion"/>
  </si>
  <si>
    <t>같은 시군내
다른 읍면동</t>
    <phoneticPr fontId="5" type="noConversion"/>
  </si>
  <si>
    <t>같은 시도내
다른 시군구</t>
    <phoneticPr fontId="5" type="noConversion"/>
  </si>
  <si>
    <t>다른 시도</t>
    <phoneticPr fontId="5" type="noConversion"/>
  </si>
  <si>
    <t>Population
(12 and over)</t>
    <phoneticPr fontId="5" type="noConversion"/>
  </si>
  <si>
    <t>Not commuting</t>
    <phoneticPr fontId="5" type="noConversion"/>
  </si>
  <si>
    <t>Place of work or 
school(total)</t>
    <phoneticPr fontId="5" type="noConversion"/>
  </si>
  <si>
    <t>in the same
"Eup-Myeon-Dong"</t>
    <phoneticPr fontId="5" type="noConversion"/>
  </si>
  <si>
    <t>To other
"Eup-Myeon-Dong"in the
same "Si-Gun-Gu"</t>
    <phoneticPr fontId="5" type="noConversion"/>
  </si>
  <si>
    <t>To other
"Si-Gun-Gu" in the
same"Si-Do"</t>
    <phoneticPr fontId="5" type="noConversion"/>
  </si>
  <si>
    <t>To other
"Si-Do"</t>
    <phoneticPr fontId="5" type="noConversion"/>
  </si>
  <si>
    <t>Place of work or
school is unknown</t>
    <phoneticPr fontId="5" type="noConversion"/>
  </si>
  <si>
    <t>13. 상주(야간)·주간인구</t>
    <phoneticPr fontId="5" type="noConversion"/>
  </si>
  <si>
    <t>13. Resident and Daytime Population by Administrative District</t>
    <phoneticPr fontId="5" type="noConversion"/>
  </si>
  <si>
    <t>단위 : 명</t>
    <phoneticPr fontId="5" type="noConversion"/>
  </si>
  <si>
    <t>Unit : person</t>
    <phoneticPr fontId="5" type="noConversion"/>
  </si>
  <si>
    <t>연  별</t>
    <phoneticPr fontId="5" type="noConversion"/>
  </si>
  <si>
    <t>상주인구</t>
    <phoneticPr fontId="5" type="noConversion"/>
  </si>
  <si>
    <t>유입인구</t>
    <phoneticPr fontId="5" type="noConversion"/>
  </si>
  <si>
    <t>유출인구</t>
    <phoneticPr fontId="5" type="noConversion"/>
  </si>
  <si>
    <t>주간인구</t>
    <phoneticPr fontId="5" type="noConversion"/>
  </si>
  <si>
    <t>주간인구지수</t>
    <phoneticPr fontId="5" type="noConversion"/>
  </si>
  <si>
    <t>Year</t>
    <phoneticPr fontId="5" type="noConversion"/>
  </si>
  <si>
    <t>통근</t>
    <phoneticPr fontId="5" type="noConversion"/>
  </si>
  <si>
    <t>통학</t>
    <phoneticPr fontId="5" type="noConversion"/>
  </si>
  <si>
    <t>Resident 
population</t>
    <phoneticPr fontId="5" type="noConversion"/>
  </si>
  <si>
    <t>Inflow
population</t>
    <phoneticPr fontId="5" type="noConversion"/>
  </si>
  <si>
    <t>Inflow population
(commuters)</t>
    <phoneticPr fontId="5" type="noConversion"/>
  </si>
  <si>
    <t>Inflow
population
(students)</t>
    <phoneticPr fontId="5" type="noConversion"/>
  </si>
  <si>
    <t>Outflow
population</t>
    <phoneticPr fontId="5" type="noConversion"/>
  </si>
  <si>
    <t>Daytime
population</t>
    <phoneticPr fontId="5" type="noConversion"/>
  </si>
  <si>
    <t>Daytime
population
index</t>
    <phoneticPr fontId="5" type="noConversion"/>
  </si>
  <si>
    <t xml:space="preserve">자료 : 통계청「인구주택총조사」                          </t>
    <phoneticPr fontId="8" type="noConversion"/>
  </si>
  <si>
    <r>
      <t xml:space="preserve">15. </t>
    </r>
    <r>
      <rPr>
        <b/>
        <sz val="16"/>
        <rFont val="바탕"/>
        <family val="1"/>
        <charset val="129"/>
      </rPr>
      <t>외국인과의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혼인</t>
    </r>
    <r>
      <rPr>
        <b/>
        <sz val="16"/>
        <rFont val="Times New Roman"/>
        <family val="1"/>
      </rPr>
      <t xml:space="preserve"> (Marriages to foreigners)</t>
    </r>
    <phoneticPr fontId="8" type="noConversion"/>
  </si>
  <si>
    <t>단위 : 건</t>
    <phoneticPr fontId="5" type="noConversion"/>
  </si>
  <si>
    <t>Unit : Cases</t>
    <phoneticPr fontId="8" type="noConversion"/>
  </si>
  <si>
    <t>연 도 별</t>
    <phoneticPr fontId="8" type="noConversion"/>
  </si>
  <si>
    <t>남편-혼인 건수</t>
    <phoneticPr fontId="8" type="noConversion"/>
  </si>
  <si>
    <t>남편+외국인의 아내</t>
    <phoneticPr fontId="8" type="noConversion"/>
  </si>
  <si>
    <t>아내-혼인건수</t>
    <phoneticPr fontId="8" type="noConversion"/>
  </si>
  <si>
    <t>아내+외국인의 남편</t>
    <phoneticPr fontId="8" type="noConversion"/>
  </si>
  <si>
    <t>Year</t>
    <phoneticPr fontId="8" type="noConversion"/>
  </si>
  <si>
    <t>Marriages of
bridegtoom</t>
    <phoneticPr fontId="5" type="noConversion"/>
  </si>
  <si>
    <t>Korean bridegroom+
Foreign bride</t>
    <phoneticPr fontId="5" type="noConversion"/>
  </si>
  <si>
    <t>Marriages of
bride</t>
    <phoneticPr fontId="5" type="noConversion"/>
  </si>
  <si>
    <t>Korean bride+
Foreign bridegroom</t>
    <phoneticPr fontId="5" type="noConversion"/>
  </si>
  <si>
    <t xml:space="preserve"> 자료 :  「인구동향조사」 통계청 인구동향과, 기획감사담당관</t>
    <phoneticPr fontId="128" type="noConversion"/>
  </si>
  <si>
    <t xml:space="preserve"> 주 : '남편혼인건수'는 처의 국적과 상관없는 남자의 전체 혼인건수, 처 혼인건수도 마찬가지임</t>
    <phoneticPr fontId="128" type="noConversion"/>
  </si>
  <si>
    <t>POPULATION</t>
    <phoneticPr fontId="8" type="noConversion"/>
  </si>
  <si>
    <t>16. 사망원인별 사망(2-1)</t>
    <phoneticPr fontId="8" type="noConversion"/>
  </si>
  <si>
    <t>16. Deaths by Causes of Death (cont'd)</t>
    <phoneticPr fontId="5" type="noConversion"/>
  </si>
  <si>
    <t xml:space="preserve">단위 : 인구 십만명당 명 </t>
  </si>
  <si>
    <t>Unit : deaths, per 100 thousand population</t>
  </si>
  <si>
    <t>연     별</t>
    <phoneticPr fontId="5" type="noConversion"/>
  </si>
  <si>
    <t>특성 감염성
및 기생충성
질환</t>
    <phoneticPr fontId="5" type="noConversion"/>
  </si>
  <si>
    <t>신생물</t>
  </si>
  <si>
    <t>혈액 및 조혈기관 질환과  면역기전을 침범하는 특정장애</t>
  </si>
  <si>
    <t>내분비, 영양
 및 대사질환</t>
  </si>
  <si>
    <t>정신 및 
행동장애</t>
    <phoneticPr fontId="5" type="noConversion"/>
  </si>
  <si>
    <t>신경계통의
질환</t>
    <phoneticPr fontId="5" type="noConversion"/>
  </si>
  <si>
    <t>눈 및 눈 
부속기의 질환</t>
  </si>
  <si>
    <t>귀 및 
꼭지돌기의
 질환</t>
    <phoneticPr fontId="5" type="noConversion"/>
  </si>
  <si>
    <t>순환기계통의 질환</t>
  </si>
  <si>
    <t xml:space="preserve"> Certain infectious 
and parasitic diseases</t>
  </si>
  <si>
    <t xml:space="preserve">Neoplasms </t>
  </si>
  <si>
    <t>Diseases of the blood and
blood-forming organs and certain disorders involving</t>
    <phoneticPr fontId="5" type="noConversion"/>
  </si>
  <si>
    <t>Endocrine, nutritional
 and metabolic diseases</t>
  </si>
  <si>
    <t xml:space="preserve"> Mental and 
behavioural disorders</t>
  </si>
  <si>
    <t>Diseases of 
the nervous system</t>
  </si>
  <si>
    <t xml:space="preserve"> Diseases of the eye
 and adnexa </t>
  </si>
  <si>
    <t xml:space="preserve"> Diseases of the ear
 and mastoid process</t>
  </si>
  <si>
    <t xml:space="preserve"> Diseases of the circulatory system
</t>
  </si>
  <si>
    <t xml:space="preserve"> 자료 : 「사망원인통계」 통계청 인구동향과 </t>
  </si>
  <si>
    <t>Source : Statistics Korea</t>
    <phoneticPr fontId="128" type="noConversion"/>
  </si>
  <si>
    <t>16. 사망원인별 사망(2-2)</t>
    <phoneticPr fontId="8" type="noConversion"/>
  </si>
  <si>
    <t>16. Deaths by Causes of Death</t>
    <phoneticPr fontId="5" type="noConversion"/>
  </si>
  <si>
    <t>호흡기 계통의 
질환</t>
  </si>
  <si>
    <t>소화기 계통의
 질환</t>
  </si>
  <si>
    <t>피부 및 피부밑
조직의 질환</t>
  </si>
  <si>
    <t>근육골격 계통 및 결합조직의 질환</t>
    <phoneticPr fontId="5" type="noConversion"/>
  </si>
  <si>
    <t>비뇨생식기
 계통의 질환</t>
  </si>
  <si>
    <t>임신, 출산
 및 산후기</t>
  </si>
  <si>
    <t>출생전후기에 기원한
특정병태</t>
    <phoneticPr fontId="5" type="noConversion"/>
  </si>
  <si>
    <t>선천기형,
변형 및
염색체 이상</t>
    <phoneticPr fontId="5" type="noConversion"/>
  </si>
  <si>
    <t>달리 분류되지 않은                   증상, 징후</t>
  </si>
  <si>
    <t>질병이환 및
 사망의 외인</t>
  </si>
  <si>
    <t xml:space="preserve"> Diseases of the 
respiratory system</t>
  </si>
  <si>
    <t>Diseases of
the digestive system</t>
    <phoneticPr fontId="5" type="noConversion"/>
  </si>
  <si>
    <t>Diseases of the skin
 and subcutaneous tissue</t>
  </si>
  <si>
    <t xml:space="preserve"> Diseases of the musculoskeletal
 system and connective tissue</t>
  </si>
  <si>
    <t>Diseases of the 
genitourinary system</t>
  </si>
  <si>
    <t xml:space="preserve"> Pregnancy, childbirth and the puerperium</t>
  </si>
  <si>
    <t xml:space="preserve"> Certain conditions originating in the perinatal period</t>
  </si>
  <si>
    <t>Congenital malformations, defoformations and chromosomal abnormalities</t>
  </si>
  <si>
    <t>Symptoms, singns and abnormal clinical and and laboratory finding, NEC</t>
  </si>
  <si>
    <t xml:space="preserve"> External causes 
of mobidity and mortality</t>
    <phoneticPr fontId="5" type="noConversion"/>
  </si>
  <si>
    <r>
      <t xml:space="preserve">17. </t>
    </r>
    <r>
      <rPr>
        <b/>
        <sz val="16"/>
        <color indexed="8"/>
        <rFont val="HY중고딕"/>
        <family val="1"/>
        <charset val="129"/>
      </rPr>
      <t>여성가구주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현황</t>
    </r>
    <r>
      <rPr>
        <b/>
        <sz val="16"/>
        <color indexed="8"/>
        <rFont val="Times New Roman"/>
        <family val="1"/>
      </rPr>
      <t xml:space="preserve"> Female Households</t>
    </r>
    <phoneticPr fontId="128" type="noConversion"/>
  </si>
  <si>
    <t>단위 : 가구, %</t>
    <phoneticPr fontId="128" type="noConversion"/>
  </si>
  <si>
    <t>Unit : household, %</t>
    <phoneticPr fontId="128" type="noConversion"/>
  </si>
  <si>
    <t>연도별</t>
    <phoneticPr fontId="128" type="noConversion"/>
  </si>
  <si>
    <r>
      <t>일반가구수</t>
    </r>
    <r>
      <rPr>
        <b/>
        <vertAlign val="superscript"/>
        <sz val="11"/>
        <rFont val="돋움체"/>
        <family val="3"/>
        <charset val="129"/>
      </rPr>
      <t xml:space="preserve">1)  </t>
    </r>
    <r>
      <rPr>
        <b/>
        <sz val="11"/>
        <rFont val="돋움체"/>
        <family val="3"/>
        <charset val="129"/>
      </rPr>
      <t>(A)     No. of
general Households</t>
    </r>
    <phoneticPr fontId="128" type="noConversion"/>
  </si>
  <si>
    <t>여성가구주 가구수 (B)
Female Households</t>
    <phoneticPr fontId="128" type="noConversion"/>
  </si>
  <si>
    <t>남성가구주 가구수
Male Households</t>
    <phoneticPr fontId="128" type="noConversion"/>
  </si>
  <si>
    <r>
      <t>여성가구주 가구 비율</t>
    </r>
    <r>
      <rPr>
        <b/>
        <vertAlign val="superscript"/>
        <sz val="11"/>
        <rFont val="돋움체"/>
        <family val="3"/>
        <charset val="129"/>
      </rPr>
      <t>2)</t>
    </r>
    <r>
      <rPr>
        <b/>
        <sz val="11"/>
        <rFont val="돋움체"/>
        <family val="3"/>
        <charset val="129"/>
      </rPr>
      <t xml:space="preserve">
Female Household rate</t>
    </r>
    <phoneticPr fontId="128" type="noConversion"/>
  </si>
  <si>
    <t>Year</t>
    <phoneticPr fontId="128" type="noConversion"/>
  </si>
  <si>
    <t>주 : 1) 일반가구를 대상으로 집계(비혈연가구, 1인가구 포함), 단, 집단가구(6인이상 비혈연가구, 기숙사, 사회시설 등) 및
        외국인 가구는 제외</t>
    <phoneticPr fontId="128" type="noConversion"/>
  </si>
  <si>
    <t xml:space="preserve">     2) 여성가구주 가구 비율 = (B)/(A)*100</t>
    <phoneticPr fontId="128" type="noConversion"/>
  </si>
  <si>
    <t>자료 : 「인구주택총조사」 통계청 인구총조사과, 기획감사담당관</t>
    <phoneticPr fontId="128" type="noConversion"/>
  </si>
  <si>
    <r>
      <t xml:space="preserve">  11. </t>
    </r>
    <r>
      <rPr>
        <b/>
        <sz val="16"/>
        <color indexed="8"/>
        <rFont val="바탕"/>
        <family val="1"/>
        <charset val="129"/>
      </rPr>
      <t>행정구역별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세대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인구</t>
    </r>
    <phoneticPr fontId="8" type="noConversion"/>
  </si>
  <si>
    <t>읍 면
리 별</t>
    <phoneticPr fontId="8" type="noConversion"/>
  </si>
  <si>
    <t>세대수
No. of
House-
holds</t>
    <phoneticPr fontId="8" type="noConversion"/>
  </si>
  <si>
    <t>인 구 Population</t>
    <phoneticPr fontId="8" type="noConversion"/>
  </si>
  <si>
    <t>Eup ＆
Myeon, Ri</t>
    <phoneticPr fontId="8" type="noConversion"/>
  </si>
  <si>
    <t>읍 면
리 별</t>
    <phoneticPr fontId="8" type="noConversion"/>
  </si>
  <si>
    <t>세대수
No. of
House-
holds</t>
    <phoneticPr fontId="8" type="noConversion"/>
  </si>
  <si>
    <t>인 구 Population</t>
    <phoneticPr fontId="8" type="noConversion"/>
  </si>
  <si>
    <t>Eup ＆
Myeon, Ri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</si>
  <si>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</si>
  <si>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</si>
  <si>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</si>
  <si>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Total</t>
    <phoneticPr fontId="8" type="noConversion"/>
  </si>
  <si>
    <t>Male</t>
    <phoneticPr fontId="8" type="noConversion"/>
  </si>
  <si>
    <t>Female</t>
    <phoneticPr fontId="8" type="noConversion"/>
  </si>
  <si>
    <t>홍성군</t>
    <phoneticPr fontId="8" type="noConversion"/>
  </si>
  <si>
    <t>Hongseong-gun</t>
    <phoneticPr fontId="8" type="noConversion"/>
  </si>
  <si>
    <t>홍성읍</t>
    <phoneticPr fontId="8" type="noConversion"/>
  </si>
  <si>
    <t>Hongseong-eup</t>
    <phoneticPr fontId="8" type="noConversion"/>
  </si>
  <si>
    <t>학계2</t>
  </si>
  <si>
    <t>오관1</t>
  </si>
  <si>
    <t>신성</t>
  </si>
  <si>
    <t>오관2</t>
  </si>
  <si>
    <t>송월</t>
  </si>
  <si>
    <t>오관3</t>
  </si>
  <si>
    <t>고암1</t>
  </si>
  <si>
    <t>오관4</t>
  </si>
  <si>
    <t>고암2</t>
  </si>
  <si>
    <t>오관5</t>
  </si>
  <si>
    <t>고암3</t>
  </si>
  <si>
    <t>오관6</t>
  </si>
  <si>
    <t>고암4</t>
  </si>
  <si>
    <t>오관7</t>
  </si>
  <si>
    <t>고암5</t>
  </si>
  <si>
    <t>오관8</t>
  </si>
  <si>
    <t>고암6</t>
  </si>
  <si>
    <t>오관9</t>
  </si>
  <si>
    <t>법수</t>
  </si>
  <si>
    <t>오관10</t>
  </si>
  <si>
    <t>내기</t>
  </si>
  <si>
    <t>오관11</t>
  </si>
  <si>
    <t>동구</t>
  </si>
  <si>
    <t>오관12</t>
  </si>
  <si>
    <t>서구</t>
  </si>
  <si>
    <t>오관13</t>
  </si>
  <si>
    <t>광천읍</t>
    <phoneticPr fontId="8" type="noConversion"/>
  </si>
  <si>
    <t>Gwangcheon-eup</t>
    <phoneticPr fontId="8" type="noConversion"/>
  </si>
  <si>
    <t>대교1</t>
  </si>
  <si>
    <t>신진 1</t>
    <phoneticPr fontId="8" type="noConversion"/>
  </si>
  <si>
    <t>대교2</t>
  </si>
  <si>
    <t>신진 2</t>
    <phoneticPr fontId="8" type="noConversion"/>
  </si>
  <si>
    <t>대교3</t>
  </si>
  <si>
    <t>용  두</t>
    <phoneticPr fontId="8" type="noConversion"/>
  </si>
  <si>
    <t>대교4</t>
  </si>
  <si>
    <t>장  현</t>
    <phoneticPr fontId="8" type="noConversion"/>
  </si>
  <si>
    <t>소향1</t>
  </si>
  <si>
    <t>송  우</t>
    <phoneticPr fontId="8" type="noConversion"/>
  </si>
  <si>
    <t>소향2</t>
  </si>
  <si>
    <t>다  진</t>
    <phoneticPr fontId="8" type="noConversion"/>
  </si>
  <si>
    <t>소향3</t>
  </si>
  <si>
    <t>신  촌</t>
    <phoneticPr fontId="8" type="noConversion"/>
  </si>
  <si>
    <t>월산1</t>
  </si>
  <si>
    <t>신랑 1</t>
    <phoneticPr fontId="8" type="noConversion"/>
  </si>
  <si>
    <t>월산2</t>
  </si>
  <si>
    <t>신랑 2</t>
    <phoneticPr fontId="8" type="noConversion"/>
  </si>
  <si>
    <t>월산3</t>
  </si>
  <si>
    <t>원  동</t>
    <phoneticPr fontId="8" type="noConversion"/>
  </si>
  <si>
    <t>월산4</t>
  </si>
  <si>
    <t>신  동</t>
    <phoneticPr fontId="8" type="noConversion"/>
  </si>
  <si>
    <t>옥암1</t>
  </si>
  <si>
    <t>신  대</t>
    <phoneticPr fontId="8" type="noConversion"/>
  </si>
  <si>
    <t>옥암2</t>
  </si>
  <si>
    <t>원  촌</t>
    <phoneticPr fontId="8" type="noConversion"/>
  </si>
  <si>
    <t>옥암3</t>
  </si>
  <si>
    <t>삼  봉</t>
    <phoneticPr fontId="8" type="noConversion"/>
  </si>
  <si>
    <t>옥암4</t>
  </si>
  <si>
    <t>상  담</t>
    <phoneticPr fontId="8" type="noConversion"/>
  </si>
  <si>
    <t>남장1</t>
  </si>
  <si>
    <t>중  담</t>
    <phoneticPr fontId="8" type="noConversion"/>
  </si>
  <si>
    <t>남장2</t>
  </si>
  <si>
    <t>하  담</t>
    <phoneticPr fontId="8" type="noConversion"/>
  </si>
  <si>
    <t>남장3</t>
  </si>
  <si>
    <t>가  정</t>
    <phoneticPr fontId="8" type="noConversion"/>
  </si>
  <si>
    <t>남장4</t>
  </si>
  <si>
    <t>시  곡</t>
    <phoneticPr fontId="8" type="noConversion"/>
  </si>
  <si>
    <t>남장5</t>
  </si>
  <si>
    <t>내  죽</t>
    <phoneticPr fontId="8" type="noConversion"/>
  </si>
  <si>
    <t>남장6</t>
  </si>
  <si>
    <t>죽  전</t>
    <phoneticPr fontId="8" type="noConversion"/>
  </si>
  <si>
    <t>자 료 : 읍·면</t>
    <phoneticPr fontId="8" type="noConversion"/>
  </si>
  <si>
    <t>11. Households &amp; Population by Administrative District</t>
    <phoneticPr fontId="8" type="noConversion"/>
  </si>
  <si>
    <t xml:space="preserve">    Unit : person, %</t>
    <phoneticPr fontId="8" type="noConversion"/>
  </si>
  <si>
    <t>읍 면
리 별</t>
    <phoneticPr fontId="8" type="noConversion"/>
  </si>
  <si>
    <t>세대수
No. of
House-
holds</t>
    <phoneticPr fontId="8" type="noConversion"/>
  </si>
  <si>
    <t>인 구 Population</t>
    <phoneticPr fontId="8" type="noConversion"/>
  </si>
  <si>
    <t>Eup ＆
Myeon, Ri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</si>
  <si>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</si>
  <si>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</si>
  <si>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</si>
  <si>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Total</t>
    <phoneticPr fontId="8" type="noConversion"/>
  </si>
  <si>
    <t>Male</t>
    <phoneticPr fontId="8" type="noConversion"/>
  </si>
  <si>
    <t>Female</t>
    <phoneticPr fontId="8" type="noConversion"/>
  </si>
  <si>
    <t>운  용</t>
    <phoneticPr fontId="8" type="noConversion"/>
  </si>
  <si>
    <t>서  력</t>
  </si>
  <si>
    <t>대  평</t>
    <phoneticPr fontId="8" type="noConversion"/>
  </si>
  <si>
    <t>어  경</t>
  </si>
  <si>
    <t>월  곡</t>
    <phoneticPr fontId="8" type="noConversion"/>
  </si>
  <si>
    <t>요  덕</t>
  </si>
  <si>
    <t>공  수</t>
    <phoneticPr fontId="8" type="noConversion"/>
  </si>
  <si>
    <t>동방송</t>
  </si>
  <si>
    <t>죽  림</t>
    <phoneticPr fontId="8" type="noConversion"/>
  </si>
  <si>
    <t>대지동</t>
  </si>
  <si>
    <t>빙  질</t>
    <phoneticPr fontId="8" type="noConversion"/>
  </si>
  <si>
    <t>소  용</t>
    <phoneticPr fontId="8" type="noConversion"/>
  </si>
  <si>
    <t>소  암</t>
    <phoneticPr fontId="8" type="noConversion"/>
  </si>
  <si>
    <t>택  리</t>
  </si>
  <si>
    <t>매  현</t>
    <phoneticPr fontId="8" type="noConversion"/>
  </si>
  <si>
    <t>석  교</t>
  </si>
  <si>
    <t>하  리</t>
    <phoneticPr fontId="8" type="noConversion"/>
  </si>
  <si>
    <t>용  두</t>
  </si>
  <si>
    <t>선  암</t>
    <phoneticPr fontId="8" type="noConversion"/>
  </si>
  <si>
    <t>용갈산</t>
  </si>
  <si>
    <t>벽  계</t>
    <phoneticPr fontId="8" type="noConversion"/>
  </si>
  <si>
    <t>정  두</t>
  </si>
  <si>
    <t>둔  전</t>
    <phoneticPr fontId="8" type="noConversion"/>
  </si>
  <si>
    <t>원갈산</t>
  </si>
  <si>
    <t>백  동</t>
    <phoneticPr fontId="8" type="noConversion"/>
  </si>
  <si>
    <t>상유정</t>
  </si>
  <si>
    <t>덕  정</t>
    <phoneticPr fontId="8" type="noConversion"/>
  </si>
  <si>
    <t>하유정</t>
  </si>
  <si>
    <t>상  정</t>
    <phoneticPr fontId="8" type="noConversion"/>
  </si>
  <si>
    <t>당  산</t>
  </si>
  <si>
    <t>양  촌</t>
    <phoneticPr fontId="8" type="noConversion"/>
  </si>
  <si>
    <t>주  봉</t>
  </si>
  <si>
    <t>상  옹</t>
    <phoneticPr fontId="8" type="noConversion"/>
  </si>
  <si>
    <t>상  리</t>
  </si>
  <si>
    <t>하  옹</t>
    <phoneticPr fontId="8" type="noConversion"/>
  </si>
  <si>
    <t>하  리</t>
  </si>
  <si>
    <t>석  포</t>
    <phoneticPr fontId="8" type="noConversion"/>
  </si>
  <si>
    <t>매  산</t>
  </si>
  <si>
    <t>노  동</t>
    <phoneticPr fontId="8" type="noConversion"/>
  </si>
  <si>
    <t>신  사</t>
  </si>
  <si>
    <t>내  동</t>
  </si>
  <si>
    <t>동  막</t>
    <phoneticPr fontId="8" type="noConversion"/>
  </si>
  <si>
    <t>인후원</t>
  </si>
  <si>
    <t>홍  천</t>
    <phoneticPr fontId="8" type="noConversion"/>
  </si>
  <si>
    <t>Kumma-myeon</t>
  </si>
  <si>
    <t>상  산</t>
    <phoneticPr fontId="8" type="noConversion"/>
  </si>
  <si>
    <t>하  산</t>
    <phoneticPr fontId="8" type="noConversion"/>
  </si>
  <si>
    <t>지  동</t>
    <phoneticPr fontId="8" type="noConversion"/>
  </si>
  <si>
    <t>이  동</t>
    <phoneticPr fontId="8" type="noConversion"/>
  </si>
  <si>
    <t>Source : Eup &amp; Myeon</t>
    <phoneticPr fontId="8" type="noConversion"/>
  </si>
  <si>
    <r>
      <t xml:space="preserve">  11. </t>
    </r>
    <r>
      <rPr>
        <b/>
        <sz val="16"/>
        <color indexed="8"/>
        <rFont val="바탕"/>
        <family val="1"/>
        <charset val="129"/>
      </rPr>
      <t>행정구역별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세대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인구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</t>
    </r>
    <r>
      <rPr>
        <b/>
        <sz val="16"/>
        <color indexed="8"/>
        <rFont val="Times New Roman"/>
        <family val="1"/>
      </rPr>
      <t>)</t>
    </r>
    <phoneticPr fontId="8" type="noConversion"/>
  </si>
  <si>
    <t>석  산</t>
  </si>
  <si>
    <t>개  월</t>
  </si>
  <si>
    <t>정  광</t>
  </si>
  <si>
    <t>세  천</t>
  </si>
  <si>
    <t>가  야</t>
  </si>
  <si>
    <t>중  원</t>
  </si>
  <si>
    <t>평  리</t>
  </si>
  <si>
    <t>상  원</t>
  </si>
  <si>
    <t>상  봉</t>
  </si>
  <si>
    <t>하  원</t>
  </si>
  <si>
    <t>용  당</t>
  </si>
  <si>
    <t>모  전</t>
  </si>
  <si>
    <t>내  가</t>
  </si>
  <si>
    <t>화  신</t>
  </si>
  <si>
    <t>고  정</t>
  </si>
  <si>
    <t>문  산</t>
  </si>
  <si>
    <t>용  강</t>
  </si>
  <si>
    <t>동  곡</t>
  </si>
  <si>
    <t>구  암</t>
  </si>
  <si>
    <t>김  애</t>
  </si>
  <si>
    <t>와  야</t>
  </si>
  <si>
    <t>상하중</t>
  </si>
  <si>
    <t>천  변</t>
  </si>
  <si>
    <t>동  막</t>
  </si>
  <si>
    <t>장  파</t>
  </si>
  <si>
    <t>고  요</t>
  </si>
  <si>
    <t>당  곡</t>
  </si>
  <si>
    <t>송  정</t>
  </si>
  <si>
    <t>신  곡</t>
  </si>
  <si>
    <t>배  양</t>
  </si>
  <si>
    <t>상  팔</t>
  </si>
  <si>
    <t>내  기</t>
  </si>
  <si>
    <t>만  경</t>
  </si>
  <si>
    <t>화  전</t>
  </si>
  <si>
    <t>신  촌</t>
  </si>
  <si>
    <t>평  촌</t>
  </si>
  <si>
    <t>반  교</t>
  </si>
  <si>
    <t>금  굴</t>
  </si>
  <si>
    <t>수  란</t>
  </si>
  <si>
    <t>산  양</t>
  </si>
  <si>
    <t>송강리</t>
  </si>
  <si>
    <t>왕  지</t>
  </si>
  <si>
    <t>성  당</t>
  </si>
  <si>
    <t>송  풍</t>
  </si>
  <si>
    <t>상하금</t>
  </si>
  <si>
    <t>창  정</t>
  </si>
  <si>
    <t>백  동</t>
  </si>
  <si>
    <t>상반월</t>
  </si>
  <si>
    <t>효  동</t>
  </si>
  <si>
    <t>운  곡</t>
  </si>
  <si>
    <t>학  계</t>
  </si>
  <si>
    <t>종  현</t>
  </si>
  <si>
    <t>대  영</t>
  </si>
  <si>
    <t>자 료 : 읍·면</t>
    <phoneticPr fontId="8" type="noConversion"/>
  </si>
  <si>
    <t>11. Households &amp; Population by Administrative District(cont'd)</t>
    <phoneticPr fontId="8" type="noConversion"/>
  </si>
  <si>
    <t>Unit : person, %</t>
    <phoneticPr fontId="8" type="noConversion"/>
  </si>
  <si>
    <t>읍 면
리 별</t>
    <phoneticPr fontId="8" type="noConversion"/>
  </si>
  <si>
    <t>세대수
No. of
House-
holds</t>
    <phoneticPr fontId="8" type="noConversion"/>
  </si>
  <si>
    <t>인 구 Population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</si>
  <si>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</si>
  <si>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</si>
  <si>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</si>
  <si>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Total</t>
    <phoneticPr fontId="8" type="noConversion"/>
  </si>
  <si>
    <t>Male</t>
    <phoneticPr fontId="8" type="noConversion"/>
  </si>
  <si>
    <t>Female</t>
    <phoneticPr fontId="8" type="noConversion"/>
  </si>
  <si>
    <t>장곡면</t>
    <phoneticPr fontId="8" type="noConversion"/>
  </si>
  <si>
    <t>Janggok-myeon</t>
    <phoneticPr fontId="5" type="noConversion"/>
  </si>
  <si>
    <t>대현 1</t>
  </si>
  <si>
    <t>도산 1</t>
  </si>
  <si>
    <t>대현 2</t>
  </si>
  <si>
    <t>도산 2</t>
  </si>
  <si>
    <t>상송 1</t>
  </si>
  <si>
    <t>신풍 1</t>
  </si>
  <si>
    <t>상송 2</t>
  </si>
  <si>
    <t>신풍 2</t>
  </si>
  <si>
    <t>상송 3</t>
  </si>
  <si>
    <t>신풍 3</t>
  </si>
  <si>
    <t>화계 1</t>
  </si>
  <si>
    <t>대  천</t>
  </si>
  <si>
    <t>화계 2</t>
  </si>
  <si>
    <t>합  천</t>
  </si>
  <si>
    <t>광성 1</t>
  </si>
  <si>
    <t>월  실</t>
  </si>
  <si>
    <t>광성 2</t>
  </si>
  <si>
    <t>유송리</t>
  </si>
  <si>
    <t>광성 3</t>
  </si>
  <si>
    <t>월  곡</t>
  </si>
  <si>
    <t>오성리</t>
  </si>
  <si>
    <t>장  촌</t>
  </si>
  <si>
    <t>죽전리</t>
  </si>
  <si>
    <t>대율리</t>
  </si>
  <si>
    <t>가송 1</t>
  </si>
  <si>
    <t>상하국</t>
  </si>
  <si>
    <t>가송 2</t>
  </si>
  <si>
    <t>금  리</t>
  </si>
  <si>
    <t>신동리</t>
  </si>
  <si>
    <t>학  동</t>
  </si>
  <si>
    <t>지정 1</t>
  </si>
  <si>
    <t>지정 2</t>
  </si>
  <si>
    <t>거  산</t>
  </si>
  <si>
    <t>월계 1</t>
  </si>
  <si>
    <t>내  남</t>
  </si>
  <si>
    <t>월계 2</t>
  </si>
  <si>
    <t>목현리</t>
  </si>
  <si>
    <t>행정 1</t>
  </si>
  <si>
    <t>백  인</t>
  </si>
  <si>
    <t>행정 2</t>
  </si>
  <si>
    <t>대  판</t>
  </si>
  <si>
    <t>천태 1</t>
  </si>
  <si>
    <t>덕  실</t>
  </si>
  <si>
    <t>천태 2</t>
  </si>
  <si>
    <t>구  동</t>
  </si>
  <si>
    <t>산성 1</t>
  </si>
  <si>
    <t>상  가</t>
  </si>
  <si>
    <t>산성 2</t>
  </si>
  <si>
    <t>야  동</t>
  </si>
  <si>
    <t>옥계 1</t>
  </si>
  <si>
    <t>중  가</t>
  </si>
  <si>
    <t>옥계 2</t>
  </si>
  <si>
    <t>하  가</t>
  </si>
  <si>
    <t>Source : Eup＆Myeon</t>
    <phoneticPr fontId="8" type="noConversion"/>
  </si>
  <si>
    <t xml:space="preserve"> Eup ＆
Myeon, Ri</t>
    <phoneticPr fontId="8" type="noConversion"/>
  </si>
  <si>
    <t>장  척</t>
  </si>
  <si>
    <t>주  교</t>
  </si>
  <si>
    <t>중  리</t>
  </si>
  <si>
    <t>Sebu-myeon</t>
  </si>
  <si>
    <t>포  항</t>
  </si>
  <si>
    <t>산수동</t>
  </si>
  <si>
    <t>중  촌</t>
  </si>
  <si>
    <t>좌우촌</t>
  </si>
  <si>
    <t>하  촌</t>
  </si>
  <si>
    <t>교  촌</t>
  </si>
  <si>
    <t>소  리</t>
  </si>
  <si>
    <t>후청동</t>
  </si>
  <si>
    <t>중  광</t>
  </si>
  <si>
    <t>가  곡</t>
  </si>
  <si>
    <t>원성호</t>
  </si>
  <si>
    <t>산  막</t>
  </si>
  <si>
    <t>원  당</t>
  </si>
  <si>
    <t>신  리</t>
  </si>
  <si>
    <t>상  황</t>
  </si>
  <si>
    <t>해  동</t>
  </si>
  <si>
    <t>속  동</t>
  </si>
  <si>
    <t>원  천</t>
  </si>
  <si>
    <t>거  차</t>
  </si>
  <si>
    <t>원금곡</t>
  </si>
  <si>
    <t>장  동</t>
  </si>
  <si>
    <t>원성곡</t>
  </si>
  <si>
    <t>송  촌</t>
  </si>
  <si>
    <t>박  철</t>
  </si>
  <si>
    <t>어  사</t>
  </si>
  <si>
    <t>원무량</t>
  </si>
  <si>
    <t>남  당</t>
  </si>
  <si>
    <t>역  촌</t>
  </si>
  <si>
    <t>자은동</t>
  </si>
  <si>
    <t>소  도</t>
  </si>
  <si>
    <t>서지동</t>
  </si>
  <si>
    <t>원교항</t>
  </si>
  <si>
    <t>안흥동</t>
  </si>
  <si>
    <t>용  동</t>
  </si>
  <si>
    <t>양  곡</t>
  </si>
  <si>
    <t>덕  우</t>
  </si>
  <si>
    <t>판  교</t>
  </si>
  <si>
    <t>두지동</t>
  </si>
  <si>
    <t>평  산</t>
  </si>
  <si>
    <t>묵  동</t>
  </si>
  <si>
    <t>원형산</t>
  </si>
  <si>
    <t>수룡동</t>
  </si>
  <si>
    <t>구수동</t>
  </si>
  <si>
    <t>능  동</t>
  </si>
  <si>
    <t>자 료 : 읍·면</t>
    <phoneticPr fontId="8" type="noConversion"/>
  </si>
  <si>
    <t>11. Households &amp; Population by Administrative District(cont'd)</t>
    <phoneticPr fontId="8" type="noConversion"/>
  </si>
  <si>
    <t xml:space="preserve">    Unit : person, %</t>
    <phoneticPr fontId="8" type="noConversion"/>
  </si>
  <si>
    <t>대흥동</t>
  </si>
  <si>
    <t>구항면</t>
  </si>
  <si>
    <t>Guhang-myeon</t>
  </si>
  <si>
    <t>원중리</t>
  </si>
  <si>
    <t>황  곡</t>
  </si>
  <si>
    <t>죽  도</t>
  </si>
  <si>
    <t>하  대</t>
  </si>
  <si>
    <t>오  봉</t>
  </si>
  <si>
    <t>상  촌</t>
  </si>
  <si>
    <t>봉  지</t>
  </si>
  <si>
    <t>노  동</t>
  </si>
  <si>
    <t>공  리</t>
  </si>
  <si>
    <t>내  갈</t>
  </si>
  <si>
    <t>화  리</t>
  </si>
  <si>
    <t>다  산</t>
  </si>
  <si>
    <t>남산리</t>
  </si>
  <si>
    <t>장  양</t>
  </si>
  <si>
    <t>안  악</t>
  </si>
  <si>
    <t>벌  리</t>
  </si>
  <si>
    <t>구  성</t>
  </si>
  <si>
    <t>태  봉</t>
  </si>
  <si>
    <t>노  상</t>
  </si>
  <si>
    <t>외  중</t>
  </si>
  <si>
    <t>내  현</t>
  </si>
  <si>
    <t>갈  오</t>
  </si>
  <si>
    <t>화  산</t>
  </si>
  <si>
    <t>동  산</t>
  </si>
  <si>
    <t>발  현</t>
  </si>
  <si>
    <t>쌍  천</t>
  </si>
  <si>
    <t>지  석</t>
  </si>
  <si>
    <t>이  동</t>
  </si>
  <si>
    <t>신  기</t>
  </si>
  <si>
    <t>대정리</t>
  </si>
  <si>
    <t>목  과</t>
  </si>
  <si>
    <t>압  곡</t>
  </si>
  <si>
    <t>척  괴</t>
  </si>
  <si>
    <t>원  와</t>
  </si>
  <si>
    <t>청  광</t>
  </si>
  <si>
    <t>사  혜</t>
  </si>
  <si>
    <t>소  반</t>
  </si>
  <si>
    <t>오  두</t>
  </si>
  <si>
    <t>마  온</t>
  </si>
  <si>
    <t>진  죽</t>
  </si>
  <si>
    <t>온  요</t>
  </si>
  <si>
    <t>부  기</t>
  </si>
  <si>
    <r>
      <t xml:space="preserve">14. </t>
    </r>
    <r>
      <rPr>
        <b/>
        <sz val="16"/>
        <rFont val="바탕"/>
        <family val="1"/>
        <charset val="129"/>
      </rPr>
      <t>외국인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국적별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등록현황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</si>
  <si>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r>
      <t>14. Registered Foreigners by Nationality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</si>
  <si>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r>
      <t xml:space="preserve">14.  </t>
    </r>
    <r>
      <rPr>
        <b/>
        <sz val="16"/>
        <rFont val="바탕"/>
        <family val="1"/>
        <charset val="129"/>
      </rPr>
      <t>주요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국적별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외국인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등록현황</t>
    </r>
    <r>
      <rPr>
        <b/>
        <vertAlign val="superscript"/>
        <sz val="16"/>
        <rFont val="Times New Roman"/>
        <family val="1"/>
      </rPr>
      <t>1)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</si>
  <si>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r>
      <t>14.  Registered Foreigners by Nationality</t>
    </r>
    <r>
      <rPr>
        <b/>
        <vertAlign val="superscript"/>
        <sz val="16"/>
        <rFont val="Times New Roman"/>
        <family val="1"/>
      </rPr>
      <t>1)</t>
    </r>
    <r>
      <rPr>
        <b/>
        <sz val="16"/>
        <rFont val="Times New Roman"/>
        <family val="1"/>
      </rPr>
      <t xml:space="preserve"> (Cont'd)</t>
    </r>
    <phoneticPr fontId="8" type="noConversion"/>
  </si>
  <si>
    <t>단위 : 명</t>
    <phoneticPr fontId="8" type="noConversion"/>
  </si>
  <si>
    <t>Unit : person</t>
    <phoneticPr fontId="8" type="noConversion"/>
  </si>
  <si>
    <t>연    별
읍 면 별</t>
    <phoneticPr fontId="8" type="noConversion"/>
  </si>
  <si>
    <t>총     계
Total</t>
    <phoneticPr fontId="8" type="noConversion"/>
  </si>
  <si>
    <t>일     본
Japan</t>
    <phoneticPr fontId="8" type="noConversion"/>
  </si>
  <si>
    <t>미     국
United states</t>
    <phoneticPr fontId="8" type="noConversion"/>
  </si>
  <si>
    <t>중     국
China</t>
    <phoneticPr fontId="8" type="noConversion"/>
  </si>
  <si>
    <t>대     만
Taiwan</t>
    <phoneticPr fontId="8" type="noConversion"/>
  </si>
  <si>
    <t>필  리  핀
Philippines</t>
    <phoneticPr fontId="8" type="noConversion"/>
  </si>
  <si>
    <t>인 도 네 시 아
Indonesia</t>
    <phoneticPr fontId="8" type="noConversion"/>
  </si>
  <si>
    <t>베  트  남
Vietnam</t>
    <phoneticPr fontId="8" type="noConversion"/>
  </si>
  <si>
    <t>Year
Eup ＆ Myeon</t>
    <phoneticPr fontId="8" type="noConversion"/>
  </si>
  <si>
    <t>방 글 라 데 시 아
Bangladesh</t>
    <phoneticPr fontId="8" type="noConversion"/>
  </si>
  <si>
    <t>태     국
Thailand</t>
    <phoneticPr fontId="8" type="noConversion"/>
  </si>
  <si>
    <t>파 키 스 탄
Pakistan</t>
    <phoneticPr fontId="8" type="noConversion"/>
  </si>
  <si>
    <t>캐  나  다
Canada</t>
    <phoneticPr fontId="8" type="noConversion"/>
  </si>
  <si>
    <t>러  시  아
Russia</t>
    <phoneticPr fontId="8" type="noConversion"/>
  </si>
  <si>
    <t>몽     고
Mongolia</t>
    <phoneticPr fontId="8" type="noConversion"/>
  </si>
  <si>
    <t>카 자 흐 스 탄
Kazakhstan</t>
    <phoneticPr fontId="8" type="noConversion"/>
  </si>
  <si>
    <t>기     타
Others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</si>
  <si>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</si>
  <si>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</si>
  <si>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</si>
  <si>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sub-
total</t>
    <phoneticPr fontId="8" type="noConversion"/>
  </si>
  <si>
    <t xml:space="preserve">
Male</t>
    <phoneticPr fontId="8" type="noConversion"/>
  </si>
  <si>
    <t xml:space="preserve">
Female</t>
    <phoneticPr fontId="8" type="noConversion"/>
  </si>
  <si>
    <t>홍 성 읍</t>
    <phoneticPr fontId="8" type="noConversion"/>
  </si>
  <si>
    <t>Hongseong-eup</t>
    <phoneticPr fontId="8" type="noConversion"/>
  </si>
  <si>
    <t>홍  성  읍</t>
    <phoneticPr fontId="8" type="noConversion"/>
  </si>
  <si>
    <t>광 천 읍</t>
    <phoneticPr fontId="8" type="noConversion"/>
  </si>
  <si>
    <t>광  천  읍</t>
    <phoneticPr fontId="8" type="noConversion"/>
  </si>
  <si>
    <t>금 마 면</t>
    <phoneticPr fontId="8" type="noConversion"/>
  </si>
  <si>
    <t>금  마  면</t>
    <phoneticPr fontId="8" type="noConversion"/>
  </si>
  <si>
    <t>Geumma-myeon</t>
    <phoneticPr fontId="8" type="noConversion"/>
  </si>
  <si>
    <t>홍 동 면</t>
    <phoneticPr fontId="8" type="noConversion"/>
  </si>
  <si>
    <t>홍  동  면</t>
    <phoneticPr fontId="8" type="noConversion"/>
  </si>
  <si>
    <t>장 곡 면</t>
    <phoneticPr fontId="8" type="noConversion"/>
  </si>
  <si>
    <t>장  곡  면</t>
    <phoneticPr fontId="8" type="noConversion"/>
  </si>
  <si>
    <t>은 하 면</t>
    <phoneticPr fontId="8" type="noConversion"/>
  </si>
  <si>
    <t>은  하  면</t>
    <phoneticPr fontId="8" type="noConversion"/>
  </si>
  <si>
    <t>결 성 면</t>
    <phoneticPr fontId="8" type="noConversion"/>
  </si>
  <si>
    <t>Gyeolseong-myeon</t>
    <phoneticPr fontId="8" type="noConversion"/>
  </si>
  <si>
    <t>결  성  면</t>
    <phoneticPr fontId="8" type="noConversion"/>
  </si>
  <si>
    <t>서 부 면</t>
    <phoneticPr fontId="8" type="noConversion"/>
  </si>
  <si>
    <t>서  부  면</t>
    <phoneticPr fontId="8" type="noConversion"/>
  </si>
  <si>
    <t>갈 산 면</t>
    <phoneticPr fontId="8" type="noConversion"/>
  </si>
  <si>
    <t>Galsan-myeon</t>
    <phoneticPr fontId="8" type="noConversion"/>
  </si>
  <si>
    <t>갈  산  면</t>
    <phoneticPr fontId="8" type="noConversion"/>
  </si>
  <si>
    <t>구 항 면</t>
    <phoneticPr fontId="8" type="noConversion"/>
  </si>
  <si>
    <t>Goohang-myeon</t>
  </si>
  <si>
    <t>구  항  면</t>
    <phoneticPr fontId="8" type="noConversion"/>
  </si>
  <si>
    <t>Guhang-myeon</t>
    <phoneticPr fontId="8" type="noConversion"/>
  </si>
  <si>
    <t xml:space="preserve">주1) : 통계수치는 지연신고 및 미신고들로 해마다 변경되므로 감안하여 활용해야 함.
</t>
    <phoneticPr fontId="8" type="noConversion"/>
  </si>
  <si>
    <t xml:space="preserve">Note1) :  Use in view of the fact that the figures of Statistics have been changed 
          every year because of a delaying registration and non-registration.  </t>
    <phoneticPr fontId="8" type="noConversion"/>
  </si>
  <si>
    <t xml:space="preserve">주1) : 통계수치는 지연신고및 미신고들로 해마다 변경되므로 감안하여 활용해야함
</t>
    <phoneticPr fontId="8" type="noConversion"/>
  </si>
  <si>
    <t xml:space="preserve">Note1) : Use in view of the fact that the figures of Statistics have been changed 
          every year because of a delaying registration and non-registration.  </t>
    <phoneticPr fontId="8" type="noConversion"/>
  </si>
  <si>
    <t>자료 : 민원지적과</t>
    <phoneticPr fontId="8" type="noConversion"/>
  </si>
  <si>
    <t>Source : Speedy Processing of Civil Petitions Office</t>
    <phoneticPr fontId="8" type="noConversion"/>
  </si>
  <si>
    <t>자료 : 민원실</t>
  </si>
  <si>
    <t>Source : Speedy Processing of civil petitions office</t>
    <phoneticPr fontId="8" type="noConversion"/>
  </si>
  <si>
    <t>주  촌</t>
  </si>
  <si>
    <t>상  아</t>
  </si>
  <si>
    <t>신리 1</t>
  </si>
  <si>
    <t>신리 2</t>
  </si>
  <si>
    <t>신리 3</t>
  </si>
  <si>
    <t>신리 4</t>
  </si>
  <si>
    <t>자  경</t>
  </si>
  <si>
    <t>한울 1</t>
  </si>
  <si>
    <t>한울 2</t>
  </si>
  <si>
    <t>가  람</t>
  </si>
  <si>
    <t>금마면</t>
  </si>
  <si>
    <t>마  사</t>
  </si>
  <si>
    <t>봉  암</t>
  </si>
  <si>
    <t>봉서리</t>
  </si>
  <si>
    <t>인  흥</t>
  </si>
  <si>
    <t>홍동면</t>
  </si>
  <si>
    <t>은하면</t>
  </si>
  <si>
    <t>갈산면</t>
  </si>
  <si>
    <t>산  직</t>
  </si>
  <si>
    <t>사  천</t>
  </si>
  <si>
    <t>성  촌</t>
  </si>
  <si>
    <t>취  생</t>
  </si>
  <si>
    <t>대  사</t>
  </si>
  <si>
    <t>운  정</t>
  </si>
  <si>
    <t>학계1</t>
    <phoneticPr fontId="5" type="noConversion"/>
  </si>
  <si>
    <t>서부면</t>
    <phoneticPr fontId="5" type="noConversion"/>
  </si>
  <si>
    <t>,</t>
  </si>
  <si>
    <t>Source : Eup＆Myeon</t>
  </si>
  <si>
    <t>Source : Eup＆Myeon</t>
    <phoneticPr fontId="8" type="noConversion"/>
  </si>
  <si>
    <t>Note1) : The figures of migrants are based on Resident Registration; 
           and Intra-county is based on In-migrants population.
 Source : Planning Audits and Inspections Office</t>
    <phoneticPr fontId="5" type="noConversion"/>
  </si>
  <si>
    <t>Source : National statistical Office</t>
  </si>
  <si>
    <t>대학</t>
    <phoneticPr fontId="5" type="noConversion"/>
  </si>
  <si>
    <t>연 도  별</t>
    <phoneticPr fontId="5" type="noConversion"/>
  </si>
  <si>
    <t>연  도  별
월    별</t>
    <phoneticPr fontId="8" type="noConversion"/>
  </si>
  <si>
    <t>단위 : 명, 세대</t>
    <phoneticPr fontId="5" type="noConversion"/>
  </si>
  <si>
    <r>
      <t xml:space="preserve">1.  </t>
    </r>
    <r>
      <rPr>
        <b/>
        <sz val="16"/>
        <color indexed="8"/>
        <rFont val="바탕"/>
        <family val="1"/>
        <charset val="129"/>
      </rPr>
      <t>인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구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추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이</t>
    </r>
    <phoneticPr fontId="8" type="noConversion"/>
  </si>
  <si>
    <t>1. Population Trend</t>
    <phoneticPr fontId="8" type="noConversion"/>
  </si>
  <si>
    <t xml:space="preserve"> </t>
    <phoneticPr fontId="8" type="noConversion"/>
  </si>
  <si>
    <t>단위 : 세대, 명</t>
    <phoneticPr fontId="8" type="noConversion"/>
  </si>
  <si>
    <t>Unit : household, person</t>
    <phoneticPr fontId="8" type="noConversion"/>
  </si>
  <si>
    <t>연   별</t>
    <phoneticPr fontId="8" type="noConversion"/>
  </si>
  <si>
    <r>
      <t>세    대</t>
    </r>
    <r>
      <rPr>
        <vertAlign val="superscript"/>
        <sz val="11"/>
        <rFont val="돋움체"/>
        <family val="3"/>
        <charset val="129"/>
      </rPr>
      <t>1)</t>
    </r>
    <phoneticPr fontId="8" type="noConversion"/>
  </si>
  <si>
    <t>등록인구 Registered population Trend</t>
    <phoneticPr fontId="8" type="noConversion"/>
  </si>
  <si>
    <t>인구증가율
(%)</t>
    <phoneticPr fontId="8" type="noConversion"/>
  </si>
  <si>
    <t>세  대  당
인      구</t>
    <phoneticPr fontId="8" type="noConversion"/>
  </si>
  <si>
    <t>65세 이상
고 령 자</t>
    <phoneticPr fontId="8" type="noConversion"/>
  </si>
  <si>
    <t>인 구 밀 도</t>
    <phoneticPr fontId="8" type="noConversion"/>
  </si>
  <si>
    <t>Year</t>
    <phoneticPr fontId="8" type="noConversion"/>
  </si>
  <si>
    <t>합 계</t>
    <phoneticPr fontId="8" type="noConversion"/>
  </si>
  <si>
    <t>한국인</t>
    <phoneticPr fontId="8" type="noConversion"/>
  </si>
  <si>
    <t>외국인</t>
    <phoneticPr fontId="8" type="noConversion"/>
  </si>
  <si>
    <t>면 적(㎢)</t>
    <phoneticPr fontId="8" type="noConversion"/>
  </si>
  <si>
    <t>No. of 
households</t>
    <phoneticPr fontId="8" type="noConversion"/>
  </si>
  <si>
    <t>Total</t>
    <phoneticPr fontId="8" type="noConversion"/>
  </si>
  <si>
    <t>korean</t>
    <phoneticPr fontId="8" type="noConversion"/>
  </si>
  <si>
    <t>Male</t>
    <phoneticPr fontId="8" type="noConversion"/>
  </si>
  <si>
    <t>Female</t>
    <phoneticPr fontId="8" type="noConversion"/>
  </si>
  <si>
    <t>Person Per
household</t>
    <phoneticPr fontId="8" type="noConversion"/>
  </si>
  <si>
    <t>Person 65
years old
and over</t>
    <phoneticPr fontId="8" type="noConversion"/>
  </si>
  <si>
    <t>Population
density</t>
    <phoneticPr fontId="8" type="noConversion"/>
  </si>
  <si>
    <t>주1) : 외국인 세대수 제외('98년부터 적용)
자료 : 기획감사담당관</t>
    <phoneticPr fontId="8" type="noConversion"/>
  </si>
  <si>
    <t>Note1) : Foreign households excluded(since 1998)   
Source : MOSPA(Ministry Of Security and Public Administration)</t>
    <phoneticPr fontId="8" type="noConversion"/>
  </si>
  <si>
    <r>
      <t xml:space="preserve">2. </t>
    </r>
    <r>
      <rPr>
        <b/>
        <sz val="16"/>
        <rFont val="바탕"/>
        <family val="1"/>
        <charset val="129"/>
      </rPr>
      <t>읍</t>
    </r>
    <r>
      <rPr>
        <b/>
        <sz val="16"/>
        <rFont val="Times New Roman"/>
        <family val="1"/>
      </rPr>
      <t>·</t>
    </r>
    <r>
      <rPr>
        <b/>
        <sz val="16"/>
        <rFont val="바탕"/>
        <family val="1"/>
        <charset val="129"/>
      </rPr>
      <t>면별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세대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인구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주민등록</t>
    </r>
    <r>
      <rPr>
        <b/>
        <sz val="16"/>
        <rFont val="Times New Roman"/>
        <family val="1"/>
      </rPr>
      <t>)</t>
    </r>
    <phoneticPr fontId="8" type="noConversion"/>
  </si>
  <si>
    <r>
      <t xml:space="preserve">2. Households </t>
    </r>
    <r>
      <rPr>
        <b/>
        <sz val="16"/>
        <rFont val="바탕"/>
        <family val="1"/>
        <charset val="129"/>
      </rPr>
      <t>＆</t>
    </r>
    <r>
      <rPr>
        <b/>
        <sz val="16"/>
        <rFont val="Times New Roman"/>
        <family val="1"/>
      </rPr>
      <t xml:space="preserve"> Population by Si and Gun(Resident Registration)</t>
    </r>
    <phoneticPr fontId="8" type="noConversion"/>
  </si>
  <si>
    <t>단위 : 세대, 명</t>
    <phoneticPr fontId="8" type="noConversion"/>
  </si>
  <si>
    <t>Unit : Household, Person</t>
    <phoneticPr fontId="8" type="noConversion"/>
  </si>
  <si>
    <r>
      <t>세    대</t>
    </r>
    <r>
      <rPr>
        <vertAlign val="superscript"/>
        <sz val="9"/>
        <rFont val="돋움체"/>
        <family val="3"/>
        <charset val="129"/>
      </rPr>
      <t>1)</t>
    </r>
    <phoneticPr fontId="8" type="noConversion"/>
  </si>
  <si>
    <t>인     구      Population</t>
    <phoneticPr fontId="8" type="noConversion"/>
  </si>
  <si>
    <t>인     구      Population</t>
    <phoneticPr fontId="8" type="noConversion"/>
  </si>
  <si>
    <r>
      <t>65세이상고령자</t>
    </r>
    <r>
      <rPr>
        <vertAlign val="superscript"/>
        <sz val="9"/>
        <rFont val="돋움체"/>
        <family val="3"/>
        <charset val="129"/>
      </rPr>
      <t>2)</t>
    </r>
    <phoneticPr fontId="8" type="noConversion"/>
  </si>
  <si>
    <t>Year
Eup ＆ Myeon</t>
    <phoneticPr fontId="8" type="noConversion"/>
  </si>
  <si>
    <t>연     별</t>
    <phoneticPr fontId="8" type="noConversion"/>
  </si>
  <si>
    <t>총  수</t>
    <phoneticPr fontId="8" type="noConversion"/>
  </si>
  <si>
    <t>한국인</t>
    <phoneticPr fontId="8" type="noConversion"/>
  </si>
  <si>
    <t>외국인</t>
    <phoneticPr fontId="8" type="noConversion"/>
  </si>
  <si>
    <t>person 65 years old and over</t>
    <phoneticPr fontId="8" type="noConversion"/>
  </si>
  <si>
    <t>면적 (㎢)</t>
    <phoneticPr fontId="8" type="noConversion"/>
  </si>
  <si>
    <t>읍 면  별</t>
    <phoneticPr fontId="8" type="noConversion"/>
  </si>
  <si>
    <t>Number of</t>
    <phoneticPr fontId="8" type="noConversion"/>
  </si>
  <si>
    <t>남</t>
    <phoneticPr fontId="8" type="noConversion"/>
  </si>
  <si>
    <t>여</t>
    <phoneticPr fontId="8" type="noConversion"/>
  </si>
  <si>
    <t>남</t>
    <phoneticPr fontId="8" type="noConversion"/>
  </si>
  <si>
    <t>여</t>
    <phoneticPr fontId="8" type="noConversion"/>
  </si>
  <si>
    <t>남</t>
    <phoneticPr fontId="8" type="noConversion"/>
  </si>
  <si>
    <t>여</t>
    <phoneticPr fontId="8" type="noConversion"/>
  </si>
  <si>
    <t>Persons per</t>
    <phoneticPr fontId="8" type="noConversion"/>
  </si>
  <si>
    <t>Population</t>
    <phoneticPr fontId="8" type="noConversion"/>
  </si>
  <si>
    <t>households</t>
    <phoneticPr fontId="8" type="noConversion"/>
  </si>
  <si>
    <t>Total</t>
    <phoneticPr fontId="8" type="noConversion"/>
  </si>
  <si>
    <t>Female</t>
    <phoneticPr fontId="8" type="noConversion"/>
  </si>
  <si>
    <t>Korean</t>
    <phoneticPr fontId="8" type="noConversion"/>
  </si>
  <si>
    <t>Female</t>
    <phoneticPr fontId="8" type="noConversion"/>
  </si>
  <si>
    <t>Foreigner</t>
    <phoneticPr fontId="8" type="noConversion"/>
  </si>
  <si>
    <t>Female</t>
    <phoneticPr fontId="8" type="noConversion"/>
  </si>
  <si>
    <t>household</t>
    <phoneticPr fontId="8" type="noConversion"/>
  </si>
  <si>
    <t>density</t>
    <phoneticPr fontId="8" type="noConversion"/>
  </si>
  <si>
    <t>홍  성  읍</t>
    <phoneticPr fontId="8" type="noConversion"/>
  </si>
  <si>
    <t>Hongseong-eup</t>
    <phoneticPr fontId="8" type="noConversion"/>
  </si>
  <si>
    <t>광  천  읍</t>
    <phoneticPr fontId="8" type="noConversion"/>
  </si>
  <si>
    <t>홍  북  읍</t>
    <phoneticPr fontId="8" type="noConversion"/>
  </si>
  <si>
    <t>Hongbuk-eup</t>
    <phoneticPr fontId="5" type="noConversion"/>
  </si>
  <si>
    <t>금  마  면</t>
    <phoneticPr fontId="8" type="noConversion"/>
  </si>
  <si>
    <t>Geumma-myeon</t>
    <phoneticPr fontId="8" type="noConversion"/>
  </si>
  <si>
    <t>홍  동  면</t>
    <phoneticPr fontId="8" type="noConversion"/>
  </si>
  <si>
    <t>장  곡  면</t>
    <phoneticPr fontId="8" type="noConversion"/>
  </si>
  <si>
    <t>은  하  면</t>
    <phoneticPr fontId="8" type="noConversion"/>
  </si>
  <si>
    <t>결  성  면</t>
    <phoneticPr fontId="8" type="noConversion"/>
  </si>
  <si>
    <t>서  부  면</t>
    <phoneticPr fontId="8" type="noConversion"/>
  </si>
  <si>
    <t>갈  산  면</t>
    <phoneticPr fontId="8" type="noConversion"/>
  </si>
  <si>
    <t>Galsan-myeon</t>
    <phoneticPr fontId="8" type="noConversion"/>
  </si>
  <si>
    <t>구  항  면</t>
    <phoneticPr fontId="8" type="noConversion"/>
  </si>
  <si>
    <t>Guhang-myeon</t>
    <phoneticPr fontId="8" type="noConversion"/>
  </si>
  <si>
    <t>자료  : 기획감사담당관</t>
    <phoneticPr fontId="5" type="noConversion"/>
  </si>
  <si>
    <t xml:space="preserve"> Source : Planning Audits and Inspections Office</t>
    <phoneticPr fontId="8" type="noConversion"/>
  </si>
  <si>
    <r>
      <t xml:space="preserve">  3. </t>
    </r>
    <r>
      <rPr>
        <b/>
        <sz val="16"/>
        <rFont val="돋움체"/>
        <family val="3"/>
        <charset val="129"/>
      </rPr>
      <t>거소신고인수</t>
    </r>
    <phoneticPr fontId="128" type="noConversion"/>
  </si>
  <si>
    <t>3. Address Population Trend</t>
    <phoneticPr fontId="5" type="noConversion"/>
  </si>
  <si>
    <t>단위 : 명</t>
    <phoneticPr fontId="128" type="noConversion"/>
  </si>
  <si>
    <t>합 계
Total</t>
    <phoneticPr fontId="128" type="noConversion"/>
  </si>
  <si>
    <t>외국국적동포 거소신고인
Foreigner</t>
    <phoneticPr fontId="128" type="noConversion"/>
  </si>
  <si>
    <t>재외국민 거소신고인
Korean</t>
    <phoneticPr fontId="128" type="noConversion"/>
  </si>
  <si>
    <t>Year</t>
    <phoneticPr fontId="8" type="noConversion"/>
  </si>
  <si>
    <t>남
Male</t>
    <phoneticPr fontId="128" type="noConversion"/>
  </si>
  <si>
    <t>여
Female</t>
    <phoneticPr fontId="128" type="noConversion"/>
  </si>
  <si>
    <t xml:space="preserve">Eup＆ Myeon </t>
    <phoneticPr fontId="8" type="noConversion"/>
  </si>
  <si>
    <t>홍  성  읍</t>
    <phoneticPr fontId="8" type="noConversion"/>
  </si>
  <si>
    <t>Hongseong-eup</t>
    <phoneticPr fontId="8" type="noConversion"/>
  </si>
  <si>
    <t>광  천  읍</t>
    <phoneticPr fontId="8" type="noConversion"/>
  </si>
  <si>
    <t>금  마  면</t>
    <phoneticPr fontId="8" type="noConversion"/>
  </si>
  <si>
    <t>Geumma-myeon</t>
    <phoneticPr fontId="8" type="noConversion"/>
  </si>
  <si>
    <t>은  하  면</t>
    <phoneticPr fontId="8" type="noConversion"/>
  </si>
  <si>
    <t>결  성  면</t>
    <phoneticPr fontId="8" type="noConversion"/>
  </si>
  <si>
    <t>서  부  면</t>
    <phoneticPr fontId="8" type="noConversion"/>
  </si>
  <si>
    <t>갈  산  면</t>
    <phoneticPr fontId="8" type="noConversion"/>
  </si>
  <si>
    <t>Galsan-myeon</t>
    <phoneticPr fontId="8" type="noConversion"/>
  </si>
  <si>
    <t>구  항  면</t>
    <phoneticPr fontId="8" type="noConversion"/>
  </si>
  <si>
    <t>Guhang-myeon</t>
    <phoneticPr fontId="8" type="noConversion"/>
  </si>
  <si>
    <t>자료 : 민원지적과, 읍면사무소</t>
    <phoneticPr fontId="128" type="noConversion"/>
  </si>
  <si>
    <t xml:space="preserve">          (등록외국인현황, 외국국적동포거소신고자 현황, 재외국민거소신고자현황)</t>
    <phoneticPr fontId="133" type="noConversion"/>
  </si>
  <si>
    <r>
      <t xml:space="preserve">4.  </t>
    </r>
    <r>
      <rPr>
        <b/>
        <sz val="16"/>
        <color indexed="8"/>
        <rFont val="바탕"/>
        <family val="1"/>
        <charset val="129"/>
      </rPr>
      <t>연령별</t>
    </r>
    <r>
      <rPr>
        <b/>
        <sz val="16"/>
        <color indexed="8"/>
        <rFont val="Times New Roman"/>
        <family val="1"/>
      </rPr>
      <t>(5</t>
    </r>
    <r>
      <rPr>
        <b/>
        <sz val="16"/>
        <color indexed="8"/>
        <rFont val="바탕"/>
        <family val="1"/>
        <charset val="129"/>
      </rPr>
      <t>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계급</t>
    </r>
    <r>
      <rPr>
        <b/>
        <sz val="16"/>
        <color indexed="8"/>
        <rFont val="Times New Roman"/>
        <family val="1"/>
      </rPr>
      <t xml:space="preserve">)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성별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인구</t>
    </r>
    <r>
      <rPr>
        <b/>
        <vertAlign val="superscript"/>
        <sz val="16"/>
        <color indexed="8"/>
        <rFont val="Times New Roman"/>
        <family val="1"/>
      </rPr>
      <t>1)</t>
    </r>
    <phoneticPr fontId="8" type="noConversion"/>
  </si>
  <si>
    <t>4. Population by Age(5-year age group) and Gender</t>
    <phoneticPr fontId="8" type="noConversion"/>
  </si>
  <si>
    <t>연 령 별</t>
    <phoneticPr fontId="8" type="noConversion"/>
  </si>
  <si>
    <t>Grade
of Age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</si>
  <si>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</si>
  <si>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</si>
  <si>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</si>
  <si>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구성비</t>
    <phoneticPr fontId="8" type="noConversion"/>
  </si>
  <si>
    <t>Comp.</t>
    <phoneticPr fontId="8" type="noConversion"/>
  </si>
  <si>
    <t>총  계</t>
    <phoneticPr fontId="8" type="noConversion"/>
  </si>
  <si>
    <t>0 ∼ 4</t>
    <phoneticPr fontId="8" type="noConversion"/>
  </si>
  <si>
    <t xml:space="preserve"> 0∼4
Year old</t>
    <phoneticPr fontId="8" type="noConversion"/>
  </si>
  <si>
    <t>5 ∼ 9</t>
    <phoneticPr fontId="8" type="noConversion"/>
  </si>
  <si>
    <t>10 ∼ 14</t>
    <phoneticPr fontId="8" type="noConversion"/>
  </si>
  <si>
    <t>15 ∼ 19</t>
    <phoneticPr fontId="8" type="noConversion"/>
  </si>
  <si>
    <t xml:space="preserve"> 85세이상 </t>
    <phoneticPr fontId="8" type="noConversion"/>
  </si>
  <si>
    <t>85＆over</t>
    <phoneticPr fontId="8" type="noConversion"/>
  </si>
  <si>
    <t>주1) : 외국인 제외 
자료 : 기획감사담당관</t>
    <phoneticPr fontId="8" type="noConversion"/>
  </si>
  <si>
    <t>Note1) : Foreigners excluded
Source : Planning Audits and Inspections Office</t>
    <phoneticPr fontId="8" type="noConversion"/>
  </si>
  <si>
    <t>홍북읍</t>
    <phoneticPr fontId="8" type="noConversion"/>
  </si>
  <si>
    <t>Hongbuk-eup</t>
    <phoneticPr fontId="8" type="noConversion"/>
  </si>
  <si>
    <t>홍  북  읍</t>
    <phoneticPr fontId="8" type="noConversion"/>
  </si>
  <si>
    <t>Hongbuk-eup</t>
    <phoneticPr fontId="5" type="noConversion"/>
  </si>
  <si>
    <t>홍북읍</t>
    <phoneticPr fontId="5" type="noConversion"/>
  </si>
  <si>
    <t>홍 북 읍</t>
    <phoneticPr fontId="5" type="noConversion"/>
  </si>
  <si>
    <t>홍 북 읍</t>
    <phoneticPr fontId="8" type="noConversion"/>
  </si>
  <si>
    <t>Hongbuk-eup</t>
    <phoneticPr fontId="5" type="noConversion"/>
  </si>
  <si>
    <t>Hongbuk-eup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</si>
</sst>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  <numFmt numFmtId="177" formatCode="0,000.00"/>
    <numFmt numFmtId="178" formatCode="#,##0;[Red]#,##0"/>
    <numFmt numFmtId="179" formatCode="#,##0.0;[Red]#,##0.0"/>
    <numFmt numFmtId="180" formatCode="#,##0.00;[Red]#,##0.00"/>
    <numFmt numFmtId="181" formatCode="#,##0.0_ "/>
    <numFmt numFmtId="182" formatCode="_ * #,##0_ ;_ * \-#,##0_ ;_ * &quot;-&quot;_ ;_ @_ "/>
    <numFmt numFmtId="183" formatCode="_ * #,##0.00_ ;_ * \-#,##0.00_ ;_ * &quot;-&quot;??_ ;_ @_ "/>
    <numFmt numFmtId="184" formatCode="#,##0.000000"/>
    <numFmt numFmtId="185" formatCode="#,##0.00000"/>
    <numFmt numFmtId="186" formatCode="&quot;₩&quot;#,##0.00;&quot;₩&quot;\-#,##0.00"/>
    <numFmt numFmtId="187" formatCode="_-[$€-2]* #,##0.00_-;\-[$€-2]* #,##0.00_-;_-[$€-2]* &quot;-&quot;??_-"/>
    <numFmt numFmtId="188" formatCode="_ &quot;₩&quot;* #,##0.00_ ;_ &quot;₩&quot;* &quot;₩&quot;\-#,##0.00_ ;_ &quot;₩&quot;* &quot;-&quot;??_ ;_ @_ "/>
    <numFmt numFmtId="189" formatCode="&quot;₩&quot;#,##0;&quot;₩&quot;&quot;₩&quot;&quot;₩&quot;\-#,##0"/>
    <numFmt numFmtId="190" formatCode="&quot;₩&quot;#,##0.00;&quot;₩&quot;&quot;₩&quot;&quot;₩&quot;&quot;₩&quot;&quot;₩&quot;&quot;₩&quot;\-#,##0.00"/>
    <numFmt numFmtId="191" formatCode="\ &quot;- 외  주  :&quot;\ #,##0.0"/>
    <numFmt numFmtId="192" formatCode="&quot;₩&quot;#,##0;&quot;₩&quot;&quot;₩&quot;&quot;₩&quot;&quot;₩&quot;\-#,##0"/>
    <numFmt numFmtId="193" formatCode="#,##0;[Red]&quot;△&quot;#,##0"/>
    <numFmt numFmtId="194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&quot;R$&quot;#,##0.00;&quot;R$&quot;\-#,##0.00"/>
    <numFmt numFmtId="196" formatCode="&quot;₩&quot;#,##0;[Red]&quot;₩&quot;&quot;₩&quot;\-#,##0"/>
    <numFmt numFmtId="197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9" formatCode="0.00%;[Red]&quot;△&quot;0.00%"/>
    <numFmt numFmtId="20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2" formatCode="0.0"/>
    <numFmt numFmtId="203" formatCode="#,##0_ "/>
    <numFmt numFmtId="204" formatCode="#,##0.00_ "/>
    <numFmt numFmtId="205" formatCode="#,##0_);[Red]\(#,##0\)"/>
    <numFmt numFmtId="206" formatCode="#,##0.00_);[Red]\(#,##0.00\)"/>
    <numFmt numFmtId="207" formatCode="0_ "/>
    <numFmt numFmtId="208" formatCode="_-* #,##0.0_-;\-* #,##0.0_-;_-* &quot;-&quot;?_-;_-@_-"/>
    <numFmt numFmtId="209" formatCode="0_);[Red]\(0\)"/>
    <numFmt numFmtId="210" formatCode="0,000"/>
    <numFmt numFmtId="211" formatCode="_ * #,##0.0_ ;_ * \-#,##0.0_ ;_ * &quot;-&quot;_ ;_ @_ "/>
    <numFmt numFmtId="212" formatCode="_-* #,##0_-;\-* #,##0_-;_-* &quot;-&quot;?_-;_-@_-"/>
    <numFmt numFmtId="213" formatCode="0.0_);[Red]\(0.0\)"/>
    <numFmt numFmtId="214" formatCode="0.0_ "/>
  </numFmts>
  <fonts count="177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name val="굴림"/>
      <family val="3"/>
      <charset val="129"/>
    </font>
    <font>
      <sz val="8"/>
      <name val="바탕체"/>
      <family val="1"/>
      <charset val="129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sz val="8"/>
      <name val="바탕"/>
      <family val="1"/>
      <charset val="129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돋움체"/>
      <family val="3"/>
      <charset val="129"/>
    </font>
    <font>
      <vertAlign val="superscript"/>
      <sz val="11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name val="돋움체"/>
      <family val="3"/>
      <charset val="129"/>
    </font>
    <font>
      <sz val="12"/>
      <name val="돋움체"/>
      <family val="3"/>
      <charset val="129"/>
    </font>
    <font>
      <sz val="12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sz val="8"/>
      <name val="굴림"/>
      <family val="3"/>
      <charset val="129"/>
    </font>
    <font>
      <sz val="16"/>
      <name val="Times New Roman"/>
      <family val="1"/>
    </font>
    <font>
      <b/>
      <sz val="9"/>
      <name val="바탕"/>
      <family val="1"/>
      <charset val="129"/>
    </font>
    <font>
      <sz val="9"/>
      <name val="돋움체"/>
      <family val="3"/>
      <charset val="129"/>
    </font>
    <font>
      <sz val="9"/>
      <name val="바탕"/>
      <family val="1"/>
      <charset val="129"/>
    </font>
    <font>
      <vertAlign val="superscript"/>
      <sz val="9"/>
      <name val="돋움체"/>
      <family val="3"/>
      <charset val="129"/>
    </font>
    <font>
      <sz val="8"/>
      <name val="돋움체"/>
      <family val="3"/>
      <charset val="129"/>
    </font>
    <font>
      <b/>
      <sz val="9"/>
      <name val="돋움체"/>
      <family val="3"/>
      <charset val="129"/>
    </font>
    <font>
      <sz val="8"/>
      <name val="Times New Roman"/>
      <family val="1"/>
    </font>
    <font>
      <b/>
      <sz val="16"/>
      <name val="돋움체"/>
      <family val="3"/>
      <charset val="129"/>
    </font>
    <font>
      <sz val="8"/>
      <name val="돋움"/>
      <family val="3"/>
      <charset val="129"/>
    </font>
    <font>
      <b/>
      <sz val="12"/>
      <name val="HY중고딕"/>
      <family val="1"/>
      <charset val="129"/>
    </font>
    <font>
      <sz val="11"/>
      <name val="HY중고딕"/>
      <family val="1"/>
      <charset val="129"/>
    </font>
    <font>
      <sz val="10"/>
      <name val="HY중고딕"/>
      <family val="1"/>
      <charset val="129"/>
    </font>
    <font>
      <b/>
      <sz val="9"/>
      <name val="굴림"/>
      <family val="3"/>
      <charset val="129"/>
    </font>
    <font>
      <sz val="8"/>
      <name val="맑은 고딕"/>
      <family val="3"/>
      <charset val="129"/>
    </font>
    <font>
      <sz val="11"/>
      <name val="굴림"/>
      <family val="3"/>
      <charset val="129"/>
    </font>
    <font>
      <b/>
      <vertAlign val="superscript"/>
      <sz val="16"/>
      <color indexed="8"/>
      <name val="Times New Roman"/>
      <family val="1"/>
    </font>
    <font>
      <sz val="12"/>
      <name val="굴림체"/>
      <family val="3"/>
      <charset val="129"/>
    </font>
    <font>
      <b/>
      <sz val="9"/>
      <name val="돋움"/>
      <family val="3"/>
      <charset val="129"/>
    </font>
    <font>
      <sz val="8"/>
      <name val="굴림체"/>
      <family val="3"/>
      <charset val="129"/>
    </font>
    <font>
      <b/>
      <sz val="8"/>
      <name val="굴림체"/>
      <family val="3"/>
      <charset val="129"/>
    </font>
    <font>
      <sz val="11"/>
      <name val="Times New Roman"/>
      <family val="1"/>
    </font>
    <font>
      <b/>
      <sz val="16"/>
      <name val="바탕체"/>
      <family val="1"/>
      <charset val="129"/>
    </font>
    <font>
      <b/>
      <vertAlign val="superscript"/>
      <sz val="16"/>
      <name val="바탕체"/>
      <family val="1"/>
      <charset val="129"/>
    </font>
    <font>
      <b/>
      <vertAlign val="superscript"/>
      <sz val="16"/>
      <name val="Times New Roman"/>
      <family val="1"/>
    </font>
    <font>
      <sz val="10"/>
      <color indexed="8"/>
      <name val="돋움체"/>
      <family val="3"/>
      <charset val="129"/>
    </font>
    <font>
      <sz val="10"/>
      <name val="바탕체"/>
      <family val="1"/>
      <charset val="129"/>
    </font>
    <font>
      <b/>
      <sz val="10"/>
      <name val="바탕체"/>
      <family val="1"/>
      <charset val="129"/>
    </font>
    <font>
      <sz val="11"/>
      <name val="바탕체"/>
      <family val="1"/>
      <charset val="129"/>
    </font>
    <font>
      <b/>
      <sz val="16"/>
      <color indexed="8"/>
      <name val="바탕체"/>
      <family val="1"/>
      <charset val="129"/>
    </font>
    <font>
      <b/>
      <sz val="14"/>
      <color indexed="8"/>
      <name val="Times New Roman"/>
      <family val="1"/>
    </font>
    <font>
      <sz val="12"/>
      <color indexed="8"/>
      <name val="돋움체"/>
      <family val="3"/>
      <charset val="129"/>
    </font>
    <font>
      <sz val="11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sz val="11"/>
      <color indexed="8"/>
      <name val="바탕체"/>
      <family val="1"/>
      <charset val="129"/>
    </font>
    <font>
      <b/>
      <sz val="9"/>
      <name val="Times New Roman"/>
      <family val="1"/>
    </font>
    <font>
      <sz val="12"/>
      <name val="바탕"/>
      <family val="1"/>
      <charset val="129"/>
    </font>
    <font>
      <sz val="6"/>
      <name val="Times New Roman"/>
      <family val="1"/>
    </font>
    <font>
      <b/>
      <sz val="10"/>
      <name val="돋움채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4"/>
      <name val="Times New Roman"/>
      <family val="1"/>
    </font>
    <font>
      <b/>
      <sz val="18"/>
      <name val="돋움체"/>
      <family val="3"/>
      <charset val="129"/>
    </font>
    <font>
      <sz val="9"/>
      <color indexed="8"/>
      <name val="돋움체"/>
      <family val="3"/>
      <charset val="129"/>
    </font>
    <font>
      <b/>
      <sz val="16"/>
      <color indexed="8"/>
      <name val="HY중고딕"/>
      <family val="1"/>
      <charset val="129"/>
    </font>
    <font>
      <b/>
      <vertAlign val="superscript"/>
      <sz val="11"/>
      <name val="돋움체"/>
      <family val="3"/>
      <charset val="129"/>
    </font>
    <font>
      <b/>
      <sz val="12"/>
      <name val="굴림체"/>
      <family val="3"/>
      <charset val="129"/>
    </font>
    <font>
      <b/>
      <sz val="7"/>
      <name val="돋움체"/>
      <family val="3"/>
      <charset val="129"/>
    </font>
    <font>
      <sz val="6"/>
      <name val="돋움체"/>
      <family val="3"/>
      <charset val="129"/>
    </font>
    <font>
      <sz val="6"/>
      <name val="굴림체"/>
      <family val="3"/>
      <charset val="129"/>
    </font>
    <font>
      <sz val="7"/>
      <name val="돋움체"/>
      <family val="3"/>
      <charset val="129"/>
    </font>
    <font>
      <sz val="10"/>
      <name val="돋움"/>
      <family val="3"/>
      <charset val="129"/>
    </font>
    <font>
      <b/>
      <sz val="8"/>
      <name val="돋움체"/>
      <family val="3"/>
      <charset val="129"/>
    </font>
    <font>
      <b/>
      <sz val="6"/>
      <name val="돋움체"/>
      <family val="3"/>
      <charset val="129"/>
    </font>
    <font>
      <sz val="9"/>
      <color rgb="FF000000"/>
      <name val="돋움체"/>
      <family val="3"/>
      <charset val="129"/>
    </font>
    <font>
      <b/>
      <sz val="12"/>
      <name val="Times New Roman"/>
      <family val="1"/>
    </font>
    <font>
      <sz val="12"/>
      <color rgb="FF000000"/>
      <name val="바탕체"/>
      <family val="1"/>
      <charset val="129"/>
    </font>
    <font>
      <b/>
      <sz val="11"/>
      <color indexed="8"/>
      <name val="돋움체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rgb="FF000000"/>
      </left>
      <right style="hair">
        <color rgb="FF000000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19">
    <xf numFmtId="0" fontId="0" fillId="0" borderId="0"/>
    <xf numFmtId="0" fontId="3" fillId="0" borderId="0" applyFont="0" applyFill="0" applyBorder="0" applyAlignment="0" applyProtection="0"/>
    <xf numFmtId="49" fontId="18" fillId="0" borderId="20">
      <alignment horizontal="center" vertical="center"/>
    </xf>
    <xf numFmtId="49" fontId="19" fillId="0" borderId="20">
      <alignment horizontal="center" vertical="center"/>
    </xf>
    <xf numFmtId="49" fontId="18" fillId="0" borderId="20">
      <alignment horizontal="center" vertical="center"/>
    </xf>
    <xf numFmtId="49" fontId="18" fillId="0" borderId="20">
      <alignment horizontal="center" vertical="center"/>
    </xf>
    <xf numFmtId="49" fontId="19" fillId="0" borderId="20">
      <alignment horizontal="center" vertical="center"/>
    </xf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20" fillId="0" borderId="0"/>
    <xf numFmtId="0" fontId="21" fillId="0" borderId="0"/>
    <xf numFmtId="0" fontId="3" fillId="0" borderId="0"/>
    <xf numFmtId="0" fontId="22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7" fillId="0" borderId="0"/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5" fillId="0" borderId="0"/>
    <xf numFmtId="0" fontId="35" fillId="0" borderId="0"/>
    <xf numFmtId="0" fontId="22" fillId="0" borderId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39" fillId="35" borderId="21">
      <alignment horizontal="center" vertical="center"/>
    </xf>
    <xf numFmtId="0" fontId="40" fillId="0" borderId="0"/>
    <xf numFmtId="0" fontId="41" fillId="0" borderId="0"/>
    <xf numFmtId="0" fontId="40" fillId="0" borderId="0"/>
    <xf numFmtId="0" fontId="40" fillId="0" borderId="0"/>
    <xf numFmtId="0" fontId="34" fillId="0" borderId="0"/>
    <xf numFmtId="0" fontId="37" fillId="0" borderId="0"/>
    <xf numFmtId="0" fontId="42" fillId="0" borderId="0"/>
    <xf numFmtId="0" fontId="41" fillId="0" borderId="0"/>
    <xf numFmtId="0" fontId="43" fillId="0" borderId="0"/>
    <xf numFmtId="0" fontId="41" fillId="0" borderId="0"/>
    <xf numFmtId="0" fontId="43" fillId="0" borderId="0"/>
    <xf numFmtId="0" fontId="24" fillId="0" borderId="0"/>
    <xf numFmtId="0" fontId="44" fillId="36" borderId="22" applyNumberFormat="0" applyAlignment="0" applyProtection="0">
      <alignment vertical="center"/>
    </xf>
    <xf numFmtId="0" fontId="45" fillId="0" borderId="0"/>
    <xf numFmtId="0" fontId="46" fillId="37" borderId="23" applyNumberFormat="0" applyAlignment="0" applyProtection="0">
      <alignment vertical="center"/>
    </xf>
    <xf numFmtId="182" fontId="24" fillId="0" borderId="0" applyFont="0" applyFill="0" applyBorder="0" applyAlignment="0" applyProtection="0"/>
    <xf numFmtId="0" fontId="47" fillId="0" borderId="0"/>
    <xf numFmtId="18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0" borderId="0"/>
    <xf numFmtId="0" fontId="47" fillId="0" borderId="0"/>
    <xf numFmtId="0" fontId="49" fillId="0" borderId="0" applyFill="0" applyBorder="0" applyAlignment="0" applyProtection="0"/>
    <xf numFmtId="0" fontId="24" fillId="0" borderId="0" applyFont="0" applyFill="0" applyBorder="0" applyAlignment="0" applyProtection="0"/>
    <xf numFmtId="0" fontId="50" fillId="0" borderId="0" applyFill="0" applyBorder="0" applyAlignment="0" applyProtection="0"/>
    <xf numFmtId="0" fontId="49" fillId="0" borderId="0" applyFill="0" applyBorder="0" applyAlignment="0" applyProtection="0"/>
    <xf numFmtId="0" fontId="50" fillId="0" borderId="0" applyFill="0" applyBorder="0" applyAlignment="0" applyProtection="0"/>
    <xf numFmtId="0" fontId="48" fillId="0" borderId="0"/>
    <xf numFmtId="187" fontId="3" fillId="0" borderId="0" applyFont="0" applyFill="0" applyBorder="0" applyAlignment="0" applyProtection="0"/>
    <xf numFmtId="187" fontId="47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2" fontId="49" fillId="0" borderId="0" applyFill="0" applyBorder="0" applyAlignment="0" applyProtection="0"/>
    <xf numFmtId="2" fontId="24" fillId="0" borderId="0" applyFont="0" applyFill="0" applyBorder="0" applyAlignment="0" applyProtection="0"/>
    <xf numFmtId="2" fontId="50" fillId="0" borderId="0" applyFill="0" applyBorder="0" applyAlignment="0" applyProtection="0"/>
    <xf numFmtId="2" fontId="49" fillId="0" borderId="0" applyFill="0" applyBorder="0" applyAlignment="0" applyProtection="0"/>
    <xf numFmtId="2" fontId="50" fillId="0" borderId="0" applyFill="0" applyBorder="0" applyAlignment="0" applyProtection="0"/>
    <xf numFmtId="0" fontId="52" fillId="5" borderId="0" applyNumberFormat="0" applyBorder="0" applyAlignment="0" applyProtection="0">
      <alignment vertical="center"/>
    </xf>
    <xf numFmtId="38" fontId="53" fillId="38" borderId="0" applyNumberFormat="0" applyBorder="0" applyAlignment="0" applyProtection="0"/>
    <xf numFmtId="38" fontId="53" fillId="39" borderId="0" applyNumberFormat="0" applyBorder="0" applyAlignment="0" applyProtection="0"/>
    <xf numFmtId="38" fontId="54" fillId="38" borderId="0" applyNumberFormat="0" applyBorder="0" applyAlignment="0" applyProtection="0"/>
    <xf numFmtId="38" fontId="53" fillId="38" borderId="0" applyNumberFormat="0" applyBorder="0" applyAlignment="0" applyProtection="0"/>
    <xf numFmtId="38" fontId="54" fillId="38" borderId="0" applyNumberFormat="0" applyBorder="0" applyAlignment="0" applyProtection="0"/>
    <xf numFmtId="0" fontId="55" fillId="0" borderId="0">
      <alignment horizontal="left"/>
    </xf>
    <xf numFmtId="0" fontId="56" fillId="0" borderId="24" applyNumberFormat="0" applyAlignment="0" applyProtection="0">
      <alignment horizontal="left" vertical="center"/>
    </xf>
    <xf numFmtId="0" fontId="57" fillId="0" borderId="24" applyNumberFormat="0" applyAlignment="0" applyProtection="0">
      <alignment horizontal="left" vertical="center"/>
    </xf>
    <xf numFmtId="0" fontId="57" fillId="0" borderId="24" applyNumberFormat="0" applyAlignment="0" applyProtection="0">
      <alignment horizontal="left" vertical="center"/>
    </xf>
    <xf numFmtId="0" fontId="56" fillId="0" borderId="24" applyNumberFormat="0" applyAlignment="0" applyProtection="0">
      <alignment horizontal="left" vertical="center"/>
    </xf>
    <xf numFmtId="0" fontId="57" fillId="0" borderId="24" applyNumberFormat="0" applyAlignment="0" applyProtection="0">
      <alignment horizontal="left" vertical="center"/>
    </xf>
    <xf numFmtId="0" fontId="56" fillId="0" borderId="25">
      <alignment horizontal="left" vertical="center"/>
    </xf>
    <xf numFmtId="0" fontId="57" fillId="0" borderId="25">
      <alignment horizontal="left" vertical="center"/>
    </xf>
    <xf numFmtId="0" fontId="57" fillId="0" borderId="25">
      <alignment horizontal="left" vertical="center"/>
    </xf>
    <xf numFmtId="0" fontId="56" fillId="0" borderId="25">
      <alignment horizontal="left" vertical="center"/>
    </xf>
    <xf numFmtId="0" fontId="57" fillId="0" borderId="25">
      <alignment horizontal="left" vertical="center"/>
    </xf>
    <xf numFmtId="0" fontId="58" fillId="0" borderId="26" applyNumberFormat="0" applyFill="0" applyAlignment="0" applyProtection="0">
      <alignment vertical="center"/>
    </xf>
    <xf numFmtId="0" fontId="59" fillId="0" borderId="0" applyNumberFormat="0" applyFill="0" applyBorder="0" applyAlignment="0" applyProtection="0"/>
    <xf numFmtId="0" fontId="60" fillId="0" borderId="27" applyNumberFormat="0" applyFill="0" applyAlignment="0" applyProtection="0">
      <alignment vertical="center"/>
    </xf>
    <xf numFmtId="0" fontId="56" fillId="0" borderId="0" applyNumberFormat="0" applyFill="0" applyBorder="0" applyAlignment="0" applyProtection="0"/>
    <xf numFmtId="0" fontId="61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8" borderId="22" applyNumberFormat="0" applyAlignment="0" applyProtection="0">
      <alignment vertical="center"/>
    </xf>
    <xf numFmtId="10" fontId="53" fillId="40" borderId="29" applyNumberFormat="0" applyBorder="0" applyAlignment="0" applyProtection="0"/>
    <xf numFmtId="10" fontId="53" fillId="39" borderId="29" applyNumberFormat="0" applyBorder="0" applyAlignment="0" applyProtection="0"/>
    <xf numFmtId="10" fontId="54" fillId="40" borderId="29" applyNumberFormat="0" applyBorder="0" applyAlignment="0" applyProtection="0"/>
    <xf numFmtId="10" fontId="53" fillId="40" borderId="29" applyNumberFormat="0" applyBorder="0" applyAlignment="0" applyProtection="0"/>
    <xf numFmtId="10" fontId="54" fillId="40" borderId="29" applyNumberFormat="0" applyBorder="0" applyAlignment="0" applyProtection="0"/>
    <xf numFmtId="0" fontId="65" fillId="0" borderId="30" applyNumberFormat="0" applyFill="0" applyAlignment="0" applyProtection="0">
      <alignment vertical="center"/>
    </xf>
    <xf numFmtId="182" fontId="24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0" fontId="66" fillId="0" borderId="19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67" fillId="41" borderId="0" applyNumberFormat="0" applyBorder="0" applyAlignment="0" applyProtection="0">
      <alignment vertical="center"/>
    </xf>
    <xf numFmtId="190" fontId="3" fillId="0" borderId="0"/>
    <xf numFmtId="0" fontId="3" fillId="0" borderId="0"/>
    <xf numFmtId="191" fontId="47" fillId="0" borderId="0"/>
    <xf numFmtId="192" fontId="47" fillId="0" borderId="0"/>
    <xf numFmtId="0" fontId="24" fillId="0" borderId="0"/>
    <xf numFmtId="0" fontId="47" fillId="42" borderId="31" applyNumberFormat="0" applyFont="0" applyAlignment="0" applyProtection="0">
      <alignment vertical="center"/>
    </xf>
    <xf numFmtId="193" fontId="21" fillId="43" borderId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68" fillId="36" borderId="32" applyNumberFormat="0" applyAlignment="0" applyProtection="0">
      <alignment vertical="center"/>
    </xf>
    <xf numFmtId="10" fontId="2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69" fillId="44" borderId="21">
      <alignment horizontal="center" vertical="center"/>
    </xf>
    <xf numFmtId="0" fontId="66" fillId="0" borderId="0"/>
    <xf numFmtId="0" fontId="70" fillId="0" borderId="0" applyNumberFormat="0" applyFill="0" applyBorder="0" applyAlignment="0" applyProtection="0">
      <alignment vertical="center"/>
    </xf>
    <xf numFmtId="0" fontId="49" fillId="0" borderId="33" applyNumberFormat="0" applyFill="0" applyAlignment="0" applyProtection="0"/>
    <xf numFmtId="0" fontId="24" fillId="0" borderId="34" applyNumberFormat="0" applyFont="0" applyFill="0" applyAlignment="0" applyProtection="0"/>
    <xf numFmtId="0" fontId="50" fillId="0" borderId="33" applyNumberFormat="0" applyFill="0" applyAlignment="0" applyProtection="0"/>
    <xf numFmtId="0" fontId="71" fillId="0" borderId="35" applyNumberFormat="0" applyFill="0" applyAlignment="0" applyProtection="0">
      <alignment vertical="center"/>
    </xf>
    <xf numFmtId="0" fontId="49" fillId="0" borderId="33" applyNumberFormat="0" applyFill="0" applyAlignment="0" applyProtection="0"/>
    <xf numFmtId="0" fontId="50" fillId="0" borderId="33" applyNumberFormat="0" applyFill="0" applyAlignment="0" applyProtection="0"/>
    <xf numFmtId="0" fontId="5" fillId="0" borderId="36">
      <alignment horizontal="left"/>
    </xf>
    <xf numFmtId="0" fontId="72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36" borderId="22" applyNumberFormat="0" applyAlignment="0" applyProtection="0">
      <alignment vertical="center"/>
    </xf>
    <xf numFmtId="0" fontId="44" fillId="36" borderId="22" applyNumberFormat="0" applyAlignment="0" applyProtection="0">
      <alignment vertical="center"/>
    </xf>
    <xf numFmtId="0" fontId="44" fillId="38" borderId="22" applyNumberFormat="0" applyAlignment="0" applyProtection="0">
      <alignment vertical="center"/>
    </xf>
    <xf numFmtId="0" fontId="75" fillId="36" borderId="22" applyNumberFormat="0" applyAlignment="0" applyProtection="0">
      <alignment vertical="center"/>
    </xf>
    <xf numFmtId="0" fontId="75" fillId="36" borderId="22" applyNumberFormat="0" applyAlignment="0" applyProtection="0">
      <alignment vertical="center"/>
    </xf>
    <xf numFmtId="0" fontId="76" fillId="36" borderId="22" applyNumberFormat="0" applyAlignment="0" applyProtection="0">
      <alignment vertical="center"/>
    </xf>
    <xf numFmtId="194" fontId="3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95" fontId="20" fillId="0" borderId="0"/>
    <xf numFmtId="195" fontId="3" fillId="0" borderId="0"/>
    <xf numFmtId="195" fontId="20" fillId="0" borderId="0"/>
    <xf numFmtId="195" fontId="3" fillId="0" borderId="0"/>
    <xf numFmtId="195" fontId="20" fillId="0" borderId="0"/>
    <xf numFmtId="195" fontId="3" fillId="0" borderId="0"/>
    <xf numFmtId="195" fontId="20" fillId="0" borderId="0"/>
    <xf numFmtId="195" fontId="3" fillId="0" borderId="0"/>
    <xf numFmtId="195" fontId="20" fillId="0" borderId="0"/>
    <xf numFmtId="195" fontId="3" fillId="0" borderId="0"/>
    <xf numFmtId="195" fontId="20" fillId="0" borderId="0"/>
    <xf numFmtId="195" fontId="3" fillId="0" borderId="0"/>
    <xf numFmtId="195" fontId="20" fillId="0" borderId="0"/>
    <xf numFmtId="195" fontId="3" fillId="0" borderId="0"/>
    <xf numFmtId="195" fontId="20" fillId="0" borderId="0"/>
    <xf numFmtId="195" fontId="3" fillId="0" borderId="0"/>
    <xf numFmtId="195" fontId="20" fillId="0" borderId="0"/>
    <xf numFmtId="195" fontId="3" fillId="0" borderId="0"/>
    <xf numFmtId="195" fontId="20" fillId="0" borderId="0"/>
    <xf numFmtId="195" fontId="3" fillId="0" borderId="0"/>
    <xf numFmtId="195" fontId="20" fillId="0" borderId="0"/>
    <xf numFmtId="195" fontId="3" fillId="0" borderId="0"/>
    <xf numFmtId="0" fontId="7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80" fillId="0" borderId="0">
      <protection locked="0"/>
    </xf>
    <xf numFmtId="0" fontId="80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40" fontId="82" fillId="0" borderId="0" applyFont="0" applyFill="0" applyBorder="0" applyAlignment="0" applyProtection="0"/>
    <xf numFmtId="38" fontId="82" fillId="0" borderId="0" applyFont="0" applyFill="0" applyBorder="0" applyAlignment="0" applyProtection="0"/>
    <xf numFmtId="0" fontId="47" fillId="42" borderId="31" applyNumberFormat="0" applyFont="0" applyAlignment="0" applyProtection="0">
      <alignment vertical="center"/>
    </xf>
    <xf numFmtId="0" fontId="25" fillId="42" borderId="31" applyNumberFormat="0" applyFont="0" applyAlignment="0" applyProtection="0">
      <alignment vertical="center"/>
    </xf>
    <xf numFmtId="0" fontId="47" fillId="40" borderId="31" applyNumberFormat="0" applyFont="0" applyAlignment="0" applyProtection="0">
      <alignment vertical="center"/>
    </xf>
    <xf numFmtId="0" fontId="47" fillId="42" borderId="31" applyNumberFormat="0" applyFont="0" applyAlignment="0" applyProtection="0">
      <alignment vertical="center"/>
    </xf>
    <xf numFmtId="0" fontId="3" fillId="42" borderId="31" applyNumberFormat="0" applyFont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>
      <alignment vertical="center"/>
    </xf>
    <xf numFmtId="9" fontId="4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4" fillId="41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6" fillId="0" borderId="0">
      <alignment horizontal="center" vertical="center"/>
    </xf>
    <xf numFmtId="0" fontId="87" fillId="0" borderId="0">
      <alignment horizontal="center" vertical="center"/>
    </xf>
    <xf numFmtId="0" fontId="88" fillId="0" borderId="0"/>
    <xf numFmtId="0" fontId="8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37" borderId="23" applyNumberFormat="0" applyAlignment="0" applyProtection="0">
      <alignment vertical="center"/>
    </xf>
    <xf numFmtId="0" fontId="46" fillId="37" borderId="23" applyNumberFormat="0" applyAlignment="0" applyProtection="0">
      <alignment vertical="center"/>
    </xf>
    <xf numFmtId="0" fontId="46" fillId="50" borderId="23" applyNumberFormat="0" applyAlignment="0" applyProtection="0">
      <alignment vertical="center"/>
    </xf>
    <xf numFmtId="0" fontId="91" fillId="37" borderId="23" applyNumberFormat="0" applyAlignment="0" applyProtection="0">
      <alignment vertical="center"/>
    </xf>
    <xf numFmtId="0" fontId="91" fillId="37" borderId="23" applyNumberFormat="0" applyAlignment="0" applyProtection="0">
      <alignment vertical="center"/>
    </xf>
    <xf numFmtId="0" fontId="92" fillId="37" borderId="23" applyNumberFormat="0" applyAlignment="0" applyProtection="0">
      <alignment vertical="center"/>
    </xf>
    <xf numFmtId="196" fontId="24" fillId="0" borderId="0">
      <alignment vertical="center"/>
    </xf>
    <xf numFmtId="41" fontId="47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1" fontId="93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3" fillId="0" borderId="0" applyProtection="0"/>
    <xf numFmtId="41" fontId="25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/>
    <xf numFmtId="41" fontId="94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41" fontId="47" fillId="0" borderId="0" applyFont="0" applyFill="0" applyBorder="0" applyAlignment="0" applyProtection="0"/>
    <xf numFmtId="182" fontId="3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/>
    <xf numFmtId="41" fontId="94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0" fontId="24" fillId="0" borderId="0"/>
    <xf numFmtId="0" fontId="19" fillId="0" borderId="0" applyFont="0" applyFill="0" applyBorder="0" applyAlignment="0" applyProtection="0"/>
    <xf numFmtId="0" fontId="21" fillId="0" borderId="0"/>
    <xf numFmtId="0" fontId="24" fillId="0" borderId="0"/>
    <xf numFmtId="0" fontId="21" fillId="0" borderId="0"/>
    <xf numFmtId="0" fontId="9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95" fillId="0" borderId="30" applyNumberFormat="0" applyFill="0" applyAlignment="0" applyProtection="0">
      <alignment vertical="center"/>
    </xf>
    <xf numFmtId="0" fontId="95" fillId="0" borderId="30" applyNumberFormat="0" applyFill="0" applyAlignment="0" applyProtection="0">
      <alignment vertical="center"/>
    </xf>
    <xf numFmtId="0" fontId="96" fillId="0" borderId="30" applyNumberFormat="0" applyFill="0" applyAlignment="0" applyProtection="0">
      <alignment vertical="center"/>
    </xf>
    <xf numFmtId="0" fontId="97" fillId="0" borderId="35" applyNumberFormat="0" applyFill="0" applyAlignment="0" applyProtection="0">
      <alignment vertical="center"/>
    </xf>
    <xf numFmtId="0" fontId="71" fillId="0" borderId="35" applyNumberFormat="0" applyFill="0" applyAlignment="0" applyProtection="0">
      <alignment vertical="center"/>
    </xf>
    <xf numFmtId="0" fontId="97" fillId="0" borderId="35" applyNumberFormat="0" applyFill="0" applyAlignment="0" applyProtection="0">
      <alignment vertical="center"/>
    </xf>
    <xf numFmtId="0" fontId="97" fillId="0" borderId="35" applyNumberFormat="0" applyFill="0" applyAlignment="0" applyProtection="0">
      <alignment vertical="center"/>
    </xf>
    <xf numFmtId="0" fontId="98" fillId="0" borderId="35" applyNumberFormat="0" applyFill="0" applyAlignment="0" applyProtection="0">
      <alignment vertical="center"/>
    </xf>
    <xf numFmtId="41" fontId="47" fillId="0" borderId="0" applyFont="0" applyFill="0" applyBorder="0" applyAlignment="0" applyProtection="0"/>
    <xf numFmtId="0" fontId="99" fillId="8" borderId="22" applyNumberFormat="0" applyAlignment="0" applyProtection="0">
      <alignment vertical="center"/>
    </xf>
    <xf numFmtId="0" fontId="64" fillId="8" borderId="22" applyNumberFormat="0" applyAlignment="0" applyProtection="0">
      <alignment vertical="center"/>
    </xf>
    <xf numFmtId="0" fontId="64" fillId="14" borderId="22" applyNumberFormat="0" applyAlignment="0" applyProtection="0">
      <alignment vertical="center"/>
    </xf>
    <xf numFmtId="0" fontId="99" fillId="8" borderId="22" applyNumberFormat="0" applyAlignment="0" applyProtection="0">
      <alignment vertical="center"/>
    </xf>
    <xf numFmtId="0" fontId="99" fillId="8" borderId="22" applyNumberFormat="0" applyAlignment="0" applyProtection="0">
      <alignment vertical="center"/>
    </xf>
    <xf numFmtId="0" fontId="100" fillId="8" borderId="22" applyNumberFormat="0" applyAlignment="0" applyProtection="0">
      <alignment vertical="center"/>
    </xf>
    <xf numFmtId="4" fontId="80" fillId="0" borderId="0">
      <protection locked="0"/>
    </xf>
    <xf numFmtId="197" fontId="3" fillId="0" borderId="0">
      <protection locked="0"/>
    </xf>
    <xf numFmtId="0" fontId="101" fillId="0" borderId="0">
      <alignment vertical="center"/>
    </xf>
    <xf numFmtId="0" fontId="102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102" fillId="0" borderId="26" applyNumberFormat="0" applyFill="0" applyAlignment="0" applyProtection="0">
      <alignment vertical="center"/>
    </xf>
    <xf numFmtId="0" fontId="102" fillId="0" borderId="26" applyNumberFormat="0" applyFill="0" applyAlignment="0" applyProtection="0">
      <alignment vertical="center"/>
    </xf>
    <xf numFmtId="0" fontId="103" fillId="0" borderId="26" applyNumberFormat="0" applyFill="0" applyAlignment="0" applyProtection="0">
      <alignment vertical="center"/>
    </xf>
    <xf numFmtId="0" fontId="104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104" fillId="0" borderId="27" applyNumberFormat="0" applyFill="0" applyAlignment="0" applyProtection="0">
      <alignment vertical="center"/>
    </xf>
    <xf numFmtId="0" fontId="104" fillId="0" borderId="27" applyNumberFormat="0" applyFill="0" applyAlignment="0" applyProtection="0">
      <alignment vertical="center"/>
    </xf>
    <xf numFmtId="0" fontId="105" fillId="0" borderId="27" applyNumberFormat="0" applyFill="0" applyAlignment="0" applyProtection="0">
      <alignment vertical="center"/>
    </xf>
    <xf numFmtId="0" fontId="106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106" fillId="0" borderId="28" applyNumberFormat="0" applyFill="0" applyAlignment="0" applyProtection="0">
      <alignment vertical="center"/>
    </xf>
    <xf numFmtId="0" fontId="106" fillId="0" borderId="28" applyNumberFormat="0" applyFill="0" applyAlignment="0" applyProtection="0">
      <alignment vertical="center"/>
    </xf>
    <xf numFmtId="0" fontId="107" fillId="0" borderId="28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20" fillId="0" borderId="0"/>
    <xf numFmtId="0" fontId="3" fillId="0" borderId="0"/>
    <xf numFmtId="0" fontId="20" fillId="0" borderId="0"/>
    <xf numFmtId="0" fontId="110" fillId="36" borderId="32" applyNumberFormat="0" applyAlignment="0" applyProtection="0">
      <alignment vertical="center"/>
    </xf>
    <xf numFmtId="0" fontId="68" fillId="36" borderId="32" applyNumberFormat="0" applyAlignment="0" applyProtection="0">
      <alignment vertical="center"/>
    </xf>
    <xf numFmtId="0" fontId="68" fillId="38" borderId="32" applyNumberFormat="0" applyAlignment="0" applyProtection="0">
      <alignment vertical="center"/>
    </xf>
    <xf numFmtId="0" fontId="110" fillId="36" borderId="32" applyNumberFormat="0" applyAlignment="0" applyProtection="0">
      <alignment vertical="center"/>
    </xf>
    <xf numFmtId="0" fontId="110" fillId="36" borderId="32" applyNumberFormat="0" applyAlignment="0" applyProtection="0">
      <alignment vertical="center"/>
    </xf>
    <xf numFmtId="0" fontId="111" fillId="36" borderId="32" applyNumberFormat="0" applyAlignment="0" applyProtection="0">
      <alignment vertical="center"/>
    </xf>
    <xf numFmtId="0" fontId="3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12" fillId="0" borderId="0"/>
    <xf numFmtId="0" fontId="113" fillId="0" borderId="0">
      <alignment vertical="center"/>
    </xf>
    <xf numFmtId="42" fontId="47" fillId="0" borderId="0" applyFont="0" applyFill="0" applyBorder="0" applyAlignment="0" applyProtection="0"/>
    <xf numFmtId="0" fontId="3" fillId="0" borderId="0" applyFont="0" applyFill="0" applyBorder="0" applyAlignment="0" applyProtection="0"/>
    <xf numFmtId="198" fontId="3" fillId="0" borderId="0">
      <protection locked="0"/>
    </xf>
    <xf numFmtId="199" fontId="21" fillId="43" borderId="0">
      <alignment vertical="center"/>
    </xf>
    <xf numFmtId="193" fontId="24" fillId="0" borderId="21">
      <alignment vertical="center"/>
    </xf>
    <xf numFmtId="0" fontId="47" fillId="0" borderId="0">
      <alignment vertical="center"/>
    </xf>
    <xf numFmtId="0" fontId="25" fillId="0" borderId="0">
      <alignment vertical="center"/>
    </xf>
    <xf numFmtId="0" fontId="47" fillId="0" borderId="0">
      <alignment vertical="center"/>
    </xf>
    <xf numFmtId="0" fontId="9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94" fillId="0" borderId="0">
      <alignment vertical="center"/>
    </xf>
    <xf numFmtId="0" fontId="47" fillId="0" borderId="0">
      <alignment vertical="center"/>
    </xf>
    <xf numFmtId="0" fontId="25" fillId="0" borderId="0">
      <alignment vertical="center"/>
    </xf>
    <xf numFmtId="0" fontId="3" fillId="0" borderId="0"/>
    <xf numFmtId="0" fontId="94" fillId="0" borderId="0">
      <alignment vertical="center"/>
    </xf>
    <xf numFmtId="0" fontId="3" fillId="0" borderId="0"/>
    <xf numFmtId="0" fontId="94" fillId="0" borderId="0">
      <alignment vertical="center"/>
    </xf>
    <xf numFmtId="0" fontId="94" fillId="0" borderId="0">
      <alignment vertical="center"/>
    </xf>
    <xf numFmtId="0" fontId="47" fillId="0" borderId="0">
      <alignment vertical="center"/>
    </xf>
    <xf numFmtId="0" fontId="3" fillId="0" borderId="0"/>
    <xf numFmtId="0" fontId="94" fillId="0" borderId="0">
      <alignment vertical="center"/>
    </xf>
    <xf numFmtId="0" fontId="3" fillId="0" borderId="0"/>
    <xf numFmtId="0" fontId="25" fillId="0" borderId="0">
      <alignment vertical="center"/>
    </xf>
    <xf numFmtId="0" fontId="3" fillId="0" borderId="0"/>
    <xf numFmtId="0" fontId="94" fillId="0" borderId="0">
      <alignment vertical="center"/>
    </xf>
    <xf numFmtId="0" fontId="3" fillId="0" borderId="0"/>
    <xf numFmtId="0" fontId="25" fillId="0" borderId="0">
      <alignment vertical="center"/>
    </xf>
    <xf numFmtId="0" fontId="114" fillId="0" borderId="0">
      <alignment vertical="center"/>
    </xf>
    <xf numFmtId="0" fontId="94" fillId="0" borderId="0">
      <alignment vertical="center"/>
    </xf>
    <xf numFmtId="0" fontId="114" fillId="0" borderId="0">
      <alignment vertical="center"/>
    </xf>
    <xf numFmtId="0" fontId="47" fillId="0" borderId="0">
      <alignment vertical="center"/>
    </xf>
    <xf numFmtId="0" fontId="3" fillId="0" borderId="0"/>
    <xf numFmtId="0" fontId="94" fillId="0" borderId="0">
      <alignment vertical="center"/>
    </xf>
    <xf numFmtId="0" fontId="3" fillId="0" borderId="0"/>
    <xf numFmtId="0" fontId="47" fillId="0" borderId="0">
      <alignment vertical="center"/>
    </xf>
    <xf numFmtId="0" fontId="3" fillId="0" borderId="0"/>
    <xf numFmtId="0" fontId="24" fillId="0" borderId="0"/>
    <xf numFmtId="0" fontId="24" fillId="0" borderId="0"/>
    <xf numFmtId="0" fontId="47" fillId="0" borderId="0">
      <alignment vertical="center"/>
    </xf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4" fillId="0" borderId="0">
      <alignment vertical="center"/>
    </xf>
    <xf numFmtId="0" fontId="3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>
      <alignment vertical="center"/>
    </xf>
    <xf numFmtId="0" fontId="3" fillId="0" borderId="0" applyProtection="0"/>
    <xf numFmtId="0" fontId="93" fillId="0" borderId="0"/>
    <xf numFmtId="0" fontId="47" fillId="0" borderId="0"/>
    <xf numFmtId="0" fontId="20" fillId="0" borderId="0"/>
    <xf numFmtId="0" fontId="47" fillId="0" borderId="0">
      <alignment vertical="center"/>
    </xf>
    <xf numFmtId="0" fontId="3" fillId="0" borderId="0" applyProtection="0"/>
    <xf numFmtId="0" fontId="3" fillId="0" borderId="0"/>
    <xf numFmtId="0" fontId="47" fillId="0" borderId="0"/>
    <xf numFmtId="0" fontId="25" fillId="0" borderId="0">
      <alignment vertical="center"/>
    </xf>
    <xf numFmtId="0" fontId="94" fillId="0" borderId="0">
      <alignment vertical="center"/>
    </xf>
    <xf numFmtId="0" fontId="47" fillId="0" borderId="0">
      <alignment vertical="center"/>
    </xf>
    <xf numFmtId="0" fontId="47" fillId="0" borderId="0"/>
    <xf numFmtId="0" fontId="25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4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4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4" fillId="0" borderId="0">
      <alignment vertical="center"/>
    </xf>
    <xf numFmtId="0" fontId="47" fillId="0" borderId="0"/>
    <xf numFmtId="0" fontId="94" fillId="0" borderId="0">
      <alignment vertical="center"/>
    </xf>
    <xf numFmtId="0" fontId="47" fillId="0" borderId="0">
      <alignment vertical="center"/>
    </xf>
    <xf numFmtId="0" fontId="3" fillId="0" borderId="0"/>
    <xf numFmtId="0" fontId="94" fillId="0" borderId="0">
      <alignment vertical="center"/>
    </xf>
    <xf numFmtId="0" fontId="24" fillId="0" borderId="0"/>
    <xf numFmtId="0" fontId="3" fillId="0" borderId="0"/>
    <xf numFmtId="0" fontId="24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94" fillId="0" borderId="0">
      <alignment vertical="center"/>
    </xf>
    <xf numFmtId="0" fontId="47" fillId="0" borderId="0">
      <alignment vertical="center"/>
    </xf>
    <xf numFmtId="0" fontId="115" fillId="0" borderId="0"/>
    <xf numFmtId="0" fontId="3" fillId="0" borderId="0"/>
    <xf numFmtId="0" fontId="94" fillId="0" borderId="0">
      <alignment vertical="center"/>
    </xf>
    <xf numFmtId="0" fontId="3" fillId="0" borderId="0"/>
    <xf numFmtId="0" fontId="47" fillId="0" borderId="0"/>
    <xf numFmtId="0" fontId="47" fillId="0" borderId="0"/>
    <xf numFmtId="0" fontId="94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47" fillId="0" borderId="0">
      <alignment vertical="center"/>
    </xf>
    <xf numFmtId="0" fontId="3" fillId="0" borderId="0"/>
    <xf numFmtId="0" fontId="94" fillId="0" borderId="0">
      <alignment vertical="center"/>
    </xf>
    <xf numFmtId="0" fontId="3" fillId="0" borderId="0"/>
    <xf numFmtId="0" fontId="94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7" fillId="0" borderId="0">
      <alignment vertical="center"/>
    </xf>
    <xf numFmtId="0" fontId="25" fillId="0" borderId="0">
      <alignment vertical="center"/>
    </xf>
    <xf numFmtId="0" fontId="3" fillId="0" borderId="0"/>
    <xf numFmtId="0" fontId="25" fillId="0" borderId="0">
      <alignment vertical="center"/>
    </xf>
    <xf numFmtId="0" fontId="9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47" fillId="0" borderId="0">
      <alignment vertical="center"/>
    </xf>
    <xf numFmtId="0" fontId="3" fillId="0" borderId="0"/>
    <xf numFmtId="0" fontId="94" fillId="0" borderId="0">
      <alignment vertical="center"/>
    </xf>
    <xf numFmtId="0" fontId="3" fillId="0" borderId="0"/>
    <xf numFmtId="0" fontId="116" fillId="0" borderId="0">
      <alignment vertical="center"/>
    </xf>
    <xf numFmtId="0" fontId="3" fillId="0" borderId="0"/>
    <xf numFmtId="0" fontId="116" fillId="0" borderId="0">
      <alignment vertical="center"/>
    </xf>
    <xf numFmtId="0" fontId="116" fillId="0" borderId="0">
      <alignment vertical="center"/>
    </xf>
    <xf numFmtId="0" fontId="2" fillId="0" borderId="0">
      <alignment vertical="center"/>
    </xf>
    <xf numFmtId="0" fontId="94" fillId="0" borderId="0">
      <alignment vertical="center"/>
    </xf>
    <xf numFmtId="0" fontId="47" fillId="0" borderId="0">
      <alignment vertical="center"/>
    </xf>
    <xf numFmtId="0" fontId="3" fillId="0" borderId="0"/>
    <xf numFmtId="0" fontId="94" fillId="0" borderId="0">
      <alignment vertical="center"/>
    </xf>
    <xf numFmtId="0" fontId="3" fillId="0" borderId="0"/>
    <xf numFmtId="0" fontId="9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47" fillId="0" borderId="0">
      <alignment vertical="center"/>
    </xf>
    <xf numFmtId="0" fontId="3" fillId="0" borderId="0"/>
    <xf numFmtId="0" fontId="94" fillId="0" borderId="0">
      <alignment vertical="center"/>
    </xf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47" fillId="0" borderId="0">
      <alignment vertical="center"/>
    </xf>
    <xf numFmtId="0" fontId="47" fillId="0" borderId="0"/>
    <xf numFmtId="0" fontId="3" fillId="0" borderId="0"/>
    <xf numFmtId="0" fontId="3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80" fillId="0" borderId="34">
      <protection locked="0"/>
    </xf>
    <xf numFmtId="200" fontId="3" fillId="0" borderId="0">
      <protection locked="0"/>
    </xf>
    <xf numFmtId="201" fontId="3" fillId="0" borderId="0">
      <protection locked="0"/>
    </xf>
    <xf numFmtId="41" fontId="4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41" fontId="47" fillId="0" borderId="0" applyFont="0" applyFill="0" applyBorder="0" applyAlignment="0" applyProtection="0"/>
    <xf numFmtId="0" fontId="47" fillId="0" borderId="0">
      <alignment vertical="center"/>
    </xf>
    <xf numFmtId="0" fontId="3" fillId="0" borderId="0" applyProtection="0"/>
    <xf numFmtId="0" fontId="3" fillId="0" borderId="0" applyFont="0" applyFill="0" applyBorder="0" applyAlignment="0" applyProtection="0"/>
    <xf numFmtId="0" fontId="94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49" fontId="18" fillId="0" borderId="20">
      <alignment horizontal="center" vertical="center"/>
    </xf>
    <xf numFmtId="0" fontId="20" fillId="0" borderId="0"/>
    <xf numFmtId="0" fontId="20" fillId="0" borderId="0"/>
    <xf numFmtId="0" fontId="23" fillId="0" borderId="0"/>
    <xf numFmtId="0" fontId="23" fillId="0" borderId="0"/>
    <xf numFmtId="0" fontId="25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0" borderId="0"/>
    <xf numFmtId="0" fontId="48" fillId="0" borderId="0"/>
    <xf numFmtId="0" fontId="24" fillId="0" borderId="0" applyFont="0" applyFill="0" applyBorder="0" applyAlignment="0" applyProtection="0"/>
    <xf numFmtId="0" fontId="50" fillId="0" borderId="0" applyFill="0" applyBorder="0" applyAlignment="0" applyProtection="0"/>
    <xf numFmtId="0" fontId="24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50" fillId="0" borderId="0" applyFill="0" applyBorder="0" applyAlignment="0" applyProtection="0"/>
    <xf numFmtId="2" fontId="24" fillId="0" borderId="0" applyFont="0" applyFill="0" applyBorder="0" applyAlignment="0" applyProtection="0"/>
    <xf numFmtId="38" fontId="53" fillId="39" borderId="0" applyNumberFormat="0" applyBorder="0" applyAlignment="0" applyProtection="0"/>
    <xf numFmtId="38" fontId="54" fillId="38" borderId="0" applyNumberFormat="0" applyBorder="0" applyAlignment="0" applyProtection="0"/>
    <xf numFmtId="38" fontId="53" fillId="39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25">
      <alignment horizontal="left" vertical="center"/>
    </xf>
    <xf numFmtId="0" fontId="6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0" fontId="53" fillId="39" borderId="29" applyNumberFormat="0" applyBorder="0" applyAlignment="0" applyProtection="0"/>
    <xf numFmtId="10" fontId="54" fillId="40" borderId="29" applyNumberFormat="0" applyBorder="0" applyAlignment="0" applyProtection="0"/>
    <xf numFmtId="10" fontId="53" fillId="39" borderId="29" applyNumberFormat="0" applyBorder="0" applyAlignment="0" applyProtection="0"/>
    <xf numFmtId="192" fontId="47" fillId="0" borderId="0"/>
    <xf numFmtId="0" fontId="3" fillId="0" borderId="0"/>
    <xf numFmtId="10" fontId="21" fillId="0" borderId="0" applyFont="0" applyFill="0" applyBorder="0" applyAlignment="0" applyProtection="0"/>
    <xf numFmtId="0" fontId="24" fillId="0" borderId="34" applyNumberFormat="0" applyFont="0" applyFill="0" applyAlignment="0" applyProtection="0"/>
    <xf numFmtId="0" fontId="50" fillId="0" borderId="33" applyNumberFormat="0" applyFill="0" applyAlignment="0" applyProtection="0"/>
    <xf numFmtId="0" fontId="24" fillId="0" borderId="34" applyNumberFormat="0" applyFont="0" applyFill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38" borderId="22" applyNumberFormat="0" applyAlignment="0" applyProtection="0">
      <alignment vertical="center"/>
    </xf>
    <xf numFmtId="0" fontId="75" fillId="38" borderId="22" applyNumberFormat="0" applyAlignment="0" applyProtection="0">
      <alignment vertical="center"/>
    </xf>
    <xf numFmtId="0" fontId="44" fillId="36" borderId="22" applyNumberFormat="0" applyAlignment="0" applyProtection="0">
      <alignment vertical="center"/>
    </xf>
    <xf numFmtId="0" fontId="78" fillId="10" borderId="0" applyNumberFormat="0" applyBorder="0" applyAlignment="0" applyProtection="0">
      <alignment vertical="center"/>
    </xf>
    <xf numFmtId="0" fontId="7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7" fillId="42" borderId="3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1" fillId="50" borderId="23" applyNumberFormat="0" applyAlignment="0" applyProtection="0">
      <alignment vertical="center"/>
    </xf>
    <xf numFmtId="0" fontId="91" fillId="50" borderId="23" applyNumberFormat="0" applyAlignment="0" applyProtection="0">
      <alignment vertical="center"/>
    </xf>
    <xf numFmtId="0" fontId="46" fillId="37" borderId="23" applyNumberFormat="0" applyAlignment="0" applyProtection="0">
      <alignment vertical="center"/>
    </xf>
    <xf numFmtId="0" fontId="3" fillId="0" borderId="0" applyProtection="0"/>
    <xf numFmtId="41" fontId="47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1" fontId="47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 applyProtection="0"/>
    <xf numFmtId="0" fontId="3" fillId="0" borderId="0" applyProtection="0"/>
    <xf numFmtId="41" fontId="1" fillId="0" borderId="0" applyFont="0" applyFill="0" applyBorder="0" applyAlignment="0" applyProtection="0">
      <alignment vertical="center"/>
    </xf>
    <xf numFmtId="0" fontId="3" fillId="0" borderId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1" fillId="0" borderId="0"/>
    <xf numFmtId="0" fontId="19" fillId="0" borderId="0" applyFont="0" applyFill="0" applyBorder="0" applyAlignment="0" applyProtection="0"/>
    <xf numFmtId="0" fontId="65" fillId="0" borderId="30" applyNumberFormat="0" applyFill="0" applyAlignment="0" applyProtection="0">
      <alignment vertical="center"/>
    </xf>
    <xf numFmtId="0" fontId="71" fillId="0" borderId="35" applyNumberFormat="0" applyFill="0" applyAlignment="0" applyProtection="0">
      <alignment vertical="center"/>
    </xf>
    <xf numFmtId="0" fontId="99" fillId="14" borderId="22" applyNumberFormat="0" applyAlignment="0" applyProtection="0">
      <alignment vertical="center"/>
    </xf>
    <xf numFmtId="0" fontId="99" fillId="14" borderId="22" applyNumberFormat="0" applyAlignment="0" applyProtection="0">
      <alignment vertical="center"/>
    </xf>
    <xf numFmtId="0" fontId="64" fillId="8" borderId="22" applyNumberFormat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8" fillId="11" borderId="0" applyNumberFormat="0" applyBorder="0" applyAlignment="0" applyProtection="0">
      <alignment vertical="center"/>
    </xf>
    <xf numFmtId="0" fontId="108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0" borderId="0"/>
    <xf numFmtId="0" fontId="110" fillId="38" borderId="32" applyNumberFormat="0" applyAlignment="0" applyProtection="0">
      <alignment vertical="center"/>
    </xf>
    <xf numFmtId="0" fontId="110" fillId="38" borderId="32" applyNumberFormat="0" applyAlignment="0" applyProtection="0">
      <alignment vertical="center"/>
    </xf>
    <xf numFmtId="0" fontId="68" fillId="36" borderId="32" applyNumberFormat="0" applyAlignment="0" applyProtection="0">
      <alignment vertical="center"/>
    </xf>
    <xf numFmtId="41" fontId="47" fillId="0" borderId="0" applyFont="0" applyFill="0" applyBorder="0" applyAlignment="0" applyProtection="0"/>
    <xf numFmtId="41" fontId="3" fillId="0" borderId="0" applyFont="0" applyFill="0" applyBorder="0" applyAlignment="0" applyProtection="0"/>
    <xf numFmtId="198" fontId="3" fillId="0" borderId="0">
      <protection locked="0"/>
    </xf>
    <xf numFmtId="198" fontId="3" fillId="0" borderId="0">
      <protection locked="0"/>
    </xf>
    <xf numFmtId="0" fontId="3" fillId="0" borderId="0" applyBorder="0"/>
    <xf numFmtId="0" fontId="47" fillId="0" borderId="0">
      <alignment vertical="center"/>
    </xf>
    <xf numFmtId="0" fontId="3" fillId="0" borderId="0"/>
    <xf numFmtId="0" fontId="175" fillId="0" borderId="0"/>
    <xf numFmtId="0" fontId="47" fillId="0" borderId="0"/>
    <xf numFmtId="0" fontId="3" fillId="0" borderId="0" applyProtection="0"/>
    <xf numFmtId="0" fontId="3" fillId="0" borderId="0"/>
    <xf numFmtId="0" fontId="3" fillId="0" borderId="0"/>
    <xf numFmtId="0" fontId="94" fillId="0" borderId="0">
      <alignment vertical="center"/>
    </xf>
    <xf numFmtId="0" fontId="94" fillId="0" borderId="0">
      <alignment vertical="center"/>
    </xf>
    <xf numFmtId="0" fontId="3" fillId="0" borderId="0" applyBorder="0"/>
    <xf numFmtId="0" fontId="3" fillId="0" borderId="0" applyBorder="0"/>
    <xf numFmtId="0" fontId="3" fillId="0" borderId="0"/>
    <xf numFmtId="0" fontId="3" fillId="0" borderId="0"/>
    <xf numFmtId="0" fontId="115" fillId="0" borderId="0"/>
    <xf numFmtId="0" fontId="47" fillId="0" borderId="0"/>
    <xf numFmtId="0" fontId="3" fillId="0" borderId="0" applyBorder="0"/>
    <xf numFmtId="0" fontId="3" fillId="0" borderId="0" applyBorder="0"/>
    <xf numFmtId="0" fontId="1" fillId="0" borderId="0">
      <alignment vertical="center"/>
    </xf>
    <xf numFmtId="0" fontId="3" fillId="0" borderId="0" applyBorder="0"/>
    <xf numFmtId="0" fontId="3" fillId="0" borderId="0" applyBorder="0"/>
    <xf numFmtId="0" fontId="3" fillId="0" borderId="0" applyBorder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 applyBorder="0"/>
    <xf numFmtId="0" fontId="1" fillId="0" borderId="0">
      <alignment vertical="center"/>
    </xf>
  </cellStyleXfs>
  <cellXfs count="1257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centerContinuous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177" fontId="11" fillId="0" borderId="12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77" fontId="11" fillId="0" borderId="13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Continuous" wrapText="1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1" fontId="11" fillId="0" borderId="16" xfId="0" applyNumberFormat="1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176" fontId="13" fillId="0" borderId="16" xfId="0" applyNumberFormat="1" applyFont="1" applyFill="1" applyBorder="1" applyAlignment="1">
      <alignment horizontal="center" wrapText="1"/>
    </xf>
    <xf numFmtId="1" fontId="11" fillId="0" borderId="14" xfId="0" applyNumberFormat="1" applyFont="1" applyFill="1" applyBorder="1" applyAlignment="1">
      <alignment horizontal="center" wrapText="1"/>
    </xf>
    <xf numFmtId="177" fontId="11" fillId="0" borderId="16" xfId="0" applyNumberFormat="1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 vertical="center"/>
    </xf>
    <xf numFmtId="178" fontId="13" fillId="0" borderId="6" xfId="0" applyNumberFormat="1" applyFont="1" applyFill="1" applyBorder="1" applyAlignment="1">
      <alignment horizontal="right" vertical="center"/>
    </xf>
    <xf numFmtId="178" fontId="13" fillId="0" borderId="0" xfId="0" applyNumberFormat="1" applyFont="1" applyFill="1" applyBorder="1" applyAlignment="1">
      <alignment horizontal="right" vertical="center"/>
    </xf>
    <xf numFmtId="178" fontId="13" fillId="0" borderId="10" xfId="0" applyNumberFormat="1" applyFont="1" applyFill="1" applyBorder="1" applyAlignment="1">
      <alignment horizontal="right" vertical="center"/>
    </xf>
    <xf numFmtId="179" fontId="13" fillId="0" borderId="0" xfId="0" applyNumberFormat="1" applyFont="1" applyFill="1" applyBorder="1" applyAlignment="1">
      <alignment horizontal="right" vertical="center"/>
    </xf>
    <xf numFmtId="180" fontId="13" fillId="0" borderId="9" xfId="1" applyNumberFormat="1" applyFont="1" applyFill="1" applyBorder="1" applyAlignment="1">
      <alignment horizontal="right" vertical="center"/>
    </xf>
    <xf numFmtId="178" fontId="13" fillId="0" borderId="6" xfId="0" quotePrefix="1" applyNumberFormat="1" applyFont="1" applyFill="1" applyBorder="1" applyAlignment="1">
      <alignment horizontal="right" vertical="center"/>
    </xf>
    <xf numFmtId="178" fontId="13" fillId="0" borderId="0" xfId="0" quotePrefix="1" applyNumberFormat="1" applyFont="1" applyFill="1" applyBorder="1" applyAlignment="1">
      <alignment horizontal="right" vertical="center"/>
    </xf>
    <xf numFmtId="180" fontId="13" fillId="0" borderId="12" xfId="1" applyNumberFormat="1" applyFont="1" applyFill="1" applyBorder="1" applyAlignment="1">
      <alignment horizontal="right" vertical="center"/>
    </xf>
    <xf numFmtId="181" fontId="13" fillId="0" borderId="0" xfId="0" applyNumberFormat="1" applyFont="1" applyFill="1" applyBorder="1" applyAlignment="1">
      <alignment horizontal="right" vertical="center"/>
    </xf>
    <xf numFmtId="0" fontId="11" fillId="0" borderId="12" xfId="0" quotePrefix="1" applyFon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right" vertical="center"/>
    </xf>
    <xf numFmtId="0" fontId="14" fillId="0" borderId="18" xfId="0" quotePrefix="1" applyFont="1" applyFill="1" applyBorder="1" applyAlignment="1">
      <alignment horizontal="center" vertical="center"/>
    </xf>
    <xf numFmtId="178" fontId="15" fillId="0" borderId="19" xfId="0" applyNumberFormat="1" applyFont="1" applyFill="1" applyBorder="1" applyAlignment="1">
      <alignment horizontal="right" vertical="center"/>
    </xf>
    <xf numFmtId="181" fontId="15" fillId="0" borderId="19" xfId="0" applyNumberFormat="1" applyFont="1" applyFill="1" applyBorder="1" applyAlignment="1">
      <alignment horizontal="right" vertical="center"/>
    </xf>
    <xf numFmtId="180" fontId="15" fillId="0" borderId="19" xfId="0" applyNumberFormat="1" applyFont="1" applyFill="1" applyBorder="1" applyAlignment="1">
      <alignment horizontal="right" vertical="center"/>
    </xf>
    <xf numFmtId="179" fontId="15" fillId="0" borderId="19" xfId="0" applyNumberFormat="1" applyFont="1" applyFill="1" applyBorder="1" applyAlignment="1">
      <alignment horizontal="right" vertical="center"/>
    </xf>
    <xf numFmtId="180" fontId="15" fillId="0" borderId="18" xfId="1" applyNumberFormat="1" applyFont="1" applyFill="1" applyBorder="1" applyAlignment="1">
      <alignment horizontal="right" vertical="center"/>
    </xf>
    <xf numFmtId="0" fontId="14" fillId="0" borderId="19" xfId="0" quotePrefix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78" fontId="16" fillId="0" borderId="0" xfId="0" applyNumberFormat="1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18" fillId="0" borderId="0" xfId="689" applyFont="1" applyBorder="1" applyAlignment="1">
      <alignment horizontal="left" vertical="center"/>
    </xf>
    <xf numFmtId="0" fontId="118" fillId="0" borderId="0" xfId="689" applyFont="1" applyAlignment="1">
      <alignment horizontal="right" vertical="center"/>
    </xf>
    <xf numFmtId="0" fontId="118" fillId="0" borderId="0" xfId="689" applyFont="1" applyAlignment="1">
      <alignment vertical="center"/>
    </xf>
    <xf numFmtId="0" fontId="118" fillId="0" borderId="0" xfId="689" applyFont="1" applyBorder="1" applyAlignment="1">
      <alignment vertical="center"/>
    </xf>
    <xf numFmtId="202" fontId="118" fillId="0" borderId="0" xfId="689" applyNumberFormat="1" applyFont="1" applyAlignment="1">
      <alignment horizontal="center" vertical="center"/>
    </xf>
    <xf numFmtId="4" fontId="118" fillId="0" borderId="0" xfId="689" applyNumberFormat="1" applyFont="1" applyAlignment="1">
      <alignment vertical="center"/>
    </xf>
    <xf numFmtId="0" fontId="118" fillId="0" borderId="0" xfId="689" applyFont="1" applyBorder="1" applyAlignment="1">
      <alignment horizontal="right" vertical="center"/>
    </xf>
    <xf numFmtId="0" fontId="4" fillId="0" borderId="0" xfId="689" applyFont="1" applyBorder="1" applyAlignment="1">
      <alignment horizontal="left" vertical="center"/>
    </xf>
    <xf numFmtId="0" fontId="4" fillId="0" borderId="0" xfId="689" applyFont="1" applyAlignment="1">
      <alignment horizontal="right" vertical="center"/>
    </xf>
    <xf numFmtId="0" fontId="4" fillId="0" borderId="0" xfId="689" applyFont="1" applyAlignment="1">
      <alignment vertical="center"/>
    </xf>
    <xf numFmtId="0" fontId="4" fillId="0" borderId="0" xfId="689" applyFont="1" applyBorder="1" applyAlignment="1">
      <alignment vertical="center"/>
    </xf>
    <xf numFmtId="202" fontId="4" fillId="0" borderId="0" xfId="689" applyNumberFormat="1" applyFont="1" applyAlignment="1">
      <alignment horizontal="center" vertical="center"/>
    </xf>
    <xf numFmtId="4" fontId="4" fillId="0" borderId="0" xfId="689" applyNumberFormat="1" applyFont="1" applyAlignment="1">
      <alignment vertical="center"/>
    </xf>
    <xf numFmtId="0" fontId="4" fillId="0" borderId="0" xfId="689" applyFont="1" applyBorder="1" applyAlignment="1">
      <alignment horizontal="right" vertical="center"/>
    </xf>
    <xf numFmtId="0" fontId="101" fillId="0" borderId="0" xfId="689" applyFont="1" applyBorder="1" applyAlignment="1">
      <alignment horizontal="center" vertical="center"/>
    </xf>
    <xf numFmtId="0" fontId="101" fillId="0" borderId="0" xfId="689" applyFont="1" applyBorder="1" applyAlignment="1">
      <alignment vertical="center"/>
    </xf>
    <xf numFmtId="0" fontId="10" fillId="0" borderId="0" xfId="689" applyFont="1" applyBorder="1" applyAlignment="1">
      <alignment vertical="center"/>
    </xf>
    <xf numFmtId="0" fontId="120" fillId="0" borderId="0" xfId="689" applyFont="1" applyBorder="1" applyAlignment="1">
      <alignment horizontal="center" vertical="center"/>
    </xf>
    <xf numFmtId="0" fontId="120" fillId="0" borderId="0" xfId="689" applyFont="1" applyAlignment="1">
      <alignment horizontal="center" vertical="center"/>
    </xf>
    <xf numFmtId="0" fontId="120" fillId="0" borderId="0" xfId="689" applyFont="1" applyBorder="1" applyAlignment="1">
      <alignment vertical="center"/>
    </xf>
    <xf numFmtId="0" fontId="121" fillId="0" borderId="37" xfId="689" applyFont="1" applyBorder="1" applyAlignment="1">
      <alignment vertical="center"/>
    </xf>
    <xf numFmtId="0" fontId="10" fillId="0" borderId="37" xfId="689" applyFont="1" applyBorder="1" applyAlignment="1">
      <alignment horizontal="right" vertical="center"/>
    </xf>
    <xf numFmtId="0" fontId="10" fillId="0" borderId="37" xfId="689" applyFont="1" applyBorder="1" applyAlignment="1">
      <alignment vertical="center"/>
    </xf>
    <xf numFmtId="202" fontId="10" fillId="0" borderId="37" xfId="689" applyNumberFormat="1" applyFont="1" applyBorder="1" applyAlignment="1">
      <alignment horizontal="center" vertical="center"/>
    </xf>
    <xf numFmtId="4" fontId="10" fillId="0" borderId="37" xfId="689" applyNumberFormat="1" applyFont="1" applyBorder="1" applyAlignment="1">
      <alignment vertical="center"/>
    </xf>
    <xf numFmtId="0" fontId="10" fillId="0" borderId="38" xfId="689" applyFont="1" applyBorder="1" applyAlignment="1">
      <alignment horizontal="center" vertical="center"/>
    </xf>
    <xf numFmtId="0" fontId="122" fillId="0" borderId="0" xfId="689" applyFont="1" applyBorder="1" applyAlignment="1">
      <alignment horizontal="centerContinuous" vertical="center"/>
    </xf>
    <xf numFmtId="0" fontId="122" fillId="0" borderId="39" xfId="689" applyFont="1" applyBorder="1" applyAlignment="1">
      <alignment horizontal="center" vertical="center"/>
    </xf>
    <xf numFmtId="0" fontId="10" fillId="0" borderId="0" xfId="689" applyFont="1" applyBorder="1" applyAlignment="1">
      <alignment horizontal="left" vertical="center"/>
    </xf>
    <xf numFmtId="202" fontId="122" fillId="0" borderId="39" xfId="689" applyNumberFormat="1" applyFont="1" applyBorder="1" applyAlignment="1">
      <alignment horizontal="centerContinuous" vertical="center"/>
    </xf>
    <xf numFmtId="202" fontId="10" fillId="0" borderId="40" xfId="689" applyNumberFormat="1" applyFont="1" applyBorder="1" applyAlignment="1">
      <alignment horizontal="centerContinuous" vertical="center"/>
    </xf>
    <xf numFmtId="1" fontId="122" fillId="0" borderId="39" xfId="689" applyNumberFormat="1" applyFont="1" applyBorder="1" applyAlignment="1">
      <alignment horizontal="centerContinuous" vertical="center"/>
    </xf>
    <xf numFmtId="4" fontId="10" fillId="0" borderId="41" xfId="689" applyNumberFormat="1" applyFont="1" applyBorder="1" applyAlignment="1">
      <alignment horizontal="centerContinuous" vertical="center"/>
    </xf>
    <xf numFmtId="0" fontId="10" fillId="0" borderId="0" xfId="689" applyFont="1" applyBorder="1" applyAlignment="1">
      <alignment horizontal="centerContinuous" vertical="center"/>
    </xf>
    <xf numFmtId="0" fontId="121" fillId="0" borderId="38" xfId="689" applyFont="1" applyBorder="1" applyAlignment="1">
      <alignment horizontal="center" vertical="center"/>
    </xf>
    <xf numFmtId="0" fontId="121" fillId="0" borderId="0" xfId="689" applyFont="1" applyBorder="1" applyAlignment="1">
      <alignment horizontal="centerContinuous" vertical="center"/>
    </xf>
    <xf numFmtId="0" fontId="121" fillId="0" borderId="0" xfId="689" applyFont="1" applyBorder="1" applyAlignment="1">
      <alignment vertical="center"/>
    </xf>
    <xf numFmtId="202" fontId="121" fillId="0" borderId="21" xfId="689" applyNumberFormat="1" applyFont="1" applyBorder="1" applyAlignment="1">
      <alignment horizontal="centerContinuous" vertical="center"/>
    </xf>
    <xf numFmtId="202" fontId="121" fillId="0" borderId="44" xfId="689" applyNumberFormat="1" applyFont="1" applyBorder="1" applyAlignment="1">
      <alignment horizontal="centerContinuous" vertical="center" shrinkToFit="1"/>
    </xf>
    <xf numFmtId="1" fontId="121" fillId="0" borderId="21" xfId="689" applyNumberFormat="1" applyFont="1" applyBorder="1" applyAlignment="1">
      <alignment horizontal="centerContinuous" vertical="center"/>
    </xf>
    <xf numFmtId="4" fontId="121" fillId="0" borderId="38" xfId="689" applyNumberFormat="1" applyFont="1" applyBorder="1" applyAlignment="1">
      <alignment horizontal="center" vertical="center"/>
    </xf>
    <xf numFmtId="0" fontId="121" fillId="0" borderId="0" xfId="689" applyFont="1" applyAlignment="1">
      <alignment horizontal="centerContinuous" vertical="center"/>
    </xf>
    <xf numFmtId="0" fontId="121" fillId="0" borderId="45" xfId="689" applyFont="1" applyBorder="1" applyAlignment="1">
      <alignment horizontal="center" vertical="center"/>
    </xf>
    <xf numFmtId="0" fontId="121" fillId="0" borderId="25" xfId="689" applyFont="1" applyBorder="1" applyAlignment="1">
      <alignment vertical="center"/>
    </xf>
    <xf numFmtId="0" fontId="121" fillId="0" borderId="46" xfId="689" applyFont="1" applyBorder="1" applyAlignment="1">
      <alignment vertical="center"/>
    </xf>
    <xf numFmtId="0" fontId="121" fillId="0" borderId="21" xfId="689" applyFont="1" applyBorder="1" applyAlignment="1">
      <alignment horizontal="centerContinuous" vertical="center"/>
    </xf>
    <xf numFmtId="202" fontId="121" fillId="0" borderId="21" xfId="689" applyNumberFormat="1" applyFont="1" applyBorder="1" applyAlignment="1">
      <alignment horizontal="center" vertical="center"/>
    </xf>
    <xf numFmtId="4" fontId="121" fillId="0" borderId="47" xfId="689" applyNumberFormat="1" applyFont="1" applyBorder="1" applyAlignment="1">
      <alignment horizontal="centerContinuous" vertical="center"/>
    </xf>
    <xf numFmtId="0" fontId="121" fillId="0" borderId="44" xfId="689" applyFont="1" applyBorder="1" applyAlignment="1">
      <alignment horizontal="center" vertical="center"/>
    </xf>
    <xf numFmtId="0" fontId="121" fillId="0" borderId="47" xfId="689" applyFont="1" applyBorder="1" applyAlignment="1">
      <alignment horizontal="center" vertical="center"/>
    </xf>
    <xf numFmtId="1" fontId="121" fillId="0" borderId="21" xfId="689" applyNumberFormat="1" applyFont="1" applyBorder="1" applyAlignment="1">
      <alignment horizontal="center" vertical="center"/>
    </xf>
    <xf numFmtId="4" fontId="121" fillId="0" borderId="44" xfId="689" applyNumberFormat="1" applyFont="1" applyBorder="1" applyAlignment="1">
      <alignment horizontal="centerContinuous" vertical="center"/>
    </xf>
    <xf numFmtId="0" fontId="121" fillId="0" borderId="42" xfId="689" applyFont="1" applyBorder="1" applyAlignment="1">
      <alignment horizontal="centerContinuous" vertical="center"/>
    </xf>
    <xf numFmtId="0" fontId="121" fillId="0" borderId="48" xfId="689" applyFont="1" applyBorder="1" applyAlignment="1">
      <alignment horizontal="centerContinuous" vertical="center"/>
    </xf>
    <xf numFmtId="0" fontId="121" fillId="0" borderId="48" xfId="689" applyFont="1" applyBorder="1" applyAlignment="1">
      <alignment horizontal="center" vertical="center"/>
    </xf>
    <xf numFmtId="202" fontId="121" fillId="0" borderId="49" xfId="689" applyNumberFormat="1" applyFont="1" applyBorder="1" applyAlignment="1">
      <alignment horizontal="centerContinuous" vertical="center"/>
    </xf>
    <xf numFmtId="176" fontId="121" fillId="0" borderId="48" xfId="689" applyNumberFormat="1" applyFont="1" applyBorder="1" applyAlignment="1">
      <alignment horizontal="centerContinuous" vertical="center"/>
    </xf>
    <xf numFmtId="1" fontId="121" fillId="0" borderId="49" xfId="689" applyNumberFormat="1" applyFont="1" applyBorder="1" applyAlignment="1">
      <alignment horizontal="centerContinuous" vertical="center"/>
    </xf>
    <xf numFmtId="4" fontId="121" fillId="0" borderId="48" xfId="689" applyNumberFormat="1" applyFont="1" applyBorder="1" applyAlignment="1">
      <alignment horizontal="centerContinuous" vertical="center"/>
    </xf>
    <xf numFmtId="3" fontId="13" fillId="0" borderId="50" xfId="0" applyNumberFormat="1" applyFont="1" applyFill="1" applyBorder="1" applyAlignment="1">
      <alignment vertical="center" wrapText="1"/>
    </xf>
    <xf numFmtId="0" fontId="13" fillId="0" borderId="38" xfId="689" quotePrefix="1" applyFont="1" applyBorder="1" applyAlignment="1">
      <alignment horizontal="center" vertical="center"/>
    </xf>
    <xf numFmtId="203" fontId="13" fillId="0" borderId="0" xfId="689" applyNumberFormat="1" applyFont="1" applyBorder="1" applyAlignment="1">
      <alignment horizontal="right" vertical="center"/>
    </xf>
    <xf numFmtId="203" fontId="13" fillId="0" borderId="0" xfId="689" applyNumberFormat="1" applyFont="1" applyBorder="1" applyAlignment="1">
      <alignment vertical="center"/>
    </xf>
    <xf numFmtId="203" fontId="121" fillId="0" borderId="0" xfId="689" applyNumberFormat="1" applyFont="1" applyBorder="1" applyAlignment="1">
      <alignment horizontal="right" vertical="center"/>
    </xf>
    <xf numFmtId="204" fontId="13" fillId="0" borderId="0" xfId="689" applyNumberFormat="1" applyFont="1" applyBorder="1" applyAlignment="1">
      <alignment vertical="center"/>
    </xf>
    <xf numFmtId="204" fontId="13" fillId="0" borderId="0" xfId="441" quotePrefix="1" applyNumberFormat="1" applyFont="1" applyBorder="1" applyAlignment="1">
      <alignment vertical="center"/>
    </xf>
    <xf numFmtId="0" fontId="13" fillId="0" borderId="21" xfId="689" quotePrefix="1" applyFont="1" applyBorder="1" applyAlignment="1">
      <alignment horizontal="centerContinuous" vertical="center"/>
    </xf>
    <xf numFmtId="0" fontId="10" fillId="0" borderId="0" xfId="689" applyFont="1" applyBorder="1" applyAlignment="1">
      <alignment horizontal="right" vertical="center"/>
    </xf>
    <xf numFmtId="203" fontId="121" fillId="0" borderId="0" xfId="689" applyNumberFormat="1" applyFont="1" applyBorder="1" applyAlignment="1">
      <alignment vertical="center"/>
    </xf>
    <xf numFmtId="204" fontId="13" fillId="0" borderId="38" xfId="441" quotePrefix="1" applyNumberFormat="1" applyFont="1" applyFill="1" applyBorder="1" applyAlignment="1">
      <alignment vertical="center"/>
    </xf>
    <xf numFmtId="0" fontId="13" fillId="0" borderId="0" xfId="689" quotePrefix="1" applyFont="1" applyBorder="1" applyAlignment="1">
      <alignment horizontal="centerContinuous" vertical="center"/>
    </xf>
    <xf numFmtId="0" fontId="15" fillId="0" borderId="38" xfId="689" quotePrefix="1" applyFont="1" applyBorder="1" applyAlignment="1">
      <alignment horizontal="center" vertical="center"/>
    </xf>
    <xf numFmtId="203" fontId="15" fillId="0" borderId="0" xfId="689" applyNumberFormat="1" applyFont="1" applyBorder="1" applyAlignment="1">
      <alignment horizontal="right" vertical="center"/>
    </xf>
    <xf numFmtId="203" fontId="15" fillId="0" borderId="0" xfId="689" applyNumberFormat="1" applyFont="1" applyBorder="1" applyAlignment="1">
      <alignment vertical="center"/>
    </xf>
    <xf numFmtId="203" fontId="125" fillId="0" borderId="0" xfId="689" applyNumberFormat="1" applyFont="1" applyBorder="1" applyAlignment="1">
      <alignment vertical="center"/>
    </xf>
    <xf numFmtId="204" fontId="15" fillId="0" borderId="0" xfId="689" applyNumberFormat="1" applyFont="1" applyBorder="1" applyAlignment="1">
      <alignment vertical="center"/>
    </xf>
    <xf numFmtId="204" fontId="15" fillId="0" borderId="38" xfId="441" quotePrefix="1" applyNumberFormat="1" applyFont="1" applyFill="1" applyBorder="1" applyAlignment="1">
      <alignment vertical="center"/>
    </xf>
    <xf numFmtId="0" fontId="15" fillId="0" borderId="0" xfId="689" quotePrefix="1" applyFont="1" applyBorder="1" applyAlignment="1">
      <alignment horizontal="centerContinuous" vertical="center"/>
    </xf>
    <xf numFmtId="3" fontId="13" fillId="0" borderId="38" xfId="0" applyNumberFormat="1" applyFont="1" applyFill="1" applyBorder="1" applyAlignment="1">
      <alignment horizontal="center" vertical="center"/>
    </xf>
    <xf numFmtId="205" fontId="19" fillId="0" borderId="21" xfId="0" applyNumberFormat="1" applyFont="1" applyBorder="1" applyAlignment="1">
      <alignment vertical="center"/>
    </xf>
    <xf numFmtId="205" fontId="13" fillId="0" borderId="0" xfId="689" applyNumberFormat="1" applyFont="1" applyBorder="1" applyAlignment="1">
      <alignment horizontal="right" vertical="center"/>
    </xf>
    <xf numFmtId="205" fontId="121" fillId="0" borderId="0" xfId="689" applyNumberFormat="1" applyFont="1" applyBorder="1" applyAlignment="1">
      <alignment horizontal="right" vertical="center"/>
    </xf>
    <xf numFmtId="205" fontId="13" fillId="0" borderId="0" xfId="693" quotePrefix="1" applyNumberFormat="1" applyFont="1" applyFill="1" applyBorder="1" applyAlignment="1">
      <alignment horizontal="right" vertical="center"/>
    </xf>
    <xf numFmtId="41" fontId="13" fillId="0" borderId="0" xfId="693" quotePrefix="1" applyNumberFormat="1" applyFont="1" applyFill="1" applyBorder="1" applyAlignment="1">
      <alignment horizontal="right" vertical="center"/>
    </xf>
    <xf numFmtId="180" fontId="13" fillId="0" borderId="0" xfId="689" applyNumberFormat="1" applyFont="1" applyBorder="1" applyAlignment="1">
      <alignment vertical="center"/>
    </xf>
    <xf numFmtId="205" fontId="13" fillId="0" borderId="0" xfId="689" applyNumberFormat="1" applyFont="1" applyBorder="1" applyAlignment="1">
      <alignment vertical="center"/>
    </xf>
    <xf numFmtId="206" fontId="13" fillId="0" borderId="38" xfId="0" applyNumberFormat="1" applyFont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205" fontId="121" fillId="0" borderId="0" xfId="0" applyNumberFormat="1" applyFont="1" applyBorder="1" applyAlignment="1" applyProtection="1">
      <alignment horizontal="right" vertical="center"/>
    </xf>
    <xf numFmtId="3" fontId="13" fillId="0" borderId="12" xfId="0" applyNumberFormat="1" applyFont="1" applyFill="1" applyBorder="1" applyAlignment="1">
      <alignment horizontal="centerContinuous" vertical="center" shrinkToFit="1"/>
    </xf>
    <xf numFmtId="3" fontId="121" fillId="0" borderId="0" xfId="0" applyNumberFormat="1" applyFont="1" applyFill="1" applyBorder="1" applyAlignment="1">
      <alignment horizontal="center" vertical="center"/>
    </xf>
    <xf numFmtId="205" fontId="13" fillId="0" borderId="19" xfId="689" applyNumberFormat="1" applyFont="1" applyBorder="1" applyAlignment="1">
      <alignment horizontal="right" vertical="center"/>
    </xf>
    <xf numFmtId="205" fontId="121" fillId="0" borderId="19" xfId="0" applyNumberFormat="1" applyFont="1" applyBorder="1" applyAlignment="1" applyProtection="1">
      <alignment horizontal="right" vertical="center"/>
    </xf>
    <xf numFmtId="205" fontId="13" fillId="0" borderId="19" xfId="693" quotePrefix="1" applyNumberFormat="1" applyFont="1" applyFill="1" applyBorder="1" applyAlignment="1">
      <alignment horizontal="right" vertical="center"/>
    </xf>
    <xf numFmtId="180" fontId="13" fillId="0" borderId="19" xfId="689" applyNumberFormat="1" applyFont="1" applyBorder="1" applyAlignment="1">
      <alignment vertical="center"/>
    </xf>
    <xf numFmtId="205" fontId="13" fillId="0" borderId="19" xfId="689" applyNumberFormat="1" applyFont="1" applyBorder="1" applyAlignment="1">
      <alignment vertical="center"/>
    </xf>
    <xf numFmtId="206" fontId="13" fillId="0" borderId="51" xfId="0" applyNumberFormat="1" applyFont="1" applyBorder="1" applyAlignment="1">
      <alignment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21" fillId="0" borderId="0" xfId="689" applyNumberFormat="1" applyFont="1" applyBorder="1" applyAlignment="1">
      <alignment vertical="center"/>
    </xf>
    <xf numFmtId="204" fontId="121" fillId="0" borderId="0" xfId="689" applyNumberFormat="1" applyFont="1" applyBorder="1" applyAlignment="1">
      <alignment vertical="center"/>
    </xf>
    <xf numFmtId="0" fontId="121" fillId="0" borderId="0" xfId="689" applyFont="1" applyAlignment="1">
      <alignment horizontal="right" vertical="center"/>
    </xf>
    <xf numFmtId="0" fontId="121" fillId="0" borderId="0" xfId="689" applyFont="1" applyAlignment="1">
      <alignment vertical="center"/>
    </xf>
    <xf numFmtId="0" fontId="121" fillId="0" borderId="0" xfId="689" applyFont="1" applyBorder="1" applyAlignment="1" applyProtection="1">
      <alignment horizontal="left" vertical="center"/>
      <protection locked="0"/>
    </xf>
    <xf numFmtId="202" fontId="121" fillId="0" borderId="0" xfId="689" applyNumberFormat="1" applyFont="1" applyAlignment="1">
      <alignment horizontal="center" vertical="center"/>
    </xf>
    <xf numFmtId="0" fontId="121" fillId="0" borderId="0" xfId="689" applyFont="1" applyBorder="1" applyAlignment="1">
      <alignment horizontal="left" vertical="center"/>
    </xf>
    <xf numFmtId="4" fontId="121" fillId="0" borderId="0" xfId="689" applyNumberFormat="1" applyFont="1" applyAlignment="1">
      <alignment vertical="center"/>
    </xf>
    <xf numFmtId="0" fontId="122" fillId="0" borderId="0" xfId="689" applyFont="1" applyBorder="1" applyAlignment="1">
      <alignment vertical="center"/>
    </xf>
    <xf numFmtId="202" fontId="10" fillId="0" borderId="0" xfId="689" applyNumberFormat="1" applyFont="1" applyBorder="1" applyAlignment="1">
      <alignment horizontal="center" vertical="center"/>
    </xf>
    <xf numFmtId="4" fontId="10" fillId="0" borderId="0" xfId="689" applyNumberFormat="1" applyFont="1" applyBorder="1" applyAlignment="1">
      <alignment vertical="center"/>
    </xf>
    <xf numFmtId="0" fontId="126" fillId="0" borderId="0" xfId="689" applyFont="1" applyBorder="1" applyAlignment="1">
      <alignment horizontal="right" vertical="center"/>
    </xf>
    <xf numFmtId="0" fontId="10" fillId="0" borderId="0" xfId="689" applyFont="1" applyAlignment="1">
      <alignment horizontal="right" vertical="center"/>
    </xf>
    <xf numFmtId="0" fontId="10" fillId="0" borderId="0" xfId="689" applyFont="1" applyAlignment="1">
      <alignment vertical="center"/>
    </xf>
    <xf numFmtId="202" fontId="10" fillId="0" borderId="0" xfId="689" applyNumberFormat="1" applyFont="1" applyAlignment="1">
      <alignment horizontal="center" vertical="center"/>
    </xf>
    <xf numFmtId="4" fontId="10" fillId="0" borderId="0" xfId="689" applyNumberFormat="1" applyFont="1" applyAlignment="1">
      <alignment vertical="center"/>
    </xf>
    <xf numFmtId="0" fontId="9" fillId="0" borderId="0" xfId="627" applyFont="1" applyFill="1" applyBorder="1" applyAlignment="1">
      <alignment vertical="center"/>
    </xf>
    <xf numFmtId="0" fontId="11" fillId="0" borderId="0" xfId="627" applyFont="1" applyFill="1" applyBorder="1" applyAlignment="1">
      <alignment vertical="center"/>
    </xf>
    <xf numFmtId="0" fontId="3" fillId="0" borderId="0" xfId="627" applyBorder="1"/>
    <xf numFmtId="0" fontId="3" fillId="0" borderId="0" xfId="627"/>
    <xf numFmtId="0" fontId="129" fillId="0" borderId="0" xfId="627" applyFont="1" applyFill="1" applyBorder="1" applyAlignment="1">
      <alignment vertical="center"/>
    </xf>
    <xf numFmtId="0" fontId="130" fillId="0" borderId="0" xfId="627" applyFont="1" applyFill="1" applyBorder="1" applyAlignment="1">
      <alignment vertical="center"/>
    </xf>
    <xf numFmtId="0" fontId="131" fillId="0" borderId="19" xfId="627" applyFont="1" applyFill="1" applyBorder="1" applyAlignment="1">
      <alignment vertical="center"/>
    </xf>
    <xf numFmtId="0" fontId="130" fillId="0" borderId="19" xfId="627" applyFont="1" applyFill="1" applyBorder="1" applyAlignment="1">
      <alignment vertical="center"/>
    </xf>
    <xf numFmtId="41" fontId="4" fillId="0" borderId="53" xfId="627" applyNumberFormat="1" applyFont="1" applyBorder="1" applyAlignment="1">
      <alignment horizontal="right" vertical="center"/>
    </xf>
    <xf numFmtId="41" fontId="4" fillId="0" borderId="53" xfId="627" applyNumberFormat="1" applyFont="1" applyBorder="1" applyAlignment="1">
      <alignment horizontal="center" vertical="center"/>
    </xf>
    <xf numFmtId="0" fontId="4" fillId="0" borderId="38" xfId="627" applyFont="1" applyFill="1" applyBorder="1" applyAlignment="1">
      <alignment vertical="center"/>
    </xf>
    <xf numFmtId="0" fontId="4" fillId="0" borderId="21" xfId="627" applyFont="1" applyFill="1" applyBorder="1" applyAlignment="1">
      <alignment vertical="center"/>
    </xf>
    <xf numFmtId="0" fontId="4" fillId="0" borderId="43" xfId="627" applyFont="1" applyFill="1" applyBorder="1" applyAlignment="1">
      <alignment vertical="center"/>
    </xf>
    <xf numFmtId="0" fontId="4" fillId="0" borderId="49" xfId="627" applyFont="1" applyFill="1" applyBorder="1" applyAlignment="1">
      <alignment vertical="center"/>
    </xf>
    <xf numFmtId="41" fontId="4" fillId="0" borderId="57" xfId="627" applyNumberFormat="1" applyFont="1" applyBorder="1" applyAlignment="1">
      <alignment horizontal="center" vertical="center"/>
    </xf>
    <xf numFmtId="0" fontId="4" fillId="0" borderId="58" xfId="627" applyNumberFormat="1" applyFont="1" applyFill="1" applyBorder="1" applyAlignment="1">
      <alignment horizontal="center" vertical="center"/>
    </xf>
    <xf numFmtId="41" fontId="4" fillId="0" borderId="45" xfId="627" applyNumberFormat="1" applyFont="1" applyFill="1" applyBorder="1" applyAlignment="1">
      <alignment vertical="center"/>
    </xf>
    <xf numFmtId="41" fontId="4" fillId="0" borderId="55" xfId="627" applyNumberFormat="1" applyFont="1" applyFill="1" applyBorder="1" applyAlignment="1">
      <alignment horizontal="center" vertical="center"/>
    </xf>
    <xf numFmtId="41" fontId="4" fillId="0" borderId="56" xfId="627" applyNumberFormat="1" applyFont="1" applyFill="1" applyBorder="1" applyAlignment="1">
      <alignment horizontal="center" vertical="center"/>
    </xf>
    <xf numFmtId="0" fontId="4" fillId="0" borderId="53" xfId="627" applyNumberFormat="1" applyFont="1" applyBorder="1" applyAlignment="1">
      <alignment horizontal="center" vertical="center"/>
    </xf>
    <xf numFmtId="0" fontId="4" fillId="0" borderId="58" xfId="627" applyNumberFormat="1" applyFont="1" applyBorder="1" applyAlignment="1">
      <alignment horizontal="center" vertical="center"/>
    </xf>
    <xf numFmtId="41" fontId="4" fillId="0" borderId="21" xfId="627" applyNumberFormat="1" applyFont="1" applyFill="1" applyBorder="1" applyAlignment="1">
      <alignment vertical="center" shrinkToFit="1"/>
    </xf>
    <xf numFmtId="41" fontId="4" fillId="0" borderId="0" xfId="627" applyNumberFormat="1" applyFont="1" applyFill="1" applyBorder="1" applyAlignment="1">
      <alignment horizontal="center" vertical="center" shrinkToFit="1"/>
    </xf>
    <xf numFmtId="41" fontId="4" fillId="0" borderId="38" xfId="627" applyNumberFormat="1" applyFont="1" applyFill="1" applyBorder="1" applyAlignment="1">
      <alignment horizontal="center" vertical="center"/>
    </xf>
    <xf numFmtId="0" fontId="132" fillId="0" borderId="58" xfId="627" applyNumberFormat="1" applyFont="1" applyBorder="1" applyAlignment="1">
      <alignment horizontal="center" vertical="center"/>
    </xf>
    <xf numFmtId="41" fontId="132" fillId="0" borderId="21" xfId="627" applyNumberFormat="1" applyFont="1" applyFill="1" applyBorder="1" applyAlignment="1">
      <alignment vertical="center" shrinkToFit="1"/>
    </xf>
    <xf numFmtId="41" fontId="132" fillId="0" borderId="0" xfId="627" applyNumberFormat="1" applyFont="1" applyFill="1" applyBorder="1" applyAlignment="1">
      <alignment horizontal="center" vertical="center" shrinkToFit="1"/>
    </xf>
    <xf numFmtId="41" fontId="132" fillId="0" borderId="38" xfId="627" applyNumberFormat="1" applyFont="1" applyFill="1" applyBorder="1" applyAlignment="1">
      <alignment horizontal="center" vertical="center"/>
    </xf>
    <xf numFmtId="3" fontId="13" fillId="0" borderId="58" xfId="627" applyNumberFormat="1" applyFont="1" applyFill="1" applyBorder="1" applyAlignment="1">
      <alignment horizontal="center" vertical="center"/>
    </xf>
    <xf numFmtId="41" fontId="4" fillId="0" borderId="0" xfId="627" applyNumberFormat="1" applyFont="1" applyFill="1" applyBorder="1" applyAlignment="1">
      <alignment horizontal="left" vertical="center" shrinkToFit="1"/>
    </xf>
    <xf numFmtId="41" fontId="4" fillId="0" borderId="38" xfId="627" applyNumberFormat="1" applyFont="1" applyFill="1" applyBorder="1" applyAlignment="1">
      <alignment horizontal="left" vertical="center"/>
    </xf>
    <xf numFmtId="3" fontId="13" fillId="0" borderId="59" xfId="627" applyNumberFormat="1" applyFont="1" applyFill="1" applyBorder="1" applyAlignment="1">
      <alignment horizontal="center" vertical="center"/>
    </xf>
    <xf numFmtId="0" fontId="131" fillId="0" borderId="61" xfId="627" applyFont="1" applyBorder="1" applyAlignment="1">
      <alignment vertical="center"/>
    </xf>
    <xf numFmtId="0" fontId="131" fillId="0" borderId="2" xfId="627" applyFont="1" applyFill="1" applyBorder="1" applyAlignment="1">
      <alignment vertical="center"/>
    </xf>
    <xf numFmtId="0" fontId="131" fillId="0" borderId="2" xfId="627" applyFont="1" applyFill="1" applyBorder="1" applyAlignment="1">
      <alignment horizontal="right" vertical="center"/>
    </xf>
    <xf numFmtId="0" fontId="131" fillId="0" borderId="62" xfId="627" applyFont="1" applyFill="1" applyBorder="1" applyAlignment="1">
      <alignment horizontal="right" vertical="center"/>
    </xf>
    <xf numFmtId="0" fontId="131" fillId="0" borderId="63" xfId="627" applyFont="1" applyBorder="1" applyAlignment="1">
      <alignment vertical="center"/>
    </xf>
    <xf numFmtId="0" fontId="131" fillId="0" borderId="64" xfId="627" applyFont="1" applyFill="1" applyBorder="1" applyAlignment="1">
      <alignment vertical="center"/>
    </xf>
    <xf numFmtId="0" fontId="131" fillId="0" borderId="65" xfId="627" applyFont="1" applyFill="1" applyBorder="1" applyAlignment="1">
      <alignment vertical="center"/>
    </xf>
    <xf numFmtId="0" fontId="134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36" fillId="0" borderId="0" xfId="0" applyFont="1" applyFill="1" applyBorder="1" applyAlignment="1">
      <alignment vertical="center"/>
    </xf>
    <xf numFmtId="0" fontId="136" fillId="0" borderId="0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horizontal="center" vertical="top" shrinkToFit="1"/>
    </xf>
    <xf numFmtId="0" fontId="14" fillId="0" borderId="13" xfId="0" applyFont="1" applyFill="1" applyBorder="1" applyAlignment="1">
      <alignment horizontal="center" vertical="top" shrinkToFit="1"/>
    </xf>
    <xf numFmtId="0" fontId="14" fillId="0" borderId="13" xfId="0" applyFont="1" applyFill="1" applyBorder="1" applyAlignment="1">
      <alignment horizontal="centerContinuous" vertical="top" shrinkToFit="1"/>
    </xf>
    <xf numFmtId="0" fontId="11" fillId="0" borderId="16" xfId="0" applyFont="1" applyFill="1" applyBorder="1" applyAlignment="1">
      <alignment horizontal="center" shrinkToFit="1"/>
    </xf>
    <xf numFmtId="0" fontId="14" fillId="0" borderId="16" xfId="0" applyFont="1" applyFill="1" applyBorder="1" applyAlignment="1">
      <alignment horizontal="center" shrinkToFit="1"/>
    </xf>
    <xf numFmtId="0" fontId="14" fillId="0" borderId="16" xfId="0" applyFont="1" applyFill="1" applyBorder="1" applyAlignment="1">
      <alignment horizontal="centerContinuous" shrinkToFit="1"/>
    </xf>
    <xf numFmtId="0" fontId="11" fillId="0" borderId="9" xfId="0" applyFont="1" applyFill="1" applyBorder="1" applyAlignment="1">
      <alignment horizontal="center" vertical="center" shrinkToFit="1"/>
    </xf>
    <xf numFmtId="41" fontId="86" fillId="0" borderId="10" xfId="0" applyNumberFormat="1" applyFont="1" applyFill="1" applyBorder="1" applyAlignment="1">
      <alignment vertical="center"/>
    </xf>
    <xf numFmtId="41" fontId="86" fillId="0" borderId="9" xfId="0" applyNumberFormat="1" applyFont="1" applyFill="1" applyBorder="1" applyAlignment="1">
      <alignment vertical="center"/>
    </xf>
    <xf numFmtId="41" fontId="137" fillId="0" borderId="10" xfId="0" applyNumberFormat="1" applyFont="1" applyFill="1" applyBorder="1" applyAlignment="1">
      <alignment vertical="center"/>
    </xf>
    <xf numFmtId="41" fontId="137" fillId="0" borderId="9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shrinkToFit="1"/>
    </xf>
    <xf numFmtId="41" fontId="138" fillId="0" borderId="0" xfId="0" applyNumberFormat="1" applyFont="1" applyFill="1" applyBorder="1" applyAlignment="1">
      <alignment vertical="center"/>
    </xf>
    <xf numFmtId="208" fontId="138" fillId="0" borderId="12" xfId="0" applyNumberFormat="1" applyFont="1" applyFill="1" applyBorder="1" applyAlignment="1">
      <alignment vertical="center"/>
    </xf>
    <xf numFmtId="41" fontId="138" fillId="0" borderId="0" xfId="671" applyNumberFormat="1" applyFont="1" applyFill="1" applyBorder="1" applyAlignment="1">
      <alignment vertical="center"/>
    </xf>
    <xf numFmtId="41" fontId="138" fillId="51" borderId="0" xfId="671" applyNumberFormat="1" applyFont="1" applyFill="1" applyBorder="1" applyAlignment="1">
      <alignment vertical="center"/>
    </xf>
    <xf numFmtId="41" fontId="139" fillId="0" borderId="0" xfId="671" applyNumberFormat="1" applyFont="1" applyFill="1" applyBorder="1" applyAlignment="1">
      <alignment vertical="center"/>
    </xf>
    <xf numFmtId="41" fontId="139" fillId="51" borderId="0" xfId="671" applyNumberFormat="1" applyFont="1" applyFill="1" applyBorder="1" applyAlignment="1">
      <alignment vertical="center"/>
    </xf>
    <xf numFmtId="208" fontId="139" fillId="0" borderId="1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41" fontId="138" fillId="0" borderId="69" xfId="0" applyNumberFormat="1" applyFont="1" applyFill="1" applyBorder="1" applyAlignment="1">
      <alignment vertical="center"/>
    </xf>
    <xf numFmtId="41" fontId="138" fillId="0" borderId="19" xfId="0" applyNumberFormat="1" applyFont="1" applyFill="1" applyBorder="1" applyAlignment="1">
      <alignment vertical="center"/>
    </xf>
    <xf numFmtId="208" fontId="138" fillId="0" borderId="18" xfId="0" applyNumberFormat="1" applyFont="1" applyFill="1" applyBorder="1" applyAlignment="1">
      <alignment vertical="center"/>
    </xf>
    <xf numFmtId="41" fontId="138" fillId="0" borderId="69" xfId="671" applyNumberFormat="1" applyFont="1" applyFill="1" applyBorder="1" applyAlignment="1">
      <alignment vertical="center"/>
    </xf>
    <xf numFmtId="41" fontId="138" fillId="0" borderId="19" xfId="671" applyNumberFormat="1" applyFont="1" applyFill="1" applyBorder="1" applyAlignment="1">
      <alignment vertical="center"/>
    </xf>
    <xf numFmtId="41" fontId="139" fillId="0" borderId="69" xfId="671" applyNumberFormat="1" applyFont="1" applyFill="1" applyBorder="1" applyAlignment="1">
      <alignment vertical="center"/>
    </xf>
    <xf numFmtId="41" fontId="139" fillId="0" borderId="19" xfId="671" applyNumberFormat="1" applyFont="1" applyFill="1" applyBorder="1" applyAlignment="1">
      <alignment vertical="center"/>
    </xf>
    <xf numFmtId="208" fontId="139" fillId="0" borderId="18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40" fillId="0" borderId="0" xfId="0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/>
    <xf numFmtId="0" fontId="11" fillId="0" borderId="5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67" xfId="0" applyFont="1" applyFill="1" applyBorder="1"/>
    <xf numFmtId="0" fontId="11" fillId="0" borderId="68" xfId="0" applyFont="1" applyFill="1" applyBorder="1"/>
    <xf numFmtId="0" fontId="16" fillId="0" borderId="3" xfId="0" applyFont="1" applyFill="1" applyBorder="1" applyAlignment="1">
      <alignment horizontal="center"/>
    </xf>
    <xf numFmtId="0" fontId="16" fillId="0" borderId="0" xfId="0" applyFont="1" applyFill="1"/>
    <xf numFmtId="0" fontId="11" fillId="0" borderId="11" xfId="0" applyFont="1" applyFill="1" applyBorder="1"/>
    <xf numFmtId="0" fontId="11" fillId="0" borderId="13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0" fillId="0" borderId="0" xfId="0" applyFill="1" applyBorder="1"/>
    <xf numFmtId="0" fontId="13" fillId="0" borderId="9" xfId="0" applyFont="1" applyFill="1" applyBorder="1" applyAlignment="1">
      <alignment horizontal="center"/>
    </xf>
    <xf numFmtId="41" fontId="13" fillId="0" borderId="0" xfId="0" applyNumberFormat="1" applyFont="1" applyFill="1" applyBorder="1" applyAlignment="1">
      <alignment horizontal="right"/>
    </xf>
    <xf numFmtId="41" fontId="144" fillId="0" borderId="70" xfId="691" applyNumberFormat="1" applyFont="1" applyFill="1" applyBorder="1" applyAlignment="1">
      <alignment horizontal="right"/>
    </xf>
    <xf numFmtId="41" fontId="144" fillId="0" borderId="0" xfId="691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/>
    </xf>
    <xf numFmtId="0" fontId="13" fillId="0" borderId="0" xfId="0" applyFont="1" applyFill="1" applyBorder="1"/>
    <xf numFmtId="0" fontId="145" fillId="0" borderId="0" xfId="0" applyFont="1" applyFill="1" applyBorder="1"/>
    <xf numFmtId="0" fontId="13" fillId="0" borderId="12" xfId="0" applyFont="1" applyFill="1" applyBorder="1" applyAlignment="1">
      <alignment horizontal="center"/>
    </xf>
    <xf numFmtId="41" fontId="144" fillId="0" borderId="0" xfId="691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/>
    <xf numFmtId="0" fontId="145" fillId="0" borderId="0" xfId="0" applyFont="1" applyFill="1"/>
    <xf numFmtId="0" fontId="15" fillId="0" borderId="0" xfId="0" applyFont="1" applyFill="1"/>
    <xf numFmtId="0" fontId="146" fillId="0" borderId="0" xfId="0" applyFont="1" applyFill="1"/>
    <xf numFmtId="0" fontId="15" fillId="0" borderId="12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right"/>
    </xf>
    <xf numFmtId="41" fontId="15" fillId="0" borderId="0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41" fontId="13" fillId="0" borderId="19" xfId="0" applyNumberFormat="1" applyFont="1" applyFill="1" applyBorder="1" applyAlignment="1">
      <alignment horizontal="right"/>
    </xf>
    <xf numFmtId="41" fontId="144" fillId="0" borderId="19" xfId="691" applyNumberFormat="1" applyFont="1" applyFill="1" applyBorder="1" applyAlignment="1">
      <alignment horizontal="right" vertical="center"/>
    </xf>
    <xf numFmtId="0" fontId="13" fillId="0" borderId="69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0" fontId="147" fillId="0" borderId="0" xfId="0" applyFont="1" applyFill="1"/>
    <xf numFmtId="0" fontId="20" fillId="0" borderId="0" xfId="0" applyFont="1" applyFill="1"/>
    <xf numFmtId="0" fontId="150" fillId="0" borderId="0" xfId="0" applyFont="1" applyFill="1"/>
    <xf numFmtId="0" fontId="151" fillId="0" borderId="2" xfId="0" applyFont="1" applyFill="1" applyBorder="1" applyAlignment="1">
      <alignment horizontal="center"/>
    </xf>
    <xf numFmtId="0" fontId="151" fillId="0" borderId="3" xfId="0" applyFont="1" applyFill="1" applyBorder="1" applyAlignment="1">
      <alignment horizontal="center"/>
    </xf>
    <xf numFmtId="0" fontId="151" fillId="0" borderId="4" xfId="0" applyFont="1" applyFill="1" applyBorder="1" applyAlignment="1">
      <alignment horizontal="center"/>
    </xf>
    <xf numFmtId="0" fontId="151" fillId="0" borderId="5" xfId="0" applyFont="1" applyFill="1" applyBorder="1" applyAlignment="1">
      <alignment horizontal="center"/>
    </xf>
    <xf numFmtId="0" fontId="151" fillId="0" borderId="0" xfId="0" applyFont="1" applyFill="1"/>
    <xf numFmtId="0" fontId="144" fillId="0" borderId="0" xfId="0" applyFont="1" applyFill="1"/>
    <xf numFmtId="0" fontId="151" fillId="0" borderId="0" xfId="0" applyFont="1" applyFill="1" applyBorder="1" applyAlignment="1">
      <alignment horizontal="center"/>
    </xf>
    <xf numFmtId="0" fontId="151" fillId="0" borderId="6" xfId="0" applyFont="1" applyFill="1" applyBorder="1" applyAlignment="1">
      <alignment horizontal="center"/>
    </xf>
    <xf numFmtId="0" fontId="151" fillId="0" borderId="8" xfId="0" applyFont="1" applyFill="1" applyBorder="1" applyAlignment="1">
      <alignment horizontal="center"/>
    </xf>
    <xf numFmtId="0" fontId="151" fillId="0" borderId="13" xfId="0" applyFont="1" applyFill="1" applyBorder="1" applyAlignment="1">
      <alignment horizontal="center"/>
    </xf>
    <xf numFmtId="0" fontId="151" fillId="0" borderId="13" xfId="0" applyFont="1" applyFill="1" applyBorder="1" applyAlignment="1">
      <alignment horizontal="center" wrapText="1"/>
    </xf>
    <xf numFmtId="0" fontId="151" fillId="0" borderId="6" xfId="0" applyFont="1" applyFill="1" applyBorder="1"/>
    <xf numFmtId="0" fontId="151" fillId="0" borderId="12" xfId="0" applyFont="1" applyFill="1" applyBorder="1" applyAlignment="1">
      <alignment horizontal="center"/>
    </xf>
    <xf numFmtId="0" fontId="151" fillId="0" borderId="0" xfId="0" applyFont="1" applyFill="1" applyBorder="1"/>
    <xf numFmtId="0" fontId="151" fillId="0" borderId="14" xfId="0" applyFont="1" applyFill="1" applyBorder="1" applyAlignment="1">
      <alignment horizontal="center"/>
    </xf>
    <xf numFmtId="0" fontId="151" fillId="0" borderId="13" xfId="0" applyFont="1" applyFill="1" applyBorder="1" applyAlignment="1"/>
    <xf numFmtId="0" fontId="151" fillId="0" borderId="13" xfId="0" applyFont="1" applyFill="1" applyBorder="1" applyAlignment="1">
      <alignment wrapText="1"/>
    </xf>
    <xf numFmtId="0" fontId="151" fillId="0" borderId="7" xfId="0" applyFont="1" applyFill="1" applyBorder="1" applyAlignment="1">
      <alignment horizontal="center"/>
    </xf>
    <xf numFmtId="0" fontId="151" fillId="0" borderId="10" xfId="0" applyFont="1" applyFill="1" applyBorder="1" applyAlignment="1">
      <alignment horizontal="center"/>
    </xf>
    <xf numFmtId="0" fontId="151" fillId="0" borderId="11" xfId="0" applyFont="1" applyFill="1" applyBorder="1"/>
    <xf numFmtId="0" fontId="151" fillId="0" borderId="15" xfId="0" applyFont="1" applyFill="1" applyBorder="1" applyAlignment="1">
      <alignment horizontal="center" wrapText="1"/>
    </xf>
    <xf numFmtId="0" fontId="151" fillId="0" borderId="71" xfId="0" applyFont="1" applyFill="1" applyBorder="1" applyAlignment="1">
      <alignment horizontal="center" vertical="top" wrapText="1" shrinkToFit="1"/>
    </xf>
    <xf numFmtId="0" fontId="151" fillId="0" borderId="72" xfId="0" applyFont="1" applyFill="1" applyBorder="1" applyAlignment="1">
      <alignment horizontal="center" vertical="top" wrapText="1"/>
    </xf>
    <xf numFmtId="0" fontId="151" fillId="0" borderId="16" xfId="0" applyFont="1" applyFill="1" applyBorder="1" applyAlignment="1">
      <alignment horizontal="left" wrapText="1"/>
    </xf>
    <xf numFmtId="0" fontId="151" fillId="0" borderId="16" xfId="0" applyFont="1" applyFill="1" applyBorder="1" applyAlignment="1">
      <alignment horizontal="left"/>
    </xf>
    <xf numFmtId="0" fontId="151" fillId="0" borderId="17" xfId="0" applyFont="1" applyFill="1" applyBorder="1" applyAlignment="1">
      <alignment horizontal="center"/>
    </xf>
    <xf numFmtId="0" fontId="151" fillId="0" borderId="14" xfId="0" applyFont="1" applyFill="1" applyBorder="1" applyAlignment="1">
      <alignment horizontal="center" wrapText="1"/>
    </xf>
    <xf numFmtId="0" fontId="151" fillId="0" borderId="71" xfId="0" applyFont="1" applyFill="1" applyBorder="1" applyAlignment="1">
      <alignment horizontal="right" vertical="top" wrapText="1" shrinkToFit="1"/>
    </xf>
    <xf numFmtId="0" fontId="151" fillId="0" borderId="72" xfId="0" applyFont="1" applyFill="1" applyBorder="1" applyAlignment="1">
      <alignment horizontal="right" vertical="top" wrapText="1"/>
    </xf>
    <xf numFmtId="0" fontId="151" fillId="0" borderId="16" xfId="0" applyFont="1" applyFill="1" applyBorder="1" applyAlignment="1">
      <alignment horizontal="center" wrapText="1"/>
    </xf>
    <xf numFmtId="0" fontId="151" fillId="0" borderId="16" xfId="0" applyFont="1" applyFill="1" applyBorder="1" applyAlignment="1">
      <alignment horizontal="center"/>
    </xf>
    <xf numFmtId="0" fontId="151" fillId="0" borderId="71" xfId="0" applyFont="1" applyFill="1" applyBorder="1" applyAlignment="1">
      <alignment horizontal="center" vertical="center" wrapText="1"/>
    </xf>
    <xf numFmtId="0" fontId="151" fillId="0" borderId="72" xfId="0" applyFont="1" applyFill="1" applyBorder="1" applyAlignment="1">
      <alignment horizontal="center" vertical="center" wrapText="1"/>
    </xf>
    <xf numFmtId="0" fontId="144" fillId="0" borderId="12" xfId="0" applyFont="1" applyFill="1" applyBorder="1" applyAlignment="1">
      <alignment horizontal="center"/>
    </xf>
    <xf numFmtId="41" fontId="144" fillId="0" borderId="0" xfId="0" applyNumberFormat="1" applyFont="1" applyFill="1" applyBorder="1" applyAlignment="1">
      <alignment vertical="center"/>
    </xf>
    <xf numFmtId="41" fontId="144" fillId="0" borderId="0" xfId="0" applyNumberFormat="1" applyFont="1" applyFill="1" applyBorder="1" applyAlignment="1">
      <alignment horizontal="right" vertical="center"/>
    </xf>
    <xf numFmtId="41" fontId="144" fillId="0" borderId="0" xfId="0" applyNumberFormat="1" applyFont="1" applyFill="1" applyBorder="1" applyAlignment="1">
      <alignment horizontal="right" vertical="center" wrapText="1"/>
    </xf>
    <xf numFmtId="0" fontId="144" fillId="0" borderId="7" xfId="0" applyFont="1" applyFill="1" applyBorder="1" applyAlignment="1">
      <alignment horizontal="center"/>
    </xf>
    <xf numFmtId="41" fontId="144" fillId="0" borderId="0" xfId="0" applyNumberFormat="1" applyFont="1" applyFill="1" applyBorder="1"/>
    <xf numFmtId="0" fontId="144" fillId="0" borderId="12" xfId="0" applyFont="1" applyFill="1" applyBorder="1" applyAlignment="1">
      <alignment horizontal="center" vertical="center"/>
    </xf>
    <xf numFmtId="41" fontId="144" fillId="0" borderId="12" xfId="0" applyNumberFormat="1" applyFont="1" applyFill="1" applyBorder="1" applyAlignment="1">
      <alignment horizontal="right" vertical="center" wrapText="1"/>
    </xf>
    <xf numFmtId="0" fontId="144" fillId="0" borderId="0" xfId="0" applyFont="1" applyFill="1" applyBorder="1" applyAlignment="1">
      <alignment horizontal="center" vertical="center"/>
    </xf>
    <xf numFmtId="0" fontId="144" fillId="0" borderId="6" xfId="0" applyFont="1" applyFill="1" applyBorder="1" applyAlignment="1">
      <alignment horizontal="center" vertical="center"/>
    </xf>
    <xf numFmtId="0" fontId="152" fillId="0" borderId="0" xfId="0" applyFont="1" applyFill="1"/>
    <xf numFmtId="0" fontId="152" fillId="0" borderId="12" xfId="0" applyFont="1" applyFill="1" applyBorder="1" applyAlignment="1">
      <alignment horizontal="center" vertical="center"/>
    </xf>
    <xf numFmtId="41" fontId="152" fillId="0" borderId="0" xfId="0" applyNumberFormat="1" applyFont="1" applyFill="1" applyBorder="1" applyAlignment="1">
      <alignment vertical="center"/>
    </xf>
    <xf numFmtId="41" fontId="152" fillId="0" borderId="0" xfId="0" applyNumberFormat="1" applyFont="1" applyFill="1" applyBorder="1" applyAlignment="1">
      <alignment horizontal="right" vertical="center"/>
    </xf>
    <xf numFmtId="41" fontId="152" fillId="0" borderId="0" xfId="0" applyNumberFormat="1" applyFont="1" applyFill="1" applyBorder="1" applyAlignment="1">
      <alignment horizontal="right" vertical="center" wrapText="1"/>
    </xf>
    <xf numFmtId="41" fontId="152" fillId="0" borderId="12" xfId="0" applyNumberFormat="1" applyFont="1" applyFill="1" applyBorder="1" applyAlignment="1">
      <alignment horizontal="right" vertical="center" wrapText="1"/>
    </xf>
    <xf numFmtId="0" fontId="152" fillId="0" borderId="0" xfId="0" applyFont="1" applyFill="1" applyBorder="1" applyAlignment="1">
      <alignment horizontal="center" vertical="center"/>
    </xf>
    <xf numFmtId="0" fontId="152" fillId="0" borderId="6" xfId="0" applyFont="1" applyFill="1" applyBorder="1" applyAlignment="1">
      <alignment horizontal="center" vertical="center"/>
    </xf>
    <xf numFmtId="41" fontId="152" fillId="0" borderId="0" xfId="0" applyNumberFormat="1" applyFont="1" applyFill="1"/>
    <xf numFmtId="0" fontId="144" fillId="0" borderId="0" xfId="0" applyFont="1" applyFill="1" applyBorder="1"/>
    <xf numFmtId="0" fontId="144" fillId="0" borderId="18" xfId="0" applyFont="1" applyFill="1" applyBorder="1" applyAlignment="1">
      <alignment horizontal="center" vertical="center"/>
    </xf>
    <xf numFmtId="41" fontId="144" fillId="0" borderId="19" xfId="0" applyNumberFormat="1" applyFont="1" applyFill="1" applyBorder="1" applyAlignment="1">
      <alignment horizontal="right" vertical="center"/>
    </xf>
    <xf numFmtId="41" fontId="144" fillId="0" borderId="19" xfId="0" applyNumberFormat="1" applyFont="1" applyFill="1" applyBorder="1" applyAlignment="1">
      <alignment horizontal="right" vertical="center" wrapText="1"/>
    </xf>
    <xf numFmtId="41" fontId="144" fillId="0" borderId="19" xfId="0" applyNumberFormat="1" applyFont="1" applyFill="1" applyBorder="1"/>
    <xf numFmtId="0" fontId="144" fillId="0" borderId="69" xfId="0" applyFont="1" applyFill="1" applyBorder="1" applyAlignment="1">
      <alignment horizontal="center" vertical="center"/>
    </xf>
    <xf numFmtId="41" fontId="151" fillId="0" borderId="0" xfId="0" applyNumberFormat="1" applyFont="1" applyFill="1"/>
    <xf numFmtId="41" fontId="151" fillId="0" borderId="2" xfId="0" applyNumberFormat="1" applyFont="1" applyFill="1" applyBorder="1"/>
    <xf numFmtId="41" fontId="151" fillId="0" borderId="2" xfId="0" applyNumberFormat="1" applyFont="1" applyFill="1" applyBorder="1" applyAlignment="1">
      <alignment horizontal="right" vertical="center" wrapText="1"/>
    </xf>
    <xf numFmtId="41" fontId="151" fillId="0" borderId="0" xfId="0" applyNumberFormat="1" applyFont="1" applyFill="1" applyBorder="1" applyAlignment="1">
      <alignment horizontal="right" vertical="center" wrapText="1"/>
    </xf>
    <xf numFmtId="41" fontId="153" fillId="0" borderId="0" xfId="0" applyNumberFormat="1" applyFont="1" applyFill="1"/>
    <xf numFmtId="0" fontId="20" fillId="0" borderId="0" xfId="0" applyFont="1" applyFill="1" applyBorder="1"/>
    <xf numFmtId="0" fontId="10" fillId="0" borderId="0" xfId="692" applyFont="1" applyFill="1" applyAlignment="1">
      <alignment vertical="center"/>
    </xf>
    <xf numFmtId="0" fontId="10" fillId="0" borderId="0" xfId="692" applyFont="1" applyFill="1" applyAlignment="1">
      <alignment horizontal="right" vertical="center"/>
    </xf>
    <xf numFmtId="0" fontId="10" fillId="0" borderId="0" xfId="692" applyFont="1" applyFill="1" applyBorder="1" applyAlignment="1">
      <alignment vertical="center"/>
    </xf>
    <xf numFmtId="0" fontId="9" fillId="0" borderId="0" xfId="692" applyFont="1" applyFill="1" applyBorder="1" applyAlignment="1">
      <alignment vertical="center"/>
    </xf>
    <xf numFmtId="0" fontId="154" fillId="0" borderId="0" xfId="692" applyFont="1" applyFill="1" applyAlignment="1">
      <alignment horizontal="center" vertical="center"/>
    </xf>
    <xf numFmtId="0" fontId="154" fillId="0" borderId="0" xfId="692" applyFont="1" applyFill="1" applyBorder="1" applyAlignment="1">
      <alignment vertical="center"/>
    </xf>
    <xf numFmtId="0" fontId="11" fillId="0" borderId="0" xfId="692" applyFont="1" applyFill="1" applyBorder="1" applyAlignment="1">
      <alignment vertical="center"/>
    </xf>
    <xf numFmtId="0" fontId="11" fillId="0" borderId="5" xfId="692" applyFont="1" applyFill="1" applyBorder="1" applyAlignment="1">
      <alignment horizontal="center" vertical="top" wrapText="1"/>
    </xf>
    <xf numFmtId="0" fontId="13" fillId="0" borderId="0" xfId="692" quotePrefix="1" applyFont="1" applyFill="1" applyBorder="1" applyAlignment="1">
      <alignment horizontal="center" vertical="center"/>
    </xf>
    <xf numFmtId="41" fontId="13" fillId="0" borderId="6" xfId="692" applyNumberFormat="1" applyFont="1" applyFill="1" applyBorder="1" applyAlignment="1">
      <alignment horizontal="right" vertical="center"/>
    </xf>
    <xf numFmtId="41" fontId="13" fillId="0" borderId="0" xfId="692" applyNumberFormat="1" applyFont="1" applyFill="1" applyBorder="1" applyAlignment="1">
      <alignment horizontal="right" vertical="center"/>
    </xf>
    <xf numFmtId="0" fontId="13" fillId="0" borderId="7" xfId="692" quotePrefix="1" applyFont="1" applyFill="1" applyBorder="1" applyAlignment="1">
      <alignment horizontal="center" vertical="center"/>
    </xf>
    <xf numFmtId="0" fontId="13" fillId="0" borderId="0" xfId="692" applyFont="1" applyFill="1" applyBorder="1" applyAlignment="1">
      <alignment vertical="center"/>
    </xf>
    <xf numFmtId="0" fontId="13" fillId="0" borderId="6" xfId="692" quotePrefix="1" applyFont="1" applyFill="1" applyBorder="1" applyAlignment="1">
      <alignment horizontal="center" vertical="center"/>
    </xf>
    <xf numFmtId="41" fontId="13" fillId="0" borderId="0" xfId="692" applyNumberFormat="1" applyFont="1" applyFill="1" applyBorder="1" applyAlignment="1">
      <alignment horizontal="center" vertical="center"/>
    </xf>
    <xf numFmtId="0" fontId="15" fillId="0" borderId="0" xfId="692" applyFont="1" applyFill="1" applyBorder="1" applyAlignment="1">
      <alignment vertical="center"/>
    </xf>
    <xf numFmtId="0" fontId="15" fillId="0" borderId="19" xfId="692" quotePrefix="1" applyFont="1" applyFill="1" applyBorder="1" applyAlignment="1">
      <alignment horizontal="center" vertical="center"/>
    </xf>
    <xf numFmtId="41" fontId="15" fillId="0" borderId="69" xfId="692" applyNumberFormat="1" applyFont="1" applyFill="1" applyBorder="1" applyAlignment="1">
      <alignment horizontal="right" vertical="center"/>
    </xf>
    <xf numFmtId="41" fontId="15" fillId="0" borderId="19" xfId="692" applyNumberFormat="1" applyFont="1" applyFill="1" applyBorder="1" applyAlignment="1">
      <alignment horizontal="center" vertical="center"/>
    </xf>
    <xf numFmtId="0" fontId="15" fillId="0" borderId="69" xfId="692" quotePrefix="1" applyFont="1" applyFill="1" applyBorder="1" applyAlignment="1">
      <alignment horizontal="center" vertical="center"/>
    </xf>
    <xf numFmtId="0" fontId="11" fillId="0" borderId="0" xfId="692" applyFont="1" applyFill="1" applyAlignment="1">
      <alignment horizontal="right" vertical="center"/>
    </xf>
    <xf numFmtId="0" fontId="122" fillId="0" borderId="0" xfId="692" applyFont="1" applyFill="1" applyAlignment="1">
      <alignment vertical="center"/>
    </xf>
    <xf numFmtId="0" fontId="17" fillId="0" borderId="0" xfId="692" applyFont="1" applyFill="1" applyAlignment="1">
      <alignment horizontal="right" vertical="center"/>
    </xf>
    <xf numFmtId="0" fontId="140" fillId="0" borderId="0" xfId="692" applyFont="1" applyFill="1" applyAlignment="1">
      <alignment horizontal="right" vertical="center"/>
    </xf>
    <xf numFmtId="0" fontId="17" fillId="0" borderId="0" xfId="692" applyFont="1" applyFill="1" applyBorder="1" applyAlignment="1">
      <alignment vertical="center"/>
    </xf>
    <xf numFmtId="0" fontId="17" fillId="0" borderId="0" xfId="692" applyFont="1" applyFill="1" applyAlignment="1">
      <alignment vertical="center"/>
    </xf>
    <xf numFmtId="0" fontId="155" fillId="0" borderId="0" xfId="692" applyFont="1" applyFill="1" applyAlignment="1">
      <alignment vertical="center"/>
    </xf>
    <xf numFmtId="0" fontId="11" fillId="0" borderId="72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1" fontId="13" fillId="0" borderId="7" xfId="0" applyNumberFormat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center" vertical="center"/>
    </xf>
    <xf numFmtId="41" fontId="13" fillId="0" borderId="12" xfId="0" applyNumberFormat="1" applyFont="1" applyFill="1" applyBorder="1" applyAlignment="1">
      <alignment horizontal="center" vertical="center"/>
    </xf>
    <xf numFmtId="41" fontId="13" fillId="0" borderId="6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41" fontId="15" fillId="0" borderId="69" xfId="0" applyNumberFormat="1" applyFont="1" applyFill="1" applyBorder="1" applyAlignment="1">
      <alignment horizontal="center" vertical="center"/>
    </xf>
    <xf numFmtId="41" fontId="15" fillId="0" borderId="19" xfId="0" applyNumberFormat="1" applyFont="1" applyFill="1" applyBorder="1" applyAlignment="1">
      <alignment horizontal="center" vertical="center"/>
    </xf>
    <xf numFmtId="41" fontId="15" fillId="0" borderId="18" xfId="0" applyNumberFormat="1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Continuous" vertical="center"/>
    </xf>
    <xf numFmtId="0" fontId="11" fillId="0" borderId="4" xfId="0" applyFont="1" applyFill="1" applyBorder="1" applyAlignment="1">
      <alignment horizontal="centerContinuous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Continuous" vertical="center"/>
    </xf>
    <xf numFmtId="0" fontId="11" fillId="0" borderId="16" xfId="0" applyFont="1" applyFill="1" applyBorder="1" applyAlignment="1">
      <alignment horizontal="center" wrapText="1"/>
    </xf>
    <xf numFmtId="0" fontId="13" fillId="0" borderId="12" xfId="0" quotePrefix="1" applyFont="1" applyFill="1" applyBorder="1" applyAlignment="1">
      <alignment horizontal="center" vertical="center"/>
    </xf>
    <xf numFmtId="41" fontId="13" fillId="0" borderId="0" xfId="0" quotePrefix="1" applyNumberFormat="1" applyFont="1" applyFill="1" applyBorder="1" applyAlignment="1">
      <alignment vertical="center"/>
    </xf>
    <xf numFmtId="0" fontId="13" fillId="0" borderId="0" xfId="0" quotePrefix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1" fontId="13" fillId="0" borderId="12" xfId="0" quotePrefix="1" applyNumberFormat="1" applyFont="1" applyFill="1" applyBorder="1" applyAlignment="1">
      <alignment vertical="center"/>
    </xf>
    <xf numFmtId="41" fontId="13" fillId="0" borderId="0" xfId="0" quotePrefix="1" applyNumberFormat="1" applyFont="1" applyFill="1" applyBorder="1" applyAlignment="1">
      <alignment horizontal="right" vertical="center"/>
    </xf>
    <xf numFmtId="0" fontId="13" fillId="0" borderId="12" xfId="1" quotePrefix="1" applyFont="1" applyFill="1" applyBorder="1" applyAlignment="1">
      <alignment horizontal="center" vertical="center"/>
    </xf>
    <xf numFmtId="41" fontId="13" fillId="0" borderId="0" xfId="1" quotePrefix="1" applyNumberFormat="1" applyFont="1" applyFill="1" applyBorder="1" applyAlignment="1">
      <alignment horizontal="right" vertical="center"/>
    </xf>
    <xf numFmtId="41" fontId="13" fillId="0" borderId="12" xfId="1" quotePrefix="1" applyNumberFormat="1" applyFont="1" applyFill="1" applyBorder="1" applyAlignment="1">
      <alignment horizontal="right" vertical="center"/>
    </xf>
    <xf numFmtId="0" fontId="13" fillId="0" borderId="0" xfId="1" quotePrefix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2" xfId="1" quotePrefix="1" applyFont="1" applyFill="1" applyBorder="1" applyAlignment="1">
      <alignment horizontal="center" vertical="center"/>
    </xf>
    <xf numFmtId="41" fontId="15" fillId="0" borderId="0" xfId="1" quotePrefix="1" applyNumberFormat="1" applyFont="1" applyFill="1" applyBorder="1" applyAlignment="1">
      <alignment horizontal="right" vertical="center"/>
    </xf>
    <xf numFmtId="41" fontId="15" fillId="0" borderId="12" xfId="1" quotePrefix="1" applyNumberFormat="1" applyFont="1" applyFill="1" applyBorder="1" applyAlignment="1">
      <alignment horizontal="right" vertical="center"/>
    </xf>
    <xf numFmtId="0" fontId="15" fillId="0" borderId="0" xfId="1" quotePrefix="1" applyFont="1" applyFill="1" applyBorder="1" applyAlignment="1">
      <alignment horizontal="center" vertical="center"/>
    </xf>
    <xf numFmtId="41" fontId="19" fillId="0" borderId="0" xfId="1" quotePrefix="1" applyNumberFormat="1" applyFont="1" applyFill="1" applyBorder="1" applyAlignment="1">
      <alignment horizontal="right" vertical="center"/>
    </xf>
    <xf numFmtId="0" fontId="2" fillId="0" borderId="0" xfId="666">
      <alignment vertical="center"/>
    </xf>
    <xf numFmtId="41" fontId="19" fillId="0" borderId="0" xfId="423" quotePrefix="1" applyNumberFormat="1" applyFont="1" applyFill="1" applyBorder="1" applyAlignment="1">
      <alignment horizontal="right" vertical="center"/>
    </xf>
    <xf numFmtId="41" fontId="19" fillId="0" borderId="12" xfId="423" quotePrefix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423" applyNumberFormat="1" applyFont="1" applyFill="1" applyBorder="1" applyAlignment="1">
      <alignment horizontal="right" vertical="center"/>
    </xf>
    <xf numFmtId="41" fontId="19" fillId="0" borderId="12" xfId="423" applyNumberFormat="1" applyFont="1" applyFill="1" applyBorder="1" applyAlignment="1">
      <alignment horizontal="right" vertical="center"/>
    </xf>
    <xf numFmtId="0" fontId="13" fillId="0" borderId="18" xfId="1" quotePrefix="1" applyFont="1" applyFill="1" applyBorder="1" applyAlignment="1">
      <alignment horizontal="center" vertical="center"/>
    </xf>
    <xf numFmtId="41" fontId="19" fillId="0" borderId="19" xfId="1" applyNumberFormat="1" applyFont="1" applyFill="1" applyBorder="1" applyAlignment="1">
      <alignment horizontal="right" vertical="center"/>
    </xf>
    <xf numFmtId="41" fontId="19" fillId="0" borderId="19" xfId="423" applyNumberFormat="1" applyFont="1" applyFill="1" applyBorder="1" applyAlignment="1">
      <alignment horizontal="right" vertical="center"/>
    </xf>
    <xf numFmtId="41" fontId="19" fillId="0" borderId="18" xfId="423" applyNumberFormat="1" applyFont="1" applyFill="1" applyBorder="1" applyAlignment="1">
      <alignment horizontal="right" vertical="center"/>
    </xf>
    <xf numFmtId="0" fontId="13" fillId="0" borderId="19" xfId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56" fillId="0" borderId="0" xfId="0" applyFont="1" applyFill="1" applyBorder="1" applyAlignment="1">
      <alignment vertical="center"/>
    </xf>
    <xf numFmtId="3" fontId="156" fillId="0" borderId="0" xfId="0" applyNumberFormat="1" applyFont="1" applyFill="1" applyBorder="1" applyAlignment="1">
      <alignment horizontal="right" vertical="center"/>
    </xf>
    <xf numFmtId="0" fontId="156" fillId="0" borderId="0" xfId="0" applyFont="1" applyFill="1" applyAlignment="1">
      <alignment vertical="center"/>
    </xf>
    <xf numFmtId="41" fontId="13" fillId="0" borderId="12" xfId="0" applyNumberFormat="1" applyFont="1" applyFill="1" applyBorder="1" applyAlignment="1">
      <alignment horizontal="right" vertical="center"/>
    </xf>
    <xf numFmtId="41" fontId="13" fillId="0" borderId="12" xfId="0" quotePrefix="1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center" vertical="center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12" xfId="1" applyNumberFormat="1" applyFont="1" applyFill="1" applyBorder="1" applyAlignment="1">
      <alignment horizontal="right" vertical="center"/>
    </xf>
    <xf numFmtId="0" fontId="13" fillId="0" borderId="19" xfId="0" applyNumberFormat="1" applyFont="1" applyFill="1" applyBorder="1" applyAlignment="1">
      <alignment horizontal="center" vertical="center"/>
    </xf>
    <xf numFmtId="209" fontId="156" fillId="0" borderId="0" xfId="0" applyNumberFormat="1" applyFont="1" applyFill="1" applyBorder="1" applyAlignment="1">
      <alignment vertical="center"/>
    </xf>
    <xf numFmtId="210" fontId="10" fillId="0" borderId="0" xfId="0" applyNumberFormat="1" applyFont="1" applyFill="1" applyAlignment="1">
      <alignment horizontal="right" vertical="center"/>
    </xf>
    <xf numFmtId="211" fontId="10" fillId="0" borderId="0" xfId="1" applyNumberFormat="1" applyFont="1" applyFill="1" applyAlignment="1">
      <alignment horizontal="right" vertical="center"/>
    </xf>
    <xf numFmtId="210" fontId="10" fillId="0" borderId="0" xfId="0" applyNumberFormat="1" applyFont="1" applyFill="1" applyAlignment="1">
      <alignment vertical="center"/>
    </xf>
    <xf numFmtId="211" fontId="10" fillId="0" borderId="0" xfId="1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203" fontId="10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20" fillId="0" borderId="0" xfId="0" applyFont="1" applyFill="1" applyBorder="1" applyAlignment="1">
      <alignment vertical="center"/>
    </xf>
    <xf numFmtId="0" fontId="122" fillId="0" borderId="0" xfId="0" applyFont="1" applyFill="1" applyBorder="1" applyAlignment="1">
      <alignment horizontal="left" vertical="center"/>
    </xf>
    <xf numFmtId="202" fontId="120" fillId="0" borderId="0" xfId="0" applyNumberFormat="1" applyFont="1" applyFill="1" applyBorder="1" applyAlignment="1">
      <alignment horizontal="center" vertical="center"/>
    </xf>
    <xf numFmtId="210" fontId="11" fillId="0" borderId="0" xfId="0" applyNumberFormat="1" applyFont="1" applyFill="1" applyBorder="1" applyAlignment="1">
      <alignment horizontal="right" vertical="center"/>
    </xf>
    <xf numFmtId="211" fontId="11" fillId="0" borderId="0" xfId="1" applyNumberFormat="1" applyFont="1" applyFill="1" applyBorder="1" applyAlignment="1">
      <alignment horizontal="right" vertical="center"/>
    </xf>
    <xf numFmtId="210" fontId="11" fillId="0" borderId="0" xfId="0" applyNumberFormat="1" applyFont="1" applyFill="1" applyBorder="1" applyAlignment="1">
      <alignment vertical="center"/>
    </xf>
    <xf numFmtId="211" fontId="11" fillId="0" borderId="0" xfId="1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  <xf numFmtId="203" fontId="11" fillId="0" borderId="0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Continuous" vertical="center"/>
    </xf>
    <xf numFmtId="210" fontId="11" fillId="0" borderId="67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vertical="center"/>
    </xf>
    <xf numFmtId="0" fontId="11" fillId="0" borderId="67" xfId="0" applyFont="1" applyFill="1" applyBorder="1" applyAlignment="1">
      <alignment horizontal="center" vertical="center"/>
    </xf>
    <xf numFmtId="203" fontId="11" fillId="0" borderId="3" xfId="0" applyNumberFormat="1" applyFont="1" applyFill="1" applyBorder="1" applyAlignment="1">
      <alignment horizontal="center" vertical="center"/>
    </xf>
    <xf numFmtId="203" fontId="11" fillId="0" borderId="2" xfId="0" applyNumberFormat="1" applyFont="1" applyFill="1" applyBorder="1" applyAlignment="1">
      <alignment horizontal="center" vertical="center"/>
    </xf>
    <xf numFmtId="203" fontId="11" fillId="0" borderId="4" xfId="0" applyNumberFormat="1" applyFont="1" applyFill="1" applyBorder="1" applyAlignment="1">
      <alignment horizontal="center" vertical="center"/>
    </xf>
    <xf numFmtId="210" fontId="11" fillId="0" borderId="6" xfId="0" applyNumberFormat="1" applyFont="1" applyFill="1" applyBorder="1" applyAlignment="1">
      <alignment horizontal="centerContinuous" vertical="center"/>
    </xf>
    <xf numFmtId="202" fontId="11" fillId="0" borderId="0" xfId="0" applyNumberFormat="1" applyFont="1" applyFill="1" applyBorder="1" applyAlignment="1">
      <alignment horizontal="center" vertical="center"/>
    </xf>
    <xf numFmtId="210" fontId="11" fillId="0" borderId="7" xfId="0" applyNumberFormat="1" applyFont="1" applyFill="1" applyBorder="1" applyAlignment="1">
      <alignment horizontal="centerContinuous" vertical="center"/>
    </xf>
    <xf numFmtId="3" fontId="11" fillId="0" borderId="6" xfId="0" applyNumberFormat="1" applyFont="1" applyFill="1" applyBorder="1" applyAlignment="1">
      <alignment horizontal="center" vertical="center"/>
    </xf>
    <xf numFmtId="202" fontId="11" fillId="0" borderId="12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Continuous" vertical="center"/>
    </xf>
    <xf numFmtId="0" fontId="11" fillId="0" borderId="10" xfId="0" applyFont="1" applyFill="1" applyBorder="1" applyAlignment="1">
      <alignment horizontal="centerContinuous" vertical="center"/>
    </xf>
    <xf numFmtId="202" fontId="11" fillId="0" borderId="9" xfId="0" applyNumberFormat="1" applyFont="1" applyFill="1" applyBorder="1" applyAlignment="1">
      <alignment horizontal="center" vertical="center"/>
    </xf>
    <xf numFmtId="211" fontId="13" fillId="0" borderId="13" xfId="1" applyNumberFormat="1" applyFont="1" applyFill="1" applyBorder="1" applyAlignment="1">
      <alignment horizontal="center" vertical="center" wrapText="1"/>
    </xf>
    <xf numFmtId="211" fontId="13" fillId="0" borderId="13" xfId="1" applyNumberFormat="1" applyFont="1" applyFill="1" applyBorder="1" applyAlignment="1">
      <alignment horizontal="center" vertical="center"/>
    </xf>
    <xf numFmtId="211" fontId="13" fillId="0" borderId="7" xfId="1" applyNumberFormat="1" applyFont="1" applyFill="1" applyBorder="1" applyAlignment="1">
      <alignment horizontal="center" vertical="center"/>
    </xf>
    <xf numFmtId="211" fontId="13" fillId="0" borderId="6" xfId="1" applyNumberFormat="1" applyFont="1" applyFill="1" applyBorder="1" applyAlignment="1">
      <alignment horizontal="center" vertical="center"/>
    </xf>
    <xf numFmtId="211" fontId="13" fillId="0" borderId="71" xfId="1" applyNumberFormat="1" applyFont="1" applyFill="1" applyBorder="1" applyAlignment="1">
      <alignment horizontal="center" vertical="center"/>
    </xf>
    <xf numFmtId="211" fontId="13" fillId="0" borderId="72" xfId="1" applyNumberFormat="1" applyFont="1" applyFill="1" applyBorder="1" applyAlignment="1">
      <alignment horizontal="center" vertical="center"/>
    </xf>
    <xf numFmtId="203" fontId="11" fillId="0" borderId="6" xfId="0" applyNumberFormat="1" applyFont="1" applyFill="1" applyBorder="1" applyAlignment="1">
      <alignment horizontal="center" vertical="center"/>
    </xf>
    <xf numFmtId="203" fontId="11" fillId="0" borderId="16" xfId="0" applyNumberFormat="1" applyFont="1" applyFill="1" applyBorder="1" applyAlignment="1">
      <alignment horizontal="center" vertical="center"/>
    </xf>
    <xf numFmtId="181" fontId="13" fillId="0" borderId="0" xfId="0" applyNumberFormat="1" applyFont="1" applyFill="1" applyBorder="1" applyAlignment="1">
      <alignment horizontal="center" vertical="center"/>
    </xf>
    <xf numFmtId="41" fontId="144" fillId="39" borderId="6" xfId="1" quotePrefix="1" applyNumberFormat="1" applyFont="1" applyFill="1" applyBorder="1" applyAlignment="1">
      <alignment horizontal="right" vertical="center"/>
    </xf>
    <xf numFmtId="41" fontId="144" fillId="39" borderId="0" xfId="0" applyNumberFormat="1" applyFont="1" applyFill="1" applyBorder="1" applyAlignment="1">
      <alignment horizontal="right" vertical="center"/>
    </xf>
    <xf numFmtId="41" fontId="144" fillId="39" borderId="0" xfId="1" quotePrefix="1" applyNumberFormat="1" applyFont="1" applyFill="1" applyBorder="1" applyAlignment="1">
      <alignment horizontal="right" vertical="center"/>
    </xf>
    <xf numFmtId="41" fontId="144" fillId="0" borderId="0" xfId="1" quotePrefix="1" applyNumberFormat="1" applyFont="1" applyFill="1" applyBorder="1" applyAlignment="1">
      <alignment horizontal="right" vertical="center"/>
    </xf>
    <xf numFmtId="41" fontId="144" fillId="39" borderId="0" xfId="1" applyNumberFormat="1" applyFont="1" applyFill="1" applyBorder="1" applyAlignment="1">
      <alignment horizontal="right" vertical="center"/>
    </xf>
    <xf numFmtId="41" fontId="144" fillId="39" borderId="12" xfId="0" applyNumberFormat="1" applyFont="1" applyFill="1" applyBorder="1" applyAlignment="1">
      <alignment horizontal="right" vertical="center"/>
    </xf>
    <xf numFmtId="181" fontId="15" fillId="0" borderId="0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right" vertical="center"/>
    </xf>
    <xf numFmtId="41" fontId="13" fillId="0" borderId="6" xfId="1" quotePrefix="1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5" fillId="0" borderId="12" xfId="0" quotePrefix="1" applyFont="1" applyFill="1" applyBorder="1" applyAlignment="1">
      <alignment horizontal="center" vertical="center"/>
    </xf>
    <xf numFmtId="41" fontId="15" fillId="0" borderId="6" xfId="1" quotePrefix="1" applyNumberFormat="1" applyFont="1" applyFill="1" applyBorder="1" applyAlignment="1">
      <alignment horizontal="right" vertical="center"/>
    </xf>
    <xf numFmtId="41" fontId="157" fillId="0" borderId="0" xfId="1" quotePrefix="1" applyNumberFormat="1" applyFont="1" applyFill="1" applyBorder="1" applyAlignment="1">
      <alignment horizontal="right" vertical="center"/>
    </xf>
    <xf numFmtId="0" fontId="15" fillId="0" borderId="0" xfId="0" quotePrefix="1" applyFont="1" applyFill="1" applyBorder="1" applyAlignment="1">
      <alignment horizontal="center" vertical="center"/>
    </xf>
    <xf numFmtId="41" fontId="13" fillId="0" borderId="0" xfId="0" applyNumberFormat="1" applyFont="1" applyBorder="1" applyAlignment="1">
      <alignment horizontal="right" vertical="center" shrinkToFit="1"/>
    </xf>
    <xf numFmtId="181" fontId="13" fillId="0" borderId="42" xfId="0" applyNumberFormat="1" applyFont="1" applyFill="1" applyBorder="1" applyAlignment="1">
      <alignment horizontal="center" vertical="center"/>
    </xf>
    <xf numFmtId="181" fontId="13" fillId="0" borderId="42" xfId="0" applyNumberFormat="1" applyFont="1" applyFill="1" applyBorder="1" applyAlignment="1">
      <alignment horizontal="right" vertical="center"/>
    </xf>
    <xf numFmtId="181" fontId="13" fillId="0" borderId="19" xfId="0" applyNumberFormat="1" applyFont="1" applyFill="1" applyBorder="1" applyAlignment="1">
      <alignment horizontal="center" vertical="center"/>
    </xf>
    <xf numFmtId="181" fontId="13" fillId="0" borderId="19" xfId="0" applyNumberFormat="1" applyFont="1" applyFill="1" applyBorder="1" applyAlignment="1">
      <alignment horizontal="right" vertical="center"/>
    </xf>
    <xf numFmtId="41" fontId="13" fillId="0" borderId="69" xfId="1" quotePrefix="1" applyNumberFormat="1" applyFont="1" applyFill="1" applyBorder="1" applyAlignment="1">
      <alignment horizontal="right" vertical="center"/>
    </xf>
    <xf numFmtId="41" fontId="13" fillId="0" borderId="19" xfId="0" applyNumberFormat="1" applyFont="1" applyBorder="1" applyAlignment="1">
      <alignment horizontal="right" vertical="center" shrinkToFit="1"/>
    </xf>
    <xf numFmtId="41" fontId="13" fillId="0" borderId="19" xfId="1" quotePrefix="1" applyNumberFormat="1" applyFont="1" applyFill="1" applyBorder="1" applyAlignment="1">
      <alignment horizontal="right" vertical="center"/>
    </xf>
    <xf numFmtId="41" fontId="13" fillId="0" borderId="18" xfId="1" quotePrefix="1" applyNumberFormat="1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center" vertical="center"/>
    </xf>
    <xf numFmtId="210" fontId="17" fillId="0" borderId="0" xfId="0" applyNumberFormat="1" applyFont="1" applyFill="1" applyAlignment="1">
      <alignment horizontal="right" vertical="center"/>
    </xf>
    <xf numFmtId="211" fontId="17" fillId="0" borderId="0" xfId="1" applyNumberFormat="1" applyFont="1" applyFill="1" applyAlignment="1">
      <alignment horizontal="right" vertical="center"/>
    </xf>
    <xf numFmtId="210" fontId="17" fillId="0" borderId="0" xfId="0" applyNumberFormat="1" applyFont="1" applyFill="1" applyAlignment="1">
      <alignment vertical="center"/>
    </xf>
    <xf numFmtId="3" fontId="17" fillId="0" borderId="0" xfId="0" applyNumberFormat="1" applyFont="1" applyFill="1" applyAlignment="1">
      <alignment vertical="center"/>
    </xf>
    <xf numFmtId="211" fontId="17" fillId="0" borderId="0" xfId="1" applyNumberFormat="1" applyFont="1" applyFill="1" applyAlignment="1">
      <alignment horizontal="center" vertical="center"/>
    </xf>
    <xf numFmtId="203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202" fontId="120" fillId="0" borderId="0" xfId="0" applyNumberFormat="1" applyFont="1" applyFill="1" applyAlignment="1">
      <alignment horizontal="center" vertical="center"/>
    </xf>
    <xf numFmtId="210" fontId="13" fillId="0" borderId="0" xfId="0" applyNumberFormat="1" applyFont="1" applyFill="1" applyBorder="1" applyAlignment="1">
      <alignment horizontal="right" vertical="center"/>
    </xf>
    <xf numFmtId="211" fontId="13" fillId="0" borderId="0" xfId="1" applyNumberFormat="1" applyFont="1" applyFill="1" applyBorder="1" applyAlignment="1">
      <alignment horizontal="right" vertical="center"/>
    </xf>
    <xf numFmtId="210" fontId="13" fillId="0" borderId="0" xfId="0" applyNumberFormat="1" applyFont="1" applyFill="1" applyBorder="1" applyAlignment="1">
      <alignment vertical="center"/>
    </xf>
    <xf numFmtId="211" fontId="13" fillId="0" borderId="0" xfId="1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vertical="center"/>
    </xf>
    <xf numFmtId="203" fontId="13" fillId="0" borderId="0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horizontal="centerContinuous" vertical="center"/>
    </xf>
    <xf numFmtId="202" fontId="13" fillId="0" borderId="10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Continuous" vertical="center"/>
    </xf>
    <xf numFmtId="0" fontId="13" fillId="0" borderId="10" xfId="0" applyFont="1" applyFill="1" applyBorder="1" applyAlignment="1">
      <alignment horizontal="centerContinuous" vertical="center"/>
    </xf>
    <xf numFmtId="202" fontId="13" fillId="0" borderId="9" xfId="0" applyNumberFormat="1" applyFont="1" applyFill="1" applyBorder="1" applyAlignment="1">
      <alignment horizontal="center" vertical="center"/>
    </xf>
    <xf numFmtId="202" fontId="13" fillId="0" borderId="0" xfId="0" applyNumberFormat="1" applyFont="1" applyFill="1" applyBorder="1" applyAlignment="1">
      <alignment horizontal="center" vertical="center"/>
    </xf>
    <xf numFmtId="210" fontId="13" fillId="0" borderId="13" xfId="0" applyNumberFormat="1" applyFont="1" applyFill="1" applyBorder="1" applyAlignment="1">
      <alignment horizontal="centerContinuous" vertical="center"/>
    </xf>
    <xf numFmtId="210" fontId="13" fillId="0" borderId="0" xfId="0" applyNumberFormat="1" applyFont="1" applyFill="1" applyBorder="1" applyAlignment="1">
      <alignment horizontal="centerContinuous" vertical="center"/>
    </xf>
    <xf numFmtId="210" fontId="13" fillId="0" borderId="6" xfId="0" applyNumberFormat="1" applyFont="1" applyFill="1" applyBorder="1" applyAlignment="1">
      <alignment horizontal="centerContinuous" vertical="center"/>
    </xf>
    <xf numFmtId="210" fontId="13" fillId="0" borderId="11" xfId="0" applyNumberFormat="1" applyFont="1" applyFill="1" applyBorder="1" applyAlignment="1">
      <alignment horizontal="centerContinuous" vertical="center"/>
    </xf>
    <xf numFmtId="210" fontId="13" fillId="0" borderId="7" xfId="0" applyNumberFormat="1" applyFont="1" applyFill="1" applyBorder="1" applyAlignment="1">
      <alignment horizontal="centerContinuous" vertical="center"/>
    </xf>
    <xf numFmtId="203" fontId="13" fillId="0" borderId="6" xfId="0" applyNumberFormat="1" applyFont="1" applyFill="1" applyBorder="1" applyAlignment="1">
      <alignment horizontal="center" vertical="center"/>
    </xf>
    <xf numFmtId="203" fontId="13" fillId="0" borderId="13" xfId="0" applyNumberFormat="1" applyFont="1" applyFill="1" applyBorder="1" applyAlignment="1">
      <alignment horizontal="center" vertical="center"/>
    </xf>
    <xf numFmtId="203" fontId="13" fillId="0" borderId="0" xfId="0" applyNumberFormat="1" applyFont="1" applyFill="1" applyBorder="1" applyAlignment="1">
      <alignment horizontal="center" vertical="center"/>
    </xf>
    <xf numFmtId="203" fontId="13" fillId="0" borderId="11" xfId="0" applyNumberFormat="1" applyFont="1" applyFill="1" applyBorder="1" applyAlignment="1">
      <alignment horizontal="center" vertical="center"/>
    </xf>
    <xf numFmtId="210" fontId="13" fillId="0" borderId="16" xfId="0" applyNumberFormat="1" applyFont="1" applyFill="1" applyBorder="1" applyAlignment="1">
      <alignment horizontal="centerContinuous" wrapText="1"/>
    </xf>
    <xf numFmtId="211" fontId="13" fillId="0" borderId="16" xfId="1" applyNumberFormat="1" applyFont="1" applyFill="1" applyBorder="1" applyAlignment="1">
      <alignment horizontal="center"/>
    </xf>
    <xf numFmtId="210" fontId="13" fillId="0" borderId="14" xfId="0" applyNumberFormat="1" applyFont="1" applyFill="1" applyBorder="1" applyAlignment="1">
      <alignment horizontal="centerContinuous" wrapText="1"/>
    </xf>
    <xf numFmtId="3" fontId="13" fillId="0" borderId="15" xfId="0" applyNumberFormat="1" applyFont="1" applyFill="1" applyBorder="1" applyAlignment="1">
      <alignment horizontal="centerContinuous" wrapText="1"/>
    </xf>
    <xf numFmtId="210" fontId="13" fillId="0" borderId="16" xfId="0" applyNumberFormat="1" applyFont="1" applyFill="1" applyBorder="1" applyAlignment="1">
      <alignment horizontal="centerContinuous"/>
    </xf>
    <xf numFmtId="210" fontId="13" fillId="0" borderId="15" xfId="0" applyNumberFormat="1" applyFont="1" applyFill="1" applyBorder="1" applyAlignment="1">
      <alignment horizontal="centerContinuous" wrapText="1"/>
    </xf>
    <xf numFmtId="0" fontId="13" fillId="0" borderId="15" xfId="0" applyFont="1" applyFill="1" applyBorder="1" applyAlignment="1">
      <alignment horizontal="centerContinuous" wrapText="1"/>
    </xf>
    <xf numFmtId="203" fontId="13" fillId="0" borderId="16" xfId="0" applyNumberFormat="1" applyFont="1" applyFill="1" applyBorder="1" applyAlignment="1">
      <alignment horizontal="center" wrapText="1"/>
    </xf>
    <xf numFmtId="212" fontId="13" fillId="0" borderId="6" xfId="1" quotePrefix="1" applyNumberFormat="1" applyFont="1" applyFill="1" applyBorder="1" applyAlignment="1">
      <alignment horizontal="right" vertical="center"/>
    </xf>
    <xf numFmtId="212" fontId="13" fillId="0" borderId="0" xfId="1" quotePrefix="1" applyNumberFormat="1" applyFont="1" applyFill="1" applyBorder="1" applyAlignment="1">
      <alignment horizontal="right" vertical="center"/>
    </xf>
    <xf numFmtId="208" fontId="13" fillId="0" borderId="0" xfId="1" quotePrefix="1" applyNumberFormat="1" applyFont="1" applyFill="1" applyBorder="1" applyAlignment="1">
      <alignment vertical="center"/>
    </xf>
    <xf numFmtId="213" fontId="144" fillId="0" borderId="0" xfId="1" quotePrefix="1" applyNumberFormat="1" applyFont="1" applyFill="1" applyBorder="1" applyAlignment="1">
      <alignment horizontal="right" vertical="center"/>
    </xf>
    <xf numFmtId="208" fontId="144" fillId="0" borderId="0" xfId="1" quotePrefix="1" applyNumberFormat="1" applyFont="1" applyFill="1" applyBorder="1" applyAlignment="1">
      <alignment vertical="center"/>
    </xf>
    <xf numFmtId="207" fontId="13" fillId="0" borderId="0" xfId="1" quotePrefix="1" applyNumberFormat="1" applyFont="1" applyFill="1" applyBorder="1" applyAlignment="1">
      <alignment horizontal="right" vertical="center"/>
    </xf>
    <xf numFmtId="214" fontId="13" fillId="0" borderId="12" xfId="1" quotePrefix="1" applyNumberFormat="1" applyFont="1" applyFill="1" applyBorder="1" applyAlignment="1">
      <alignment horizontal="right" vertical="center"/>
    </xf>
    <xf numFmtId="0" fontId="13" fillId="0" borderId="6" xfId="0" quotePrefix="1" applyFont="1" applyFill="1" applyBorder="1" applyAlignment="1">
      <alignment horizontal="center" vertical="center"/>
    </xf>
    <xf numFmtId="41" fontId="13" fillId="0" borderId="0" xfId="1" quotePrefix="1" applyNumberFormat="1" applyFont="1" applyFill="1" applyBorder="1" applyAlignment="1">
      <alignment vertical="center"/>
    </xf>
    <xf numFmtId="41" fontId="144" fillId="0" borderId="0" xfId="1" quotePrefix="1" applyNumberFormat="1" applyFont="1" applyFill="1" applyBorder="1" applyAlignment="1">
      <alignment vertical="center"/>
    </xf>
    <xf numFmtId="0" fontId="15" fillId="0" borderId="6" xfId="0" quotePrefix="1" applyFont="1" applyFill="1" applyBorder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21" fillId="0" borderId="6" xfId="0" applyNumberFormat="1" applyFont="1" applyFill="1" applyBorder="1" applyAlignment="1">
      <alignment horizontal="center" vertical="center"/>
    </xf>
    <xf numFmtId="41" fontId="13" fillId="0" borderId="19" xfId="0" applyNumberFormat="1" applyFont="1" applyBorder="1" applyAlignment="1">
      <alignment vertical="center"/>
    </xf>
    <xf numFmtId="3" fontId="13" fillId="0" borderId="6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210" fontId="13" fillId="0" borderId="0" xfId="0" applyNumberFormat="1" applyFont="1" applyFill="1" applyAlignment="1">
      <alignment horizontal="right" vertical="center"/>
    </xf>
    <xf numFmtId="211" fontId="13" fillId="0" borderId="0" xfId="1" applyNumberFormat="1" applyFont="1" applyFill="1" applyAlignment="1">
      <alignment horizontal="right" vertical="center"/>
    </xf>
    <xf numFmtId="211" fontId="13" fillId="0" borderId="0" xfId="1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vertical="center"/>
    </xf>
    <xf numFmtId="203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210" fontId="13" fillId="0" borderId="0" xfId="0" applyNumberFormat="1" applyFont="1" applyFill="1" applyAlignment="1">
      <alignment vertical="center"/>
    </xf>
    <xf numFmtId="0" fontId="19" fillId="0" borderId="4" xfId="0" applyFont="1" applyFill="1" applyBorder="1"/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67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0" fontId="19" fillId="0" borderId="3" xfId="0" applyFont="1" applyFill="1" applyBorder="1"/>
    <xf numFmtId="0" fontId="19" fillId="0" borderId="12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/>
    </xf>
    <xf numFmtId="0" fontId="19" fillId="0" borderId="6" xfId="0" applyFont="1" applyFill="1" applyBorder="1" applyAlignment="1">
      <alignment horizontal="center"/>
    </xf>
    <xf numFmtId="0" fontId="136" fillId="0" borderId="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/>
    </xf>
    <xf numFmtId="0" fontId="19" fillId="0" borderId="15" xfId="0" applyFont="1" applyFill="1" applyBorder="1"/>
    <xf numFmtId="0" fontId="13" fillId="0" borderId="9" xfId="0" applyFont="1" applyFill="1" applyBorder="1" applyAlignment="1">
      <alignment horizontal="center" vertical="center"/>
    </xf>
    <xf numFmtId="41" fontId="13" fillId="0" borderId="10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145" fillId="0" borderId="0" xfId="0" applyFont="1" applyFill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41" fontId="15" fillId="0" borderId="19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46" fillId="0" borderId="0" xfId="0" applyFont="1" applyFill="1" applyAlignment="1">
      <alignment vertical="center"/>
    </xf>
    <xf numFmtId="0" fontId="16" fillId="0" borderId="2" xfId="0" applyFont="1" applyFill="1" applyBorder="1"/>
    <xf numFmtId="0" fontId="11" fillId="0" borderId="19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1" fontId="13" fillId="0" borderId="6" xfId="0" applyNumberFormat="1" applyFont="1" applyFill="1" applyBorder="1" applyAlignment="1">
      <alignment horizontal="right" vertical="center"/>
    </xf>
    <xf numFmtId="203" fontId="16" fillId="0" borderId="2" xfId="0" applyNumberFormat="1" applyFont="1" applyFill="1" applyBorder="1" applyAlignment="1">
      <alignment vertical="center"/>
    </xf>
    <xf numFmtId="0" fontId="126" fillId="0" borderId="0" xfId="689" applyFont="1" applyAlignment="1">
      <alignment vertical="center"/>
    </xf>
    <xf numFmtId="0" fontId="126" fillId="0" borderId="0" xfId="689" applyFont="1" applyBorder="1" applyAlignment="1">
      <alignment vertical="center"/>
    </xf>
    <xf numFmtId="0" fontId="113" fillId="0" borderId="0" xfId="689" applyFont="1" applyBorder="1" applyAlignment="1">
      <alignment vertical="center"/>
    </xf>
    <xf numFmtId="0" fontId="101" fillId="0" borderId="0" xfId="689" applyFont="1" applyAlignment="1">
      <alignment horizontal="centerContinuous" vertical="center"/>
    </xf>
    <xf numFmtId="0" fontId="11" fillId="0" borderId="0" xfId="689" applyFont="1" applyBorder="1" applyAlignment="1">
      <alignment vertical="center"/>
    </xf>
    <xf numFmtId="0" fontId="11" fillId="0" borderId="0" xfId="689" applyFont="1" applyBorder="1" applyAlignment="1">
      <alignment horizontal="right" vertical="center"/>
    </xf>
    <xf numFmtId="0" fontId="11" fillId="0" borderId="5" xfId="689" applyFont="1" applyBorder="1" applyAlignment="1">
      <alignment horizontal="center" vertical="center"/>
    </xf>
    <xf numFmtId="0" fontId="11" fillId="0" borderId="0" xfId="689" applyFont="1" applyBorder="1" applyAlignment="1">
      <alignment horizontal="center" vertical="center"/>
    </xf>
    <xf numFmtId="0" fontId="11" fillId="0" borderId="16" xfId="689" applyFont="1" applyBorder="1" applyAlignment="1">
      <alignment horizontal="center" vertical="center" wrapText="1"/>
    </xf>
    <xf numFmtId="0" fontId="13" fillId="0" borderId="77" xfId="689" quotePrefix="1" applyFont="1" applyBorder="1" applyAlignment="1">
      <alignment horizontal="center" vertical="center"/>
    </xf>
    <xf numFmtId="41" fontId="13" fillId="0" borderId="6" xfId="689" quotePrefix="1" applyNumberFormat="1" applyFont="1" applyBorder="1" applyAlignment="1">
      <alignment vertical="center"/>
    </xf>
    <xf numFmtId="41" fontId="13" fillId="0" borderId="0" xfId="689" quotePrefix="1" applyNumberFormat="1" applyFont="1" applyBorder="1" applyAlignment="1">
      <alignment vertical="center"/>
    </xf>
    <xf numFmtId="41" fontId="13" fillId="0" borderId="12" xfId="689" quotePrefix="1" applyNumberFormat="1" applyFont="1" applyBorder="1" applyAlignment="1">
      <alignment vertical="center"/>
    </xf>
    <xf numFmtId="0" fontId="13" fillId="0" borderId="78" xfId="689" quotePrefix="1" applyFont="1" applyBorder="1" applyAlignment="1">
      <alignment horizontal="center" vertical="center"/>
    </xf>
    <xf numFmtId="41" fontId="13" fillId="0" borderId="12" xfId="689" quotePrefix="1" applyNumberFormat="1" applyFont="1" applyBorder="1" applyAlignment="1">
      <alignment horizontal="right" vertical="center"/>
    </xf>
    <xf numFmtId="0" fontId="15" fillId="0" borderId="79" xfId="689" quotePrefix="1" applyFont="1" applyBorder="1" applyAlignment="1">
      <alignment horizontal="center" vertical="center"/>
    </xf>
    <xf numFmtId="41" fontId="15" fillId="0" borderId="69" xfId="689" quotePrefix="1" applyNumberFormat="1" applyFont="1" applyBorder="1" applyAlignment="1">
      <alignment vertical="center"/>
    </xf>
    <xf numFmtId="41" fontId="15" fillId="0" borderId="19" xfId="689" quotePrefix="1" applyNumberFormat="1" applyFont="1" applyBorder="1" applyAlignment="1">
      <alignment vertical="center"/>
    </xf>
    <xf numFmtId="41" fontId="15" fillId="0" borderId="18" xfId="689" quotePrefix="1" applyNumberFormat="1" applyFont="1" applyBorder="1" applyAlignment="1">
      <alignment horizontal="right" vertical="center"/>
    </xf>
    <xf numFmtId="0" fontId="15" fillId="0" borderId="80" xfId="689" quotePrefix="1" applyFont="1" applyBorder="1" applyAlignment="1">
      <alignment horizontal="center" vertical="center"/>
    </xf>
    <xf numFmtId="0" fontId="144" fillId="0" borderId="0" xfId="690" applyFont="1" applyAlignment="1">
      <alignment vertical="center"/>
    </xf>
    <xf numFmtId="3" fontId="13" fillId="0" borderId="0" xfId="689" applyNumberFormat="1" applyFont="1" applyBorder="1" applyAlignment="1">
      <alignment horizontal="right"/>
    </xf>
    <xf numFmtId="0" fontId="13" fillId="0" borderId="0" xfId="689" applyFont="1" applyBorder="1" applyAlignment="1">
      <alignment horizontal="left"/>
    </xf>
    <xf numFmtId="0" fontId="13" fillId="0" borderId="0" xfId="689" applyFont="1" applyBorder="1" applyAlignment="1"/>
    <xf numFmtId="0" fontId="11" fillId="0" borderId="0" xfId="689" applyFont="1" applyBorder="1" applyAlignment="1"/>
    <xf numFmtId="0" fontId="13" fillId="0" borderId="0" xfId="0" applyFont="1"/>
    <xf numFmtId="0" fontId="11" fillId="0" borderId="0" xfId="0" applyFont="1"/>
    <xf numFmtId="3" fontId="10" fillId="0" borderId="0" xfId="689" applyNumberFormat="1" applyFont="1" applyBorder="1" applyAlignment="1">
      <alignment horizontal="right" vertical="center"/>
    </xf>
    <xf numFmtId="0" fontId="156" fillId="0" borderId="0" xfId="689" applyFont="1" applyBorder="1" applyAlignment="1">
      <alignment vertical="center"/>
    </xf>
    <xf numFmtId="0" fontId="17" fillId="0" borderId="0" xfId="689" applyFont="1" applyBorder="1" applyAlignment="1">
      <alignment vertical="center"/>
    </xf>
    <xf numFmtId="0" fontId="124" fillId="0" borderId="0" xfId="0" applyFont="1" applyFill="1" applyBorder="1" applyAlignment="1">
      <alignment horizontal="left" vertical="center"/>
    </xf>
    <xf numFmtId="0" fontId="124" fillId="0" borderId="0" xfId="0" applyFont="1" applyFill="1" applyAlignment="1">
      <alignment vertical="center"/>
    </xf>
    <xf numFmtId="0" fontId="124" fillId="0" borderId="0" xfId="0" applyFont="1" applyFill="1" applyBorder="1" applyAlignment="1">
      <alignment horizontal="right" vertical="center"/>
    </xf>
    <xf numFmtId="0" fontId="121" fillId="0" borderId="0" xfId="0" applyFont="1" applyFill="1" applyBorder="1" applyAlignment="1">
      <alignment horizontal="left" vertical="center"/>
    </xf>
    <xf numFmtId="0" fontId="121" fillId="0" borderId="0" xfId="0" applyFont="1" applyFill="1" applyAlignment="1">
      <alignment vertical="center"/>
    </xf>
    <xf numFmtId="0" fontId="121" fillId="0" borderId="0" xfId="0" applyFont="1" applyFill="1" applyBorder="1" applyAlignment="1">
      <alignment horizontal="right" vertical="center"/>
    </xf>
    <xf numFmtId="0" fontId="125" fillId="0" borderId="0" xfId="0" applyFont="1" applyFill="1" applyAlignment="1">
      <alignment horizontal="centerContinuous" vertical="center"/>
    </xf>
    <xf numFmtId="0" fontId="125" fillId="0" borderId="0" xfId="0" applyFont="1" applyFill="1" applyBorder="1" applyAlignment="1">
      <alignment horizontal="centerContinuous" vertical="center"/>
    </xf>
    <xf numFmtId="0" fontId="11" fillId="0" borderId="82" xfId="0" applyFont="1" applyFill="1" applyBorder="1" applyAlignment="1">
      <alignment horizontal="centerContinuous" vertical="center" wrapText="1" shrinkToFit="1"/>
    </xf>
    <xf numFmtId="0" fontId="11" fillId="0" borderId="2" xfId="0" applyFont="1" applyFill="1" applyBorder="1" applyAlignment="1">
      <alignment horizontal="centerContinuous" vertical="center" wrapText="1" shrinkToFit="1"/>
    </xf>
    <xf numFmtId="0" fontId="13" fillId="0" borderId="2" xfId="0" applyFont="1" applyFill="1" applyBorder="1" applyAlignment="1">
      <alignment horizontal="centerContinuous" vertical="center" wrapText="1" shrinkToFit="1"/>
    </xf>
    <xf numFmtId="0" fontId="121" fillId="0" borderId="82" xfId="0" applyFont="1" applyFill="1" applyBorder="1" applyAlignment="1">
      <alignment horizontal="centerContinuous" vertical="center" wrapText="1" shrinkToFi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43" xfId="0" applyFont="1" applyFill="1" applyBorder="1" applyAlignment="1">
      <alignment horizontal="centerContinuous" vertical="center" wrapText="1"/>
    </xf>
    <xf numFmtId="0" fontId="11" fillId="0" borderId="49" xfId="0" applyFont="1" applyFill="1" applyBorder="1" applyAlignment="1">
      <alignment horizontal="centerContinuous" vertical="center" wrapText="1"/>
    </xf>
    <xf numFmtId="0" fontId="124" fillId="0" borderId="42" xfId="0" applyFont="1" applyFill="1" applyBorder="1" applyAlignment="1">
      <alignment horizontal="centerContinuous" vertical="center" wrapText="1"/>
    </xf>
    <xf numFmtId="0" fontId="121" fillId="0" borderId="49" xfId="0" applyFont="1" applyFill="1" applyBorder="1" applyAlignment="1">
      <alignment horizontal="centerContinuous" vertical="center" wrapText="1"/>
    </xf>
    <xf numFmtId="0" fontId="13" fillId="0" borderId="49" xfId="0" applyFont="1" applyFill="1" applyBorder="1" applyAlignment="1">
      <alignment horizontal="centerContinuous" vertical="center" wrapText="1"/>
    </xf>
    <xf numFmtId="0" fontId="124" fillId="0" borderId="49" xfId="0" applyFont="1" applyFill="1" applyBorder="1" applyAlignment="1">
      <alignment horizontal="centerContinuous" vertical="center" wrapText="1"/>
    </xf>
    <xf numFmtId="0" fontId="11" fillId="0" borderId="55" xfId="0" applyFont="1" applyFill="1" applyBorder="1" applyAlignment="1">
      <alignment horizontal="centerContinuous" vertical="center" shrinkToFit="1"/>
    </xf>
    <xf numFmtId="0" fontId="11" fillId="0" borderId="45" xfId="0" applyFont="1" applyFill="1" applyBorder="1" applyAlignment="1">
      <alignment horizontal="centerContinuous" vertical="center" shrinkToFit="1"/>
    </xf>
    <xf numFmtId="0" fontId="11" fillId="0" borderId="47" xfId="0" applyFont="1" applyFill="1" applyBorder="1" applyAlignment="1">
      <alignment horizontal="centerContinuous" vertical="center" shrinkToFit="1"/>
    </xf>
    <xf numFmtId="0" fontId="11" fillId="0" borderId="45" xfId="0" applyFont="1" applyFill="1" applyBorder="1" applyAlignment="1">
      <alignment horizontal="center" vertical="center" shrinkToFit="1"/>
    </xf>
    <xf numFmtId="0" fontId="11" fillId="0" borderId="42" xfId="0" applyFont="1" applyFill="1" applyBorder="1" applyAlignment="1">
      <alignment horizontal="centerContinuous" vertical="center" shrinkToFit="1"/>
    </xf>
    <xf numFmtId="0" fontId="11" fillId="0" borderId="49" xfId="0" applyFont="1" applyFill="1" applyBorder="1" applyAlignment="1">
      <alignment horizontal="centerContinuous" vertical="center" shrinkToFit="1"/>
    </xf>
    <xf numFmtId="0" fontId="11" fillId="0" borderId="48" xfId="0" applyFont="1" applyFill="1" applyBorder="1" applyAlignment="1">
      <alignment horizontal="centerContinuous" vertical="center" shrinkToFit="1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wrapText="1"/>
    </xf>
    <xf numFmtId="41" fontId="11" fillId="0" borderId="0" xfId="0" applyNumberFormat="1" applyFont="1" applyFill="1" applyBorder="1" applyAlignment="1">
      <alignment horizontal="centerContinuous" vertical="center" shrinkToFit="1"/>
    </xf>
    <xf numFmtId="41" fontId="11" fillId="0" borderId="0" xfId="0" applyNumberFormat="1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wrapText="1" shrinkToFit="1"/>
    </xf>
    <xf numFmtId="0" fontId="151" fillId="0" borderId="0" xfId="0" applyFont="1" applyFill="1" applyAlignment="1">
      <alignment vertical="center"/>
    </xf>
    <xf numFmtId="0" fontId="151" fillId="0" borderId="0" xfId="0" applyFont="1" applyFill="1" applyBorder="1" applyAlignment="1">
      <alignment vertical="center"/>
    </xf>
    <xf numFmtId="0" fontId="151" fillId="0" borderId="0" xfId="0" applyFont="1" applyFill="1" applyBorder="1" applyAlignment="1">
      <alignment horizontal="left" vertical="center"/>
    </xf>
    <xf numFmtId="0" fontId="11" fillId="0" borderId="0" xfId="689" applyFont="1" applyFill="1" applyBorder="1" applyAlignment="1">
      <alignment horizontal="right"/>
    </xf>
    <xf numFmtId="0" fontId="162" fillId="0" borderId="0" xfId="0" applyFont="1" applyFill="1" applyAlignment="1">
      <alignment vertical="center"/>
    </xf>
    <xf numFmtId="0" fontId="162" fillId="0" borderId="0" xfId="0" applyFont="1" applyFill="1" applyBorder="1" applyAlignment="1">
      <alignment vertical="center"/>
    </xf>
    <xf numFmtId="0" fontId="13" fillId="0" borderId="82" xfId="0" applyFont="1" applyFill="1" applyBorder="1" applyAlignment="1">
      <alignment horizontal="centerContinuous" vertical="center" wrapText="1" shrinkToFit="1"/>
    </xf>
    <xf numFmtId="0" fontId="121" fillId="0" borderId="42" xfId="0" applyFont="1" applyFill="1" applyBorder="1" applyAlignment="1">
      <alignment horizontal="centerContinuous" vertical="center" wrapText="1"/>
    </xf>
    <xf numFmtId="0" fontId="4" fillId="0" borderId="0" xfId="690" applyFont="1">
      <alignment vertical="center"/>
    </xf>
    <xf numFmtId="0" fontId="47" fillId="0" borderId="0" xfId="690">
      <alignment vertical="center"/>
    </xf>
    <xf numFmtId="0" fontId="119" fillId="0" borderId="0" xfId="690" applyFont="1">
      <alignment vertical="center"/>
    </xf>
    <xf numFmtId="0" fontId="151" fillId="0" borderId="0" xfId="690" applyFont="1" applyAlignment="1">
      <alignment vertical="center"/>
    </xf>
    <xf numFmtId="0" fontId="11" fillId="0" borderId="0" xfId="690" applyFont="1">
      <alignment vertical="center"/>
    </xf>
    <xf numFmtId="0" fontId="11" fillId="0" borderId="0" xfId="690" applyFont="1" applyAlignment="1">
      <alignment horizontal="right" vertical="center"/>
    </xf>
    <xf numFmtId="0" fontId="14" fillId="0" borderId="83" xfId="690" applyFont="1" applyBorder="1" applyAlignment="1">
      <alignment horizontal="center" vertical="center"/>
    </xf>
    <xf numFmtId="0" fontId="14" fillId="0" borderId="84" xfId="690" applyFont="1" applyBorder="1" applyAlignment="1">
      <alignment horizontal="center" vertical="center" wrapText="1"/>
    </xf>
    <xf numFmtId="0" fontId="14" fillId="0" borderId="85" xfId="690" applyFont="1" applyBorder="1" applyAlignment="1">
      <alignment horizontal="center" vertical="center"/>
    </xf>
    <xf numFmtId="0" fontId="14" fillId="0" borderId="0" xfId="690" applyFont="1">
      <alignment vertical="center"/>
    </xf>
    <xf numFmtId="0" fontId="13" fillId="0" borderId="77" xfId="690" applyFont="1" applyBorder="1" applyAlignment="1">
      <alignment horizontal="center" vertical="center"/>
    </xf>
    <xf numFmtId="41" fontId="13" fillId="0" borderId="6" xfId="690" applyNumberFormat="1" applyFont="1" applyBorder="1" applyAlignment="1">
      <alignment horizontal="center" vertical="center" wrapText="1"/>
    </xf>
    <xf numFmtId="41" fontId="13" fillId="0" borderId="0" xfId="690" applyNumberFormat="1" applyFont="1" applyBorder="1" applyAlignment="1">
      <alignment horizontal="center" vertical="center" wrapText="1"/>
    </xf>
    <xf numFmtId="10" fontId="13" fillId="0" borderId="12" xfId="690" applyNumberFormat="1" applyFont="1" applyBorder="1" applyAlignment="1">
      <alignment horizontal="center" vertical="center" wrapText="1"/>
    </xf>
    <xf numFmtId="0" fontId="13" fillId="0" borderId="78" xfId="690" applyFont="1" applyBorder="1" applyAlignment="1">
      <alignment horizontal="center" vertical="center"/>
    </xf>
    <xf numFmtId="0" fontId="15" fillId="0" borderId="86" xfId="690" applyFont="1" applyBorder="1" applyAlignment="1">
      <alignment horizontal="center" vertical="center"/>
    </xf>
    <xf numFmtId="41" fontId="15" fillId="0" borderId="87" xfId="1" applyNumberFormat="1" applyFont="1" applyBorder="1" applyAlignment="1">
      <alignment horizontal="center" vertical="center" wrapText="1"/>
    </xf>
    <xf numFmtId="41" fontId="15" fillId="0" borderId="88" xfId="1" applyNumberFormat="1" applyFont="1" applyBorder="1" applyAlignment="1">
      <alignment horizontal="center" vertical="center" wrapText="1"/>
    </xf>
    <xf numFmtId="10" fontId="15" fillId="0" borderId="89" xfId="1" applyNumberFormat="1" applyFont="1" applyBorder="1" applyAlignment="1">
      <alignment horizontal="center" vertical="center" wrapText="1"/>
    </xf>
    <xf numFmtId="0" fontId="15" fillId="0" borderId="90" xfId="690" applyFont="1" applyBorder="1" applyAlignment="1">
      <alignment horizontal="center" vertical="center"/>
    </xf>
    <xf numFmtId="0" fontId="15" fillId="0" borderId="0" xfId="690" applyFont="1">
      <alignment vertical="center"/>
    </xf>
    <xf numFmtId="0" fontId="13" fillId="0" borderId="0" xfId="690" applyFont="1">
      <alignment vertical="center"/>
    </xf>
    <xf numFmtId="205" fontId="4" fillId="0" borderId="0" xfId="0" applyNumberFormat="1" applyFont="1" applyFill="1" applyBorder="1" applyAlignment="1">
      <alignment horizontal="left" vertical="center"/>
    </xf>
    <xf numFmtId="205" fontId="10" fillId="0" borderId="0" xfId="0" applyNumberFormat="1" applyFont="1" applyFill="1" applyAlignment="1">
      <alignment horizontal="right" vertical="center"/>
    </xf>
    <xf numFmtId="205" fontId="10" fillId="0" borderId="0" xfId="1" applyNumberFormat="1" applyFont="1" applyFill="1" applyAlignment="1">
      <alignment horizontal="right" vertical="center"/>
    </xf>
    <xf numFmtId="205" fontId="10" fillId="0" borderId="0" xfId="0" applyNumberFormat="1" applyFont="1" applyFill="1" applyAlignment="1">
      <alignment vertical="center"/>
    </xf>
    <xf numFmtId="205" fontId="10" fillId="0" borderId="0" xfId="1" applyNumberFormat="1" applyFont="1" applyFill="1" applyAlignment="1">
      <alignment horizontal="center" vertical="center"/>
    </xf>
    <xf numFmtId="205" fontId="13" fillId="0" borderId="0" xfId="0" applyNumberFormat="1" applyFont="1" applyFill="1" applyBorder="1" applyAlignment="1">
      <alignment horizontal="left" vertical="center"/>
    </xf>
    <xf numFmtId="205" fontId="13" fillId="0" borderId="0" xfId="0" applyNumberFormat="1" applyFont="1" applyFill="1" applyBorder="1" applyAlignment="1">
      <alignment horizontal="right" vertical="center"/>
    </xf>
    <xf numFmtId="205" fontId="13" fillId="0" borderId="0" xfId="1" applyNumberFormat="1" applyFont="1" applyFill="1" applyBorder="1" applyAlignment="1">
      <alignment horizontal="right" vertical="center"/>
    </xf>
    <xf numFmtId="205" fontId="13" fillId="0" borderId="0" xfId="0" applyNumberFormat="1" applyFont="1" applyFill="1" applyBorder="1" applyAlignment="1">
      <alignment vertical="center"/>
    </xf>
    <xf numFmtId="205" fontId="13" fillId="0" borderId="0" xfId="1" applyNumberFormat="1" applyFont="1" applyFill="1" applyBorder="1" applyAlignment="1">
      <alignment horizontal="center" vertical="center"/>
    </xf>
    <xf numFmtId="205" fontId="13" fillId="0" borderId="0" xfId="0" applyNumberFormat="1" applyFont="1" applyFill="1" applyAlignment="1">
      <alignment vertical="center"/>
    </xf>
    <xf numFmtId="0" fontId="136" fillId="0" borderId="0" xfId="0" applyFont="1" applyFill="1" applyBorder="1" applyAlignment="1">
      <alignment horizontal="center" vertical="center"/>
    </xf>
    <xf numFmtId="205" fontId="121" fillId="0" borderId="13" xfId="1" applyNumberFormat="1" applyFont="1" applyFill="1" applyBorder="1" applyAlignment="1">
      <alignment horizontal="center" vertical="center"/>
    </xf>
    <xf numFmtId="205" fontId="121" fillId="0" borderId="13" xfId="0" applyNumberFormat="1" applyFont="1" applyFill="1" applyBorder="1" applyAlignment="1">
      <alignment horizontal="centerContinuous" vertical="center"/>
    </xf>
    <xf numFmtId="205" fontId="121" fillId="0" borderId="16" xfId="1" applyNumberFormat="1" applyFont="1" applyFill="1" applyBorder="1" applyAlignment="1">
      <alignment horizontal="center" vertical="center"/>
    </xf>
    <xf numFmtId="205" fontId="121" fillId="0" borderId="16" xfId="0" applyNumberFormat="1" applyFont="1" applyFill="1" applyBorder="1" applyAlignment="1">
      <alignment horizontal="centerContinuous" vertical="center" wrapText="1"/>
    </xf>
    <xf numFmtId="205" fontId="121" fillId="0" borderId="11" xfId="1" applyNumberFormat="1" applyFont="1" applyFill="1" applyBorder="1" applyAlignment="1">
      <alignment horizontal="center" vertical="center"/>
    </xf>
    <xf numFmtId="205" fontId="121" fillId="0" borderId="11" xfId="0" applyNumberFormat="1" applyFont="1" applyFill="1" applyBorder="1" applyAlignment="1">
      <alignment horizontal="centerContinuous" vertical="center" wrapText="1"/>
    </xf>
    <xf numFmtId="205" fontId="125" fillId="0" borderId="0" xfId="0" applyNumberFormat="1" applyFont="1" applyFill="1" applyBorder="1" applyAlignment="1">
      <alignment horizontal="center" vertical="center"/>
    </xf>
    <xf numFmtId="41" fontId="125" fillId="0" borderId="7" xfId="1" quotePrefix="1" applyNumberFormat="1" applyFont="1" applyFill="1" applyBorder="1" applyAlignment="1">
      <alignment horizontal="right" vertical="center" wrapText="1"/>
    </xf>
    <xf numFmtId="41" fontId="125" fillId="0" borderId="10" xfId="1" quotePrefix="1" applyNumberFormat="1" applyFont="1" applyFill="1" applyBorder="1" applyAlignment="1">
      <alignment horizontal="right" vertical="center" wrapText="1"/>
    </xf>
    <xf numFmtId="41" fontId="125" fillId="0" borderId="9" xfId="1" quotePrefix="1" applyNumberFormat="1" applyFont="1" applyFill="1" applyBorder="1" applyAlignment="1">
      <alignment horizontal="right" vertical="center" wrapText="1"/>
    </xf>
    <xf numFmtId="0" fontId="12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65" fillId="0" borderId="0" xfId="0" applyFont="1" applyFill="1" applyBorder="1" applyAlignment="1">
      <alignment horizontal="right" vertical="center"/>
    </xf>
    <xf numFmtId="205" fontId="125" fillId="51" borderId="0" xfId="0" applyNumberFormat="1" applyFont="1" applyFill="1" applyBorder="1" applyAlignment="1">
      <alignment horizontal="center" vertical="center"/>
    </xf>
    <xf numFmtId="41" fontId="125" fillId="51" borderId="6" xfId="0" applyNumberFormat="1" applyFont="1" applyFill="1" applyBorder="1" applyAlignment="1">
      <alignment horizontal="right" vertical="center" wrapText="1"/>
    </xf>
    <xf numFmtId="41" fontId="125" fillId="51" borderId="0" xfId="0" applyNumberFormat="1" applyFont="1" applyFill="1" applyBorder="1" applyAlignment="1">
      <alignment horizontal="right" vertical="center" wrapText="1"/>
    </xf>
    <xf numFmtId="41" fontId="125" fillId="51" borderId="12" xfId="0" applyNumberFormat="1" applyFont="1" applyFill="1" applyBorder="1" applyAlignment="1">
      <alignment horizontal="right" vertical="center" wrapText="1"/>
    </xf>
    <xf numFmtId="0" fontId="165" fillId="0" borderId="0" xfId="0" applyFont="1" applyFill="1" applyBorder="1" applyAlignment="1">
      <alignment vertical="center"/>
    </xf>
    <xf numFmtId="0" fontId="166" fillId="0" borderId="0" xfId="0" applyFont="1" applyFill="1" applyBorder="1" applyAlignment="1">
      <alignment horizontal="center" vertical="center"/>
    </xf>
    <xf numFmtId="205" fontId="167" fillId="0" borderId="0" xfId="0" applyNumberFormat="1" applyFont="1" applyFill="1" applyAlignment="1">
      <alignment vertical="center"/>
    </xf>
    <xf numFmtId="0" fontId="168" fillId="0" borderId="0" xfId="0" applyFont="1" applyFill="1" applyBorder="1" applyAlignment="1">
      <alignment vertical="center"/>
    </xf>
    <xf numFmtId="205" fontId="125" fillId="0" borderId="92" xfId="0" applyNumberFormat="1" applyFont="1" applyFill="1" applyBorder="1" applyAlignment="1">
      <alignment horizontal="center" vertical="center"/>
    </xf>
    <xf numFmtId="41" fontId="125" fillId="39" borderId="0" xfId="1" quotePrefix="1" applyNumberFormat="1" applyFont="1" applyFill="1" applyBorder="1" applyAlignment="1">
      <alignment horizontal="right" vertical="center" wrapText="1"/>
    </xf>
    <xf numFmtId="41" fontId="125" fillId="39" borderId="12" xfId="1" quotePrefix="1" applyNumberFormat="1" applyFont="1" applyFill="1" applyBorder="1" applyAlignment="1">
      <alignment horizontal="right" vertical="center" wrapText="1"/>
    </xf>
    <xf numFmtId="205" fontId="121" fillId="0" borderId="92" xfId="0" applyNumberFormat="1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vertical="center"/>
    </xf>
    <xf numFmtId="205" fontId="121" fillId="0" borderId="12" xfId="0" applyNumberFormat="1" applyFont="1" applyFill="1" applyBorder="1" applyAlignment="1">
      <alignment horizontal="center" vertical="center"/>
    </xf>
    <xf numFmtId="0" fontId="13" fillId="0" borderId="95" xfId="0" applyFont="1" applyFill="1" applyBorder="1" applyAlignment="1">
      <alignment vertical="center"/>
    </xf>
    <xf numFmtId="0" fontId="13" fillId="0" borderId="96" xfId="0" applyFont="1" applyFill="1" applyBorder="1" applyAlignment="1">
      <alignment vertical="center"/>
    </xf>
    <xf numFmtId="205" fontId="121" fillId="0" borderId="97" xfId="0" applyNumberFormat="1" applyFont="1" applyFill="1" applyBorder="1" applyAlignment="1">
      <alignment horizontal="center" vertical="center"/>
    </xf>
    <xf numFmtId="0" fontId="121" fillId="0" borderId="99" xfId="0" applyFont="1" applyFill="1" applyBorder="1" applyAlignment="1">
      <alignment vertical="center"/>
    </xf>
    <xf numFmtId="205" fontId="13" fillId="0" borderId="0" xfId="1" quotePrefix="1" applyNumberFormat="1" applyFont="1" applyFill="1" applyBorder="1" applyAlignment="1">
      <alignment horizontal="right" vertical="center"/>
    </xf>
    <xf numFmtId="205" fontId="17" fillId="0" borderId="0" xfId="0" applyNumberFormat="1" applyFont="1" applyFill="1" applyAlignment="1">
      <alignment vertical="center"/>
    </xf>
    <xf numFmtId="205" fontId="17" fillId="0" borderId="0" xfId="0" applyNumberFormat="1" applyFont="1" applyFill="1" applyAlignment="1">
      <alignment horizontal="right" vertical="center"/>
    </xf>
    <xf numFmtId="205" fontId="17" fillId="0" borderId="0" xfId="1" applyNumberFormat="1" applyFont="1" applyFill="1" applyAlignment="1">
      <alignment horizontal="right" vertical="center"/>
    </xf>
    <xf numFmtId="205" fontId="121" fillId="0" borderId="0" xfId="0" applyNumberFormat="1" applyFont="1" applyFill="1" applyBorder="1" applyAlignment="1">
      <alignment vertical="center"/>
    </xf>
    <xf numFmtId="205" fontId="121" fillId="0" borderId="0" xfId="0" applyNumberFormat="1" applyFont="1" applyFill="1" applyBorder="1" applyAlignment="1">
      <alignment horizontal="right" vertical="center"/>
    </xf>
    <xf numFmtId="205" fontId="121" fillId="0" borderId="0" xfId="1" applyNumberFormat="1" applyFont="1" applyFill="1" applyBorder="1" applyAlignment="1">
      <alignment horizontal="right" vertical="center"/>
    </xf>
    <xf numFmtId="0" fontId="121" fillId="0" borderId="0" xfId="0" applyFont="1" applyFill="1" applyBorder="1" applyAlignment="1">
      <alignment vertical="center"/>
    </xf>
    <xf numFmtId="205" fontId="121" fillId="0" borderId="0" xfId="0" applyNumberFormat="1" applyFont="1" applyFill="1" applyAlignment="1">
      <alignment vertical="center"/>
    </xf>
    <xf numFmtId="0" fontId="169" fillId="0" borderId="0" xfId="0" applyFont="1" applyFill="1" applyBorder="1" applyAlignment="1">
      <alignment horizontal="center" vertical="center"/>
    </xf>
    <xf numFmtId="0" fontId="121" fillId="0" borderId="94" xfId="0" applyFont="1" applyFill="1" applyBorder="1" applyAlignment="1">
      <alignment vertical="center"/>
    </xf>
    <xf numFmtId="0" fontId="125" fillId="0" borderId="92" xfId="0" applyNumberFormat="1" applyFont="1" applyFill="1" applyBorder="1" applyAlignment="1">
      <alignment horizontal="center" vertical="center"/>
    </xf>
    <xf numFmtId="0" fontId="125" fillId="0" borderId="94" xfId="0" applyNumberFormat="1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vertical="center"/>
    </xf>
    <xf numFmtId="205" fontId="121" fillId="0" borderId="0" xfId="0" applyNumberFormat="1" applyFont="1" applyFill="1" applyBorder="1" applyAlignment="1">
      <alignment horizontal="left" vertical="center"/>
    </xf>
    <xf numFmtId="205" fontId="121" fillId="0" borderId="0" xfId="1" applyNumberFormat="1" applyFont="1" applyFill="1" applyBorder="1" applyAlignment="1">
      <alignment horizontal="center" vertical="center"/>
    </xf>
    <xf numFmtId="0" fontId="125" fillId="0" borderId="94" xfId="0" applyFont="1" applyFill="1" applyBorder="1" applyAlignment="1">
      <alignment horizontal="center" vertical="center"/>
    </xf>
    <xf numFmtId="205" fontId="121" fillId="0" borderId="0" xfId="0" applyNumberFormat="1" applyFont="1" applyFill="1" applyBorder="1" applyAlignment="1">
      <alignment horizontal="center" vertical="center"/>
    </xf>
    <xf numFmtId="0" fontId="121" fillId="0" borderId="6" xfId="0" applyFont="1" applyFill="1" applyBorder="1" applyAlignment="1">
      <alignment vertical="center"/>
    </xf>
    <xf numFmtId="0" fontId="121" fillId="0" borderId="0" xfId="0" applyFont="1" applyFill="1" applyBorder="1" applyAlignment="1">
      <alignment horizontal="center" vertical="center"/>
    </xf>
    <xf numFmtId="0" fontId="121" fillId="0" borderId="101" xfId="0" applyFont="1" applyFill="1" applyBorder="1" applyAlignment="1">
      <alignment vertical="center"/>
    </xf>
    <xf numFmtId="205" fontId="121" fillId="0" borderId="0" xfId="1" quotePrefix="1" applyNumberFormat="1" applyFont="1" applyFill="1" applyBorder="1" applyAlignment="1">
      <alignment vertical="center"/>
    </xf>
    <xf numFmtId="205" fontId="121" fillId="0" borderId="0" xfId="1" quotePrefix="1" applyNumberFormat="1" applyFont="1" applyFill="1" applyBorder="1" applyAlignment="1">
      <alignment horizontal="right" vertical="center"/>
    </xf>
    <xf numFmtId="205" fontId="121" fillId="0" borderId="0" xfId="1" applyNumberFormat="1" applyFont="1" applyFill="1" applyBorder="1" applyAlignment="1">
      <alignment horizontal="right" vertical="center" wrapText="1"/>
    </xf>
    <xf numFmtId="205" fontId="121" fillId="0" borderId="0" xfId="0" applyNumberFormat="1" applyFont="1" applyFill="1" applyAlignment="1">
      <alignment horizontal="right" vertical="center"/>
    </xf>
    <xf numFmtId="205" fontId="121" fillId="0" borderId="0" xfId="1" applyNumberFormat="1" applyFont="1" applyFill="1" applyAlignment="1">
      <alignment horizontal="right" vertical="center"/>
    </xf>
    <xf numFmtId="205" fontId="121" fillId="0" borderId="0" xfId="1" applyNumberFormat="1" applyFont="1" applyFill="1" applyAlignment="1">
      <alignment horizontal="center" vertical="center"/>
    </xf>
    <xf numFmtId="205" fontId="9" fillId="0" borderId="0" xfId="0" applyNumberFormat="1" applyFont="1" applyFill="1" applyBorder="1" applyAlignment="1">
      <alignment horizontal="center" vertical="center"/>
    </xf>
    <xf numFmtId="0" fontId="125" fillId="0" borderId="104" xfId="0" applyFont="1" applyFill="1" applyBorder="1" applyAlignment="1">
      <alignment horizontal="center" vertical="center"/>
    </xf>
    <xf numFmtId="0" fontId="121" fillId="0" borderId="94" xfId="0" applyFont="1" applyFill="1" applyBorder="1" applyAlignment="1">
      <alignment horizontal="center" vertical="center"/>
    </xf>
    <xf numFmtId="0" fontId="121" fillId="0" borderId="6" xfId="0" applyFont="1" applyFill="1" applyBorder="1" applyAlignment="1">
      <alignment horizontal="center" vertical="center"/>
    </xf>
    <xf numFmtId="0" fontId="121" fillId="0" borderId="69" xfId="0" applyFont="1" applyFill="1" applyBorder="1" applyAlignment="1">
      <alignment horizontal="center" vertical="center"/>
    </xf>
    <xf numFmtId="205" fontId="121" fillId="0" borderId="72" xfId="1" applyNumberFormat="1" applyFont="1" applyFill="1" applyBorder="1" applyAlignment="1">
      <alignment horizontal="center" vertical="center"/>
    </xf>
    <xf numFmtId="205" fontId="121" fillId="0" borderId="72" xfId="0" applyNumberFormat="1" applyFont="1" applyFill="1" applyBorder="1" applyAlignment="1">
      <alignment horizontal="centerContinuous" vertical="center"/>
    </xf>
    <xf numFmtId="205" fontId="121" fillId="0" borderId="72" xfId="0" applyNumberFormat="1" applyFont="1" applyFill="1" applyBorder="1" applyAlignment="1">
      <alignment horizontal="centerContinuous" vertical="center" wrapText="1"/>
    </xf>
    <xf numFmtId="0" fontId="125" fillId="0" borderId="0" xfId="0" applyFont="1" applyFill="1" applyBorder="1" applyAlignment="1">
      <alignment vertical="center"/>
    </xf>
    <xf numFmtId="41" fontId="17" fillId="0" borderId="0" xfId="0" applyNumberFormat="1" applyFont="1" applyFill="1" applyBorder="1" applyAlignment="1">
      <alignment vertical="center"/>
    </xf>
    <xf numFmtId="0" fontId="171" fillId="0" borderId="0" xfId="0" applyFont="1" applyFill="1" applyBorder="1" applyAlignment="1">
      <alignment vertical="center"/>
    </xf>
    <xf numFmtId="3" fontId="172" fillId="0" borderId="0" xfId="0" applyNumberFormat="1" applyFont="1" applyFill="1" applyBorder="1" applyAlignment="1">
      <alignment horizontal="center" vertical="center"/>
    </xf>
    <xf numFmtId="3" fontId="121" fillId="0" borderId="0" xfId="0" applyNumberFormat="1" applyFont="1" applyFill="1" applyBorder="1" applyAlignment="1">
      <alignment horizontal="right" vertical="center"/>
    </xf>
    <xf numFmtId="0" fontId="121" fillId="0" borderId="94" xfId="0" applyFont="1" applyFill="1" applyBorder="1" applyAlignment="1">
      <alignment horizontal="right" vertical="center"/>
    </xf>
    <xf numFmtId="0" fontId="121" fillId="0" borderId="12" xfId="0" applyFont="1" applyFill="1" applyBorder="1" applyAlignment="1">
      <alignment horizontal="right" vertical="center"/>
    </xf>
    <xf numFmtId="0" fontId="121" fillId="0" borderId="18" xfId="0" applyFont="1" applyFill="1" applyBorder="1" applyAlignment="1">
      <alignment vertical="center"/>
    </xf>
    <xf numFmtId="0" fontId="121" fillId="0" borderId="12" xfId="0" applyFont="1" applyFill="1" applyBorder="1" applyAlignment="1">
      <alignment vertical="center"/>
    </xf>
    <xf numFmtId="0" fontId="166" fillId="51" borderId="0" xfId="0" applyFont="1" applyFill="1" applyBorder="1" applyAlignment="1">
      <alignment horizontal="center" vertical="center"/>
    </xf>
    <xf numFmtId="0" fontId="121" fillId="51" borderId="0" xfId="0" applyFont="1" applyFill="1" applyBorder="1" applyAlignment="1">
      <alignment vertical="center"/>
    </xf>
    <xf numFmtId="0" fontId="121" fillId="51" borderId="95" xfId="0" applyFont="1" applyFill="1" applyBorder="1" applyAlignment="1">
      <alignment vertical="center"/>
    </xf>
    <xf numFmtId="0" fontId="121" fillId="0" borderId="95" xfId="0" applyFont="1" applyFill="1" applyBorder="1" applyAlignment="1">
      <alignment horizontal="right" vertical="center"/>
    </xf>
    <xf numFmtId="0" fontId="121" fillId="0" borderId="101" xfId="0" applyFont="1" applyFill="1" applyBorder="1" applyAlignment="1">
      <alignment horizontal="center" vertical="center"/>
    </xf>
    <xf numFmtId="205" fontId="121" fillId="0" borderId="97" xfId="0" applyNumberFormat="1" applyFont="1" applyFill="1" applyBorder="1" applyAlignment="1">
      <alignment horizontal="left" vertical="center"/>
    </xf>
    <xf numFmtId="0" fontId="17" fillId="0" borderId="18" xfId="0" applyFont="1" applyFill="1" applyBorder="1" applyAlignment="1">
      <alignment vertical="center"/>
    </xf>
    <xf numFmtId="205" fontId="174" fillId="0" borderId="0" xfId="0" applyNumberFormat="1" applyFont="1" applyFill="1" applyAlignment="1">
      <alignment vertical="center"/>
    </xf>
    <xf numFmtId="0" fontId="174" fillId="0" borderId="0" xfId="0" applyFont="1" applyFill="1" applyBorder="1" applyAlignment="1">
      <alignment vertical="center"/>
    </xf>
    <xf numFmtId="0" fontId="10" fillId="0" borderId="0" xfId="693" applyFont="1" applyFill="1" applyBorder="1" applyAlignment="1">
      <alignment vertical="center"/>
    </xf>
    <xf numFmtId="0" fontId="10" fillId="0" borderId="0" xfId="693" applyFont="1" applyFill="1" applyAlignment="1">
      <alignment vertical="center"/>
    </xf>
    <xf numFmtId="0" fontId="9" fillId="0" borderId="0" xfId="693" applyFont="1" applyFill="1" applyBorder="1" applyAlignment="1">
      <alignment vertical="center"/>
    </xf>
    <xf numFmtId="0" fontId="11" fillId="0" borderId="0" xfId="693" applyFont="1" applyFill="1" applyBorder="1" applyAlignment="1">
      <alignment vertical="center"/>
    </xf>
    <xf numFmtId="0" fontId="11" fillId="0" borderId="0" xfId="693" applyFont="1" applyFill="1" applyBorder="1" applyAlignment="1">
      <alignment horizontal="right" vertical="center"/>
    </xf>
    <xf numFmtId="0" fontId="11" fillId="0" borderId="46" xfId="693" applyFont="1" applyFill="1" applyBorder="1" applyAlignment="1">
      <alignment vertical="center"/>
    </xf>
    <xf numFmtId="0" fontId="11" fillId="0" borderId="29" xfId="693" applyFont="1" applyFill="1" applyBorder="1" applyAlignment="1">
      <alignment vertical="center"/>
    </xf>
    <xf numFmtId="0" fontId="11" fillId="0" borderId="13" xfId="693" applyFont="1" applyFill="1" applyBorder="1" applyAlignment="1">
      <alignment horizontal="center" vertical="center"/>
    </xf>
    <xf numFmtId="0" fontId="11" fillId="0" borderId="13" xfId="693" applyFont="1" applyFill="1" applyBorder="1" applyAlignment="1">
      <alignment horizontal="centerContinuous" vertical="center"/>
    </xf>
    <xf numFmtId="0" fontId="11" fillId="0" borderId="9" xfId="693" applyFont="1" applyFill="1" applyBorder="1" applyAlignment="1">
      <alignment horizontal="center" vertical="center"/>
    </xf>
    <xf numFmtId="0" fontId="11" fillId="0" borderId="16" xfId="693" applyFont="1" applyFill="1" applyBorder="1" applyAlignment="1">
      <alignment horizontal="center" vertical="center" wrapText="1"/>
    </xf>
    <xf numFmtId="0" fontId="11" fillId="0" borderId="17" xfId="693" applyFont="1" applyFill="1" applyBorder="1" applyAlignment="1">
      <alignment horizontal="center" vertical="center" wrapText="1"/>
    </xf>
    <xf numFmtId="0" fontId="11" fillId="0" borderId="56" xfId="693" applyFont="1" applyFill="1" applyBorder="1" applyAlignment="1">
      <alignment vertical="center"/>
    </xf>
    <xf numFmtId="0" fontId="11" fillId="0" borderId="47" xfId="693" applyFont="1" applyFill="1" applyBorder="1" applyAlignment="1">
      <alignment vertical="center"/>
    </xf>
    <xf numFmtId="0" fontId="13" fillId="0" borderId="12" xfId="693" quotePrefix="1" applyFont="1" applyFill="1" applyBorder="1" applyAlignment="1">
      <alignment horizontal="center" vertical="center"/>
    </xf>
    <xf numFmtId="0" fontId="13" fillId="0" borderId="6" xfId="693" quotePrefix="1" applyFont="1" applyFill="1" applyBorder="1" applyAlignment="1">
      <alignment horizontal="center" vertical="center"/>
    </xf>
    <xf numFmtId="0" fontId="13" fillId="0" borderId="0" xfId="693" applyFont="1" applyFill="1" applyBorder="1" applyAlignment="1">
      <alignment vertical="center"/>
    </xf>
    <xf numFmtId="0" fontId="13" fillId="0" borderId="12" xfId="693" quotePrefix="1" applyFont="1" applyFill="1" applyBorder="1" applyAlignment="1">
      <alignment horizontal="center" vertical="center" shrinkToFit="1"/>
    </xf>
    <xf numFmtId="41" fontId="13" fillId="0" borderId="0" xfId="693" quotePrefix="1" applyNumberFormat="1" applyFont="1" applyFill="1" applyBorder="1" applyAlignment="1">
      <alignment horizontal="right" vertical="center" shrinkToFit="1"/>
    </xf>
    <xf numFmtId="0" fontId="13" fillId="0" borderId="6" xfId="693" quotePrefix="1" applyFont="1" applyFill="1" applyBorder="1" applyAlignment="1">
      <alignment horizontal="center" vertical="center" shrinkToFit="1"/>
    </xf>
    <xf numFmtId="0" fontId="15" fillId="0" borderId="0" xfId="693" applyFont="1" applyFill="1" applyBorder="1" applyAlignment="1">
      <alignment vertical="center" shrinkToFit="1"/>
    </xf>
    <xf numFmtId="0" fontId="15" fillId="0" borderId="12" xfId="693" quotePrefix="1" applyFont="1" applyFill="1" applyBorder="1" applyAlignment="1">
      <alignment horizontal="center" vertical="center" shrinkToFit="1"/>
    </xf>
    <xf numFmtId="41" fontId="15" fillId="0" borderId="0" xfId="693" quotePrefix="1" applyNumberFormat="1" applyFont="1" applyFill="1" applyBorder="1" applyAlignment="1">
      <alignment horizontal="right" vertical="center" shrinkToFit="1"/>
    </xf>
    <xf numFmtId="0" fontId="15" fillId="0" borderId="6" xfId="693" quotePrefix="1" applyFont="1" applyFill="1" applyBorder="1" applyAlignment="1">
      <alignment horizontal="center" vertical="center" shrinkToFit="1"/>
    </xf>
    <xf numFmtId="3" fontId="13" fillId="0" borderId="12" xfId="693" applyNumberFormat="1" applyFont="1" applyFill="1" applyBorder="1" applyAlignment="1">
      <alignment horizontal="center" vertical="center"/>
    </xf>
    <xf numFmtId="3" fontId="13" fillId="0" borderId="6" xfId="693" applyNumberFormat="1" applyFont="1" applyFill="1" applyBorder="1" applyAlignment="1">
      <alignment horizontal="center" vertical="center"/>
    </xf>
    <xf numFmtId="3" fontId="13" fillId="0" borderId="12" xfId="693" applyNumberFormat="1" applyFont="1" applyFill="1" applyBorder="1" applyAlignment="1">
      <alignment horizontal="center" vertical="center" shrinkToFit="1"/>
    </xf>
    <xf numFmtId="3" fontId="13" fillId="0" borderId="6" xfId="693" applyNumberFormat="1" applyFont="1" applyFill="1" applyBorder="1" applyAlignment="1">
      <alignment horizontal="center" vertical="center" wrapText="1"/>
    </xf>
    <xf numFmtId="3" fontId="13" fillId="0" borderId="18" xfId="693" applyNumberFormat="1" applyFont="1" applyFill="1" applyBorder="1" applyAlignment="1">
      <alignment horizontal="center" vertical="center"/>
    </xf>
    <xf numFmtId="3" fontId="13" fillId="0" borderId="69" xfId="693" applyNumberFormat="1" applyFont="1" applyFill="1" applyBorder="1" applyAlignment="1">
      <alignment horizontal="center" vertical="center"/>
    </xf>
    <xf numFmtId="0" fontId="11" fillId="0" borderId="0" xfId="693" applyFont="1" applyFill="1" applyAlignment="1">
      <alignment vertical="center"/>
    </xf>
    <xf numFmtId="3" fontId="11" fillId="0" borderId="0" xfId="693" applyNumberFormat="1" applyFont="1" applyFill="1" applyBorder="1" applyAlignment="1">
      <alignment horizontal="right" vertical="center"/>
    </xf>
    <xf numFmtId="0" fontId="140" fillId="0" borderId="0" xfId="693" applyFont="1" applyFill="1" applyBorder="1" applyAlignment="1">
      <alignment vertical="center"/>
    </xf>
    <xf numFmtId="3" fontId="140" fillId="0" borderId="0" xfId="693" applyNumberFormat="1" applyFont="1" applyFill="1" applyBorder="1" applyAlignment="1">
      <alignment horizontal="right" vertical="center"/>
    </xf>
    <xf numFmtId="0" fontId="47" fillId="0" borderId="0" xfId="693" applyFont="1" applyFill="1" applyBorder="1" applyAlignment="1">
      <alignment horizontal="right" vertical="center"/>
    </xf>
    <xf numFmtId="3" fontId="47" fillId="0" borderId="0" xfId="693" applyNumberFormat="1" applyFont="1" applyFill="1" applyBorder="1" applyAlignment="1">
      <alignment horizontal="right" vertical="center"/>
    </xf>
    <xf numFmtId="0" fontId="156" fillId="0" borderId="0" xfId="693" applyFont="1" applyFill="1" applyBorder="1" applyAlignment="1">
      <alignment vertical="center"/>
    </xf>
    <xf numFmtId="3" fontId="156" fillId="0" borderId="0" xfId="693" applyNumberFormat="1" applyFont="1" applyFill="1" applyBorder="1" applyAlignment="1">
      <alignment horizontal="right" vertical="center"/>
    </xf>
    <xf numFmtId="0" fontId="156" fillId="0" borderId="0" xfId="693" applyFont="1" applyFill="1" applyAlignment="1">
      <alignment vertical="center"/>
    </xf>
    <xf numFmtId="3" fontId="10" fillId="0" borderId="0" xfId="693" applyNumberFormat="1" applyFont="1" applyFill="1" applyBorder="1" applyAlignment="1">
      <alignment horizontal="right" vertical="center"/>
    </xf>
    <xf numFmtId="0" fontId="17" fillId="0" borderId="0" xfId="693" applyFont="1" applyFill="1" applyBorder="1" applyAlignment="1">
      <alignment vertical="center"/>
    </xf>
    <xf numFmtId="0" fontId="125" fillId="51" borderId="0" xfId="0" applyFont="1" applyFill="1" applyBorder="1" applyAlignment="1">
      <alignment horizontal="center" vertical="center"/>
    </xf>
    <xf numFmtId="41" fontId="121" fillId="0" borderId="0" xfId="0" applyNumberFormat="1" applyFont="1" applyFill="1" applyBorder="1" applyAlignment="1">
      <alignment horizontal="right" vertical="center"/>
    </xf>
    <xf numFmtId="205" fontId="125" fillId="51" borderId="12" xfId="0" applyNumberFormat="1" applyFont="1" applyFill="1" applyBorder="1" applyAlignment="1">
      <alignment horizontal="center" vertical="center"/>
    </xf>
    <xf numFmtId="41" fontId="121" fillId="0" borderId="10" xfId="702" quotePrefix="1" applyNumberFormat="1" applyFont="1" applyFill="1" applyBorder="1" applyAlignment="1">
      <alignment horizontal="right" vertical="center" wrapText="1"/>
    </xf>
    <xf numFmtId="41" fontId="121" fillId="0" borderId="69" xfId="702" quotePrefix="1" applyNumberFormat="1" applyFont="1" applyFill="1" applyBorder="1" applyAlignment="1">
      <alignment horizontal="right" vertical="center" wrapText="1"/>
    </xf>
    <xf numFmtId="41" fontId="17" fillId="0" borderId="18" xfId="0" applyNumberFormat="1" applyFont="1" applyFill="1" applyBorder="1" applyAlignment="1">
      <alignment horizontal="right" vertical="center" wrapText="1"/>
    </xf>
    <xf numFmtId="41" fontId="17" fillId="0" borderId="19" xfId="0" applyNumberFormat="1" applyFont="1" applyFill="1" applyBorder="1" applyAlignment="1">
      <alignment horizontal="right" vertical="center" wrapText="1"/>
    </xf>
    <xf numFmtId="41" fontId="4" fillId="0" borderId="19" xfId="0" applyNumberFormat="1" applyFont="1" applyFill="1" applyBorder="1" applyAlignment="1">
      <alignment horizontal="right" vertical="center" wrapText="1"/>
    </xf>
    <xf numFmtId="41" fontId="121" fillId="0" borderId="12" xfId="0" applyNumberFormat="1" applyFont="1" applyBorder="1" applyAlignment="1">
      <alignment horizontal="right" vertical="center" wrapText="1"/>
    </xf>
    <xf numFmtId="41" fontId="121" fillId="0" borderId="0" xfId="0" applyNumberFormat="1" applyFont="1" applyBorder="1" applyAlignment="1">
      <alignment horizontal="right" vertical="center" wrapText="1"/>
    </xf>
    <xf numFmtId="41" fontId="121" fillId="0" borderId="6" xfId="0" applyNumberFormat="1" applyFont="1" applyBorder="1" applyAlignment="1">
      <alignment horizontal="right" vertical="center" wrapText="1"/>
    </xf>
    <xf numFmtId="41" fontId="121" fillId="51" borderId="18" xfId="702" quotePrefix="1" applyNumberFormat="1" applyFont="1" applyFill="1" applyBorder="1" applyAlignment="1">
      <alignment horizontal="right" vertical="center" wrapText="1"/>
    </xf>
    <xf numFmtId="41" fontId="121" fillId="51" borderId="19" xfId="702" quotePrefix="1" applyNumberFormat="1" applyFont="1" applyFill="1" applyBorder="1" applyAlignment="1">
      <alignment horizontal="right" vertical="center" wrapText="1"/>
    </xf>
    <xf numFmtId="41" fontId="121" fillId="51" borderId="69" xfId="702" quotePrefix="1" applyNumberFormat="1" applyFont="1" applyFill="1" applyBorder="1" applyAlignment="1">
      <alignment horizontal="right" vertical="center" wrapText="1"/>
    </xf>
    <xf numFmtId="41" fontId="13" fillId="51" borderId="0" xfId="0" applyNumberFormat="1" applyFont="1" applyFill="1" applyBorder="1" applyAlignment="1">
      <alignment horizontal="right" vertical="center" wrapText="1"/>
    </xf>
    <xf numFmtId="41" fontId="13" fillId="51" borderId="12" xfId="703" applyNumberFormat="1" applyFont="1" applyFill="1" applyBorder="1" applyAlignment="1">
      <alignment horizontal="right" vertical="center" wrapText="1"/>
    </xf>
    <xf numFmtId="41" fontId="13" fillId="51" borderId="0" xfId="703" applyNumberFormat="1" applyFont="1" applyFill="1" applyBorder="1" applyAlignment="1">
      <alignment horizontal="right" vertical="center" wrapText="1"/>
    </xf>
    <xf numFmtId="41" fontId="13" fillId="51" borderId="6" xfId="703" applyNumberFormat="1" applyFont="1" applyFill="1" applyBorder="1" applyAlignment="1">
      <alignment horizontal="right" vertical="center" wrapText="1"/>
    </xf>
    <xf numFmtId="41" fontId="121" fillId="51" borderId="12" xfId="1" applyNumberFormat="1" applyFont="1" applyFill="1" applyBorder="1" applyAlignment="1">
      <alignment horizontal="right" vertical="center" wrapText="1"/>
    </xf>
    <xf numFmtId="41" fontId="121" fillId="51" borderId="0" xfId="1" applyNumberFormat="1" applyFont="1" applyFill="1" applyBorder="1" applyAlignment="1">
      <alignment horizontal="right" vertical="center" wrapText="1"/>
    </xf>
    <xf numFmtId="41" fontId="121" fillId="51" borderId="6" xfId="1" applyNumberFormat="1" applyFont="1" applyFill="1" applyBorder="1" applyAlignment="1">
      <alignment horizontal="right" vertical="center" wrapText="1"/>
    </xf>
    <xf numFmtId="205" fontId="125" fillId="0" borderId="0" xfId="0" applyNumberFormat="1" applyFont="1" applyFill="1" applyBorder="1" applyAlignment="1">
      <alignment horizontal="center" vertical="center"/>
    </xf>
    <xf numFmtId="205" fontId="121" fillId="0" borderId="0" xfId="0" applyNumberFormat="1" applyFont="1" applyFill="1" applyBorder="1" applyAlignment="1">
      <alignment horizontal="center" vertical="center"/>
    </xf>
    <xf numFmtId="41" fontId="170" fillId="0" borderId="12" xfId="701" applyNumberFormat="1" applyFont="1" applyFill="1" applyBorder="1" applyAlignment="1">
      <alignment horizontal="right" vertical="center" wrapText="1"/>
    </xf>
    <xf numFmtId="205" fontId="121" fillId="51" borderId="92" xfId="0" applyNumberFormat="1" applyFont="1" applyFill="1" applyBorder="1" applyAlignment="1">
      <alignment horizontal="center" vertical="center"/>
    </xf>
    <xf numFmtId="205" fontId="121" fillId="0" borderId="92" xfId="0" applyNumberFormat="1" applyFont="1" applyFill="1" applyBorder="1" applyAlignment="1">
      <alignment horizontal="center" vertical="center"/>
    </xf>
    <xf numFmtId="205" fontId="121" fillId="0" borderId="12" xfId="0" applyNumberFormat="1" applyFont="1" applyFill="1" applyBorder="1" applyAlignment="1">
      <alignment horizontal="center" vertical="center"/>
    </xf>
    <xf numFmtId="205" fontId="125" fillId="0" borderId="92" xfId="0" applyNumberFormat="1" applyFont="1" applyFill="1" applyBorder="1" applyAlignment="1">
      <alignment horizontal="center" vertical="center"/>
    </xf>
    <xf numFmtId="205" fontId="121" fillId="0" borderId="92" xfId="0" applyNumberFormat="1" applyFont="1" applyFill="1" applyBorder="1" applyAlignment="1">
      <alignment horizontal="center" vertical="center"/>
    </xf>
    <xf numFmtId="205" fontId="121" fillId="0" borderId="12" xfId="0" applyNumberFormat="1" applyFont="1" applyFill="1" applyBorder="1" applyAlignment="1">
      <alignment horizontal="center" vertical="center"/>
    </xf>
    <xf numFmtId="205" fontId="121" fillId="0" borderId="97" xfId="0" applyNumberFormat="1" applyFont="1" applyFill="1" applyBorder="1" applyAlignment="1">
      <alignment horizontal="center" vertical="center"/>
    </xf>
    <xf numFmtId="0" fontId="121" fillId="0" borderId="0" xfId="0" applyFont="1" applyFill="1" applyBorder="1" applyAlignment="1">
      <alignment vertical="center"/>
    </xf>
    <xf numFmtId="41" fontId="121" fillId="0" borderId="6" xfId="702" quotePrefix="1" applyNumberFormat="1" applyFont="1" applyFill="1" applyBorder="1" applyAlignment="1">
      <alignment horizontal="right" vertical="center" wrapText="1"/>
    </xf>
    <xf numFmtId="41" fontId="121" fillId="0" borderId="0" xfId="702" quotePrefix="1" applyNumberFormat="1" applyFont="1" applyFill="1" applyBorder="1" applyAlignment="1">
      <alignment horizontal="right" vertical="center" wrapText="1"/>
    </xf>
    <xf numFmtId="41" fontId="121" fillId="0" borderId="12" xfId="702" quotePrefix="1" applyNumberFormat="1" applyFont="1" applyFill="1" applyBorder="1" applyAlignment="1">
      <alignment horizontal="right" vertical="center" wrapText="1"/>
    </xf>
    <xf numFmtId="0" fontId="12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25" fillId="0" borderId="0" xfId="0" applyFont="1" applyFill="1" applyBorder="1" applyAlignment="1">
      <alignment horizontal="center" vertical="center"/>
    </xf>
    <xf numFmtId="205" fontId="121" fillId="51" borderId="92" xfId="0" applyNumberFormat="1" applyFont="1" applyFill="1" applyBorder="1" applyAlignment="1">
      <alignment horizontal="center" vertical="center"/>
    </xf>
    <xf numFmtId="205" fontId="121" fillId="51" borderId="0" xfId="0" applyNumberFormat="1" applyFont="1" applyFill="1" applyBorder="1" applyAlignment="1">
      <alignment horizontal="center" vertical="center"/>
    </xf>
    <xf numFmtId="205" fontId="125" fillId="0" borderId="92" xfId="0" applyNumberFormat="1" applyFont="1" applyFill="1" applyBorder="1" applyAlignment="1">
      <alignment horizontal="center" vertical="center"/>
    </xf>
    <xf numFmtId="205" fontId="121" fillId="0" borderId="92" xfId="0" applyNumberFormat="1" applyFont="1" applyFill="1" applyBorder="1" applyAlignment="1">
      <alignment horizontal="center" vertical="center"/>
    </xf>
    <xf numFmtId="205" fontId="121" fillId="0" borderId="12" xfId="0" applyNumberFormat="1" applyFont="1" applyFill="1" applyBorder="1" applyAlignment="1">
      <alignment horizontal="center" vertical="center"/>
    </xf>
    <xf numFmtId="205" fontId="121" fillId="0" borderId="97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205" fontId="121" fillId="0" borderId="0" xfId="0" applyNumberFormat="1" applyFont="1" applyFill="1" applyBorder="1" applyAlignment="1">
      <alignment vertical="center"/>
    </xf>
    <xf numFmtId="0" fontId="125" fillId="0" borderId="94" xfId="0" applyFont="1" applyFill="1" applyBorder="1" applyAlignment="1">
      <alignment horizontal="center" vertical="center"/>
    </xf>
    <xf numFmtId="205" fontId="121" fillId="0" borderId="0" xfId="0" applyNumberFormat="1" applyFont="1" applyFill="1" applyBorder="1" applyAlignment="1">
      <alignment horizontal="center" vertical="center"/>
    </xf>
    <xf numFmtId="0" fontId="121" fillId="0" borderId="101" xfId="0" applyFont="1" applyFill="1" applyBorder="1" applyAlignment="1">
      <alignment vertical="center"/>
    </xf>
    <xf numFmtId="0" fontId="125" fillId="0" borderId="19" xfId="0" applyFont="1" applyFill="1" applyBorder="1" applyAlignment="1">
      <alignment horizontal="center" vertical="center"/>
    </xf>
    <xf numFmtId="205" fontId="125" fillId="0" borderId="12" xfId="0" applyNumberFormat="1" applyFont="1" applyFill="1" applyBorder="1" applyAlignment="1">
      <alignment horizontal="center" vertical="center"/>
    </xf>
    <xf numFmtId="205" fontId="125" fillId="51" borderId="92" xfId="0" applyNumberFormat="1" applyFont="1" applyFill="1" applyBorder="1" applyAlignment="1">
      <alignment horizontal="center" vertical="center"/>
    </xf>
    <xf numFmtId="205" fontId="121" fillId="51" borderId="12" xfId="0" applyNumberFormat="1" applyFont="1" applyFill="1" applyBorder="1" applyAlignment="1">
      <alignment horizontal="center" vertical="center"/>
    </xf>
    <xf numFmtId="0" fontId="121" fillId="0" borderId="94" xfId="0" applyFont="1" applyFill="1" applyBorder="1" applyAlignment="1">
      <alignment horizontal="center" vertical="center"/>
    </xf>
    <xf numFmtId="205" fontId="121" fillId="0" borderId="9" xfId="0" applyNumberFormat="1" applyFont="1" applyFill="1" applyBorder="1" applyAlignment="1">
      <alignment horizontal="center" vertical="center"/>
    </xf>
    <xf numFmtId="205" fontId="121" fillId="51" borderId="105" xfId="0" applyNumberFormat="1" applyFont="1" applyFill="1" applyBorder="1" applyAlignment="1">
      <alignment horizontal="center" vertical="center"/>
    </xf>
    <xf numFmtId="205" fontId="125" fillId="51" borderId="105" xfId="0" applyNumberFormat="1" applyFont="1" applyFill="1" applyBorder="1" applyAlignment="1">
      <alignment horizontal="center" vertical="center"/>
    </xf>
    <xf numFmtId="205" fontId="121" fillId="0" borderId="105" xfId="0" applyNumberFormat="1" applyFont="1" applyFill="1" applyBorder="1" applyAlignment="1">
      <alignment horizontal="center" vertical="center"/>
    </xf>
    <xf numFmtId="205" fontId="121" fillId="0" borderId="106" xfId="0" applyNumberFormat="1" applyFont="1" applyFill="1" applyBorder="1" applyAlignment="1">
      <alignment horizontal="center" vertical="center"/>
    </xf>
    <xf numFmtId="205" fontId="121" fillId="51" borderId="106" xfId="0" applyNumberFormat="1" applyFont="1" applyFill="1" applyBorder="1" applyAlignment="1">
      <alignment horizontal="center" vertical="center"/>
    </xf>
    <xf numFmtId="41" fontId="125" fillId="51" borderId="12" xfId="1" applyNumberFormat="1" applyFont="1" applyFill="1" applyBorder="1" applyAlignment="1">
      <alignment horizontal="right" vertical="center" wrapText="1"/>
    </xf>
    <xf numFmtId="41" fontId="125" fillId="51" borderId="0" xfId="1" applyNumberFormat="1" applyFont="1" applyFill="1" applyBorder="1" applyAlignment="1">
      <alignment horizontal="right" vertical="center" wrapText="1"/>
    </xf>
    <xf numFmtId="41" fontId="125" fillId="51" borderId="6" xfId="1" applyNumberFormat="1" applyFont="1" applyFill="1" applyBorder="1" applyAlignment="1">
      <alignment horizontal="right" vertical="center" wrapText="1"/>
    </xf>
    <xf numFmtId="41" fontId="125" fillId="0" borderId="0" xfId="0" applyNumberFormat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right" vertical="center" wrapText="1"/>
    </xf>
    <xf numFmtId="41" fontId="13" fillId="0" borderId="0" xfId="701" applyNumberFormat="1" applyFont="1" applyFill="1" applyBorder="1" applyAlignment="1">
      <alignment horizontal="right" vertical="center" wrapText="1"/>
    </xf>
    <xf numFmtId="41" fontId="121" fillId="0" borderId="12" xfId="701" applyNumberFormat="1" applyFont="1" applyFill="1" applyBorder="1" applyAlignment="1">
      <alignment horizontal="right" vertical="center" wrapText="1"/>
    </xf>
    <xf numFmtId="41" fontId="121" fillId="0" borderId="18" xfId="624" applyNumberFormat="1" applyFont="1" applyBorder="1" applyAlignment="1">
      <alignment horizontal="right" vertical="center" wrapText="1"/>
    </xf>
    <xf numFmtId="41" fontId="121" fillId="0" borderId="19" xfId="625" applyNumberFormat="1" applyFont="1" applyBorder="1" applyAlignment="1">
      <alignment horizontal="right" vertical="center" wrapText="1"/>
    </xf>
    <xf numFmtId="41" fontId="121" fillId="0" borderId="19" xfId="0" applyNumberFormat="1" applyFont="1" applyFill="1" applyBorder="1" applyAlignment="1">
      <alignment horizontal="right" vertical="center" wrapText="1"/>
    </xf>
    <xf numFmtId="41" fontId="121" fillId="0" borderId="69" xfId="622" applyNumberFormat="1" applyFont="1" applyBorder="1" applyAlignment="1">
      <alignment horizontal="right" vertical="center" wrapText="1"/>
    </xf>
    <xf numFmtId="41" fontId="121" fillId="0" borderId="12" xfId="624" applyNumberFormat="1" applyFont="1" applyBorder="1" applyAlignment="1">
      <alignment horizontal="right" vertical="center" wrapText="1"/>
    </xf>
    <xf numFmtId="41" fontId="121" fillId="0" borderId="0" xfId="625" applyNumberFormat="1" applyFont="1" applyBorder="1" applyAlignment="1">
      <alignment horizontal="right" vertical="center" wrapText="1"/>
    </xf>
    <xf numFmtId="41" fontId="121" fillId="0" borderId="6" xfId="622" applyNumberFormat="1" applyFont="1" applyBorder="1" applyAlignment="1">
      <alignment horizontal="right" vertical="center" wrapText="1"/>
    </xf>
    <xf numFmtId="41" fontId="15" fillId="0" borderId="12" xfId="624" applyNumberFormat="1" applyFont="1" applyBorder="1" applyAlignment="1">
      <alignment horizontal="right" vertical="center" wrapText="1"/>
    </xf>
    <xf numFmtId="41" fontId="15" fillId="0" borderId="0" xfId="625" applyNumberFormat="1" applyFont="1" applyBorder="1" applyAlignment="1">
      <alignment horizontal="right" vertical="center" wrapText="1"/>
    </xf>
    <xf numFmtId="41" fontId="15" fillId="0" borderId="0" xfId="0" applyNumberFormat="1" applyFont="1" applyFill="1" applyBorder="1" applyAlignment="1">
      <alignment horizontal="right" vertical="center" wrapText="1"/>
    </xf>
    <xf numFmtId="41" fontId="15" fillId="0" borderId="6" xfId="622" applyNumberFormat="1" applyFont="1" applyBorder="1" applyAlignment="1">
      <alignment horizontal="right" vertical="center" wrapText="1"/>
    </xf>
    <xf numFmtId="41" fontId="13" fillId="0" borderId="18" xfId="701" applyNumberFormat="1" applyFont="1" applyFill="1" applyBorder="1" applyAlignment="1">
      <alignment horizontal="center" vertical="center" wrapText="1"/>
    </xf>
    <xf numFmtId="41" fontId="13" fillId="0" borderId="19" xfId="701" applyNumberFormat="1" applyFont="1" applyFill="1" applyBorder="1" applyAlignment="1">
      <alignment horizontal="center" vertical="center" wrapText="1"/>
    </xf>
    <xf numFmtId="41" fontId="13" fillId="0" borderId="69" xfId="701" applyNumberFormat="1" applyFont="1" applyFill="1" applyBorder="1" applyAlignment="1">
      <alignment horizontal="center" vertical="center" wrapText="1"/>
    </xf>
    <xf numFmtId="41" fontId="13" fillId="0" borderId="38" xfId="701" applyNumberFormat="1" applyFont="1" applyFill="1" applyBorder="1" applyAlignment="1">
      <alignment horizontal="center" vertical="center" wrapText="1"/>
    </xf>
    <xf numFmtId="41" fontId="13" fillId="0" borderId="12" xfId="701" applyNumberFormat="1" applyFont="1" applyFill="1" applyBorder="1" applyAlignment="1">
      <alignment horizontal="center" vertical="center" wrapText="1"/>
    </xf>
    <xf numFmtId="41" fontId="13" fillId="0" borderId="0" xfId="701" applyNumberFormat="1" applyFont="1" applyFill="1" applyBorder="1" applyAlignment="1">
      <alignment horizontal="center" vertical="center" wrapText="1"/>
    </xf>
    <xf numFmtId="41" fontId="15" fillId="0" borderId="12" xfId="701" applyNumberFormat="1" applyFont="1" applyFill="1" applyBorder="1" applyAlignment="1">
      <alignment horizontal="right" vertical="center" wrapText="1"/>
    </xf>
    <xf numFmtId="41" fontId="15" fillId="0" borderId="0" xfId="701" applyNumberFormat="1" applyFont="1" applyFill="1" applyBorder="1" applyAlignment="1">
      <alignment horizontal="right" vertical="center" wrapText="1"/>
    </xf>
    <xf numFmtId="41" fontId="121" fillId="51" borderId="18" xfId="1" quotePrefix="1" applyNumberFormat="1" applyFont="1" applyFill="1" applyBorder="1" applyAlignment="1">
      <alignment horizontal="right" vertical="center" wrapText="1"/>
    </xf>
    <xf numFmtId="41" fontId="121" fillId="51" borderId="19" xfId="1" quotePrefix="1" applyNumberFormat="1" applyFont="1" applyFill="1" applyBorder="1" applyAlignment="1">
      <alignment horizontal="right" vertical="center" wrapText="1"/>
    </xf>
    <xf numFmtId="41" fontId="121" fillId="0" borderId="19" xfId="1" quotePrefix="1" applyNumberFormat="1" applyFont="1" applyFill="1" applyBorder="1" applyAlignment="1">
      <alignment horizontal="right" vertical="center" wrapText="1"/>
    </xf>
    <xf numFmtId="41" fontId="121" fillId="51" borderId="69" xfId="1" quotePrefix="1" applyNumberFormat="1" applyFont="1" applyFill="1" applyBorder="1" applyAlignment="1">
      <alignment horizontal="right" vertical="center" wrapText="1"/>
    </xf>
    <xf numFmtId="41" fontId="125" fillId="0" borderId="12" xfId="1" quotePrefix="1" applyNumberFormat="1" applyFont="1" applyFill="1" applyBorder="1" applyAlignment="1">
      <alignment horizontal="right" vertical="center" wrapText="1"/>
    </xf>
    <xf numFmtId="41" fontId="125" fillId="0" borderId="0" xfId="1" quotePrefix="1" applyNumberFormat="1" applyFont="1" applyFill="1" applyBorder="1" applyAlignment="1">
      <alignment horizontal="right" vertical="center" wrapText="1"/>
    </xf>
    <xf numFmtId="41" fontId="125" fillId="0" borderId="6" xfId="1" quotePrefix="1" applyNumberFormat="1" applyFont="1" applyFill="1" applyBorder="1" applyAlignment="1">
      <alignment horizontal="right" vertical="center" wrapText="1"/>
    </xf>
    <xf numFmtId="41" fontId="121" fillId="51" borderId="12" xfId="1" quotePrefix="1" applyNumberFormat="1" applyFont="1" applyFill="1" applyBorder="1" applyAlignment="1">
      <alignment horizontal="right" vertical="center" wrapText="1"/>
    </xf>
    <xf numFmtId="41" fontId="121" fillId="51" borderId="0" xfId="1" quotePrefix="1" applyNumberFormat="1" applyFont="1" applyFill="1" applyBorder="1" applyAlignment="1">
      <alignment horizontal="right" vertical="center" wrapText="1"/>
    </xf>
    <xf numFmtId="41" fontId="121" fillId="51" borderId="6" xfId="1" quotePrefix="1" applyNumberFormat="1" applyFont="1" applyFill="1" applyBorder="1" applyAlignment="1">
      <alignment horizontal="right" vertical="center" wrapText="1"/>
    </xf>
    <xf numFmtId="41" fontId="121" fillId="0" borderId="12" xfId="1" quotePrefix="1" applyNumberFormat="1" applyFont="1" applyFill="1" applyBorder="1" applyAlignment="1">
      <alignment horizontal="right" vertical="center" wrapText="1"/>
    </xf>
    <xf numFmtId="41" fontId="121" fillId="0" borderId="6" xfId="1" quotePrefix="1" applyNumberFormat="1" applyFont="1" applyFill="1" applyBorder="1" applyAlignment="1">
      <alignment horizontal="right" vertical="center" wrapText="1"/>
    </xf>
    <xf numFmtId="41" fontId="121" fillId="0" borderId="18" xfId="702" quotePrefix="1" applyNumberFormat="1" applyFont="1" applyFill="1" applyBorder="1" applyAlignment="1">
      <alignment horizontal="right" vertical="center" wrapText="1"/>
    </xf>
    <xf numFmtId="41" fontId="121" fillId="0" borderId="7" xfId="702" quotePrefix="1" applyNumberFormat="1" applyFont="1" applyFill="1" applyBorder="1" applyAlignment="1">
      <alignment horizontal="right" vertical="center" wrapText="1"/>
    </xf>
    <xf numFmtId="41" fontId="125" fillId="0" borderId="12" xfId="0" applyNumberFormat="1" applyFont="1" applyFill="1" applyBorder="1" applyAlignment="1">
      <alignment horizontal="right" vertical="center" wrapText="1"/>
    </xf>
    <xf numFmtId="41" fontId="125" fillId="0" borderId="0" xfId="0" applyNumberFormat="1" applyFont="1" applyFill="1" applyBorder="1" applyAlignment="1">
      <alignment horizontal="right" vertical="center" wrapText="1"/>
    </xf>
    <xf numFmtId="41" fontId="125" fillId="0" borderId="6" xfId="0" applyNumberFormat="1" applyFont="1" applyFill="1" applyBorder="1" applyAlignment="1">
      <alignment horizontal="right" vertical="center" wrapText="1"/>
    </xf>
    <xf numFmtId="41" fontId="125" fillId="0" borderId="0" xfId="0" applyNumberFormat="1" applyFont="1" applyFill="1" applyBorder="1" applyAlignment="1">
      <alignment horizontal="right" vertical="center"/>
    </xf>
    <xf numFmtId="41" fontId="121" fillId="0" borderId="12" xfId="0" applyNumberFormat="1" applyFont="1" applyFill="1" applyBorder="1" applyAlignment="1">
      <alignment horizontal="right" vertical="center" wrapText="1"/>
    </xf>
    <xf numFmtId="41" fontId="121" fillId="0" borderId="0" xfId="0" applyNumberFormat="1" applyFont="1" applyFill="1" applyBorder="1" applyAlignment="1">
      <alignment horizontal="right" vertical="center" wrapText="1"/>
    </xf>
    <xf numFmtId="41" fontId="121" fillId="0" borderId="6" xfId="0" applyNumberFormat="1" applyFont="1" applyFill="1" applyBorder="1" applyAlignment="1">
      <alignment horizontal="right" vertical="center" wrapText="1"/>
    </xf>
    <xf numFmtId="41" fontId="121" fillId="0" borderId="9" xfId="702" quotePrefix="1" applyNumberFormat="1" applyFont="1" applyFill="1" applyBorder="1" applyAlignment="1">
      <alignment horizontal="right" vertical="center" wrapText="1"/>
    </xf>
    <xf numFmtId="41" fontId="121" fillId="0" borderId="18" xfId="701" applyNumberFormat="1" applyFont="1" applyBorder="1" applyAlignment="1">
      <alignment horizontal="right" vertical="center" wrapText="1"/>
    </xf>
    <xf numFmtId="41" fontId="121" fillId="0" borderId="19" xfId="701" applyNumberFormat="1" applyFont="1" applyBorder="1" applyAlignment="1">
      <alignment horizontal="right" vertical="center" wrapText="1"/>
    </xf>
    <xf numFmtId="41" fontId="121" fillId="0" borderId="19" xfId="702" quotePrefix="1" applyNumberFormat="1" applyFont="1" applyFill="1" applyBorder="1" applyAlignment="1">
      <alignment horizontal="right" vertical="center" wrapText="1"/>
    </xf>
    <xf numFmtId="41" fontId="121" fillId="0" borderId="69" xfId="701" applyNumberFormat="1" applyFont="1" applyBorder="1" applyAlignment="1">
      <alignment horizontal="right" vertical="center" wrapText="1"/>
    </xf>
    <xf numFmtId="41" fontId="121" fillId="0" borderId="12" xfId="701" applyNumberFormat="1" applyFont="1" applyBorder="1" applyAlignment="1">
      <alignment horizontal="right" vertical="center" wrapText="1"/>
    </xf>
    <xf numFmtId="41" fontId="121" fillId="0" borderId="0" xfId="701" applyNumberFormat="1" applyFont="1" applyBorder="1" applyAlignment="1">
      <alignment horizontal="right" vertical="center" wrapText="1"/>
    </xf>
    <xf numFmtId="41" fontId="121" fillId="0" borderId="0" xfId="701" applyNumberFormat="1" applyFont="1" applyFill="1" applyBorder="1" applyAlignment="1">
      <alignment horizontal="right" vertical="center" wrapText="1"/>
    </xf>
    <xf numFmtId="41" fontId="121" fillId="0" borderId="6" xfId="701" applyNumberFormat="1" applyFont="1" applyBorder="1" applyAlignment="1">
      <alignment horizontal="right" vertical="center" wrapText="1"/>
    </xf>
    <xf numFmtId="41" fontId="121" fillId="0" borderId="98" xfId="700" applyNumberFormat="1" applyFont="1" applyBorder="1" applyAlignment="1">
      <alignment horizontal="right" vertical="center" wrapText="1"/>
    </xf>
    <xf numFmtId="41" fontId="121" fillId="0" borderId="19" xfId="700" applyNumberFormat="1" applyFont="1" applyBorder="1" applyAlignment="1">
      <alignment horizontal="right" vertical="center" wrapText="1"/>
    </xf>
    <xf numFmtId="41" fontId="121" fillId="0" borderId="69" xfId="700" applyNumberFormat="1" applyFont="1" applyBorder="1" applyAlignment="1">
      <alignment horizontal="right" vertical="center" wrapText="1"/>
    </xf>
    <xf numFmtId="41" fontId="121" fillId="0" borderId="6" xfId="700" applyNumberFormat="1" applyFont="1" applyBorder="1" applyAlignment="1">
      <alignment horizontal="right" vertical="center" wrapText="1"/>
    </xf>
    <xf numFmtId="41" fontId="121" fillId="0" borderId="12" xfId="700" applyNumberFormat="1" applyFont="1" applyBorder="1" applyAlignment="1">
      <alignment horizontal="right" vertical="center" wrapText="1"/>
    </xf>
    <xf numFmtId="41" fontId="121" fillId="0" borderId="0" xfId="1" quotePrefix="1" applyNumberFormat="1" applyFont="1" applyFill="1" applyBorder="1" applyAlignment="1">
      <alignment horizontal="right" vertical="center" wrapText="1"/>
    </xf>
    <xf numFmtId="41" fontId="121" fillId="0" borderId="0" xfId="700" applyNumberFormat="1" applyFont="1" applyBorder="1" applyAlignment="1">
      <alignment horizontal="right" vertical="center" wrapText="1"/>
    </xf>
    <xf numFmtId="0" fontId="125" fillId="0" borderId="0" xfId="0" applyFont="1" applyFill="1" applyBorder="1" applyAlignment="1">
      <alignment horizontal="center" vertical="center"/>
    </xf>
    <xf numFmtId="205" fontId="121" fillId="51" borderId="93" xfId="0" applyNumberFormat="1" applyFont="1" applyFill="1" applyBorder="1" applyAlignment="1">
      <alignment horizontal="center" vertical="center"/>
    </xf>
    <xf numFmtId="41" fontId="121" fillId="51" borderId="10" xfId="0" applyNumberFormat="1" applyFont="1" applyFill="1" applyBorder="1" applyAlignment="1">
      <alignment horizontal="right" vertical="center" wrapText="1"/>
    </xf>
    <xf numFmtId="41" fontId="121" fillId="51" borderId="9" xfId="0" applyNumberFormat="1" applyFont="1" applyFill="1" applyBorder="1" applyAlignment="1">
      <alignment horizontal="right" vertical="center" wrapText="1"/>
    </xf>
    <xf numFmtId="205" fontId="121" fillId="51" borderId="92" xfId="0" applyNumberFormat="1" applyFont="1" applyFill="1" applyBorder="1" applyAlignment="1">
      <alignment horizontal="center" vertical="center"/>
    </xf>
    <xf numFmtId="41" fontId="121" fillId="51" borderId="0" xfId="0" applyNumberFormat="1" applyFont="1" applyFill="1" applyBorder="1" applyAlignment="1">
      <alignment horizontal="right" vertical="center" wrapText="1"/>
    </xf>
    <xf numFmtId="41" fontId="121" fillId="51" borderId="12" xfId="0" applyNumberFormat="1" applyFont="1" applyFill="1" applyBorder="1" applyAlignment="1">
      <alignment horizontal="right" vertical="center" wrapText="1"/>
    </xf>
    <xf numFmtId="205" fontId="121" fillId="51" borderId="0" xfId="0" applyNumberFormat="1" applyFont="1" applyFill="1" applyBorder="1" applyAlignment="1">
      <alignment horizontal="center" vertical="center"/>
    </xf>
    <xf numFmtId="41" fontId="121" fillId="51" borderId="6" xfId="0" applyNumberFormat="1" applyFont="1" applyFill="1" applyBorder="1" applyAlignment="1">
      <alignment horizontal="right" vertical="center" wrapText="1"/>
    </xf>
    <xf numFmtId="205" fontId="121" fillId="0" borderId="92" xfId="0" applyNumberFormat="1" applyFont="1" applyFill="1" applyBorder="1" applyAlignment="1">
      <alignment horizontal="center" vertical="center"/>
    </xf>
    <xf numFmtId="205" fontId="121" fillId="51" borderId="19" xfId="0" applyNumberFormat="1" applyFont="1" applyFill="1" applyBorder="1" applyAlignment="1">
      <alignment horizontal="center" vertical="center"/>
    </xf>
    <xf numFmtId="41" fontId="121" fillId="51" borderId="69" xfId="0" applyNumberFormat="1" applyFont="1" applyFill="1" applyBorder="1" applyAlignment="1">
      <alignment horizontal="right" vertical="center" wrapText="1"/>
    </xf>
    <xf numFmtId="41" fontId="121" fillId="51" borderId="19" xfId="0" applyNumberFormat="1" applyFont="1" applyFill="1" applyBorder="1" applyAlignment="1">
      <alignment horizontal="right" vertical="center" wrapText="1"/>
    </xf>
    <xf numFmtId="41" fontId="121" fillId="51" borderId="18" xfId="0" applyNumberFormat="1" applyFont="1" applyFill="1" applyBorder="1" applyAlignment="1">
      <alignment horizontal="right" vertical="center" wrapText="1"/>
    </xf>
    <xf numFmtId="205" fontId="121" fillId="0" borderId="97" xfId="0" applyNumberFormat="1" applyFont="1" applyFill="1" applyBorder="1" applyAlignment="1">
      <alignment horizontal="center" vertical="center"/>
    </xf>
    <xf numFmtId="41" fontId="125" fillId="0" borderId="6" xfId="702" quotePrefix="1" applyNumberFormat="1" applyFont="1" applyFill="1" applyBorder="1" applyAlignment="1">
      <alignment horizontal="right" vertical="center" wrapText="1"/>
    </xf>
    <xf numFmtId="41" fontId="125" fillId="0" borderId="0" xfId="702" quotePrefix="1" applyNumberFormat="1" applyFont="1" applyFill="1" applyBorder="1" applyAlignment="1">
      <alignment horizontal="right" vertical="center" wrapText="1"/>
    </xf>
    <xf numFmtId="41" fontId="125" fillId="0" borderId="12" xfId="702" quotePrefix="1" applyNumberFormat="1" applyFont="1" applyFill="1" applyBorder="1" applyAlignment="1">
      <alignment horizontal="right" vertical="center" wrapText="1"/>
    </xf>
    <xf numFmtId="41" fontId="121" fillId="0" borderId="0" xfId="702" quotePrefix="1" applyNumberFormat="1" applyFont="1" applyFill="1" applyBorder="1" applyAlignment="1">
      <alignment horizontal="right" vertical="center"/>
    </xf>
    <xf numFmtId="205" fontId="121" fillId="51" borderId="12" xfId="0" applyNumberFormat="1" applyFont="1" applyFill="1" applyBorder="1" applyAlignment="1">
      <alignment horizontal="center" vertical="center"/>
    </xf>
    <xf numFmtId="41" fontId="170" fillId="0" borderId="0" xfId="701" applyNumberFormat="1" applyFont="1" applyFill="1" applyBorder="1" applyAlignment="1">
      <alignment horizontal="right" vertical="center" wrapText="1"/>
    </xf>
    <xf numFmtId="41" fontId="125" fillId="51" borderId="6" xfId="702" quotePrefix="1" applyNumberFormat="1" applyFont="1" applyFill="1" applyBorder="1" applyAlignment="1">
      <alignment horizontal="right" vertical="center" wrapText="1"/>
    </xf>
    <xf numFmtId="41" fontId="125" fillId="51" borderId="0" xfId="702" quotePrefix="1" applyNumberFormat="1" applyFont="1" applyFill="1" applyBorder="1" applyAlignment="1">
      <alignment horizontal="right" vertical="center" wrapText="1"/>
    </xf>
    <xf numFmtId="41" fontId="125" fillId="51" borderId="12" xfId="702" quotePrefix="1" applyNumberFormat="1" applyFont="1" applyFill="1" applyBorder="1" applyAlignment="1">
      <alignment horizontal="right" vertical="center" wrapText="1"/>
    </xf>
    <xf numFmtId="41" fontId="121" fillId="51" borderId="6" xfId="702" quotePrefix="1" applyNumberFormat="1" applyFont="1" applyFill="1" applyBorder="1" applyAlignment="1">
      <alignment horizontal="right" vertical="center" wrapText="1"/>
    </xf>
    <xf numFmtId="41" fontId="121" fillId="51" borderId="0" xfId="702" quotePrefix="1" applyNumberFormat="1" applyFont="1" applyFill="1" applyBorder="1" applyAlignment="1">
      <alignment horizontal="right" vertical="center" wrapText="1"/>
    </xf>
    <xf numFmtId="41" fontId="121" fillId="51" borderId="12" xfId="702" quotePrefix="1" applyNumberFormat="1" applyFont="1" applyFill="1" applyBorder="1" applyAlignment="1">
      <alignment horizontal="right" vertical="center" wrapText="1"/>
    </xf>
    <xf numFmtId="41" fontId="173" fillId="0" borderId="0" xfId="0" applyNumberFormat="1" applyFont="1" applyBorder="1" applyAlignment="1">
      <alignment horizontal="right" vertical="center" wrapText="1"/>
    </xf>
    <xf numFmtId="41" fontId="173" fillId="0" borderId="12" xfId="0" applyNumberFormat="1" applyFont="1" applyBorder="1" applyAlignment="1">
      <alignment horizontal="right" vertical="center" wrapText="1"/>
    </xf>
    <xf numFmtId="209" fontId="173" fillId="0" borderId="107" xfId="0" applyNumberFormat="1" applyFont="1" applyBorder="1" applyAlignment="1">
      <alignment horizontal="center" vertical="center" wrapText="1"/>
    </xf>
    <xf numFmtId="0" fontId="121" fillId="51" borderId="0" xfId="0" applyFont="1" applyFill="1" applyBorder="1" applyAlignment="1">
      <alignment horizontal="center" vertical="center"/>
    </xf>
    <xf numFmtId="0" fontId="11" fillId="0" borderId="109" xfId="693" applyFont="1" applyFill="1" applyBorder="1" applyAlignment="1">
      <alignment vertical="center"/>
    </xf>
    <xf numFmtId="0" fontId="11" fillId="0" borderId="45" xfId="693" applyFont="1" applyFill="1" applyBorder="1" applyAlignment="1">
      <alignment vertical="center"/>
    </xf>
    <xf numFmtId="0" fontId="11" fillId="0" borderId="0" xfId="693" applyFont="1" applyFill="1" applyBorder="1" applyAlignment="1">
      <alignment vertical="center"/>
    </xf>
    <xf numFmtId="41" fontId="13" fillId="0" borderId="0" xfId="693" quotePrefix="1" applyNumberFormat="1" applyFont="1" applyFill="1" applyBorder="1" applyAlignment="1">
      <alignment horizontal="right" vertical="center"/>
    </xf>
    <xf numFmtId="41" fontId="13" fillId="0" borderId="19" xfId="693" quotePrefix="1" applyNumberFormat="1" applyFont="1" applyFill="1" applyBorder="1" applyAlignment="1">
      <alignment horizontal="right" vertical="center"/>
    </xf>
    <xf numFmtId="0" fontId="4" fillId="0" borderId="53" xfId="627" quotePrefix="1" applyNumberFormat="1" applyFont="1" applyBorder="1" applyAlignment="1">
      <alignment horizontal="center" vertical="center"/>
    </xf>
    <xf numFmtId="0" fontId="4" fillId="0" borderId="59" xfId="627" quotePrefix="1" applyNumberFormat="1" applyFont="1" applyBorder="1" applyAlignment="1">
      <alignment horizontal="center" vertical="center"/>
    </xf>
    <xf numFmtId="0" fontId="132" fillId="0" borderId="59" xfId="627" quotePrefix="1" applyNumberFormat="1" applyFont="1" applyBorder="1" applyAlignment="1">
      <alignment horizontal="center" vertical="center"/>
    </xf>
    <xf numFmtId="212" fontId="144" fillId="0" borderId="2" xfId="1" applyNumberFormat="1" applyFont="1" applyFill="1" applyBorder="1" applyAlignment="1" applyProtection="1">
      <alignment vertical="center" wrapText="1" shrinkToFit="1"/>
      <protection locked="0"/>
    </xf>
    <xf numFmtId="212" fontId="144" fillId="0" borderId="2" xfId="1" applyNumberFormat="1" applyFont="1" applyFill="1" applyBorder="1" applyAlignment="1" applyProtection="1">
      <alignment vertical="center" shrinkToFit="1"/>
      <protection locked="0"/>
    </xf>
    <xf numFmtId="41" fontId="4" fillId="0" borderId="21" xfId="627" applyNumberFormat="1" applyFont="1" applyFill="1" applyBorder="1" applyAlignment="1">
      <alignment horizontal="right" vertical="center" shrinkToFit="1"/>
    </xf>
    <xf numFmtId="41" fontId="4" fillId="0" borderId="0" xfId="627" applyNumberFormat="1" applyFont="1" applyFill="1" applyBorder="1" applyAlignment="1">
      <alignment horizontal="right" vertical="center" shrinkToFit="1"/>
    </xf>
    <xf numFmtId="41" fontId="4" fillId="0" borderId="60" xfId="627" applyNumberFormat="1" applyFont="1" applyFill="1" applyBorder="1" applyAlignment="1">
      <alignment horizontal="right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1" fillId="0" borderId="21" xfId="689" applyFont="1" applyBorder="1" applyAlignment="1">
      <alignment horizontal="center" vertical="center"/>
    </xf>
    <xf numFmtId="0" fontId="121" fillId="0" borderId="43" xfId="689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 shrinkToFit="1"/>
    </xf>
    <xf numFmtId="41" fontId="4" fillId="0" borderId="55" xfId="627" applyNumberFormat="1" applyFont="1" applyFill="1" applyBorder="1" applyAlignment="1">
      <alignment vertical="center"/>
    </xf>
    <xf numFmtId="41" fontId="4" fillId="0" borderId="21" xfId="627" applyNumberFormat="1" applyFont="1" applyFill="1" applyBorder="1" applyAlignment="1">
      <alignment vertical="center"/>
    </xf>
    <xf numFmtId="41" fontId="4" fillId="0" borderId="0" xfId="627" applyNumberFormat="1" applyFont="1" applyFill="1" applyBorder="1" applyAlignment="1">
      <alignment horizontal="center" vertical="center"/>
    </xf>
    <xf numFmtId="41" fontId="132" fillId="0" borderId="0" xfId="627" applyNumberFormat="1" applyFont="1" applyFill="1" applyBorder="1" applyAlignment="1">
      <alignment vertical="center" shrinkToFit="1"/>
    </xf>
    <xf numFmtId="0" fontId="176" fillId="0" borderId="51" xfId="0" applyFont="1" applyFill="1" applyBorder="1" applyAlignment="1">
      <alignment horizontal="center" vertical="center"/>
    </xf>
    <xf numFmtId="41" fontId="176" fillId="0" borderId="19" xfId="0" applyNumberFormat="1" applyFont="1" applyFill="1" applyBorder="1" applyAlignment="1">
      <alignment vertical="center"/>
    </xf>
    <xf numFmtId="0" fontId="176" fillId="0" borderId="60" xfId="0" applyFont="1" applyFill="1" applyBorder="1" applyAlignment="1">
      <alignment horizontal="center" vertical="center"/>
    </xf>
    <xf numFmtId="41" fontId="13" fillId="0" borderId="69" xfId="693" quotePrefix="1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 wrapText="1"/>
    </xf>
    <xf numFmtId="176" fontId="11" fillId="0" borderId="11" xfId="0" applyNumberFormat="1" applyFont="1" applyFill="1" applyBorder="1" applyAlignment="1">
      <alignment horizontal="center" vertical="center"/>
    </xf>
    <xf numFmtId="0" fontId="11" fillId="0" borderId="2" xfId="689" applyFont="1" applyBorder="1" applyAlignment="1">
      <alignment horizontal="left" vertical="center"/>
    </xf>
    <xf numFmtId="0" fontId="11" fillId="0" borderId="0" xfId="689" applyFont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9" fillId="0" borderId="0" xfId="689" applyFont="1" applyBorder="1" applyAlignment="1">
      <alignment horizontal="center" vertical="center"/>
    </xf>
    <xf numFmtId="0" fontId="9" fillId="0" borderId="0" xfId="689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1" fillId="0" borderId="21" xfId="689" applyFont="1" applyBorder="1" applyAlignment="1">
      <alignment horizontal="center" vertical="center"/>
    </xf>
    <xf numFmtId="0" fontId="121" fillId="0" borderId="0" xfId="689" applyFont="1" applyBorder="1" applyAlignment="1">
      <alignment horizontal="center" vertical="center"/>
    </xf>
    <xf numFmtId="0" fontId="121" fillId="0" borderId="42" xfId="689" applyFont="1" applyBorder="1" applyAlignment="1">
      <alignment horizontal="center" vertical="center"/>
    </xf>
    <xf numFmtId="0" fontId="121" fillId="0" borderId="43" xfId="689" applyFont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 wrapText="1"/>
    </xf>
    <xf numFmtId="202" fontId="124" fillId="0" borderId="44" xfId="689" applyNumberFormat="1" applyFont="1" applyBorder="1" applyAlignment="1">
      <alignment horizontal="center" vertical="center" wrapText="1"/>
    </xf>
    <xf numFmtId="0" fontId="4" fillId="0" borderId="47" xfId="627" applyFont="1" applyFill="1" applyBorder="1" applyAlignment="1">
      <alignment horizontal="center" vertical="center" wrapText="1"/>
    </xf>
    <xf numFmtId="0" fontId="4" fillId="0" borderId="48" xfId="627" applyFont="1" applyFill="1" applyBorder="1" applyAlignment="1">
      <alignment horizontal="center" vertical="center"/>
    </xf>
    <xf numFmtId="177" fontId="4" fillId="0" borderId="47" xfId="627" applyNumberFormat="1" applyFont="1" applyFill="1" applyBorder="1" applyAlignment="1">
      <alignment horizontal="center" vertical="center" wrapText="1"/>
    </xf>
    <xf numFmtId="177" fontId="4" fillId="0" borderId="48" xfId="627" applyNumberFormat="1" applyFont="1" applyFill="1" applyBorder="1" applyAlignment="1">
      <alignment horizontal="center" vertical="center"/>
    </xf>
    <xf numFmtId="0" fontId="9" fillId="0" borderId="0" xfId="627" applyFont="1" applyFill="1" applyBorder="1" applyAlignment="1">
      <alignment horizontal="center" vertical="center"/>
    </xf>
    <xf numFmtId="0" fontId="3" fillId="0" borderId="19" xfId="627" applyBorder="1" applyAlignment="1">
      <alignment horizontal="right" vertical="center" shrinkToFit="1"/>
    </xf>
    <xf numFmtId="0" fontId="4" fillId="0" borderId="52" xfId="627" applyNumberFormat="1" applyFont="1" applyFill="1" applyBorder="1" applyAlignment="1">
      <alignment horizontal="center" vertical="center" wrapText="1"/>
    </xf>
    <xf numFmtId="0" fontId="4" fillId="0" borderId="54" xfId="627" applyNumberFormat="1" applyFont="1" applyFill="1" applyBorder="1" applyAlignment="1">
      <alignment horizontal="center" vertical="center"/>
    </xf>
    <xf numFmtId="0" fontId="3" fillId="0" borderId="42" xfId="627" applyBorder="1" applyAlignment="1">
      <alignment horizontal="center" vertical="center"/>
    </xf>
    <xf numFmtId="0" fontId="3" fillId="0" borderId="43" xfId="627" applyBorder="1" applyAlignment="1">
      <alignment horizontal="center" vertical="center"/>
    </xf>
    <xf numFmtId="0" fontId="4" fillId="0" borderId="45" xfId="627" applyFont="1" applyFill="1" applyBorder="1" applyAlignment="1">
      <alignment horizontal="center" vertical="center" wrapText="1"/>
    </xf>
    <xf numFmtId="0" fontId="4" fillId="0" borderId="55" xfId="627" applyFont="1" applyFill="1" applyBorder="1" applyAlignment="1">
      <alignment horizontal="center" vertical="center" wrapText="1"/>
    </xf>
    <xf numFmtId="0" fontId="4" fillId="0" borderId="56" xfId="627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 shrinkToFit="1"/>
    </xf>
    <xf numFmtId="176" fontId="11" fillId="0" borderId="66" xfId="1" applyNumberFormat="1" applyFont="1" applyFill="1" applyBorder="1" applyAlignment="1">
      <alignment horizontal="center" vertical="center" shrinkToFit="1"/>
    </xf>
    <xf numFmtId="176" fontId="11" fillId="0" borderId="67" xfId="1" applyNumberFormat="1" applyFont="1" applyFill="1" applyBorder="1" applyAlignment="1">
      <alignment horizontal="center" vertical="center" shrinkToFit="1"/>
    </xf>
    <xf numFmtId="176" fontId="11" fillId="0" borderId="68" xfId="1" applyNumberFormat="1" applyFont="1" applyFill="1" applyBorder="1" applyAlignment="1">
      <alignment horizontal="center" vertical="center" shrinkToFit="1"/>
    </xf>
    <xf numFmtId="176" fontId="14" fillId="0" borderId="66" xfId="1" applyNumberFormat="1" applyFont="1" applyFill="1" applyBorder="1" applyAlignment="1">
      <alignment horizontal="center" vertical="center" shrinkToFit="1"/>
    </xf>
    <xf numFmtId="176" fontId="14" fillId="0" borderId="67" xfId="1" applyNumberFormat="1" applyFont="1" applyFill="1" applyBorder="1" applyAlignment="1">
      <alignment horizontal="center" vertical="center" shrinkToFit="1"/>
    </xf>
    <xf numFmtId="176" fontId="14" fillId="0" borderId="68" xfId="1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4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19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148" fillId="0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51" fillId="0" borderId="66" xfId="0" applyFont="1" applyFill="1" applyBorder="1" applyAlignment="1">
      <alignment horizontal="center"/>
    </xf>
    <xf numFmtId="0" fontId="151" fillId="0" borderId="67" xfId="0" applyFont="1" applyFill="1" applyBorder="1" applyAlignment="1">
      <alignment horizontal="center"/>
    </xf>
    <xf numFmtId="0" fontId="151" fillId="0" borderId="68" xfId="0" applyFont="1" applyFill="1" applyBorder="1" applyAlignment="1">
      <alignment horizontal="center"/>
    </xf>
    <xf numFmtId="0" fontId="13" fillId="0" borderId="11" xfId="692" applyFont="1" applyFill="1" applyBorder="1" applyAlignment="1">
      <alignment horizontal="center" wrapText="1"/>
    </xf>
    <xf numFmtId="0" fontId="13" fillId="0" borderId="16" xfId="692" applyFont="1" applyFill="1" applyBorder="1" applyAlignment="1">
      <alignment horizontal="center" wrapText="1"/>
    </xf>
    <xf numFmtId="0" fontId="13" fillId="0" borderId="16" xfId="692" applyFont="1" applyFill="1" applyBorder="1" applyAlignment="1">
      <alignment horizontal="center"/>
    </xf>
    <xf numFmtId="0" fontId="11" fillId="0" borderId="0" xfId="692" applyFont="1" applyFill="1" applyBorder="1" applyAlignment="1">
      <alignment vertical="center"/>
    </xf>
    <xf numFmtId="0" fontId="11" fillId="0" borderId="2" xfId="692" applyFont="1" applyFill="1" applyBorder="1" applyAlignment="1">
      <alignment vertical="center"/>
    </xf>
    <xf numFmtId="0" fontId="9" fillId="0" borderId="0" xfId="692" applyFont="1" applyFill="1" applyAlignment="1">
      <alignment horizontal="center" vertical="center" wrapText="1"/>
    </xf>
    <xf numFmtId="0" fontId="11" fillId="0" borderId="19" xfId="692" applyFont="1" applyFill="1" applyBorder="1" applyAlignment="1">
      <alignment horizontal="right" vertical="center"/>
    </xf>
    <xf numFmtId="0" fontId="11" fillId="0" borderId="4" xfId="692" applyFont="1" applyFill="1" applyBorder="1" applyAlignment="1">
      <alignment horizontal="center" vertical="center" wrapText="1" shrinkToFit="1"/>
    </xf>
    <xf numFmtId="0" fontId="11" fillId="0" borderId="12" xfId="692" applyFont="1" applyFill="1" applyBorder="1" applyAlignment="1">
      <alignment horizontal="center" vertical="center" shrinkToFit="1"/>
    </xf>
    <xf numFmtId="0" fontId="11" fillId="0" borderId="17" xfId="692" applyFont="1" applyFill="1" applyBorder="1" applyAlignment="1">
      <alignment horizontal="center" vertical="center" shrinkToFit="1"/>
    </xf>
    <xf numFmtId="0" fontId="11" fillId="0" borderId="3" xfId="692" applyFont="1" applyFill="1" applyBorder="1" applyAlignment="1">
      <alignment horizontal="center" vertical="center" wrapText="1" shrinkToFit="1"/>
    </xf>
    <xf numFmtId="0" fontId="11" fillId="0" borderId="6" xfId="692" applyFont="1" applyFill="1" applyBorder="1" applyAlignment="1">
      <alignment horizontal="center" vertical="center" shrinkToFit="1"/>
    </xf>
    <xf numFmtId="0" fontId="11" fillId="0" borderId="15" xfId="692" applyFont="1" applyFill="1" applyBorder="1" applyAlignment="1">
      <alignment horizontal="center" vertical="center" shrinkToFit="1"/>
    </xf>
    <xf numFmtId="0" fontId="13" fillId="0" borderId="11" xfId="692" applyFont="1" applyFill="1" applyBorder="1" applyAlignment="1">
      <alignment horizontal="center"/>
    </xf>
    <xf numFmtId="0" fontId="11" fillId="0" borderId="0" xfId="69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wrapText="1"/>
    </xf>
    <xf numFmtId="0" fontId="16" fillId="0" borderId="19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3" fontId="93" fillId="0" borderId="2" xfId="0" applyNumberFormat="1" applyFont="1" applyFill="1" applyBorder="1" applyAlignment="1">
      <alignment horizontal="center" vertical="center" wrapText="1"/>
    </xf>
    <xf numFmtId="3" fontId="93" fillId="0" borderId="0" xfId="0" applyNumberFormat="1" applyFont="1" applyFill="1" applyBorder="1" applyAlignment="1">
      <alignment horizontal="center" vertical="center" wrapText="1"/>
    </xf>
    <xf numFmtId="3" fontId="93" fillId="0" borderId="14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/>
    </xf>
    <xf numFmtId="202" fontId="11" fillId="0" borderId="10" xfId="0" applyNumberFormat="1" applyFont="1" applyFill="1" applyBorder="1" applyAlignment="1">
      <alignment horizontal="left" vertical="center"/>
    </xf>
    <xf numFmtId="202" fontId="11" fillId="0" borderId="9" xfId="0" applyNumberFormat="1" applyFont="1" applyFill="1" applyBorder="1" applyAlignment="1">
      <alignment horizontal="left" vertical="center"/>
    </xf>
    <xf numFmtId="202" fontId="11" fillId="0" borderId="6" xfId="0" applyNumberFormat="1" applyFont="1" applyFill="1" applyBorder="1" applyAlignment="1">
      <alignment horizontal="left" vertical="center"/>
    </xf>
    <xf numFmtId="202" fontId="11" fillId="0" borderId="0" xfId="0" applyNumberFormat="1" applyFont="1" applyFill="1" applyBorder="1" applyAlignment="1">
      <alignment horizontal="left" vertical="center"/>
    </xf>
    <xf numFmtId="202" fontId="11" fillId="0" borderId="12" xfId="0" applyNumberFormat="1" applyFont="1" applyFill="1" applyBorder="1" applyAlignment="1">
      <alignment horizontal="left" vertical="center"/>
    </xf>
    <xf numFmtId="212" fontId="151" fillId="0" borderId="2" xfId="1" applyNumberFormat="1" applyFont="1" applyFill="1" applyBorder="1" applyAlignment="1" applyProtection="1">
      <alignment horizontal="left" vertical="center" wrapText="1" shrinkToFit="1"/>
      <protection locked="0"/>
    </xf>
    <xf numFmtId="212" fontId="151" fillId="0" borderId="2" xfId="1" applyNumberFormat="1" applyFont="1" applyFill="1" applyBorder="1" applyAlignment="1" applyProtection="1">
      <alignment horizontal="left" vertical="center" shrinkToFit="1"/>
      <protection locked="0"/>
    </xf>
    <xf numFmtId="202" fontId="9" fillId="0" borderId="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210" fontId="11" fillId="0" borderId="66" xfId="0" applyNumberFormat="1" applyFont="1" applyFill="1" applyBorder="1" applyAlignment="1">
      <alignment horizontal="center" vertical="center"/>
    </xf>
    <xf numFmtId="210" fontId="11" fillId="0" borderId="67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66" xfId="0" applyNumberFormat="1" applyFont="1" applyFill="1" applyBorder="1" applyAlignment="1">
      <alignment horizontal="left" vertical="center"/>
    </xf>
    <xf numFmtId="3" fontId="11" fillId="0" borderId="67" xfId="0" applyNumberFormat="1" applyFont="1" applyFill="1" applyBorder="1" applyAlignment="1">
      <alignment horizontal="left" vertical="center"/>
    </xf>
    <xf numFmtId="3" fontId="11" fillId="0" borderId="68" xfId="0" applyNumberFormat="1" applyFont="1" applyFill="1" applyBorder="1" applyAlignment="1">
      <alignment horizontal="left" vertical="center"/>
    </xf>
    <xf numFmtId="0" fontId="11" fillId="0" borderId="6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202" fontId="11" fillId="0" borderId="7" xfId="0" applyNumberFormat="1" applyFont="1" applyFill="1" applyBorder="1" applyAlignment="1">
      <alignment horizontal="left" vertical="center"/>
    </xf>
    <xf numFmtId="3" fontId="13" fillId="0" borderId="7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210" fontId="13" fillId="0" borderId="11" xfId="0" applyNumberFormat="1" applyFont="1" applyFill="1" applyBorder="1" applyAlignment="1">
      <alignment horizontal="center" vertical="center"/>
    </xf>
    <xf numFmtId="210" fontId="13" fillId="0" borderId="1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212" fontId="144" fillId="0" borderId="2" xfId="1" applyNumberFormat="1" applyFont="1" applyFill="1" applyBorder="1" applyAlignment="1" applyProtection="1">
      <alignment horizontal="center" vertical="center" wrapText="1" shrinkToFit="1"/>
      <protection locked="0"/>
    </xf>
    <xf numFmtId="212" fontId="144" fillId="0" borderId="2" xfId="1" applyNumberFormat="1" applyFont="1" applyFill="1" applyBorder="1" applyAlignment="1" applyProtection="1">
      <alignment horizontal="center" vertical="center" shrinkToFit="1"/>
      <protection locked="0"/>
    </xf>
    <xf numFmtId="202" fontId="9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210" fontId="13" fillId="0" borderId="66" xfId="0" applyNumberFormat="1" applyFont="1" applyFill="1" applyBorder="1" applyAlignment="1">
      <alignment horizontal="center" vertical="center"/>
    </xf>
    <xf numFmtId="210" fontId="13" fillId="0" borderId="67" xfId="0" applyNumberFormat="1" applyFont="1" applyFill="1" applyBorder="1" applyAlignment="1">
      <alignment horizontal="center" vertical="center"/>
    </xf>
    <xf numFmtId="3" fontId="13" fillId="0" borderId="66" xfId="0" applyNumberFormat="1" applyFont="1" applyFill="1" applyBorder="1" applyAlignment="1">
      <alignment horizontal="center" vertical="center"/>
    </xf>
    <xf numFmtId="3" fontId="13" fillId="0" borderId="67" xfId="0" applyNumberFormat="1" applyFont="1" applyFill="1" applyBorder="1" applyAlignment="1">
      <alignment horizontal="center" vertical="center"/>
    </xf>
    <xf numFmtId="3" fontId="13" fillId="0" borderId="68" xfId="0" applyNumberFormat="1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203" fontId="13" fillId="0" borderId="3" xfId="0" applyNumberFormat="1" applyFont="1" applyFill="1" applyBorder="1" applyAlignment="1">
      <alignment horizontal="center" vertical="center"/>
    </xf>
    <xf numFmtId="203" fontId="13" fillId="0" borderId="2" xfId="0" applyNumberFormat="1" applyFont="1" applyFill="1" applyBorder="1" applyAlignment="1">
      <alignment horizontal="center" vertical="center"/>
    </xf>
    <xf numFmtId="203" fontId="13" fillId="0" borderId="4" xfId="0" applyNumberFormat="1" applyFont="1" applyFill="1" applyBorder="1" applyAlignment="1">
      <alignment horizontal="center" vertical="center"/>
    </xf>
    <xf numFmtId="203" fontId="13" fillId="0" borderId="6" xfId="0" applyNumberFormat="1" applyFont="1" applyFill="1" applyBorder="1" applyAlignment="1">
      <alignment horizontal="center" vertical="center"/>
    </xf>
    <xf numFmtId="203" fontId="13" fillId="0" borderId="0" xfId="0" applyNumberFormat="1" applyFont="1" applyFill="1" applyBorder="1" applyAlignment="1">
      <alignment horizontal="center" vertical="center"/>
    </xf>
    <xf numFmtId="203" fontId="13" fillId="0" borderId="12" xfId="0" applyNumberFormat="1" applyFont="1" applyFill="1" applyBorder="1" applyAlignment="1">
      <alignment horizontal="center" vertical="center"/>
    </xf>
    <xf numFmtId="210" fontId="13" fillId="0" borderId="7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210" fontId="13" fillId="0" borderId="10" xfId="0" applyNumberFormat="1" applyFont="1" applyFill="1" applyBorder="1" applyAlignment="1">
      <alignment horizontal="center" vertical="center"/>
    </xf>
    <xf numFmtId="210" fontId="13" fillId="0" borderId="9" xfId="0" applyNumberFormat="1" applyFont="1" applyFill="1" applyBorder="1" applyAlignment="1">
      <alignment horizontal="center" vertical="center"/>
    </xf>
    <xf numFmtId="205" fontId="121" fillId="0" borderId="0" xfId="1" applyNumberFormat="1" applyFont="1" applyFill="1" applyBorder="1" applyAlignment="1">
      <alignment horizontal="left" vertical="center" wrapText="1"/>
    </xf>
    <xf numFmtId="205" fontId="121" fillId="0" borderId="0" xfId="1" applyNumberFormat="1" applyFont="1" applyFill="1" applyBorder="1" applyAlignment="1">
      <alignment horizontal="right" vertical="center" wrapText="1"/>
    </xf>
    <xf numFmtId="205" fontId="9" fillId="0" borderId="0" xfId="0" applyNumberFormat="1" applyFont="1" applyFill="1" applyBorder="1" applyAlignment="1">
      <alignment horizontal="center" vertical="center"/>
    </xf>
    <xf numFmtId="205" fontId="121" fillId="0" borderId="4" xfId="0" applyNumberFormat="1" applyFont="1" applyFill="1" applyBorder="1" applyAlignment="1">
      <alignment horizontal="center" vertical="center" wrapText="1"/>
    </xf>
    <xf numFmtId="205" fontId="121" fillId="0" borderId="12" xfId="0" applyNumberFormat="1" applyFont="1" applyFill="1" applyBorder="1" applyAlignment="1">
      <alignment horizontal="center" vertical="center" wrapText="1"/>
    </xf>
    <xf numFmtId="205" fontId="121" fillId="0" borderId="17" xfId="0" applyNumberFormat="1" applyFont="1" applyFill="1" applyBorder="1" applyAlignment="1">
      <alignment horizontal="center" vertical="center" wrapText="1"/>
    </xf>
    <xf numFmtId="205" fontId="121" fillId="0" borderId="3" xfId="0" applyNumberFormat="1" applyFont="1" applyFill="1" applyBorder="1" applyAlignment="1">
      <alignment horizontal="center" vertical="center" wrapText="1"/>
    </xf>
    <xf numFmtId="205" fontId="121" fillId="0" borderId="6" xfId="0" applyNumberFormat="1" applyFont="1" applyFill="1" applyBorder="1" applyAlignment="1">
      <alignment horizontal="center" vertical="center"/>
    </xf>
    <xf numFmtId="205" fontId="121" fillId="0" borderId="15" xfId="0" applyNumberFormat="1" applyFont="1" applyFill="1" applyBorder="1" applyAlignment="1">
      <alignment horizontal="center" vertical="center"/>
    </xf>
    <xf numFmtId="205" fontId="121" fillId="0" borderId="66" xfId="0" applyNumberFormat="1" applyFont="1" applyFill="1" applyBorder="1" applyAlignment="1">
      <alignment horizontal="center" vertical="center"/>
    </xf>
    <xf numFmtId="205" fontId="121" fillId="0" borderId="67" xfId="0" applyNumberFormat="1" applyFont="1" applyFill="1" applyBorder="1" applyAlignment="1">
      <alignment horizontal="center" vertical="center"/>
    </xf>
    <xf numFmtId="205" fontId="121" fillId="0" borderId="68" xfId="0" applyNumberFormat="1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 wrapText="1"/>
    </xf>
    <xf numFmtId="0" fontId="121" fillId="0" borderId="0" xfId="0" applyFont="1" applyFill="1" applyBorder="1" applyAlignment="1">
      <alignment horizontal="center" vertical="center"/>
    </xf>
    <xf numFmtId="0" fontId="121" fillId="0" borderId="14" xfId="0" applyFont="1" applyFill="1" applyBorder="1" applyAlignment="1">
      <alignment horizontal="center" vertical="center"/>
    </xf>
    <xf numFmtId="205" fontId="121" fillId="0" borderId="91" xfId="0" applyNumberFormat="1" applyFont="1" applyFill="1" applyBorder="1" applyAlignment="1">
      <alignment horizontal="center" vertical="center" wrapText="1"/>
    </xf>
    <xf numFmtId="205" fontId="121" fillId="0" borderId="92" xfId="0" applyNumberFormat="1" applyFont="1" applyFill="1" applyBorder="1" applyAlignment="1">
      <alignment horizontal="center" vertical="center" wrapText="1"/>
    </xf>
    <xf numFmtId="205" fontId="121" fillId="0" borderId="100" xfId="0" applyNumberFormat="1" applyFont="1" applyFill="1" applyBorder="1" applyAlignment="1">
      <alignment horizontal="center" vertical="center" wrapText="1"/>
    </xf>
    <xf numFmtId="205" fontId="121" fillId="0" borderId="84" xfId="0" applyNumberFormat="1" applyFont="1" applyFill="1" applyBorder="1" applyAlignment="1">
      <alignment horizontal="center" vertical="center" wrapText="1"/>
    </xf>
    <xf numFmtId="205" fontId="121" fillId="0" borderId="72" xfId="0" applyNumberFormat="1" applyFont="1" applyFill="1" applyBorder="1" applyAlignment="1">
      <alignment horizontal="center" vertical="center"/>
    </xf>
    <xf numFmtId="205" fontId="121" fillId="0" borderId="84" xfId="0" applyNumberFormat="1" applyFont="1" applyFill="1" applyBorder="1" applyAlignment="1">
      <alignment horizontal="center" vertical="center"/>
    </xf>
    <xf numFmtId="205" fontId="121" fillId="0" borderId="0" xfId="0" applyNumberFormat="1" applyFont="1" applyFill="1" applyBorder="1" applyAlignment="1">
      <alignment horizontal="left" vertical="center"/>
    </xf>
    <xf numFmtId="205" fontId="121" fillId="0" borderId="2" xfId="1" applyNumberFormat="1" applyFont="1" applyFill="1" applyBorder="1" applyAlignment="1">
      <alignment horizontal="left" vertical="center" wrapText="1"/>
    </xf>
    <xf numFmtId="205" fontId="6" fillId="0" borderId="0" xfId="0" applyNumberFormat="1" applyFont="1" applyFill="1" applyAlignment="1">
      <alignment horizontal="center" vertical="center"/>
    </xf>
    <xf numFmtId="205" fontId="9" fillId="0" borderId="0" xfId="0" applyNumberFormat="1" applyFont="1" applyFill="1" applyAlignment="1">
      <alignment horizontal="center" vertical="center"/>
    </xf>
    <xf numFmtId="205" fontId="121" fillId="0" borderId="5" xfId="0" applyNumberFormat="1" applyFont="1" applyFill="1" applyBorder="1" applyAlignment="1">
      <alignment horizontal="center" vertical="center" wrapText="1"/>
    </xf>
    <xf numFmtId="205" fontId="121" fillId="0" borderId="11" xfId="0" applyNumberFormat="1" applyFont="1" applyFill="1" applyBorder="1" applyAlignment="1">
      <alignment horizontal="center" vertical="center" wrapText="1"/>
    </xf>
    <xf numFmtId="205" fontId="121" fillId="0" borderId="16" xfId="0" applyNumberFormat="1" applyFont="1" applyFill="1" applyBorder="1" applyAlignment="1">
      <alignment horizontal="center" vertical="center" wrapText="1"/>
    </xf>
    <xf numFmtId="0" fontId="121" fillId="0" borderId="102" xfId="0" applyFont="1" applyFill="1" applyBorder="1" applyAlignment="1">
      <alignment horizontal="center" vertical="center" wrapText="1"/>
    </xf>
    <xf numFmtId="0" fontId="121" fillId="0" borderId="94" xfId="0" applyFont="1" applyFill="1" applyBorder="1" applyAlignment="1">
      <alignment horizontal="center" vertical="center" wrapText="1"/>
    </xf>
    <xf numFmtId="0" fontId="121" fillId="0" borderId="103" xfId="0" applyFont="1" applyFill="1" applyBorder="1" applyAlignment="1">
      <alignment horizontal="center" vertical="center" wrapText="1"/>
    </xf>
    <xf numFmtId="0" fontId="121" fillId="0" borderId="3" xfId="0" applyFont="1" applyFill="1" applyBorder="1" applyAlignment="1">
      <alignment horizontal="center" vertical="center" wrapText="1"/>
    </xf>
    <xf numFmtId="0" fontId="121" fillId="0" borderId="6" xfId="0" applyFont="1" applyFill="1" applyBorder="1" applyAlignment="1">
      <alignment horizontal="center" vertical="center" wrapText="1"/>
    </xf>
    <xf numFmtId="0" fontId="121" fillId="0" borderId="15" xfId="0" applyFont="1" applyFill="1" applyBorder="1" applyAlignment="1">
      <alignment horizontal="center" vertical="center" wrapText="1"/>
    </xf>
    <xf numFmtId="205" fontId="13" fillId="0" borderId="0" xfId="0" applyNumberFormat="1" applyFont="1" applyFill="1" applyBorder="1" applyAlignment="1">
      <alignment horizontal="left" vertical="center"/>
    </xf>
    <xf numFmtId="205" fontId="13" fillId="0" borderId="0" xfId="1" applyNumberFormat="1" applyFont="1" applyFill="1" applyBorder="1" applyAlignment="1">
      <alignment horizontal="right" vertical="center" wrapText="1"/>
    </xf>
    <xf numFmtId="205" fontId="121" fillId="0" borderId="3" xfId="0" applyNumberFormat="1" applyFont="1" applyFill="1" applyBorder="1" applyAlignment="1">
      <alignment horizontal="center" vertical="center"/>
    </xf>
    <xf numFmtId="205" fontId="121" fillId="0" borderId="2" xfId="0" applyNumberFormat="1" applyFont="1" applyFill="1" applyBorder="1" applyAlignment="1">
      <alignment horizontal="center" vertical="center"/>
    </xf>
    <xf numFmtId="205" fontId="121" fillId="0" borderId="4" xfId="0" applyNumberFormat="1" applyFont="1" applyFill="1" applyBorder="1" applyAlignment="1">
      <alignment horizontal="center" vertical="center"/>
    </xf>
    <xf numFmtId="0" fontId="160" fillId="0" borderId="0" xfId="0" applyFont="1" applyFill="1" applyAlignment="1">
      <alignment horizontal="center" wrapText="1"/>
    </xf>
    <xf numFmtId="0" fontId="16" fillId="0" borderId="2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692" applyFont="1" applyFill="1" applyBorder="1" applyAlignment="1">
      <alignment horizontal="right" vertical="center"/>
    </xf>
    <xf numFmtId="0" fontId="11" fillId="0" borderId="0" xfId="693" applyFont="1" applyFill="1" applyBorder="1" applyAlignment="1">
      <alignment horizontal="left" vertical="center"/>
    </xf>
    <xf numFmtId="0" fontId="11" fillId="0" borderId="0" xfId="693" applyFont="1" applyFill="1" applyAlignment="1">
      <alignment horizontal="left" vertical="center"/>
    </xf>
    <xf numFmtId="0" fontId="11" fillId="0" borderId="84" xfId="693" applyFont="1" applyFill="1" applyBorder="1" applyAlignment="1">
      <alignment horizontal="center" vertical="center" wrapText="1"/>
    </xf>
    <xf numFmtId="0" fontId="11" fillId="0" borderId="84" xfId="693" applyFont="1" applyFill="1" applyBorder="1" applyAlignment="1">
      <alignment horizontal="center" vertical="center"/>
    </xf>
    <xf numFmtId="3" fontId="11" fillId="0" borderId="66" xfId="693" applyNumberFormat="1" applyFont="1" applyFill="1" applyBorder="1" applyAlignment="1">
      <alignment horizontal="center" vertical="center" wrapText="1"/>
    </xf>
    <xf numFmtId="3" fontId="11" fillId="0" borderId="71" xfId="693" applyNumberFormat="1" applyFont="1" applyFill="1" applyBorder="1" applyAlignment="1">
      <alignment horizontal="center" vertical="center" wrapText="1"/>
    </xf>
    <xf numFmtId="0" fontId="11" fillId="0" borderId="0" xfId="693" applyFont="1" applyFill="1" applyBorder="1" applyAlignment="1">
      <alignment horizontal="left" vertical="center" wrapText="1"/>
    </xf>
    <xf numFmtId="0" fontId="11" fillId="0" borderId="68" xfId="693" applyFont="1" applyFill="1" applyBorder="1" applyAlignment="1">
      <alignment horizontal="center" vertical="center" wrapText="1"/>
    </xf>
    <xf numFmtId="3" fontId="93" fillId="0" borderId="66" xfId="693" applyNumberFormat="1" applyFont="1" applyFill="1" applyBorder="1" applyAlignment="1">
      <alignment horizontal="center" vertical="center" wrapText="1"/>
    </xf>
    <xf numFmtId="3" fontId="93" fillId="0" borderId="71" xfId="693" applyNumberFormat="1" applyFont="1" applyFill="1" applyBorder="1" applyAlignment="1">
      <alignment horizontal="center" vertical="center" wrapText="1"/>
    </xf>
    <xf numFmtId="0" fontId="11" fillId="0" borderId="68" xfId="693" applyNumberFormat="1" applyFont="1" applyFill="1" applyBorder="1" applyAlignment="1">
      <alignment horizontal="center" vertical="center" wrapText="1"/>
    </xf>
    <xf numFmtId="0" fontId="11" fillId="0" borderId="108" xfId="693" applyNumberFormat="1" applyFont="1" applyFill="1" applyBorder="1" applyAlignment="1">
      <alignment horizontal="center" vertical="center" wrapText="1"/>
    </xf>
    <xf numFmtId="0" fontId="9" fillId="0" borderId="0" xfId="693" applyFont="1" applyFill="1" applyBorder="1" applyAlignment="1">
      <alignment horizontal="center" vertical="center"/>
    </xf>
    <xf numFmtId="0" fontId="9" fillId="0" borderId="0" xfId="693" applyFont="1" applyFill="1" applyAlignment="1">
      <alignment horizontal="center" vertical="center"/>
    </xf>
    <xf numFmtId="0" fontId="11" fillId="0" borderId="73" xfId="689" applyNumberFormat="1" applyFont="1" applyBorder="1" applyAlignment="1">
      <alignment horizontal="center" vertical="center" wrapText="1"/>
    </xf>
    <xf numFmtId="0" fontId="11" fillId="0" borderId="75" xfId="689" applyNumberFormat="1" applyFont="1" applyBorder="1" applyAlignment="1">
      <alignment horizontal="center" vertical="center" wrapText="1"/>
    </xf>
    <xf numFmtId="0" fontId="11" fillId="0" borderId="74" xfId="689" applyNumberFormat="1" applyFont="1" applyBorder="1" applyAlignment="1">
      <alignment horizontal="center" vertical="center" wrapText="1"/>
    </xf>
    <xf numFmtId="0" fontId="11" fillId="0" borderId="76" xfId="689" applyNumberFormat="1" applyFont="1" applyBorder="1" applyAlignment="1">
      <alignment horizontal="center" vertical="center" wrapText="1"/>
    </xf>
    <xf numFmtId="0" fontId="11" fillId="0" borderId="81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82" xfId="0" applyFont="1" applyFill="1" applyBorder="1" applyAlignment="1">
      <alignment horizontal="center" vertical="center" wrapText="1" shrinkToFit="1"/>
    </xf>
    <xf numFmtId="0" fontId="11" fillId="0" borderId="21" xfId="0" applyFont="1" applyFill="1" applyBorder="1" applyAlignment="1">
      <alignment horizontal="center" vertical="center" wrapText="1" shrinkToFit="1"/>
    </xf>
    <xf numFmtId="0" fontId="11" fillId="0" borderId="49" xfId="0" applyFont="1" applyFill="1" applyBorder="1" applyAlignment="1">
      <alignment horizontal="center" vertical="center" wrapText="1" shrinkToFit="1"/>
    </xf>
    <xf numFmtId="0" fontId="161" fillId="0" borderId="0" xfId="0" applyFont="1" applyFill="1" applyBorder="1" applyAlignment="1">
      <alignment horizontal="center" vertical="center"/>
    </xf>
    <xf numFmtId="0" fontId="161" fillId="0" borderId="0" xfId="0" applyFont="1" applyFill="1" applyAlignment="1">
      <alignment horizontal="center" vertical="center"/>
    </xf>
    <xf numFmtId="0" fontId="124" fillId="0" borderId="49" xfId="0" applyFont="1" applyFill="1" applyBorder="1" applyAlignment="1">
      <alignment horizontal="center" vertical="center" wrapText="1"/>
    </xf>
    <xf numFmtId="0" fontId="124" fillId="0" borderId="42" xfId="0" applyFont="1" applyFill="1" applyBorder="1" applyAlignment="1">
      <alignment horizontal="center" vertical="center" wrapText="1"/>
    </xf>
    <xf numFmtId="0" fontId="124" fillId="0" borderId="43" xfId="0" applyFont="1" applyFill="1" applyBorder="1" applyAlignment="1">
      <alignment horizontal="center" vertical="center" wrapText="1"/>
    </xf>
    <xf numFmtId="0" fontId="6" fillId="0" borderId="0" xfId="690" applyFont="1" applyFill="1" applyAlignment="1">
      <alignment horizontal="center" vertical="center"/>
    </xf>
    <xf numFmtId="0" fontId="144" fillId="0" borderId="2" xfId="690" applyFont="1" applyBorder="1" applyAlignment="1">
      <alignment horizontal="left" vertical="center" wrapText="1"/>
    </xf>
  </cellXfs>
  <cellStyles count="919">
    <cellStyle name="&quot;" xfId="2"/>
    <cellStyle name="&quot; 2" xfId="3"/>
    <cellStyle name="&quot; 2 2" xfId="710"/>
    <cellStyle name="&quot; 3" xfId="4"/>
    <cellStyle name="&quot;_도로교통공단(110803)" xfId="5"/>
    <cellStyle name="&quot;_도로교통공단(110803) 2" xfId="6"/>
    <cellStyle name="??&amp;O?&amp;H?_x0008__x000f__x0007_?_x0007__x0001__x0001_" xfId="7"/>
    <cellStyle name="??&amp;O?&amp;H?_x0008__x000f__x0007_?_x0007__x0001__x0001_ 2" xfId="8"/>
    <cellStyle name="??&amp;O?&amp;H?_x0008__x000f__x0007_?_x0007__x0001__x0001_ 2 2" xfId="711"/>
    <cellStyle name="??&amp;O?&amp;H?_x0008__x000f__x0007_?_x0007__x0001__x0001_ 3" xfId="9"/>
    <cellStyle name="??&amp;O?&amp;H?_x0008_??_x0007__x0001__x0001_" xfId="10"/>
    <cellStyle name="??&amp;O?&amp;H?_x0008_??_x0007__x0001__x0001_ 2" xfId="11"/>
    <cellStyle name="??&amp;O?&amp;H?_x0008_??_x0007__x0001__x0001_ 2 2" xfId="712"/>
    <cellStyle name="??&amp;O?&amp;H?_x0008_??_x0007__x0001__x0001_ 3" xfId="12"/>
    <cellStyle name="?W?_laroux" xfId="13"/>
    <cellStyle name="_Book1" xfId="14"/>
    <cellStyle name="_Book1 2" xfId="15"/>
    <cellStyle name="_Book1 2 2" xfId="713"/>
    <cellStyle name="_Book1 3" xfId="714"/>
    <cellStyle name="_Capex Tracking Control Sheet -ADMIN " xfId="16"/>
    <cellStyle name="_Project tracking Puri (Diana) per March'06 " xfId="17"/>
    <cellStyle name="_Recon with FAR " xfId="18"/>
    <cellStyle name="_금융점포(광주)" xfId="19"/>
    <cellStyle name="_은행별 점포현황(202011년12월말기준)" xfId="20"/>
    <cellStyle name="’E‰Y [0.00]_laroux" xfId="21"/>
    <cellStyle name="’E‰Y_laroux" xfId="22"/>
    <cellStyle name="¤@?e_TEST-1 " xfId="23"/>
    <cellStyle name="20% - Accent1" xfId="24"/>
    <cellStyle name="20% - Accent2" xfId="25"/>
    <cellStyle name="20% - Accent3" xfId="26"/>
    <cellStyle name="20% - Accent4" xfId="27"/>
    <cellStyle name="20% - Accent5" xfId="28"/>
    <cellStyle name="20% - Accent6" xfId="29"/>
    <cellStyle name="20% - 강조색1 2" xfId="30"/>
    <cellStyle name="20% - 강조색1 2 2" xfId="31"/>
    <cellStyle name="20% - 강조색1 2 2 2" xfId="715"/>
    <cellStyle name="20% - 강조색1 2 3" xfId="32"/>
    <cellStyle name="20% - 강조색1 2 3 2" xfId="716"/>
    <cellStyle name="20% - 강조색1 2 4" xfId="717"/>
    <cellStyle name="20% - 강조색1 3" xfId="33"/>
    <cellStyle name="20% - 강조색1 3 2" xfId="718"/>
    <cellStyle name="20% - 강조색1 3 3" xfId="719"/>
    <cellStyle name="20% - 강조색1 4" xfId="34"/>
    <cellStyle name="20% - 강조색1 5" xfId="35"/>
    <cellStyle name="20% - 강조색2 2" xfId="36"/>
    <cellStyle name="20% - 강조색2 2 2" xfId="37"/>
    <cellStyle name="20% - 강조색2 2 2 2" xfId="720"/>
    <cellStyle name="20% - 강조색2 2 3" xfId="38"/>
    <cellStyle name="20% - 강조색2 2 3 2" xfId="721"/>
    <cellStyle name="20% - 강조색2 2 4" xfId="722"/>
    <cellStyle name="20% - 강조색2 3" xfId="39"/>
    <cellStyle name="20% - 강조색2 3 2" xfId="723"/>
    <cellStyle name="20% - 강조색2 3 3" xfId="724"/>
    <cellStyle name="20% - 강조색2 4" xfId="40"/>
    <cellStyle name="20% - 강조색2 5" xfId="41"/>
    <cellStyle name="20% - 강조색3 2" xfId="42"/>
    <cellStyle name="20% - 강조색3 2 2" xfId="43"/>
    <cellStyle name="20% - 강조색3 2 2 2" xfId="725"/>
    <cellStyle name="20% - 강조색3 2 3" xfId="44"/>
    <cellStyle name="20% - 강조색3 2 3 2" xfId="726"/>
    <cellStyle name="20% - 강조색3 2 4" xfId="727"/>
    <cellStyle name="20% - 강조색3 3" xfId="45"/>
    <cellStyle name="20% - 강조색3 3 2" xfId="728"/>
    <cellStyle name="20% - 강조색3 3 3" xfId="729"/>
    <cellStyle name="20% - 강조색3 4" xfId="46"/>
    <cellStyle name="20% - 강조색3 5" xfId="47"/>
    <cellStyle name="20% - 강조색4 2" xfId="48"/>
    <cellStyle name="20% - 강조색4 2 2" xfId="49"/>
    <cellStyle name="20% - 강조색4 2 2 2" xfId="730"/>
    <cellStyle name="20% - 강조색4 2 3" xfId="50"/>
    <cellStyle name="20% - 강조색4 2 3 2" xfId="731"/>
    <cellStyle name="20% - 강조색4 2 4" xfId="732"/>
    <cellStyle name="20% - 강조색4 3" xfId="51"/>
    <cellStyle name="20% - 강조색4 3 2" xfId="733"/>
    <cellStyle name="20% - 강조색4 3 3" xfId="734"/>
    <cellStyle name="20% - 강조색4 4" xfId="52"/>
    <cellStyle name="20% - 강조색4 5" xfId="53"/>
    <cellStyle name="20% - 강조색5 2" xfId="54"/>
    <cellStyle name="20% - 강조색5 2 2" xfId="55"/>
    <cellStyle name="20% - 강조색5 2 2 2" xfId="735"/>
    <cellStyle name="20% - 강조색5 2 3" xfId="56"/>
    <cellStyle name="20% - 강조색5 2 3 2" xfId="736"/>
    <cellStyle name="20% - 강조색5 2 4" xfId="737"/>
    <cellStyle name="20% - 강조색5 3" xfId="57"/>
    <cellStyle name="20% - 강조색5 3 2" xfId="738"/>
    <cellStyle name="20% - 강조색5 3 3" xfId="739"/>
    <cellStyle name="20% - 강조색5 4" xfId="58"/>
    <cellStyle name="20% - 강조색5 5" xfId="59"/>
    <cellStyle name="20% - 강조색6 2" xfId="60"/>
    <cellStyle name="20% - 강조색6 2 2" xfId="61"/>
    <cellStyle name="20% - 강조색6 2 2 2" xfId="740"/>
    <cellStyle name="20% - 강조색6 2 3" xfId="62"/>
    <cellStyle name="20% - 강조색6 2 3 2" xfId="741"/>
    <cellStyle name="20% - 강조색6 2 4" xfId="742"/>
    <cellStyle name="20% - 강조색6 3" xfId="63"/>
    <cellStyle name="20% - 강조색6 3 2" xfId="743"/>
    <cellStyle name="20% - 강조색6 3 3" xfId="744"/>
    <cellStyle name="20% - 강조색6 4" xfId="64"/>
    <cellStyle name="20% - 강조색6 5" xfId="65"/>
    <cellStyle name="40% - Accent1" xfId="66"/>
    <cellStyle name="40% - Accent2" xfId="67"/>
    <cellStyle name="40% - Accent3" xfId="68"/>
    <cellStyle name="40% - Accent4" xfId="69"/>
    <cellStyle name="40% - Accent5" xfId="70"/>
    <cellStyle name="40% - Accent6" xfId="71"/>
    <cellStyle name="40% - 강조색1 2" xfId="72"/>
    <cellStyle name="40% - 강조색1 2 2" xfId="73"/>
    <cellStyle name="40% - 강조색1 2 2 2" xfId="745"/>
    <cellStyle name="40% - 강조색1 2 3" xfId="74"/>
    <cellStyle name="40% - 강조색1 2 3 2" xfId="746"/>
    <cellStyle name="40% - 강조색1 2 4" xfId="747"/>
    <cellStyle name="40% - 강조색1 3" xfId="75"/>
    <cellStyle name="40% - 강조색1 3 2" xfId="748"/>
    <cellStyle name="40% - 강조색1 3 3" xfId="749"/>
    <cellStyle name="40% - 강조색1 4" xfId="76"/>
    <cellStyle name="40% - 강조색1 5" xfId="77"/>
    <cellStyle name="40% - 강조색2 2" xfId="78"/>
    <cellStyle name="40% - 강조색2 2 2" xfId="79"/>
    <cellStyle name="40% - 강조색2 2 2 2" xfId="750"/>
    <cellStyle name="40% - 강조색2 2 3" xfId="80"/>
    <cellStyle name="40% - 강조색2 2 3 2" xfId="751"/>
    <cellStyle name="40% - 강조색2 2 4" xfId="752"/>
    <cellStyle name="40% - 강조색2 3" xfId="81"/>
    <cellStyle name="40% - 강조색2 3 2" xfId="753"/>
    <cellStyle name="40% - 강조색2 3 3" xfId="754"/>
    <cellStyle name="40% - 강조색2 4" xfId="82"/>
    <cellStyle name="40% - 강조색2 5" xfId="83"/>
    <cellStyle name="40% - 강조색3 2" xfId="84"/>
    <cellStyle name="40% - 강조색3 2 2" xfId="85"/>
    <cellStyle name="40% - 강조색3 2 2 2" xfId="755"/>
    <cellStyle name="40% - 강조색3 2 3" xfId="86"/>
    <cellStyle name="40% - 강조색3 2 3 2" xfId="756"/>
    <cellStyle name="40% - 강조색3 2 4" xfId="757"/>
    <cellStyle name="40% - 강조색3 3" xfId="87"/>
    <cellStyle name="40% - 강조색3 3 2" xfId="758"/>
    <cellStyle name="40% - 강조색3 3 3" xfId="759"/>
    <cellStyle name="40% - 강조색3 4" xfId="88"/>
    <cellStyle name="40% - 강조색3 5" xfId="89"/>
    <cellStyle name="40% - 강조색4 2" xfId="90"/>
    <cellStyle name="40% - 강조색4 2 2" xfId="91"/>
    <cellStyle name="40% - 강조색4 2 2 2" xfId="760"/>
    <cellStyle name="40% - 강조색4 2 3" xfId="92"/>
    <cellStyle name="40% - 강조색4 2 3 2" xfId="761"/>
    <cellStyle name="40% - 강조색4 2 4" xfId="762"/>
    <cellStyle name="40% - 강조색4 3" xfId="93"/>
    <cellStyle name="40% - 강조색4 3 2" xfId="763"/>
    <cellStyle name="40% - 강조색4 3 3" xfId="764"/>
    <cellStyle name="40% - 강조색4 4" xfId="94"/>
    <cellStyle name="40% - 강조색4 5" xfId="95"/>
    <cellStyle name="40% - 강조색5 2" xfId="96"/>
    <cellStyle name="40% - 강조색5 2 2" xfId="97"/>
    <cellStyle name="40% - 강조색5 2 2 2" xfId="765"/>
    <cellStyle name="40% - 강조색5 2 3" xfId="98"/>
    <cellStyle name="40% - 강조색5 2 3 2" xfId="766"/>
    <cellStyle name="40% - 강조색5 2 4" xfId="767"/>
    <cellStyle name="40% - 강조색5 3" xfId="99"/>
    <cellStyle name="40% - 강조색5 3 2" xfId="768"/>
    <cellStyle name="40% - 강조색5 3 3" xfId="769"/>
    <cellStyle name="40% - 강조색5 4" xfId="100"/>
    <cellStyle name="40% - 강조색5 5" xfId="101"/>
    <cellStyle name="40% - 강조색6 2" xfId="102"/>
    <cellStyle name="40% - 강조색6 2 2" xfId="103"/>
    <cellStyle name="40% - 강조색6 2 2 2" xfId="770"/>
    <cellStyle name="40% - 강조색6 2 3" xfId="104"/>
    <cellStyle name="40% - 강조색6 2 3 2" xfId="771"/>
    <cellStyle name="40% - 강조색6 2 4" xfId="772"/>
    <cellStyle name="40% - 강조색6 3" xfId="105"/>
    <cellStyle name="40% - 강조색6 3 2" xfId="773"/>
    <cellStyle name="40% - 강조색6 3 3" xfId="774"/>
    <cellStyle name="40% - 강조색6 4" xfId="106"/>
    <cellStyle name="40% - 강조색6 5" xfId="107"/>
    <cellStyle name="60% - Accent1" xfId="108"/>
    <cellStyle name="60% - Accent2" xfId="109"/>
    <cellStyle name="60% - Accent3" xfId="110"/>
    <cellStyle name="60% - Accent4" xfId="111"/>
    <cellStyle name="60% - Accent5" xfId="112"/>
    <cellStyle name="60% - Accent6" xfId="113"/>
    <cellStyle name="60% - 강조색1 2" xfId="114"/>
    <cellStyle name="60% - 강조색1 2 2" xfId="115"/>
    <cellStyle name="60% - 강조색1 2 3" xfId="116"/>
    <cellStyle name="60% - 강조색1 2 3 2" xfId="775"/>
    <cellStyle name="60% - 강조색1 2 4" xfId="776"/>
    <cellStyle name="60% - 강조색1 3" xfId="117"/>
    <cellStyle name="60% - 강조색1 3 2" xfId="777"/>
    <cellStyle name="60% - 강조색1 4" xfId="118"/>
    <cellStyle name="60% - 강조색1 5" xfId="119"/>
    <cellStyle name="60% - 강조색2 2" xfId="120"/>
    <cellStyle name="60% - 강조색2 2 2" xfId="121"/>
    <cellStyle name="60% - 강조색2 2 3" xfId="122"/>
    <cellStyle name="60% - 강조색2 2 3 2" xfId="778"/>
    <cellStyle name="60% - 강조색2 2 4" xfId="779"/>
    <cellStyle name="60% - 강조색2 3" xfId="123"/>
    <cellStyle name="60% - 강조색2 3 2" xfId="780"/>
    <cellStyle name="60% - 강조색2 4" xfId="124"/>
    <cellStyle name="60% - 강조색2 5" xfId="125"/>
    <cellStyle name="60% - 강조색3 2" xfId="126"/>
    <cellStyle name="60% - 강조색3 2 2" xfId="127"/>
    <cellStyle name="60% - 강조색3 2 3" xfId="128"/>
    <cellStyle name="60% - 강조색3 2 3 2" xfId="781"/>
    <cellStyle name="60% - 강조색3 2 4" xfId="782"/>
    <cellStyle name="60% - 강조색3 3" xfId="129"/>
    <cellStyle name="60% - 강조색3 3 2" xfId="783"/>
    <cellStyle name="60% - 강조색3 4" xfId="130"/>
    <cellStyle name="60% - 강조색3 5" xfId="131"/>
    <cellStyle name="60% - 강조색4 2" xfId="132"/>
    <cellStyle name="60% - 강조색4 2 2" xfId="133"/>
    <cellStyle name="60% - 강조색4 2 3" xfId="134"/>
    <cellStyle name="60% - 강조색4 2 3 2" xfId="784"/>
    <cellStyle name="60% - 강조색4 2 4" xfId="785"/>
    <cellStyle name="60% - 강조색4 3" xfId="135"/>
    <cellStyle name="60% - 강조색4 3 2" xfId="786"/>
    <cellStyle name="60% - 강조색4 4" xfId="136"/>
    <cellStyle name="60% - 강조색4 5" xfId="137"/>
    <cellStyle name="60% - 강조색5 2" xfId="138"/>
    <cellStyle name="60% - 강조색5 2 2" xfId="139"/>
    <cellStyle name="60% - 강조색5 2 3" xfId="140"/>
    <cellStyle name="60% - 강조색5 2 3 2" xfId="787"/>
    <cellStyle name="60% - 강조색5 2 4" xfId="788"/>
    <cellStyle name="60% - 강조색5 3" xfId="141"/>
    <cellStyle name="60% - 강조색5 3 2" xfId="789"/>
    <cellStyle name="60% - 강조색5 4" xfId="142"/>
    <cellStyle name="60% - 강조색5 5" xfId="143"/>
    <cellStyle name="60% - 강조색6 2" xfId="144"/>
    <cellStyle name="60% - 강조색6 2 2" xfId="145"/>
    <cellStyle name="60% - 강조색6 2 3" xfId="146"/>
    <cellStyle name="60% - 강조색6 2 3 2" xfId="790"/>
    <cellStyle name="60% - 강조색6 2 4" xfId="791"/>
    <cellStyle name="60% - 강조색6 3" xfId="147"/>
    <cellStyle name="60% - 강조색6 3 2" xfId="792"/>
    <cellStyle name="60% - 강조색6 4" xfId="148"/>
    <cellStyle name="60% - 강조색6 5" xfId="149"/>
    <cellStyle name="A¨­￠￢￠O [0]_INQUIRY ￠?￥i¨u¡AAⓒ￢Aⓒª " xfId="150"/>
    <cellStyle name="A¨­￠￢￠O_INQUIRY ￠?￥i¨u¡AAⓒ￢Aⓒª " xfId="151"/>
    <cellStyle name="Accent1" xfId="152"/>
    <cellStyle name="Accent2" xfId="153"/>
    <cellStyle name="Accent3" xfId="154"/>
    <cellStyle name="Accent4" xfId="155"/>
    <cellStyle name="Accent5" xfId="156"/>
    <cellStyle name="Accent6" xfId="157"/>
    <cellStyle name="AeE­ [0]_±a¼uAe½A " xfId="158"/>
    <cellStyle name="ÅëÈ­ [0]_INQUIRY ¿µ¾÷ÃßÁø " xfId="159"/>
    <cellStyle name="AeE­ [0]_INQUIRY ¿μ¾÷AßAø " xfId="160"/>
    <cellStyle name="AeE­_±a¼uAe½A " xfId="161"/>
    <cellStyle name="ÅëÈ­_INQUIRY ¿µ¾÷ÃßÁø " xfId="162"/>
    <cellStyle name="AeE­_INQUIRY ¿μ¾÷AßAø " xfId="163"/>
    <cellStyle name="AeE¡ⓒ [0]_INQUIRY ￠?￥i¨u¡AAⓒ￢Aⓒª " xfId="164"/>
    <cellStyle name="AeE¡ⓒ_INQUIRY ￠?￥i¨u¡AAⓒ￢Aⓒª " xfId="165"/>
    <cellStyle name="ALIGNMENT" xfId="166"/>
    <cellStyle name="ALIGNMENT 2" xfId="167"/>
    <cellStyle name="ALIGNMENT 2 2" xfId="793"/>
    <cellStyle name="ALIGNMENT 3" xfId="168"/>
    <cellStyle name="AÞ¸¶ [0]_±a¼uAe½A " xfId="169"/>
    <cellStyle name="ÄÞ¸¶ [0]_INQUIRY ¿µ¾÷ÃßÁø " xfId="170"/>
    <cellStyle name="AÞ¸¶ [0]_INQUIRY ¿μ¾÷AßAø " xfId="171"/>
    <cellStyle name="AÞ¸¶_±a¼uAe½A " xfId="172"/>
    <cellStyle name="ÄÞ¸¶_INQUIRY ¿µ¾÷ÃßÁø " xfId="173"/>
    <cellStyle name="AÞ¸¶_INQUIRY ¿μ¾÷AßAø " xfId="174"/>
    <cellStyle name="Bad" xfId="175"/>
    <cellStyle name="C_TITLE" xfId="176"/>
    <cellStyle name="C¡IA¨ª_¡ic¨u¡A¨￢I¨￢¡Æ AN¡Æe " xfId="177"/>
    <cellStyle name="C￥AØ_¸AAa.¼OAI " xfId="178"/>
    <cellStyle name="Ç¥ÁØ_»ç¾÷ºÎº° ÃÑ°è " xfId="179"/>
    <cellStyle name="C￥AØ_≫c¾÷ºIº° AN°e " xfId="180"/>
    <cellStyle name="Ç¥ÁØ_5-1±¤°í " xfId="181"/>
    <cellStyle name="C￥AØ_Æi¼º¸RCA " xfId="182"/>
    <cellStyle name="Ç¥ÁØ_LRV " xfId="183"/>
    <cellStyle name="C￥AØ_page 2 " xfId="184"/>
    <cellStyle name="Ç¥ÁØ_page 2 " xfId="185"/>
    <cellStyle name="C￥AØ_page 2 _중앙연구소+용역인원사번_03.02.21" xfId="186"/>
    <cellStyle name="Ç¥ÁØ_page 2 _중앙연구소+용역인원사번_03.02.21" xfId="187"/>
    <cellStyle name="C￥AØ_PERSONAL" xfId="188"/>
    <cellStyle name="Calculation" xfId="189"/>
    <cellStyle name="category" xfId="190"/>
    <cellStyle name="Check Cell" xfId="191"/>
    <cellStyle name="Comma [0]_ SG&amp;A Bridge " xfId="192"/>
    <cellStyle name="comma zerodec" xfId="193"/>
    <cellStyle name="Comma_ SG&amp;A Bridge " xfId="194"/>
    <cellStyle name="Comma0" xfId="195"/>
    <cellStyle name="Curren?_x0012_퐀_x0017_?" xfId="196"/>
    <cellStyle name="Currency [0]_ SG&amp;A Bridge " xfId="197"/>
    <cellStyle name="Currency_ SG&amp;A Bridge " xfId="198"/>
    <cellStyle name="Currency0" xfId="199"/>
    <cellStyle name="Currency1" xfId="200"/>
    <cellStyle name="Currency1 2" xfId="201"/>
    <cellStyle name="Currency1 3" xfId="794"/>
    <cellStyle name="Date" xfId="202"/>
    <cellStyle name="Date 2" xfId="203"/>
    <cellStyle name="Date 2 2" xfId="204"/>
    <cellStyle name="Date 2 3" xfId="795"/>
    <cellStyle name="Date 3" xfId="205"/>
    <cellStyle name="Date 3 2" xfId="796"/>
    <cellStyle name="Date 4" xfId="206"/>
    <cellStyle name="Date 4 2" xfId="797"/>
    <cellStyle name="Dollar (zero dec)" xfId="207"/>
    <cellStyle name="Euro" xfId="208"/>
    <cellStyle name="Euro 2" xfId="209"/>
    <cellStyle name="Euro 2 2" xfId="798"/>
    <cellStyle name="Euro 3" xfId="799"/>
    <cellStyle name="Explanatory Text" xfId="210"/>
    <cellStyle name="Fixed" xfId="211"/>
    <cellStyle name="Fixed 2" xfId="212"/>
    <cellStyle name="Fixed 2 2" xfId="213"/>
    <cellStyle name="Fixed 2 3" xfId="800"/>
    <cellStyle name="Fixed 3" xfId="214"/>
    <cellStyle name="Fixed 3 2" xfId="801"/>
    <cellStyle name="Fixed 4" xfId="215"/>
    <cellStyle name="Fixed 4 2" xfId="802"/>
    <cellStyle name="Good" xfId="216"/>
    <cellStyle name="Grey" xfId="217"/>
    <cellStyle name="Grey 2" xfId="218"/>
    <cellStyle name="Grey 2 2" xfId="219"/>
    <cellStyle name="Grey 2 3" xfId="803"/>
    <cellStyle name="Grey 3" xfId="220"/>
    <cellStyle name="Grey 3 2" xfId="804"/>
    <cellStyle name="Grey 4" xfId="221"/>
    <cellStyle name="Grey 4 2" xfId="805"/>
    <cellStyle name="HEADER" xfId="222"/>
    <cellStyle name="Header1" xfId="223"/>
    <cellStyle name="Header1 2" xfId="224"/>
    <cellStyle name="Header1 2 2" xfId="225"/>
    <cellStyle name="Header1 3" xfId="226"/>
    <cellStyle name="Header1 3 2" xfId="806"/>
    <cellStyle name="Header1 4" xfId="227"/>
    <cellStyle name="Header2" xfId="228"/>
    <cellStyle name="Header2 2" xfId="229"/>
    <cellStyle name="Header2 2 2" xfId="230"/>
    <cellStyle name="Header2 3" xfId="231"/>
    <cellStyle name="Header2 3 2" xfId="807"/>
    <cellStyle name="Header2 4" xfId="232"/>
    <cellStyle name="Heading 1" xfId="233"/>
    <cellStyle name="Heading 1 2" xfId="234"/>
    <cellStyle name="Heading 2" xfId="235"/>
    <cellStyle name="Heading 2 2" xfId="236"/>
    <cellStyle name="Heading 3" xfId="237"/>
    <cellStyle name="Heading 4" xfId="238"/>
    <cellStyle name="HEADING1" xfId="239"/>
    <cellStyle name="HEADING1 2" xfId="240"/>
    <cellStyle name="HEADING1 2 2" xfId="241"/>
    <cellStyle name="HEADING1 3" xfId="242"/>
    <cellStyle name="HEADING1 3 2" xfId="808"/>
    <cellStyle name="HEADING1 4" xfId="243"/>
    <cellStyle name="HEADING2" xfId="244"/>
    <cellStyle name="HEADING2 2" xfId="245"/>
    <cellStyle name="HEADING2 2 2" xfId="246"/>
    <cellStyle name="HEADING2 3" xfId="247"/>
    <cellStyle name="HEADING2 3 2" xfId="809"/>
    <cellStyle name="HEADING2 4" xfId="248"/>
    <cellStyle name="Hyperlink" xfId="249"/>
    <cellStyle name="Input" xfId="250"/>
    <cellStyle name="Input [yellow]" xfId="251"/>
    <cellStyle name="Input [yellow] 2" xfId="252"/>
    <cellStyle name="Input [yellow] 2 2" xfId="253"/>
    <cellStyle name="Input [yellow] 2 3" xfId="810"/>
    <cellStyle name="Input [yellow] 3" xfId="254"/>
    <cellStyle name="Input [yellow] 3 2" xfId="811"/>
    <cellStyle name="Input [yellow] 4" xfId="255"/>
    <cellStyle name="Input [yellow] 4 2" xfId="812"/>
    <cellStyle name="Linked Cell" xfId="256"/>
    <cellStyle name="Millares [0]_2AV_M_M " xfId="257"/>
    <cellStyle name="Milliers [0]_Arabian Spec" xfId="258"/>
    <cellStyle name="Milliers_Arabian Spec" xfId="259"/>
    <cellStyle name="Model" xfId="260"/>
    <cellStyle name="Mon?aire [0]_Arabian Spec" xfId="261"/>
    <cellStyle name="Mon?aire_Arabian Spec" xfId="262"/>
    <cellStyle name="Moneda [0]_2AV_M_M " xfId="263"/>
    <cellStyle name="Moneda_2AV_M_M " xfId="264"/>
    <cellStyle name="Neutral" xfId="265"/>
    <cellStyle name="Normal - Style1" xfId="266"/>
    <cellStyle name="Normal - Style1 2" xfId="267"/>
    <cellStyle name="Normal - Style1 2 2" xfId="268"/>
    <cellStyle name="Normal - Style1 2 3" xfId="813"/>
    <cellStyle name="Normal - Style1 3" xfId="269"/>
    <cellStyle name="Normal - Style1 3 2" xfId="814"/>
    <cellStyle name="Normal_ SG&amp;A Bridge " xfId="270"/>
    <cellStyle name="Note" xfId="271"/>
    <cellStyle name="NUM_" xfId="272"/>
    <cellStyle name="Œ…?æ맖?e [0.00]_laroux" xfId="273"/>
    <cellStyle name="Œ…?æ맖?e_laroux" xfId="274"/>
    <cellStyle name="Output" xfId="275"/>
    <cellStyle name="Percent [2]" xfId="276"/>
    <cellStyle name="Percent [2] 2" xfId="277"/>
    <cellStyle name="Percent [2] 2 2" xfId="278"/>
    <cellStyle name="Percent [2] 3" xfId="279"/>
    <cellStyle name="Percent [2] 3 2" xfId="815"/>
    <cellStyle name="Percent [2] 4" xfId="280"/>
    <cellStyle name="R_TITLE" xfId="281"/>
    <cellStyle name="subhead" xfId="282"/>
    <cellStyle name="Title" xfId="283"/>
    <cellStyle name="Total" xfId="284"/>
    <cellStyle name="Total 2" xfId="285"/>
    <cellStyle name="Total 2 2" xfId="286"/>
    <cellStyle name="Total 2 3" xfId="816"/>
    <cellStyle name="Total 3" xfId="287"/>
    <cellStyle name="Total 3 2" xfId="288"/>
    <cellStyle name="Total 3 3" xfId="817"/>
    <cellStyle name="Total 4" xfId="289"/>
    <cellStyle name="Total 4 2" xfId="818"/>
    <cellStyle name="UM" xfId="290"/>
    <cellStyle name="Warning Text" xfId="291"/>
    <cellStyle name="강조색1 2" xfId="292"/>
    <cellStyle name="강조색1 2 2" xfId="293"/>
    <cellStyle name="강조색1 2 3" xfId="294"/>
    <cellStyle name="강조색1 2 3 2" xfId="819"/>
    <cellStyle name="강조색1 2 4" xfId="820"/>
    <cellStyle name="강조색1 3" xfId="295"/>
    <cellStyle name="강조색1 3 2" xfId="821"/>
    <cellStyle name="강조색1 4" xfId="296"/>
    <cellStyle name="강조색1 5" xfId="297"/>
    <cellStyle name="강조색2 2" xfId="298"/>
    <cellStyle name="강조색2 2 2" xfId="299"/>
    <cellStyle name="강조색2 2 3" xfId="300"/>
    <cellStyle name="강조색2 2 3 2" xfId="822"/>
    <cellStyle name="강조색2 2 4" xfId="823"/>
    <cellStyle name="강조색2 3" xfId="301"/>
    <cellStyle name="강조색2 3 2" xfId="824"/>
    <cellStyle name="강조색2 4" xfId="302"/>
    <cellStyle name="강조색2 5" xfId="303"/>
    <cellStyle name="강조색3 2" xfId="304"/>
    <cellStyle name="강조색3 2 2" xfId="305"/>
    <cellStyle name="강조색3 2 3" xfId="306"/>
    <cellStyle name="강조색3 2 3 2" xfId="825"/>
    <cellStyle name="강조색3 2 4" xfId="826"/>
    <cellStyle name="강조색3 3" xfId="307"/>
    <cellStyle name="강조색3 3 2" xfId="827"/>
    <cellStyle name="강조색3 4" xfId="308"/>
    <cellStyle name="강조색3 5" xfId="309"/>
    <cellStyle name="강조색4 2" xfId="310"/>
    <cellStyle name="강조색4 2 2" xfId="311"/>
    <cellStyle name="강조색4 2 3" xfId="312"/>
    <cellStyle name="강조색4 2 3 2" xfId="828"/>
    <cellStyle name="강조색4 2 4" xfId="829"/>
    <cellStyle name="강조색4 3" xfId="313"/>
    <cellStyle name="강조색4 3 2" xfId="830"/>
    <cellStyle name="강조색4 4" xfId="314"/>
    <cellStyle name="강조색4 5" xfId="315"/>
    <cellStyle name="강조색5 2" xfId="316"/>
    <cellStyle name="강조색5 2 2" xfId="317"/>
    <cellStyle name="강조색5 2 3" xfId="318"/>
    <cellStyle name="강조색5 2 3 2" xfId="831"/>
    <cellStyle name="강조색5 2 4" xfId="832"/>
    <cellStyle name="강조색5 3" xfId="319"/>
    <cellStyle name="강조색5 3 2" xfId="833"/>
    <cellStyle name="강조색5 4" xfId="320"/>
    <cellStyle name="강조색5 5" xfId="321"/>
    <cellStyle name="강조색6 2" xfId="322"/>
    <cellStyle name="강조색6 2 2" xfId="323"/>
    <cellStyle name="강조색6 2 3" xfId="324"/>
    <cellStyle name="강조색6 2 3 2" xfId="834"/>
    <cellStyle name="강조색6 2 4" xfId="835"/>
    <cellStyle name="강조색6 3" xfId="325"/>
    <cellStyle name="강조색6 3 2" xfId="836"/>
    <cellStyle name="강조색6 4" xfId="326"/>
    <cellStyle name="강조색6 5" xfId="327"/>
    <cellStyle name="경고문 2" xfId="328"/>
    <cellStyle name="경고문 2 2" xfId="329"/>
    <cellStyle name="경고문 2 3" xfId="330"/>
    <cellStyle name="경고문 3" xfId="331"/>
    <cellStyle name="경고문 3 2" xfId="837"/>
    <cellStyle name="경고문 4" xfId="332"/>
    <cellStyle name="계산 2" xfId="333"/>
    <cellStyle name="계산 2 2" xfId="334"/>
    <cellStyle name="계산 2 3" xfId="335"/>
    <cellStyle name="계산 2 3 2" xfId="838"/>
    <cellStyle name="계산 2 4" xfId="839"/>
    <cellStyle name="계산 3" xfId="336"/>
    <cellStyle name="계산 3 2" xfId="840"/>
    <cellStyle name="계산 4" xfId="337"/>
    <cellStyle name="계산 5" xfId="338"/>
    <cellStyle name="고정소숫점" xfId="339"/>
    <cellStyle name="고정출력1" xfId="340"/>
    <cellStyle name="고정출력2" xfId="341"/>
    <cellStyle name="咬訌裝?INCOM1" xfId="342"/>
    <cellStyle name="咬訌裝?INCOM1 2" xfId="343"/>
    <cellStyle name="咬訌裝?INCOM10" xfId="344"/>
    <cellStyle name="咬訌裝?INCOM10 2" xfId="345"/>
    <cellStyle name="咬訌裝?INCOM2" xfId="346"/>
    <cellStyle name="咬訌裝?INCOM2 2" xfId="347"/>
    <cellStyle name="咬訌裝?INCOM3" xfId="348"/>
    <cellStyle name="咬訌裝?INCOM3 2" xfId="349"/>
    <cellStyle name="咬訌裝?INCOM4" xfId="350"/>
    <cellStyle name="咬訌裝?INCOM4 2" xfId="351"/>
    <cellStyle name="咬訌裝?INCOM5" xfId="352"/>
    <cellStyle name="咬訌裝?INCOM5 2" xfId="353"/>
    <cellStyle name="咬訌裝?INCOM6" xfId="354"/>
    <cellStyle name="咬訌裝?INCOM6 2" xfId="355"/>
    <cellStyle name="咬訌裝?INCOM7" xfId="356"/>
    <cellStyle name="咬訌裝?INCOM7 2" xfId="357"/>
    <cellStyle name="咬訌裝?INCOM8" xfId="358"/>
    <cellStyle name="咬訌裝?INCOM8 2" xfId="359"/>
    <cellStyle name="咬訌裝?INCOM9" xfId="360"/>
    <cellStyle name="咬訌裝?INCOM9 2" xfId="361"/>
    <cellStyle name="咬訌裝?PRIB11" xfId="362"/>
    <cellStyle name="咬訌裝?PRIB11 2" xfId="363"/>
    <cellStyle name="나쁨 2" xfId="364"/>
    <cellStyle name="나쁨 2 2" xfId="365"/>
    <cellStyle name="나쁨 2 3" xfId="366"/>
    <cellStyle name="나쁨 2 3 2" xfId="841"/>
    <cellStyle name="나쁨 2 4" xfId="842"/>
    <cellStyle name="나쁨 3" xfId="367"/>
    <cellStyle name="나쁨 3 2" xfId="843"/>
    <cellStyle name="나쁨 4" xfId="368"/>
    <cellStyle name="나쁨 5" xfId="369"/>
    <cellStyle name="날짜" xfId="370"/>
    <cellStyle name="달러" xfId="371"/>
    <cellStyle name="뒤에 오는 하이퍼링크_02(1).토지및기후" xfId="372"/>
    <cellStyle name="똿뗦먛귟 [0.00]_PRODUCT DETAIL Q1" xfId="373"/>
    <cellStyle name="똿뗦먛귟_PRODUCT DETAIL Q1" xfId="374"/>
    <cellStyle name="메모 2" xfId="375"/>
    <cellStyle name="메모 2 2" xfId="376"/>
    <cellStyle name="메모 2 2 2" xfId="844"/>
    <cellStyle name="메모 2 3" xfId="377"/>
    <cellStyle name="메모 3" xfId="378"/>
    <cellStyle name="메모 4" xfId="379"/>
    <cellStyle name="메모 5" xfId="380"/>
    <cellStyle name="메모 5 2" xfId="845"/>
    <cellStyle name="믅됞 [0.00]_PRODUCT DETAIL Q1" xfId="381"/>
    <cellStyle name="믅됞_PRODUCT DETAIL Q1" xfId="382"/>
    <cellStyle name="바탕글" xfId="383"/>
    <cellStyle name="백분율 2" xfId="384"/>
    <cellStyle name="백분율 3" xfId="385"/>
    <cellStyle name="보통 2" xfId="386"/>
    <cellStyle name="보통 2 2" xfId="387"/>
    <cellStyle name="보통 2 3" xfId="388"/>
    <cellStyle name="보통 2 3 2" xfId="846"/>
    <cellStyle name="보통 2 4" xfId="847"/>
    <cellStyle name="보통 3" xfId="389"/>
    <cellStyle name="보통 3 2" xfId="848"/>
    <cellStyle name="보통 4" xfId="390"/>
    <cellStyle name="보통 5" xfId="391"/>
    <cellStyle name="본문" xfId="392"/>
    <cellStyle name="부제목" xfId="393"/>
    <cellStyle name="뷭?_BOOKSHIP" xfId="394"/>
    <cellStyle name="설명 텍스트 2" xfId="395"/>
    <cellStyle name="설명 텍스트 2 2" xfId="396"/>
    <cellStyle name="설명 텍스트 2 3" xfId="397"/>
    <cellStyle name="설명 텍스트 3" xfId="398"/>
    <cellStyle name="설명 텍스트 3 2" xfId="849"/>
    <cellStyle name="설명 텍스트 4" xfId="399"/>
    <cellStyle name="셀 확인 2" xfId="400"/>
    <cellStyle name="셀 확인 2 2" xfId="401"/>
    <cellStyle name="셀 확인 2 3" xfId="402"/>
    <cellStyle name="셀 확인 2 3 2" xfId="850"/>
    <cellStyle name="셀 확인 2 4" xfId="851"/>
    <cellStyle name="셀 확인 3" xfId="403"/>
    <cellStyle name="셀 확인 3 2" xfId="852"/>
    <cellStyle name="셀 확인 4" xfId="404"/>
    <cellStyle name="셀 확인 5" xfId="405"/>
    <cellStyle name="숫자(R)" xfId="406"/>
    <cellStyle name="쉼표 [0]" xfId="1" builtinId="6"/>
    <cellStyle name="쉼표 [0] 10" xfId="407"/>
    <cellStyle name="쉼표 [0] 11" xfId="408"/>
    <cellStyle name="쉼표 [0] 2" xfId="409"/>
    <cellStyle name="쉼표 [0] 2 2" xfId="410"/>
    <cellStyle name="쉼표 [0] 2 2 2" xfId="411"/>
    <cellStyle name="쉼표 [0] 2 2 2 2" xfId="853"/>
    <cellStyle name="쉼표 [0] 2 2 3" xfId="412"/>
    <cellStyle name="쉼표 [0] 2 2 3 2" xfId="854"/>
    <cellStyle name="쉼표 [0] 2 2 4" xfId="413"/>
    <cellStyle name="쉼표 [0] 2 2 5" xfId="855"/>
    <cellStyle name="쉼표 [0] 2 2 6" xfId="856"/>
    <cellStyle name="쉼표 [0] 2 3" xfId="414"/>
    <cellStyle name="쉼표 [0] 2 3 2" xfId="857"/>
    <cellStyle name="쉼표 [0] 2 4" xfId="415"/>
    <cellStyle name="쉼표 [0] 2 5" xfId="416"/>
    <cellStyle name="쉼표 [0] 2 5 2" xfId="858"/>
    <cellStyle name="쉼표 [0] 28" xfId="417"/>
    <cellStyle name="쉼표 [0] 3" xfId="418"/>
    <cellStyle name="쉼표 [0] 3 2" xfId="419"/>
    <cellStyle name="쉼표 [0] 3 2 2" xfId="698"/>
    <cellStyle name="쉼표 [0] 3 2 3" xfId="705"/>
    <cellStyle name="쉼표 [0] 3 3" xfId="420"/>
    <cellStyle name="쉼표 [0] 3 3 2" xfId="859"/>
    <cellStyle name="쉼표 [0] 3 4" xfId="421"/>
    <cellStyle name="쉼표 [0] 3 5" xfId="699"/>
    <cellStyle name="쉼표 [0] 3 6" xfId="860"/>
    <cellStyle name="쉼표 [0] 4" xfId="422"/>
    <cellStyle name="쉼표 [0] 4 2" xfId="423"/>
    <cellStyle name="쉼표 [0] 4 3" xfId="861"/>
    <cellStyle name="쉼표 [0] 4 4" xfId="862"/>
    <cellStyle name="쉼표 [0] 5" xfId="424"/>
    <cellStyle name="쉼표 [0] 5 2" xfId="425"/>
    <cellStyle name="쉼표 [0] 5 3" xfId="863"/>
    <cellStyle name="쉼표 [0] 51" xfId="426"/>
    <cellStyle name="쉼표 [0] 6" xfId="427"/>
    <cellStyle name="쉼표 [0] 6 2" xfId="428"/>
    <cellStyle name="쉼표 [0] 6 2 2" xfId="864"/>
    <cellStyle name="쉼표 [0] 6 3" xfId="865"/>
    <cellStyle name="쉼표 [0] 6 4" xfId="866"/>
    <cellStyle name="쉼표 [0] 6 5" xfId="867"/>
    <cellStyle name="쉼표 [0] 7" xfId="429"/>
    <cellStyle name="쉼표 [0] 75" xfId="430"/>
    <cellStyle name="쉼표 [0] 76" xfId="431"/>
    <cellStyle name="쉼표 [0] 78" xfId="432"/>
    <cellStyle name="쉼표 [0] 79" xfId="433"/>
    <cellStyle name="쉼표 [0] 8" xfId="434"/>
    <cellStyle name="쉼표 [0] 80" xfId="435"/>
    <cellStyle name="쉼표 [0] 81" xfId="436"/>
    <cellStyle name="쉼표 [0] 82" xfId="437"/>
    <cellStyle name="쉼표 [0] 84" xfId="438"/>
    <cellStyle name="쉼표 [0] 85" xfId="439"/>
    <cellStyle name="쉼표 [0] 9" xfId="440"/>
    <cellStyle name="쉼표 [0]_030인구" xfId="441"/>
    <cellStyle name="쉼표 [0]_11.행정구역별 세대 및 인구" xfId="702"/>
    <cellStyle name="스타일 1" xfId="442"/>
    <cellStyle name="스타일 1 2" xfId="443"/>
    <cellStyle name="스타일 1 2 2" xfId="444"/>
    <cellStyle name="스타일 1 2 3" xfId="868"/>
    <cellStyle name="스타일 1 3" xfId="445"/>
    <cellStyle name="스타일 1 3 2" xfId="869"/>
    <cellStyle name="스타일 1 4" xfId="446"/>
    <cellStyle name="스타일 1 4 2" xfId="870"/>
    <cellStyle name="연결된 셀 2" xfId="447"/>
    <cellStyle name="연결된 셀 2 2" xfId="448"/>
    <cellStyle name="연결된 셀 2 3" xfId="449"/>
    <cellStyle name="연결된 셀 3" xfId="450"/>
    <cellStyle name="연결된 셀 3 2" xfId="871"/>
    <cellStyle name="연결된 셀 4" xfId="451"/>
    <cellStyle name="요약 2" xfId="452"/>
    <cellStyle name="요약 2 2" xfId="453"/>
    <cellStyle name="요약 2 3" xfId="454"/>
    <cellStyle name="요약 3" xfId="455"/>
    <cellStyle name="요약 3 2" xfId="872"/>
    <cellStyle name="요약 4" xfId="456"/>
    <cellStyle name="일정_K200창정비 (2)" xfId="457"/>
    <cellStyle name="입력 2" xfId="458"/>
    <cellStyle name="입력 2 2" xfId="459"/>
    <cellStyle name="입력 2 3" xfId="460"/>
    <cellStyle name="입력 2 3 2" xfId="873"/>
    <cellStyle name="입력 2 4" xfId="874"/>
    <cellStyle name="입력 3" xfId="461"/>
    <cellStyle name="입력 3 2" xfId="875"/>
    <cellStyle name="입력 4" xfId="462"/>
    <cellStyle name="입력 5" xfId="463"/>
    <cellStyle name="자리수" xfId="464"/>
    <cellStyle name="자리수0" xfId="465"/>
    <cellStyle name="작은제목" xfId="466"/>
    <cellStyle name="제목 1 2" xfId="467"/>
    <cellStyle name="제목 1 2 2" xfId="468"/>
    <cellStyle name="제목 1 2 3" xfId="469"/>
    <cellStyle name="제목 1 3" xfId="470"/>
    <cellStyle name="제목 1 3 2" xfId="876"/>
    <cellStyle name="제목 1 4" xfId="471"/>
    <cellStyle name="제목 2 2" xfId="472"/>
    <cellStyle name="제목 2 2 2" xfId="473"/>
    <cellStyle name="제목 2 2 3" xfId="474"/>
    <cellStyle name="제목 2 3" xfId="475"/>
    <cellStyle name="제목 2 3 2" xfId="877"/>
    <cellStyle name="제목 2 4" xfId="476"/>
    <cellStyle name="제목 3 2" xfId="477"/>
    <cellStyle name="제목 3 2 2" xfId="478"/>
    <cellStyle name="제목 3 2 3" xfId="479"/>
    <cellStyle name="제목 3 3" xfId="480"/>
    <cellStyle name="제목 3 3 2" xfId="878"/>
    <cellStyle name="제목 3 4" xfId="481"/>
    <cellStyle name="제목 4 2" xfId="482"/>
    <cellStyle name="제목 4 2 2" xfId="483"/>
    <cellStyle name="제목 4 2 3" xfId="484"/>
    <cellStyle name="제목 4 3" xfId="485"/>
    <cellStyle name="제목 4 3 2" xfId="879"/>
    <cellStyle name="제목 4 4" xfId="486"/>
    <cellStyle name="제목 5" xfId="487"/>
    <cellStyle name="제목 5 2" xfId="488"/>
    <cellStyle name="제목 6" xfId="489"/>
    <cellStyle name="좋음 2" xfId="490"/>
    <cellStyle name="좋음 2 2" xfId="491"/>
    <cellStyle name="좋음 2 3" xfId="492"/>
    <cellStyle name="좋음 2 3 2" xfId="880"/>
    <cellStyle name="좋음 2 4" xfId="881"/>
    <cellStyle name="좋음 3" xfId="493"/>
    <cellStyle name="좋음 3 2" xfId="882"/>
    <cellStyle name="좋음 4" xfId="494"/>
    <cellStyle name="좋음 5" xfId="495"/>
    <cellStyle name="지정되지 않음" xfId="496"/>
    <cellStyle name="지정되지 않음 2" xfId="497"/>
    <cellStyle name="지정되지 않음 2 2" xfId="883"/>
    <cellStyle name="지정되지 않음 3" xfId="498"/>
    <cellStyle name="출력 2" xfId="499"/>
    <cellStyle name="출력 2 2" xfId="500"/>
    <cellStyle name="출력 2 3" xfId="501"/>
    <cellStyle name="출력 2 3 2" xfId="884"/>
    <cellStyle name="출력 2 4" xfId="885"/>
    <cellStyle name="출력 3" xfId="502"/>
    <cellStyle name="출력 3 2" xfId="886"/>
    <cellStyle name="출력 4" xfId="503"/>
    <cellStyle name="출력 5" xfId="504"/>
    <cellStyle name="콤마 " xfId="505"/>
    <cellStyle name="콤마 [0]" xfId="506"/>
    <cellStyle name="콤마 [0] 2" xfId="887"/>
    <cellStyle name="콤마 [0]_189완)22.체육시설(1-2)" xfId="888"/>
    <cellStyle name="콤마_  종  합  " xfId="507"/>
    <cellStyle name="큰제목" xfId="508"/>
    <cellStyle name="큰제목 2" xfId="509"/>
    <cellStyle name="통화 [0] 2" xfId="510"/>
    <cellStyle name="통화 [0] 3" xfId="511"/>
    <cellStyle name="퍼센트" xfId="512"/>
    <cellStyle name="퍼센트 2" xfId="513"/>
    <cellStyle name="퍼센트 2 2" xfId="889"/>
    <cellStyle name="퍼센트 3" xfId="890"/>
    <cellStyle name="표서식" xfId="514"/>
    <cellStyle name="표준" xfId="0" builtinId="0"/>
    <cellStyle name="표준 10" xfId="515"/>
    <cellStyle name="표준 10 2" xfId="516"/>
    <cellStyle name="표준 10 2 2" xfId="517"/>
    <cellStyle name="표준 10 3" xfId="518"/>
    <cellStyle name="표준 100" xfId="519"/>
    <cellStyle name="표준 101" xfId="520"/>
    <cellStyle name="표준 102" xfId="521"/>
    <cellStyle name="표준 103" xfId="522"/>
    <cellStyle name="표준 109" xfId="523"/>
    <cellStyle name="표준 11" xfId="524"/>
    <cellStyle name="표준 11 2" xfId="525"/>
    <cellStyle name="표준 11 2 2" xfId="526"/>
    <cellStyle name="표준 11 3" xfId="527"/>
    <cellStyle name="표준 11 4" xfId="528"/>
    <cellStyle name="표준 110" xfId="529"/>
    <cellStyle name="표준 111" xfId="530"/>
    <cellStyle name="표준 12" xfId="531"/>
    <cellStyle name="표준 12 2" xfId="532"/>
    <cellStyle name="표준 12 3" xfId="533"/>
    <cellStyle name="표준 12 4" xfId="534"/>
    <cellStyle name="표준 13" xfId="535"/>
    <cellStyle name="표준 13 2" xfId="536"/>
    <cellStyle name="표준 13 3" xfId="537"/>
    <cellStyle name="표준 13 4" xfId="538"/>
    <cellStyle name="표준 14" xfId="539"/>
    <cellStyle name="표준 14 2" xfId="540"/>
    <cellStyle name="표준 14 3" xfId="541"/>
    <cellStyle name="표준 14 4" xfId="542"/>
    <cellStyle name="표준 15" xfId="543"/>
    <cellStyle name="표준 15 2" xfId="544"/>
    <cellStyle name="표준 15 3" xfId="545"/>
    <cellStyle name="표준 15 4" xfId="546"/>
    <cellStyle name="표준 16" xfId="547"/>
    <cellStyle name="표준 16 2" xfId="548"/>
    <cellStyle name="표준 168" xfId="549"/>
    <cellStyle name="표준 169" xfId="550"/>
    <cellStyle name="표준 17" xfId="551"/>
    <cellStyle name="표준 17 2" xfId="552"/>
    <cellStyle name="표준 170" xfId="553"/>
    <cellStyle name="표준 171" xfId="554"/>
    <cellStyle name="표준 172" xfId="555"/>
    <cellStyle name="표준 173" xfId="556"/>
    <cellStyle name="표준 175" xfId="557"/>
    <cellStyle name="표준 176" xfId="558"/>
    <cellStyle name="표준 177" xfId="559"/>
    <cellStyle name="표준 178" xfId="560"/>
    <cellStyle name="표준 179" xfId="561"/>
    <cellStyle name="표준 18" xfId="562"/>
    <cellStyle name="표준 18 2" xfId="563"/>
    <cellStyle name="표준 180" xfId="564"/>
    <cellStyle name="표준 181" xfId="565"/>
    <cellStyle name="표준 182" xfId="566"/>
    <cellStyle name="표준 183" xfId="567"/>
    <cellStyle name="표준 19" xfId="568"/>
    <cellStyle name="표준 19 2" xfId="891"/>
    <cellStyle name="표준 2" xfId="569"/>
    <cellStyle name="표준 2 2" xfId="570"/>
    <cellStyle name="표준 2 2 2" xfId="571"/>
    <cellStyle name="표준 2 2 3" xfId="572"/>
    <cellStyle name="표준 2 2 4" xfId="706"/>
    <cellStyle name="표준 2 3" xfId="573"/>
    <cellStyle name="표준 2 3 2" xfId="574"/>
    <cellStyle name="표준 2 3 3" xfId="892"/>
    <cellStyle name="표준 2 4" xfId="575"/>
    <cellStyle name="표준 2 4 2" xfId="576"/>
    <cellStyle name="표준 2 4 3" xfId="893"/>
    <cellStyle name="표준 2 5" xfId="577"/>
    <cellStyle name="표준 2 5 2" xfId="578"/>
    <cellStyle name="표준 2 5 3" xfId="894"/>
    <cellStyle name="표준 2 6" xfId="579"/>
    <cellStyle name="표준 2 6 2" xfId="895"/>
    <cellStyle name="표준 2 7" xfId="580"/>
    <cellStyle name="표준 2 7 2" xfId="896"/>
    <cellStyle name="표준 2_(붙임2) 시정통계 활용도 의견조사표" xfId="581"/>
    <cellStyle name="표준 20" xfId="582"/>
    <cellStyle name="표준 21" xfId="583"/>
    <cellStyle name="표준 22" xfId="584"/>
    <cellStyle name="표준 23" xfId="585"/>
    <cellStyle name="표준 24" xfId="586"/>
    <cellStyle name="표준 25" xfId="587"/>
    <cellStyle name="표준 26" xfId="588"/>
    <cellStyle name="표준 27" xfId="589"/>
    <cellStyle name="표준 28" xfId="590"/>
    <cellStyle name="표준 29" xfId="591"/>
    <cellStyle name="표준 3" xfId="592"/>
    <cellStyle name="표준 3 2" xfId="593"/>
    <cellStyle name="표준 3 2 2" xfId="594"/>
    <cellStyle name="표준 3 2 2 2" xfId="897"/>
    <cellStyle name="표준 3 2 3" xfId="898"/>
    <cellStyle name="표준 3 3" xfId="595"/>
    <cellStyle name="표준 3 3 2" xfId="596"/>
    <cellStyle name="표준 3 3 2 2" xfId="899"/>
    <cellStyle name="표준 3 3 3" xfId="900"/>
    <cellStyle name="표준 3 4" xfId="597"/>
    <cellStyle name="표준 3 4 2" xfId="901"/>
    <cellStyle name="표준 3 5" xfId="598"/>
    <cellStyle name="표준 3 6" xfId="599"/>
    <cellStyle name="표준 3 7" xfId="902"/>
    <cellStyle name="표준 30" xfId="600"/>
    <cellStyle name="표준 31" xfId="601"/>
    <cellStyle name="표준 32" xfId="602"/>
    <cellStyle name="표준 33" xfId="603"/>
    <cellStyle name="표준 34" xfId="604"/>
    <cellStyle name="표준 35" xfId="605"/>
    <cellStyle name="표준 36" xfId="606"/>
    <cellStyle name="표준 37" xfId="607"/>
    <cellStyle name="표준 38" xfId="608"/>
    <cellStyle name="표준 39" xfId="609"/>
    <cellStyle name="표준 4" xfId="610"/>
    <cellStyle name="표준 4 2" xfId="611"/>
    <cellStyle name="표준 4 2 2" xfId="612"/>
    <cellStyle name="표준 4 2 2 2" xfId="903"/>
    <cellStyle name="표준 4 2 3" xfId="904"/>
    <cellStyle name="표준 4 3" xfId="613"/>
    <cellStyle name="표준 4 3 2" xfId="905"/>
    <cellStyle name="표준 4 4" xfId="614"/>
    <cellStyle name="표준 4 4 2" xfId="906"/>
    <cellStyle name="표준 4 5" xfId="615"/>
    <cellStyle name="표준 4 5 2" xfId="907"/>
    <cellStyle name="표준 4 6" xfId="908"/>
    <cellStyle name="표준 40" xfId="616"/>
    <cellStyle name="표준 41" xfId="617"/>
    <cellStyle name="표준 42" xfId="618"/>
    <cellStyle name="표준 43" xfId="619"/>
    <cellStyle name="표준 44" xfId="620"/>
    <cellStyle name="표준 45" xfId="621"/>
    <cellStyle name="표준 46" xfId="622"/>
    <cellStyle name="표준 47" xfId="623"/>
    <cellStyle name="표준 48" xfId="624"/>
    <cellStyle name="표준 49" xfId="625"/>
    <cellStyle name="표준 5" xfId="626"/>
    <cellStyle name="표준 5 2" xfId="627"/>
    <cellStyle name="표준 5 3" xfId="628"/>
    <cellStyle name="표준 5 4" xfId="629"/>
    <cellStyle name="표준 5 5" xfId="909"/>
    <cellStyle name="표준 50" xfId="630"/>
    <cellStyle name="표준 51" xfId="631"/>
    <cellStyle name="표준 52" xfId="632"/>
    <cellStyle name="표준 53" xfId="633"/>
    <cellStyle name="표준 54" xfId="634"/>
    <cellStyle name="표준 55" xfId="635"/>
    <cellStyle name="표준 56" xfId="636"/>
    <cellStyle name="표준 57" xfId="637"/>
    <cellStyle name="표준 58" xfId="638"/>
    <cellStyle name="표준 59" xfId="639"/>
    <cellStyle name="표준 6" xfId="640"/>
    <cellStyle name="표준 6 2" xfId="641"/>
    <cellStyle name="표준 6 2 2" xfId="642"/>
    <cellStyle name="표준 6 3" xfId="643"/>
    <cellStyle name="표준 6 3 2" xfId="644"/>
    <cellStyle name="표준 6 4" xfId="645"/>
    <cellStyle name="표준 6 5" xfId="646"/>
    <cellStyle name="표준 6 6" xfId="647"/>
    <cellStyle name="표준 6 7" xfId="910"/>
    <cellStyle name="표준 6 8" xfId="911"/>
    <cellStyle name="표준 60" xfId="648"/>
    <cellStyle name="표준 61" xfId="649"/>
    <cellStyle name="표준 62" xfId="650"/>
    <cellStyle name="표준 63" xfId="651"/>
    <cellStyle name="표준 64" xfId="652"/>
    <cellStyle name="표준 65" xfId="653"/>
    <cellStyle name="표준 66" xfId="654"/>
    <cellStyle name="표준 67" xfId="655"/>
    <cellStyle name="표준 68" xfId="656"/>
    <cellStyle name="표준 69" xfId="657"/>
    <cellStyle name="표준 7" xfId="658"/>
    <cellStyle name="표준 7 2" xfId="659"/>
    <cellStyle name="표준 7 3" xfId="660"/>
    <cellStyle name="표준 7 4" xfId="661"/>
    <cellStyle name="표준 7 5" xfId="912"/>
    <cellStyle name="표준 70" xfId="662"/>
    <cellStyle name="표준 71" xfId="663"/>
    <cellStyle name="표준 72" xfId="664"/>
    <cellStyle name="표준 73" xfId="665"/>
    <cellStyle name="표준 74" xfId="666"/>
    <cellStyle name="표준 74 2" xfId="913"/>
    <cellStyle name="표준 75" xfId="704"/>
    <cellStyle name="표준 75 2" xfId="914"/>
    <cellStyle name="표준 76" xfId="709"/>
    <cellStyle name="표준 76 2" xfId="915"/>
    <cellStyle name="표준 77" xfId="707"/>
    <cellStyle name="표준 77 2" xfId="916"/>
    <cellStyle name="표준 78" xfId="708"/>
    <cellStyle name="표준 79" xfId="667"/>
    <cellStyle name="표준 8" xfId="668"/>
    <cellStyle name="표준 8 2" xfId="669"/>
    <cellStyle name="표준 8 3" xfId="670"/>
    <cellStyle name="표준 8 4" xfId="671"/>
    <cellStyle name="표준 8 5" xfId="917"/>
    <cellStyle name="표준 80" xfId="672"/>
    <cellStyle name="표준 81" xfId="918"/>
    <cellStyle name="표준 87" xfId="673"/>
    <cellStyle name="표준 88" xfId="674"/>
    <cellStyle name="표준 89" xfId="675"/>
    <cellStyle name="표준 9" xfId="676"/>
    <cellStyle name="표준 9 2" xfId="677"/>
    <cellStyle name="표준 9 3" xfId="678"/>
    <cellStyle name="표준 9 4" xfId="679"/>
    <cellStyle name="표준 90" xfId="680"/>
    <cellStyle name="표준 91" xfId="681"/>
    <cellStyle name="표준 92" xfId="682"/>
    <cellStyle name="표준 94" xfId="683"/>
    <cellStyle name="표준 95" xfId="684"/>
    <cellStyle name="표준 96" xfId="685"/>
    <cellStyle name="표준 97" xfId="686"/>
    <cellStyle name="표준 98" xfId="687"/>
    <cellStyle name="표준 99" xfId="688"/>
    <cellStyle name="표준_030인구" xfId="689"/>
    <cellStyle name="표준_11.행정구역별 세대 및 인구" xfId="701"/>
    <cellStyle name="표준_11.행정구역별 세대 및 인구_1" xfId="700"/>
    <cellStyle name="표준_11.행정구역별세대및인구" xfId="703"/>
    <cellStyle name="표준_Ⅲ.인구" xfId="690"/>
    <cellStyle name="표준_Sheet4" xfId="691"/>
    <cellStyle name="표준_건설과2" xfId="692"/>
    <cellStyle name="표준_종합민원실2" xfId="693"/>
    <cellStyle name="하이퍼링크 2" xfId="694"/>
    <cellStyle name="합산" xfId="695"/>
    <cellStyle name="화폐기호" xfId="696"/>
    <cellStyle name="화폐기호0" xfId="6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2006&#45380;&#46020;/&#51008;&#54665;&#48372;&#44256;&#49436;/&#48708;&#51008;&#54665;/&#49549;&#48372;(2&#50900;)/&#48708;&#51008;&#54665;(06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조회조건&amp;비은행(잠정)"/>
      <sheetName val="기준일자"/>
      <sheetName val="비은행(잠정)"/>
      <sheetName val="&amp;조회조건&amp;상호저축(2004)"/>
      <sheetName val="&amp;조회조건&amp;개발기관"/>
      <sheetName val="&amp;조회조건&amp;Sheet1"/>
      <sheetName val="&amp;조회조건&amp;신탁계정(합)"/>
      <sheetName val="신탁계정(합)"/>
      <sheetName val="총액조회신탁"/>
      <sheetName val="신탁계정"/>
      <sheetName val="개발기관"/>
      <sheetName val="&amp;조회조건&amp;신탁계정"/>
      <sheetName val="상호저축(2004)"/>
      <sheetName val="상호저축증감액(2004)"/>
      <sheetName val="&amp;조회조건&amp;투신(2004)"/>
      <sheetName val="투신(2004)"/>
      <sheetName val="투신증감액(2004)"/>
      <sheetName val="&amp;조회조건&amp;상호금융(2004)"/>
      <sheetName val="상호금융(2004)"/>
      <sheetName val="&amp;조회조건&amp;농협상호(확인)"/>
      <sheetName val="상호금융증감액(2004)"/>
      <sheetName val="&amp;조회조건&amp;신협(2004)"/>
      <sheetName val="&amp;조회조건&amp;신협(2005)"/>
      <sheetName val="신협(2005)"/>
      <sheetName val="신협증감액(2004)"/>
      <sheetName val="&amp;조회조건&amp;새마을(2004)"/>
      <sheetName val="새마을(2004)"/>
      <sheetName val="새마을증감액(2004)"/>
      <sheetName val="&amp;조회조건&amp;우체국예금"/>
      <sheetName val="우체국예금"/>
      <sheetName val="우체국증감액"/>
      <sheetName val="1 자원총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E4" t="str">
            <v>(종금사)동양종금</v>
          </cell>
        </row>
        <row r="5">
          <cell r="A5" t="str">
            <v>금전신탁</v>
          </cell>
        </row>
        <row r="7">
          <cell r="A7" t="str">
            <v>원화대출금</v>
          </cell>
        </row>
        <row r="8">
          <cell r="E8" t="str">
            <v>ECOS-비은행-비은행총액자료 조회후 입수-종금사에 입력</v>
          </cell>
        </row>
        <row r="34">
          <cell r="A34" t="str">
            <v>합계</v>
          </cell>
        </row>
        <row r="35">
          <cell r="A35" t="str">
            <v>금전신탁</v>
          </cell>
          <cell r="B35">
            <v>4472</v>
          </cell>
          <cell r="C35">
            <v>1261</v>
          </cell>
        </row>
        <row r="36">
          <cell r="A36" t="str">
            <v>특정금전신탁</v>
          </cell>
          <cell r="B36">
            <v>4472</v>
          </cell>
          <cell r="C36">
            <v>1261</v>
          </cell>
        </row>
        <row r="37">
          <cell r="A37" t="str">
            <v>원화대출금</v>
          </cell>
          <cell r="B37">
            <v>0</v>
          </cell>
          <cell r="C37">
            <v>0</v>
          </cell>
        </row>
        <row r="38">
          <cell r="A38" t="str">
            <v>어음매입</v>
          </cell>
          <cell r="B38">
            <v>4472</v>
          </cell>
          <cell r="C38">
            <v>1261</v>
          </cell>
        </row>
        <row r="40">
          <cell r="A40" t="str">
            <v>ECOS-비은행-신탁계정 입력함</v>
          </cell>
        </row>
        <row r="41">
          <cell r="A41" t="str">
            <v>속보확정치의 신탁계정(수신-신탁), 여신-신탁(어음매입)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tabSelected="1" view="pageBreakPreview" topLeftCell="A10" zoomScale="80" zoomScaleNormal="75" workbookViewId="0">
      <selection activeCell="B48" sqref="B48"/>
    </sheetView>
  </sheetViews>
  <sheetFormatPr defaultRowHeight="15.75"/>
  <cols>
    <col min="1" max="1" width="10.75" style="885" customWidth="1"/>
    <col min="2" max="2" width="11.25" style="9" customWidth="1"/>
    <col min="3" max="3" width="12.875" style="61" customWidth="1"/>
    <col min="4" max="4" width="9.375" style="61" customWidth="1"/>
    <col min="5" max="5" width="9.125" style="61" customWidth="1"/>
    <col min="6" max="6" width="12.875" style="61" customWidth="1"/>
    <col min="7" max="7" width="9.375" style="61" customWidth="1"/>
    <col min="8" max="8" width="9.125" style="61" customWidth="1"/>
    <col min="9" max="9" width="13.75" style="885" customWidth="1"/>
    <col min="10" max="10" width="11.5" style="885" customWidth="1"/>
    <col min="11" max="11" width="11.75" style="885" customWidth="1"/>
    <col min="12" max="12" width="12.375" style="61" customWidth="1"/>
    <col min="13" max="13" width="14.625" style="61" customWidth="1"/>
    <col min="14" max="14" width="12.75" style="61" customWidth="1"/>
    <col min="15" max="15" width="12.375" style="61" customWidth="1"/>
    <col min="16" max="16" width="13.125" style="61" customWidth="1"/>
    <col min="17" max="17" width="11.75" style="885" customWidth="1"/>
    <col min="18" max="16384" width="9" style="885"/>
  </cols>
  <sheetData>
    <row r="1" spans="1:17" s="3" customFormat="1" ht="6.75" customHeight="1">
      <c r="A1" s="1"/>
      <c r="B1" s="2"/>
      <c r="C1" s="2"/>
      <c r="D1" s="2"/>
      <c r="E1" s="2"/>
      <c r="F1" s="2"/>
      <c r="G1" s="2"/>
      <c r="H1" s="2"/>
      <c r="L1" s="2"/>
      <c r="M1" s="2"/>
      <c r="N1" s="2"/>
      <c r="O1" s="2"/>
      <c r="P1" s="2"/>
      <c r="Q1" s="4"/>
    </row>
    <row r="2" spans="1:17" s="7" customFormat="1" ht="20.25">
      <c r="A2" s="1033" t="s">
        <v>899</v>
      </c>
      <c r="B2" s="1033"/>
      <c r="C2" s="1033"/>
      <c r="D2" s="1033"/>
      <c r="E2" s="1033"/>
      <c r="F2" s="1033"/>
      <c r="G2" s="1033"/>
      <c r="H2" s="1033"/>
      <c r="I2" s="1033"/>
      <c r="J2" s="5"/>
      <c r="K2" s="5"/>
      <c r="L2" s="5"/>
      <c r="M2" s="6" t="s">
        <v>900</v>
      </c>
      <c r="N2" s="6"/>
      <c r="O2" s="6"/>
      <c r="P2" s="6"/>
      <c r="Q2" s="6"/>
    </row>
    <row r="3" spans="1:17" s="877" customFormat="1" ht="12">
      <c r="A3" s="877" t="s">
        <v>901</v>
      </c>
      <c r="B3" s="9"/>
      <c r="C3" s="9"/>
      <c r="D3" s="9"/>
      <c r="E3" s="9"/>
      <c r="F3" s="9"/>
      <c r="G3" s="9"/>
      <c r="H3" s="9"/>
      <c r="L3" s="9"/>
      <c r="N3" s="9"/>
      <c r="O3" s="9"/>
      <c r="P3" s="9"/>
      <c r="Q3" s="10"/>
    </row>
    <row r="4" spans="1:17" s="11" customFormat="1" ht="20.25">
      <c r="A4" s="7"/>
      <c r="B4" s="7"/>
      <c r="C4" s="7"/>
      <c r="D4" s="7"/>
      <c r="E4" s="7"/>
      <c r="I4" s="12"/>
      <c r="N4" s="13"/>
      <c r="Q4" s="12"/>
    </row>
    <row r="5" spans="1:17" s="11" customFormat="1" ht="20.25">
      <c r="A5" s="14"/>
      <c r="B5" s="7"/>
      <c r="C5" s="7"/>
      <c r="D5" s="7"/>
      <c r="E5" s="7"/>
      <c r="I5" s="12"/>
      <c r="N5" s="13"/>
      <c r="Q5" s="12"/>
    </row>
    <row r="6" spans="1:17" s="11" customFormat="1" ht="14.25" thickBot="1">
      <c r="A6" s="11" t="s">
        <v>902</v>
      </c>
      <c r="I6" s="12"/>
      <c r="N6" s="13"/>
      <c r="Q6" s="12" t="s">
        <v>903</v>
      </c>
    </row>
    <row r="7" spans="1:17" s="11" customFormat="1" ht="18.75" customHeight="1">
      <c r="A7" s="1029" t="s">
        <v>904</v>
      </c>
      <c r="B7" s="15" t="s">
        <v>905</v>
      </c>
      <c r="C7" s="1034" t="s">
        <v>906</v>
      </c>
      <c r="D7" s="1029"/>
      <c r="E7" s="1029"/>
      <c r="F7" s="1029"/>
      <c r="G7" s="1029"/>
      <c r="H7" s="1029"/>
      <c r="I7" s="1029"/>
      <c r="J7" s="1029"/>
      <c r="K7" s="1035"/>
      <c r="L7" s="1036" t="s">
        <v>907</v>
      </c>
      <c r="M7" s="1038" t="s">
        <v>908</v>
      </c>
      <c r="N7" s="1040" t="s">
        <v>909</v>
      </c>
      <c r="O7" s="1008" t="s">
        <v>910</v>
      </c>
      <c r="P7" s="1011"/>
      <c r="Q7" s="1029" t="s">
        <v>911</v>
      </c>
    </row>
    <row r="8" spans="1:17" s="11" customFormat="1" ht="18.75" customHeight="1">
      <c r="A8" s="1030"/>
      <c r="B8" s="17"/>
      <c r="C8" s="18" t="s">
        <v>912</v>
      </c>
      <c r="D8" s="19"/>
      <c r="E8" s="20"/>
      <c r="F8" s="21" t="s">
        <v>913</v>
      </c>
      <c r="G8" s="22"/>
      <c r="H8" s="20"/>
      <c r="I8" s="23" t="s">
        <v>914</v>
      </c>
      <c r="J8" s="22"/>
      <c r="K8" s="20"/>
      <c r="L8" s="1037"/>
      <c r="M8" s="1039"/>
      <c r="N8" s="1041"/>
      <c r="O8" s="24"/>
      <c r="P8" s="25"/>
      <c r="Q8" s="1030"/>
    </row>
    <row r="9" spans="1:17" s="11" customFormat="1" ht="18.75" customHeight="1">
      <c r="A9" s="1030"/>
      <c r="B9" s="17"/>
      <c r="C9" s="1018"/>
      <c r="D9" s="26" t="s">
        <v>0</v>
      </c>
      <c r="E9" s="26" t="s">
        <v>1</v>
      </c>
      <c r="F9" s="1018"/>
      <c r="G9" s="26" t="s">
        <v>0</v>
      </c>
      <c r="H9" s="26" t="s">
        <v>1</v>
      </c>
      <c r="I9" s="17"/>
      <c r="J9" s="26" t="s">
        <v>0</v>
      </c>
      <c r="K9" s="26" t="s">
        <v>1</v>
      </c>
      <c r="L9" s="1037"/>
      <c r="M9" s="1039"/>
      <c r="N9" s="1041"/>
      <c r="O9" s="24"/>
      <c r="P9" s="27" t="s">
        <v>915</v>
      </c>
      <c r="Q9" s="1030"/>
    </row>
    <row r="10" spans="1:17" s="11" customFormat="1" ht="37.5" customHeight="1">
      <c r="A10" s="1031"/>
      <c r="B10" s="28" t="s">
        <v>916</v>
      </c>
      <c r="C10" s="29" t="s">
        <v>917</v>
      </c>
      <c r="D10" s="1016" t="s">
        <v>2</v>
      </c>
      <c r="E10" s="1016" t="s">
        <v>3</v>
      </c>
      <c r="F10" s="29" t="s">
        <v>918</v>
      </c>
      <c r="G10" s="1016" t="s">
        <v>2</v>
      </c>
      <c r="H10" s="1016" t="s">
        <v>3</v>
      </c>
      <c r="I10" s="29" t="s">
        <v>4</v>
      </c>
      <c r="J10" s="1016" t="s">
        <v>919</v>
      </c>
      <c r="K10" s="1016" t="s">
        <v>920</v>
      </c>
      <c r="L10" s="31" t="s">
        <v>5</v>
      </c>
      <c r="M10" s="32" t="s">
        <v>921</v>
      </c>
      <c r="N10" s="33" t="s">
        <v>922</v>
      </c>
      <c r="O10" s="34" t="s">
        <v>923</v>
      </c>
      <c r="P10" s="35" t="s">
        <v>6</v>
      </c>
      <c r="Q10" s="1031"/>
    </row>
    <row r="11" spans="1:17" s="11" customFormat="1" ht="16.5" customHeight="1">
      <c r="A11" s="36" t="s">
        <v>7</v>
      </c>
      <c r="B11" s="37">
        <v>26671</v>
      </c>
      <c r="C11" s="38">
        <f>SUM(D11:E11)</f>
        <v>132059</v>
      </c>
      <c r="D11" s="38">
        <f>SUM(G11,J11)</f>
        <v>66585</v>
      </c>
      <c r="E11" s="38">
        <f>SUM(H11,K11)</f>
        <v>65474</v>
      </c>
      <c r="F11" s="38">
        <v>132059</v>
      </c>
      <c r="G11" s="38">
        <v>66585</v>
      </c>
      <c r="H11" s="38">
        <v>65474</v>
      </c>
      <c r="I11" s="38" t="s">
        <v>8</v>
      </c>
      <c r="J11" s="38" t="s">
        <v>8</v>
      </c>
      <c r="K11" s="39" t="s">
        <v>8</v>
      </c>
      <c r="L11" s="38" t="s">
        <v>8</v>
      </c>
      <c r="M11" s="40">
        <v>5</v>
      </c>
      <c r="N11" s="38" t="s">
        <v>8</v>
      </c>
      <c r="O11" s="40">
        <v>318.60000000000002</v>
      </c>
      <c r="P11" s="41">
        <v>415.96</v>
      </c>
      <c r="Q11" s="36" t="s">
        <v>7</v>
      </c>
    </row>
    <row r="12" spans="1:17" s="11" customFormat="1" ht="16.5" customHeight="1">
      <c r="A12" s="36" t="s">
        <v>9</v>
      </c>
      <c r="B12" s="42">
        <v>26617</v>
      </c>
      <c r="C12" s="38">
        <f>SUM(D12:E12)</f>
        <v>132077</v>
      </c>
      <c r="D12" s="43">
        <f>SUM(G12,J12)</f>
        <v>66414</v>
      </c>
      <c r="E12" s="43">
        <f>SUM(H12,K12)</f>
        <v>65663</v>
      </c>
      <c r="F12" s="38">
        <v>132077</v>
      </c>
      <c r="G12" s="43">
        <v>66414</v>
      </c>
      <c r="H12" s="43">
        <v>65663</v>
      </c>
      <c r="I12" s="38" t="s">
        <v>8</v>
      </c>
      <c r="J12" s="38" t="s">
        <v>8</v>
      </c>
      <c r="K12" s="38" t="s">
        <v>8</v>
      </c>
      <c r="L12" s="38" t="s">
        <v>8</v>
      </c>
      <c r="M12" s="40">
        <v>4</v>
      </c>
      <c r="N12" s="38" t="s">
        <v>8</v>
      </c>
      <c r="O12" s="40">
        <v>317.7</v>
      </c>
      <c r="P12" s="44">
        <v>415.72</v>
      </c>
      <c r="Q12" s="36" t="s">
        <v>9</v>
      </c>
    </row>
    <row r="13" spans="1:17" s="11" customFormat="1" ht="16.5" customHeight="1">
      <c r="A13" s="36" t="s">
        <v>10</v>
      </c>
      <c r="B13" s="37">
        <v>26716</v>
      </c>
      <c r="C13" s="38">
        <f t="shared" ref="C13:C41" si="0">SUM(D13:E13)</f>
        <v>131668</v>
      </c>
      <c r="D13" s="43">
        <f t="shared" ref="D13:E41" si="1">SUM(G13,J13)</f>
        <v>66165</v>
      </c>
      <c r="E13" s="43">
        <f t="shared" si="1"/>
        <v>65503</v>
      </c>
      <c r="F13" s="38">
        <v>131668</v>
      </c>
      <c r="G13" s="38">
        <v>66165</v>
      </c>
      <c r="H13" s="38">
        <v>65503</v>
      </c>
      <c r="I13" s="38" t="s">
        <v>8</v>
      </c>
      <c r="J13" s="38" t="s">
        <v>8</v>
      </c>
      <c r="K13" s="38" t="s">
        <v>8</v>
      </c>
      <c r="L13" s="38" t="s">
        <v>8</v>
      </c>
      <c r="M13" s="40">
        <v>4.9000000000000004</v>
      </c>
      <c r="N13" s="38" t="s">
        <v>8</v>
      </c>
      <c r="O13" s="40">
        <v>312.60000000000002</v>
      </c>
      <c r="P13" s="44">
        <v>421.22</v>
      </c>
      <c r="Q13" s="36" t="s">
        <v>10</v>
      </c>
    </row>
    <row r="14" spans="1:17" s="11" customFormat="1" ht="16.5" customHeight="1">
      <c r="A14" s="36" t="s">
        <v>11</v>
      </c>
      <c r="B14" s="37">
        <v>26699</v>
      </c>
      <c r="C14" s="38">
        <f t="shared" si="0"/>
        <v>129746</v>
      </c>
      <c r="D14" s="43">
        <f t="shared" si="1"/>
        <v>65682</v>
      </c>
      <c r="E14" s="43">
        <f t="shared" si="1"/>
        <v>64064</v>
      </c>
      <c r="F14" s="38">
        <v>129746</v>
      </c>
      <c r="G14" s="38">
        <v>65682</v>
      </c>
      <c r="H14" s="38">
        <v>64064</v>
      </c>
      <c r="I14" s="38" t="s">
        <v>8</v>
      </c>
      <c r="J14" s="38" t="s">
        <v>8</v>
      </c>
      <c r="K14" s="38" t="s">
        <v>8</v>
      </c>
      <c r="L14" s="38" t="s">
        <v>8</v>
      </c>
      <c r="M14" s="40">
        <v>4.9000000000000004</v>
      </c>
      <c r="N14" s="38" t="s">
        <v>8</v>
      </c>
      <c r="O14" s="40">
        <v>308.39999999999998</v>
      </c>
      <c r="P14" s="44">
        <v>421.28</v>
      </c>
      <c r="Q14" s="36" t="s">
        <v>11</v>
      </c>
    </row>
    <row r="15" spans="1:17" s="11" customFormat="1" ht="16.5" customHeight="1">
      <c r="A15" s="36" t="s">
        <v>12</v>
      </c>
      <c r="B15" s="37">
        <v>26674</v>
      </c>
      <c r="C15" s="38">
        <f t="shared" si="0"/>
        <v>129961</v>
      </c>
      <c r="D15" s="43">
        <f t="shared" si="1"/>
        <v>66711</v>
      </c>
      <c r="E15" s="43">
        <f t="shared" si="1"/>
        <v>63250</v>
      </c>
      <c r="F15" s="38">
        <v>129961</v>
      </c>
      <c r="G15" s="38">
        <v>66711</v>
      </c>
      <c r="H15" s="38">
        <v>63250</v>
      </c>
      <c r="I15" s="38" t="s">
        <v>8</v>
      </c>
      <c r="J15" s="38" t="s">
        <v>8</v>
      </c>
      <c r="K15" s="38" t="s">
        <v>8</v>
      </c>
      <c r="L15" s="38" t="s">
        <v>8</v>
      </c>
      <c r="M15" s="40">
        <v>4.8</v>
      </c>
      <c r="N15" s="38" t="s">
        <v>8</v>
      </c>
      <c r="O15" s="40">
        <v>303.7</v>
      </c>
      <c r="P15" s="44">
        <v>421.32</v>
      </c>
      <c r="Q15" s="36" t="s">
        <v>12</v>
      </c>
    </row>
    <row r="16" spans="1:17" s="11" customFormat="1" ht="16.5" customHeight="1">
      <c r="A16" s="36" t="s">
        <v>13</v>
      </c>
      <c r="B16" s="37">
        <v>27177</v>
      </c>
      <c r="C16" s="38">
        <f t="shared" si="0"/>
        <v>120361</v>
      </c>
      <c r="D16" s="43">
        <f t="shared" si="1"/>
        <v>61170</v>
      </c>
      <c r="E16" s="43">
        <f t="shared" si="1"/>
        <v>59191</v>
      </c>
      <c r="F16" s="38">
        <v>120361</v>
      </c>
      <c r="G16" s="38">
        <v>61170</v>
      </c>
      <c r="H16" s="38">
        <v>59191</v>
      </c>
      <c r="I16" s="38" t="s">
        <v>8</v>
      </c>
      <c r="J16" s="38" t="s">
        <v>8</v>
      </c>
      <c r="K16" s="38" t="s">
        <v>8</v>
      </c>
      <c r="L16" s="38" t="s">
        <v>8</v>
      </c>
      <c r="M16" s="40">
        <v>4.4000000000000004</v>
      </c>
      <c r="N16" s="38" t="s">
        <v>8</v>
      </c>
      <c r="O16" s="40">
        <v>285.7</v>
      </c>
      <c r="P16" s="44">
        <v>421.32</v>
      </c>
      <c r="Q16" s="36" t="s">
        <v>13</v>
      </c>
    </row>
    <row r="17" spans="1:17" s="11" customFormat="1" ht="16.5" customHeight="1">
      <c r="A17" s="36" t="s">
        <v>14</v>
      </c>
      <c r="B17" s="42">
        <v>27057</v>
      </c>
      <c r="C17" s="38">
        <f t="shared" si="0"/>
        <v>118251</v>
      </c>
      <c r="D17" s="43">
        <f t="shared" si="1"/>
        <v>59619</v>
      </c>
      <c r="E17" s="43">
        <f t="shared" si="1"/>
        <v>58632</v>
      </c>
      <c r="F17" s="38">
        <v>118251</v>
      </c>
      <c r="G17" s="43">
        <v>59619</v>
      </c>
      <c r="H17" s="43">
        <v>58632</v>
      </c>
      <c r="I17" s="38" t="s">
        <v>8</v>
      </c>
      <c r="J17" s="38" t="s">
        <v>8</v>
      </c>
      <c r="K17" s="38" t="s">
        <v>8</v>
      </c>
      <c r="L17" s="38" t="s">
        <v>8</v>
      </c>
      <c r="M17" s="40">
        <v>4.4000000000000004</v>
      </c>
      <c r="N17" s="38" t="s">
        <v>8</v>
      </c>
      <c r="O17" s="40">
        <v>280.60000000000002</v>
      </c>
      <c r="P17" s="44">
        <v>421.45</v>
      </c>
      <c r="Q17" s="36" t="s">
        <v>14</v>
      </c>
    </row>
    <row r="18" spans="1:17" s="11" customFormat="1" ht="16.5" customHeight="1">
      <c r="A18" s="36" t="s">
        <v>15</v>
      </c>
      <c r="B18" s="37">
        <v>27031</v>
      </c>
      <c r="C18" s="38">
        <f t="shared" si="0"/>
        <v>116587</v>
      </c>
      <c r="D18" s="43">
        <f t="shared" si="1"/>
        <v>58497</v>
      </c>
      <c r="E18" s="43">
        <f t="shared" si="1"/>
        <v>58090</v>
      </c>
      <c r="F18" s="38">
        <v>116587</v>
      </c>
      <c r="G18" s="38">
        <v>58497</v>
      </c>
      <c r="H18" s="38">
        <v>58090</v>
      </c>
      <c r="I18" s="38" t="s">
        <v>8</v>
      </c>
      <c r="J18" s="38" t="s">
        <v>8</v>
      </c>
      <c r="K18" s="38" t="s">
        <v>8</v>
      </c>
      <c r="L18" s="38" t="s">
        <v>8</v>
      </c>
      <c r="M18" s="40">
        <v>4.3</v>
      </c>
      <c r="N18" s="38" t="s">
        <v>8</v>
      </c>
      <c r="O18" s="40">
        <v>276.60000000000002</v>
      </c>
      <c r="P18" s="44">
        <v>421.49</v>
      </c>
      <c r="Q18" s="36" t="s">
        <v>15</v>
      </c>
    </row>
    <row r="19" spans="1:17" s="11" customFormat="1" ht="16.5" customHeight="1">
      <c r="A19" s="36" t="s">
        <v>16</v>
      </c>
      <c r="B19" s="37">
        <v>27086</v>
      </c>
      <c r="C19" s="38">
        <f t="shared" si="0"/>
        <v>113614</v>
      </c>
      <c r="D19" s="43">
        <f t="shared" si="1"/>
        <v>56837</v>
      </c>
      <c r="E19" s="43">
        <f t="shared" si="1"/>
        <v>56777</v>
      </c>
      <c r="F19" s="38">
        <v>113614</v>
      </c>
      <c r="G19" s="38">
        <v>56837</v>
      </c>
      <c r="H19" s="38">
        <v>56777</v>
      </c>
      <c r="I19" s="38" t="s">
        <v>8</v>
      </c>
      <c r="J19" s="38" t="s">
        <v>8</v>
      </c>
      <c r="K19" s="38" t="s">
        <v>8</v>
      </c>
      <c r="L19" s="38" t="s">
        <v>8</v>
      </c>
      <c r="M19" s="40">
        <v>4.2</v>
      </c>
      <c r="N19" s="38" t="s">
        <v>8</v>
      </c>
      <c r="O19" s="40">
        <v>269.39999999999998</v>
      </c>
      <c r="P19" s="44">
        <v>421.72</v>
      </c>
      <c r="Q19" s="36" t="s">
        <v>16</v>
      </c>
    </row>
    <row r="20" spans="1:17" s="11" customFormat="1" ht="16.5" customHeight="1">
      <c r="A20" s="36" t="s">
        <v>17</v>
      </c>
      <c r="B20" s="37">
        <v>27175</v>
      </c>
      <c r="C20" s="38">
        <f t="shared" si="0"/>
        <v>111843</v>
      </c>
      <c r="D20" s="43">
        <f t="shared" si="1"/>
        <v>56066</v>
      </c>
      <c r="E20" s="43">
        <f t="shared" si="1"/>
        <v>55777</v>
      </c>
      <c r="F20" s="38">
        <v>111843</v>
      </c>
      <c r="G20" s="38">
        <v>56066</v>
      </c>
      <c r="H20" s="38">
        <v>55777</v>
      </c>
      <c r="I20" s="38" t="s">
        <v>8</v>
      </c>
      <c r="J20" s="38" t="s">
        <v>8</v>
      </c>
      <c r="K20" s="38" t="s">
        <v>8</v>
      </c>
      <c r="L20" s="38" t="s">
        <v>8</v>
      </c>
      <c r="M20" s="40">
        <v>4.0999999999999996</v>
      </c>
      <c r="N20" s="38" t="s">
        <v>8</v>
      </c>
      <c r="O20" s="40">
        <v>265.7</v>
      </c>
      <c r="P20" s="44">
        <v>421.34</v>
      </c>
      <c r="Q20" s="36" t="s">
        <v>17</v>
      </c>
    </row>
    <row r="21" spans="1:17" s="11" customFormat="1" ht="16.5" customHeight="1">
      <c r="A21" s="36" t="s">
        <v>18</v>
      </c>
      <c r="B21" s="42">
        <v>27116</v>
      </c>
      <c r="C21" s="38">
        <f t="shared" si="0"/>
        <v>105469</v>
      </c>
      <c r="D21" s="43">
        <f t="shared" si="1"/>
        <v>53077</v>
      </c>
      <c r="E21" s="43">
        <f t="shared" si="1"/>
        <v>52392</v>
      </c>
      <c r="F21" s="38">
        <v>105469</v>
      </c>
      <c r="G21" s="43">
        <v>53077</v>
      </c>
      <c r="H21" s="43">
        <v>52392</v>
      </c>
      <c r="I21" s="38" t="s">
        <v>8</v>
      </c>
      <c r="J21" s="38" t="s">
        <v>8</v>
      </c>
      <c r="K21" s="38" t="s">
        <v>8</v>
      </c>
      <c r="L21" s="38" t="s">
        <v>8</v>
      </c>
      <c r="M21" s="40">
        <v>3.8</v>
      </c>
      <c r="N21" s="38" t="s">
        <v>8</v>
      </c>
      <c r="O21" s="40">
        <v>250.2</v>
      </c>
      <c r="P21" s="44">
        <v>421.61</v>
      </c>
      <c r="Q21" s="36" t="s">
        <v>18</v>
      </c>
    </row>
    <row r="22" spans="1:17" s="11" customFormat="1" ht="16.5" customHeight="1">
      <c r="A22" s="36" t="s">
        <v>19</v>
      </c>
      <c r="B22" s="37">
        <v>27325</v>
      </c>
      <c r="C22" s="38">
        <f t="shared" si="0"/>
        <v>105570</v>
      </c>
      <c r="D22" s="43">
        <f t="shared" si="1"/>
        <v>52444</v>
      </c>
      <c r="E22" s="43">
        <f t="shared" si="1"/>
        <v>53126</v>
      </c>
      <c r="F22" s="38">
        <v>105570</v>
      </c>
      <c r="G22" s="38">
        <v>52444</v>
      </c>
      <c r="H22" s="38">
        <v>53126</v>
      </c>
      <c r="I22" s="38" t="s">
        <v>8</v>
      </c>
      <c r="J22" s="38" t="s">
        <v>8</v>
      </c>
      <c r="K22" s="38" t="s">
        <v>8</v>
      </c>
      <c r="L22" s="38" t="s">
        <v>8</v>
      </c>
      <c r="M22" s="40">
        <v>3.8</v>
      </c>
      <c r="N22" s="38" t="s">
        <v>8</v>
      </c>
      <c r="O22" s="40">
        <v>250.6</v>
      </c>
      <c r="P22" s="44">
        <v>421.45</v>
      </c>
      <c r="Q22" s="36" t="s">
        <v>19</v>
      </c>
    </row>
    <row r="23" spans="1:17" s="11" customFormat="1" ht="16.5" customHeight="1">
      <c r="A23" s="36" t="s">
        <v>20</v>
      </c>
      <c r="B23" s="37">
        <v>28074</v>
      </c>
      <c r="C23" s="38">
        <f t="shared" si="0"/>
        <v>106405</v>
      </c>
      <c r="D23" s="43">
        <f t="shared" si="1"/>
        <v>53318</v>
      </c>
      <c r="E23" s="43">
        <f t="shared" si="1"/>
        <v>53087</v>
      </c>
      <c r="F23" s="38">
        <v>106405</v>
      </c>
      <c r="G23" s="38">
        <v>53318</v>
      </c>
      <c r="H23" s="38">
        <v>53087</v>
      </c>
      <c r="I23" s="38" t="s">
        <v>8</v>
      </c>
      <c r="J23" s="38" t="s">
        <v>8</v>
      </c>
      <c r="K23" s="38" t="s">
        <v>8</v>
      </c>
      <c r="L23" s="38" t="s">
        <v>8</v>
      </c>
      <c r="M23" s="40">
        <v>3.8</v>
      </c>
      <c r="N23" s="38" t="s">
        <v>8</v>
      </c>
      <c r="O23" s="40">
        <v>252.2</v>
      </c>
      <c r="P23" s="44">
        <v>421.97</v>
      </c>
      <c r="Q23" s="36" t="s">
        <v>20</v>
      </c>
    </row>
    <row r="24" spans="1:17" s="11" customFormat="1" ht="16.5" customHeight="1">
      <c r="A24" s="36" t="s">
        <v>21</v>
      </c>
      <c r="B24" s="37">
        <v>28467</v>
      </c>
      <c r="C24" s="38">
        <f t="shared" si="0"/>
        <v>104681</v>
      </c>
      <c r="D24" s="43">
        <f t="shared" si="1"/>
        <v>52506</v>
      </c>
      <c r="E24" s="43">
        <f t="shared" si="1"/>
        <v>52175</v>
      </c>
      <c r="F24" s="38">
        <v>104681</v>
      </c>
      <c r="G24" s="38">
        <v>52506</v>
      </c>
      <c r="H24" s="38">
        <v>52175</v>
      </c>
      <c r="I24" s="38" t="s">
        <v>8</v>
      </c>
      <c r="J24" s="38" t="s">
        <v>8</v>
      </c>
      <c r="K24" s="38" t="s">
        <v>8</v>
      </c>
      <c r="L24" s="38" t="s">
        <v>8</v>
      </c>
      <c r="M24" s="40">
        <v>3.7</v>
      </c>
      <c r="N24" s="38" t="s">
        <v>8</v>
      </c>
      <c r="O24" s="40">
        <v>248.1</v>
      </c>
      <c r="P24" s="44">
        <v>421.97</v>
      </c>
      <c r="Q24" s="36" t="s">
        <v>21</v>
      </c>
    </row>
    <row r="25" spans="1:17" s="11" customFormat="1" ht="16.5" customHeight="1">
      <c r="A25" s="36" t="s">
        <v>22</v>
      </c>
      <c r="B25" s="37">
        <v>28712</v>
      </c>
      <c r="C25" s="38">
        <f t="shared" si="0"/>
        <v>102823</v>
      </c>
      <c r="D25" s="43">
        <f t="shared" si="1"/>
        <v>51498</v>
      </c>
      <c r="E25" s="43">
        <f t="shared" si="1"/>
        <v>51325</v>
      </c>
      <c r="F25" s="38">
        <v>102823</v>
      </c>
      <c r="G25" s="38">
        <v>51498</v>
      </c>
      <c r="H25" s="38">
        <v>51325</v>
      </c>
      <c r="I25" s="38" t="s">
        <v>8</v>
      </c>
      <c r="J25" s="38" t="s">
        <v>8</v>
      </c>
      <c r="K25" s="38" t="s">
        <v>8</v>
      </c>
      <c r="L25" s="38" t="s">
        <v>8</v>
      </c>
      <c r="M25" s="40">
        <v>3.6</v>
      </c>
      <c r="N25" s="38" t="s">
        <v>8</v>
      </c>
      <c r="O25" s="40">
        <v>243.3</v>
      </c>
      <c r="P25" s="44">
        <v>422.63</v>
      </c>
      <c r="Q25" s="36" t="s">
        <v>22</v>
      </c>
    </row>
    <row r="26" spans="1:17" s="11" customFormat="1" ht="16.5" customHeight="1">
      <c r="A26" s="36" t="s">
        <v>23</v>
      </c>
      <c r="B26" s="42">
        <v>29261</v>
      </c>
      <c r="C26" s="38">
        <f t="shared" si="0"/>
        <v>101549</v>
      </c>
      <c r="D26" s="43">
        <f t="shared" si="1"/>
        <v>50750</v>
      </c>
      <c r="E26" s="43">
        <f t="shared" si="1"/>
        <v>50799</v>
      </c>
      <c r="F26" s="38">
        <v>101549</v>
      </c>
      <c r="G26" s="43">
        <v>50750</v>
      </c>
      <c r="H26" s="43">
        <v>50799</v>
      </c>
      <c r="I26" s="38" t="s">
        <v>8</v>
      </c>
      <c r="J26" s="38" t="s">
        <v>8</v>
      </c>
      <c r="K26" s="38" t="s">
        <v>8</v>
      </c>
      <c r="L26" s="38" t="s">
        <v>8</v>
      </c>
      <c r="M26" s="40">
        <v>3.5</v>
      </c>
      <c r="N26" s="38" t="s">
        <v>8</v>
      </c>
      <c r="O26" s="40">
        <v>228.8</v>
      </c>
      <c r="P26" s="44">
        <v>443.82</v>
      </c>
      <c r="Q26" s="36" t="s">
        <v>23</v>
      </c>
    </row>
    <row r="27" spans="1:17" s="11" customFormat="1" ht="16.5" customHeight="1">
      <c r="A27" s="36" t="s">
        <v>24</v>
      </c>
      <c r="B27" s="37">
        <v>29620</v>
      </c>
      <c r="C27" s="38">
        <f t="shared" si="0"/>
        <v>99787</v>
      </c>
      <c r="D27" s="43">
        <f t="shared" si="1"/>
        <v>49881</v>
      </c>
      <c r="E27" s="43">
        <f t="shared" si="1"/>
        <v>49906</v>
      </c>
      <c r="F27" s="38">
        <v>99787</v>
      </c>
      <c r="G27" s="38">
        <v>49881</v>
      </c>
      <c r="H27" s="38">
        <v>49906</v>
      </c>
      <c r="I27" s="38" t="s">
        <v>8</v>
      </c>
      <c r="J27" s="38" t="s">
        <v>8</v>
      </c>
      <c r="K27" s="38" t="s">
        <v>8</v>
      </c>
      <c r="L27" s="38" t="s">
        <v>8</v>
      </c>
      <c r="M27" s="40">
        <v>3.4</v>
      </c>
      <c r="N27" s="38" t="s">
        <v>8</v>
      </c>
      <c r="O27" s="40">
        <v>224.8</v>
      </c>
      <c r="P27" s="44">
        <v>443.81</v>
      </c>
      <c r="Q27" s="36" t="s">
        <v>24</v>
      </c>
    </row>
    <row r="28" spans="1:17" s="11" customFormat="1" ht="16.5" customHeight="1">
      <c r="A28" s="36" t="s">
        <v>25</v>
      </c>
      <c r="B28" s="37">
        <v>30462</v>
      </c>
      <c r="C28" s="38">
        <f t="shared" si="0"/>
        <v>99264</v>
      </c>
      <c r="D28" s="43">
        <f t="shared" si="1"/>
        <v>49495</v>
      </c>
      <c r="E28" s="43">
        <f t="shared" si="1"/>
        <v>49769</v>
      </c>
      <c r="F28" s="38">
        <v>99264</v>
      </c>
      <c r="G28" s="38">
        <v>49495</v>
      </c>
      <c r="H28" s="38">
        <v>49769</v>
      </c>
      <c r="I28" s="38" t="s">
        <v>8</v>
      </c>
      <c r="J28" s="38" t="s">
        <v>8</v>
      </c>
      <c r="K28" s="38" t="s">
        <v>8</v>
      </c>
      <c r="L28" s="38" t="s">
        <v>8</v>
      </c>
      <c r="M28" s="40">
        <v>3.3</v>
      </c>
      <c r="N28" s="38">
        <v>11314</v>
      </c>
      <c r="O28" s="40">
        <v>223.7</v>
      </c>
      <c r="P28" s="44">
        <v>443.71</v>
      </c>
      <c r="Q28" s="36" t="s">
        <v>25</v>
      </c>
    </row>
    <row r="29" spans="1:17" s="11" customFormat="1" ht="16.5" customHeight="1">
      <c r="A29" s="36" t="s">
        <v>26</v>
      </c>
      <c r="B29" s="37">
        <v>31046</v>
      </c>
      <c r="C29" s="38">
        <f t="shared" si="0"/>
        <v>99256</v>
      </c>
      <c r="D29" s="43">
        <f t="shared" si="1"/>
        <v>49490</v>
      </c>
      <c r="E29" s="43">
        <f t="shared" si="1"/>
        <v>49766</v>
      </c>
      <c r="F29" s="38">
        <v>99088</v>
      </c>
      <c r="G29" s="38">
        <v>49390</v>
      </c>
      <c r="H29" s="38">
        <v>49698</v>
      </c>
      <c r="I29" s="38">
        <v>168</v>
      </c>
      <c r="J29" s="38">
        <v>100</v>
      </c>
      <c r="K29" s="38">
        <v>68</v>
      </c>
      <c r="L29" s="45">
        <f>(C29-C28)/C28*100</f>
        <v>-8.0593165699548684E-3</v>
      </c>
      <c r="M29" s="40">
        <v>3.2</v>
      </c>
      <c r="N29" s="38">
        <v>11835</v>
      </c>
      <c r="O29" s="40">
        <v>222.94343024566149</v>
      </c>
      <c r="P29" s="44">
        <v>443.7</v>
      </c>
      <c r="Q29" s="36" t="s">
        <v>26</v>
      </c>
    </row>
    <row r="30" spans="1:17" s="11" customFormat="1" ht="16.5" customHeight="1">
      <c r="A30" s="36" t="s">
        <v>27</v>
      </c>
      <c r="B30" s="37">
        <v>31148</v>
      </c>
      <c r="C30" s="38">
        <f t="shared" si="0"/>
        <v>97656</v>
      </c>
      <c r="D30" s="43">
        <f t="shared" si="1"/>
        <v>48721</v>
      </c>
      <c r="E30" s="43">
        <f t="shared" si="1"/>
        <v>48935</v>
      </c>
      <c r="F30" s="38">
        <v>97472</v>
      </c>
      <c r="G30" s="38">
        <v>48623</v>
      </c>
      <c r="H30" s="38">
        <v>48849</v>
      </c>
      <c r="I30" s="38">
        <v>184</v>
      </c>
      <c r="J30" s="38">
        <v>98</v>
      </c>
      <c r="K30" s="38">
        <v>86</v>
      </c>
      <c r="L30" s="45">
        <f t="shared" ref="L30:L41" si="2">(C30-C29)/C29*100</f>
        <v>-1.6119932296284354</v>
      </c>
      <c r="M30" s="40">
        <v>3.1</v>
      </c>
      <c r="N30" s="38">
        <v>12480</v>
      </c>
      <c r="O30" s="40">
        <v>219.31469792605949</v>
      </c>
      <c r="P30" s="44">
        <v>443.6</v>
      </c>
      <c r="Q30" s="36" t="s">
        <v>27</v>
      </c>
    </row>
    <row r="31" spans="1:17" s="11" customFormat="1" ht="16.5" customHeight="1">
      <c r="A31" s="36" t="s">
        <v>28</v>
      </c>
      <c r="B31" s="37">
        <v>31321</v>
      </c>
      <c r="C31" s="38">
        <f t="shared" si="0"/>
        <v>95891</v>
      </c>
      <c r="D31" s="43">
        <f t="shared" si="1"/>
        <v>47791</v>
      </c>
      <c r="E31" s="43">
        <f t="shared" si="1"/>
        <v>48100</v>
      </c>
      <c r="F31" s="38">
        <v>95660</v>
      </c>
      <c r="G31" s="38">
        <v>47667</v>
      </c>
      <c r="H31" s="38">
        <v>47993</v>
      </c>
      <c r="I31" s="38">
        <v>231</v>
      </c>
      <c r="J31" s="38">
        <v>124</v>
      </c>
      <c r="K31" s="38">
        <v>107</v>
      </c>
      <c r="L31" s="45">
        <f t="shared" si="2"/>
        <v>-1.8073646268534447</v>
      </c>
      <c r="M31" s="40">
        <v>3</v>
      </c>
      <c r="N31" s="38">
        <v>13167</v>
      </c>
      <c r="O31" s="40">
        <v>215.12398557258791</v>
      </c>
      <c r="P31" s="44">
        <v>443.6</v>
      </c>
      <c r="Q31" s="36" t="s">
        <v>28</v>
      </c>
    </row>
    <row r="32" spans="1:17" s="11" customFormat="1" ht="16.5" customHeight="1">
      <c r="A32" s="36" t="s">
        <v>29</v>
      </c>
      <c r="B32" s="37">
        <v>31577</v>
      </c>
      <c r="C32" s="38">
        <f t="shared" si="0"/>
        <v>94022</v>
      </c>
      <c r="D32" s="43">
        <f t="shared" si="1"/>
        <v>46903</v>
      </c>
      <c r="E32" s="43">
        <f t="shared" si="1"/>
        <v>47119</v>
      </c>
      <c r="F32" s="38">
        <v>93790</v>
      </c>
      <c r="G32" s="38">
        <v>46781</v>
      </c>
      <c r="H32" s="38">
        <v>47009</v>
      </c>
      <c r="I32" s="38">
        <v>232</v>
      </c>
      <c r="J32" s="38">
        <v>122</v>
      </c>
      <c r="K32" s="38">
        <v>110</v>
      </c>
      <c r="L32" s="45">
        <f t="shared" si="2"/>
        <v>-1.9490880270306912</v>
      </c>
      <c r="M32" s="40">
        <v>3</v>
      </c>
      <c r="N32" s="38">
        <v>13814</v>
      </c>
      <c r="O32" s="40">
        <v>210.92999661819411</v>
      </c>
      <c r="P32" s="44">
        <v>443.55</v>
      </c>
      <c r="Q32" s="36" t="s">
        <v>29</v>
      </c>
    </row>
    <row r="33" spans="1:17" s="11" customFormat="1" ht="16.5" customHeight="1">
      <c r="A33" s="36" t="s">
        <v>30</v>
      </c>
      <c r="B33" s="37">
        <v>31628</v>
      </c>
      <c r="C33" s="38">
        <f t="shared" si="0"/>
        <v>91927</v>
      </c>
      <c r="D33" s="43">
        <f t="shared" si="1"/>
        <v>45860</v>
      </c>
      <c r="E33" s="43">
        <f t="shared" si="1"/>
        <v>46067</v>
      </c>
      <c r="F33" s="38">
        <v>91652</v>
      </c>
      <c r="G33" s="38">
        <v>45694</v>
      </c>
      <c r="H33" s="38">
        <v>45958</v>
      </c>
      <c r="I33" s="38">
        <v>275</v>
      </c>
      <c r="J33" s="38">
        <v>166</v>
      </c>
      <c r="K33" s="38">
        <v>109</v>
      </c>
      <c r="L33" s="45">
        <f t="shared" si="2"/>
        <v>-2.228201910191232</v>
      </c>
      <c r="M33" s="40">
        <v>2.9</v>
      </c>
      <c r="N33" s="38">
        <v>14301</v>
      </c>
      <c r="O33" s="40">
        <v>205.99427399174914</v>
      </c>
      <c r="P33" s="44">
        <v>443.59</v>
      </c>
      <c r="Q33" s="36" t="s">
        <v>30</v>
      </c>
    </row>
    <row r="34" spans="1:17" s="11" customFormat="1" ht="16.5" customHeight="1">
      <c r="A34" s="36">
        <v>2003</v>
      </c>
      <c r="B34" s="37">
        <v>33598</v>
      </c>
      <c r="C34" s="38">
        <f t="shared" si="0"/>
        <v>95576</v>
      </c>
      <c r="D34" s="43">
        <f t="shared" si="1"/>
        <v>47515</v>
      </c>
      <c r="E34" s="43">
        <f t="shared" si="1"/>
        <v>48061</v>
      </c>
      <c r="F34" s="38">
        <v>95117</v>
      </c>
      <c r="G34" s="38">
        <v>47215</v>
      </c>
      <c r="H34" s="38">
        <v>47902</v>
      </c>
      <c r="I34" s="38">
        <v>459</v>
      </c>
      <c r="J34" s="38">
        <v>300</v>
      </c>
      <c r="K34" s="38">
        <v>159</v>
      </c>
      <c r="L34" s="45">
        <f t="shared" si="2"/>
        <v>3.9694540233010978</v>
      </c>
      <c r="M34" s="40">
        <v>2.8</v>
      </c>
      <c r="N34" s="38">
        <v>15191</v>
      </c>
      <c r="O34" s="40">
        <v>213.39074370477243</v>
      </c>
      <c r="P34" s="44">
        <v>443.59</v>
      </c>
      <c r="Q34" s="36">
        <v>2003</v>
      </c>
    </row>
    <row r="35" spans="1:17" s="11" customFormat="1" ht="16.5" customHeight="1">
      <c r="A35" s="36">
        <v>2004</v>
      </c>
      <c r="B35" s="37">
        <v>33763</v>
      </c>
      <c r="C35" s="38">
        <f t="shared" si="0"/>
        <v>92175</v>
      </c>
      <c r="D35" s="43">
        <f t="shared" si="1"/>
        <v>45962</v>
      </c>
      <c r="E35" s="43">
        <f t="shared" si="1"/>
        <v>46213</v>
      </c>
      <c r="F35" s="38">
        <v>91699</v>
      </c>
      <c r="G35" s="38">
        <v>45660</v>
      </c>
      <c r="H35" s="38">
        <v>46039</v>
      </c>
      <c r="I35" s="38">
        <v>476</v>
      </c>
      <c r="J35" s="38">
        <v>302</v>
      </c>
      <c r="K35" s="38">
        <v>174</v>
      </c>
      <c r="L35" s="45">
        <f t="shared" si="2"/>
        <v>-3.5584247091319998</v>
      </c>
      <c r="M35" s="40">
        <v>2.7</v>
      </c>
      <c r="N35" s="38">
        <v>15559</v>
      </c>
      <c r="O35" s="40">
        <v>205.5451657240711</v>
      </c>
      <c r="P35" s="44">
        <v>443.81</v>
      </c>
      <c r="Q35" s="36">
        <v>2004</v>
      </c>
    </row>
    <row r="36" spans="1:17" s="11" customFormat="1" ht="16.5" customHeight="1">
      <c r="A36" s="36">
        <v>2005</v>
      </c>
      <c r="B36" s="37">
        <v>34610</v>
      </c>
      <c r="C36" s="38">
        <f t="shared" si="0"/>
        <v>91933</v>
      </c>
      <c r="D36" s="43">
        <f t="shared" si="1"/>
        <v>45770</v>
      </c>
      <c r="E36" s="43">
        <f t="shared" si="1"/>
        <v>46163</v>
      </c>
      <c r="F36" s="38">
        <v>91432</v>
      </c>
      <c r="G36" s="38">
        <v>45473</v>
      </c>
      <c r="H36" s="38">
        <v>45959</v>
      </c>
      <c r="I36" s="38">
        <v>501</v>
      </c>
      <c r="J36" s="38">
        <v>297</v>
      </c>
      <c r="K36" s="38">
        <v>204</v>
      </c>
      <c r="L36" s="45">
        <f t="shared" si="2"/>
        <v>-0.26254407377271494</v>
      </c>
      <c r="M36" s="40">
        <v>2.6</v>
      </c>
      <c r="N36" s="38">
        <v>15884</v>
      </c>
      <c r="O36" s="40">
        <v>204.88261006714433</v>
      </c>
      <c r="P36" s="44">
        <v>443.82</v>
      </c>
      <c r="Q36" s="36">
        <v>2005</v>
      </c>
    </row>
    <row r="37" spans="1:17" s="11" customFormat="1" ht="16.5" customHeight="1">
      <c r="A37" s="36">
        <v>2006</v>
      </c>
      <c r="B37" s="37">
        <v>35177</v>
      </c>
      <c r="C37" s="38">
        <f t="shared" si="0"/>
        <v>90929</v>
      </c>
      <c r="D37" s="43">
        <f t="shared" si="1"/>
        <v>45394</v>
      </c>
      <c r="E37" s="43">
        <f t="shared" si="1"/>
        <v>45535</v>
      </c>
      <c r="F37" s="38">
        <v>90242</v>
      </c>
      <c r="G37" s="38">
        <v>44985</v>
      </c>
      <c r="H37" s="38">
        <v>45257</v>
      </c>
      <c r="I37" s="38">
        <v>687</v>
      </c>
      <c r="J37" s="38">
        <v>409</v>
      </c>
      <c r="K37" s="38">
        <v>278</v>
      </c>
      <c r="L37" s="45">
        <f t="shared" si="2"/>
        <v>-1.0920996812896349</v>
      </c>
      <c r="M37" s="40">
        <v>2.6</v>
      </c>
      <c r="N37" s="38">
        <v>16339</v>
      </c>
      <c r="O37" s="40">
        <v>201.73225508526119</v>
      </c>
      <c r="P37" s="44">
        <v>443.93</v>
      </c>
      <c r="Q37" s="36">
        <v>2006</v>
      </c>
    </row>
    <row r="38" spans="1:17" s="11" customFormat="1" ht="16.5" customHeight="1">
      <c r="A38" s="36">
        <v>2007</v>
      </c>
      <c r="B38" s="37">
        <v>35196</v>
      </c>
      <c r="C38" s="38">
        <f t="shared" si="0"/>
        <v>90393</v>
      </c>
      <c r="D38" s="43">
        <f t="shared" si="1"/>
        <v>45093</v>
      </c>
      <c r="E38" s="43">
        <f t="shared" si="1"/>
        <v>45300</v>
      </c>
      <c r="F38" s="38">
        <v>89539</v>
      </c>
      <c r="G38" s="38">
        <v>44601</v>
      </c>
      <c r="H38" s="38">
        <v>44938</v>
      </c>
      <c r="I38" s="38">
        <v>854</v>
      </c>
      <c r="J38" s="38">
        <v>492</v>
      </c>
      <c r="K38" s="38">
        <v>362</v>
      </c>
      <c r="L38" s="45">
        <f t="shared" si="2"/>
        <v>-0.5894709058716141</v>
      </c>
      <c r="M38" s="40">
        <v>2.5</v>
      </c>
      <c r="N38" s="38">
        <v>17006</v>
      </c>
      <c r="O38" s="40">
        <v>199.76798666486462</v>
      </c>
      <c r="P38" s="44">
        <v>443.94</v>
      </c>
      <c r="Q38" s="36">
        <v>2007</v>
      </c>
    </row>
    <row r="39" spans="1:17" s="11" customFormat="1" ht="16.5" customHeight="1">
      <c r="A39" s="36">
        <v>2008</v>
      </c>
      <c r="B39" s="37">
        <v>35397</v>
      </c>
      <c r="C39" s="38">
        <f t="shared" si="0"/>
        <v>90286</v>
      </c>
      <c r="D39" s="43">
        <f t="shared" si="1"/>
        <v>45002</v>
      </c>
      <c r="E39" s="43">
        <f t="shared" si="1"/>
        <v>45284</v>
      </c>
      <c r="F39" s="38">
        <v>89231</v>
      </c>
      <c r="G39" s="38">
        <v>44405</v>
      </c>
      <c r="H39" s="38">
        <v>44826</v>
      </c>
      <c r="I39" s="38">
        <v>1055</v>
      </c>
      <c r="J39" s="38">
        <v>597</v>
      </c>
      <c r="K39" s="38">
        <v>458</v>
      </c>
      <c r="L39" s="45">
        <f t="shared" si="2"/>
        <v>-0.11837199783169051</v>
      </c>
      <c r="M39" s="40">
        <v>2.5</v>
      </c>
      <c r="N39" s="38">
        <v>17345</v>
      </c>
      <c r="O39" s="40">
        <v>198.58117694750356</v>
      </c>
      <c r="P39" s="44">
        <v>444.03</v>
      </c>
      <c r="Q39" s="36">
        <v>2008</v>
      </c>
    </row>
    <row r="40" spans="1:17" s="11" customFormat="1" ht="16.5" customHeight="1">
      <c r="A40" s="46">
        <v>2009</v>
      </c>
      <c r="B40" s="38">
        <v>35634</v>
      </c>
      <c r="C40" s="38">
        <f t="shared" si="0"/>
        <v>90099</v>
      </c>
      <c r="D40" s="43">
        <f t="shared" si="1"/>
        <v>45008</v>
      </c>
      <c r="E40" s="43">
        <f t="shared" si="1"/>
        <v>45091</v>
      </c>
      <c r="F40" s="38">
        <v>88865</v>
      </c>
      <c r="G40" s="38">
        <v>44310</v>
      </c>
      <c r="H40" s="38">
        <v>44555</v>
      </c>
      <c r="I40" s="38">
        <v>1234</v>
      </c>
      <c r="J40" s="38">
        <v>698</v>
      </c>
      <c r="K40" s="38">
        <v>536</v>
      </c>
      <c r="L40" s="45">
        <f t="shared" si="2"/>
        <v>-0.20711959772279201</v>
      </c>
      <c r="M40" s="40">
        <v>2.5</v>
      </c>
      <c r="N40" s="38">
        <v>17729</v>
      </c>
      <c r="O40" s="40">
        <v>197.38489954049916</v>
      </c>
      <c r="P40" s="44">
        <v>443.96</v>
      </c>
      <c r="Q40" s="36">
        <v>2009</v>
      </c>
    </row>
    <row r="41" spans="1:17" s="11" customFormat="1" ht="16.5" customHeight="1">
      <c r="A41" s="46">
        <v>2010</v>
      </c>
      <c r="B41" s="38">
        <v>36490</v>
      </c>
      <c r="C41" s="38">
        <f t="shared" si="0"/>
        <v>91128</v>
      </c>
      <c r="D41" s="43">
        <f t="shared" si="1"/>
        <v>45552</v>
      </c>
      <c r="E41" s="43">
        <f t="shared" si="1"/>
        <v>45576</v>
      </c>
      <c r="F41" s="38">
        <v>89603</v>
      </c>
      <c r="G41" s="38">
        <v>44676</v>
      </c>
      <c r="H41" s="38">
        <v>44927</v>
      </c>
      <c r="I41" s="38">
        <v>1525</v>
      </c>
      <c r="J41" s="38">
        <v>876</v>
      </c>
      <c r="K41" s="38">
        <v>649</v>
      </c>
      <c r="L41" s="45">
        <f t="shared" si="2"/>
        <v>1.1420770485798954</v>
      </c>
      <c r="M41" s="40">
        <v>2.4555494656070156</v>
      </c>
      <c r="N41" s="38">
        <v>18003</v>
      </c>
      <c r="O41" s="40">
        <v>198.38727841971303</v>
      </c>
      <c r="P41" s="44">
        <v>443.97</v>
      </c>
      <c r="Q41" s="36">
        <v>2010</v>
      </c>
    </row>
    <row r="42" spans="1:17" s="11" customFormat="1" ht="16.5" customHeight="1">
      <c r="A42" s="46">
        <v>2011</v>
      </c>
      <c r="B42" s="38">
        <v>36967</v>
      </c>
      <c r="C42" s="38">
        <v>89739</v>
      </c>
      <c r="D42" s="43">
        <v>44799</v>
      </c>
      <c r="E42" s="43">
        <v>44940</v>
      </c>
      <c r="F42" s="38">
        <v>88108</v>
      </c>
      <c r="G42" s="38">
        <v>43842</v>
      </c>
      <c r="H42" s="38">
        <v>44266</v>
      </c>
      <c r="I42" s="38">
        <v>1631</v>
      </c>
      <c r="J42" s="38">
        <v>957</v>
      </c>
      <c r="K42" s="38">
        <v>674</v>
      </c>
      <c r="L42" s="45">
        <v>-1.5242296549907821</v>
      </c>
      <c r="M42" s="40">
        <v>2.3834230529932103</v>
      </c>
      <c r="N42" s="38">
        <v>18315</v>
      </c>
      <c r="O42" s="40">
        <v>198.4637909674513</v>
      </c>
      <c r="P42" s="44">
        <v>443.95</v>
      </c>
      <c r="Q42" s="36">
        <v>2011</v>
      </c>
    </row>
    <row r="43" spans="1:17" s="11" customFormat="1" ht="16.5" customHeight="1">
      <c r="A43" s="46">
        <v>2012</v>
      </c>
      <c r="B43" s="38">
        <v>37536</v>
      </c>
      <c r="C43" s="38">
        <v>89990</v>
      </c>
      <c r="D43" s="43">
        <v>44239</v>
      </c>
      <c r="E43" s="43">
        <v>45751</v>
      </c>
      <c r="F43" s="38">
        <v>88415</v>
      </c>
      <c r="G43" s="38">
        <v>44035</v>
      </c>
      <c r="H43" s="38">
        <v>44380</v>
      </c>
      <c r="I43" s="38">
        <v>1575</v>
      </c>
      <c r="J43" s="38">
        <v>204</v>
      </c>
      <c r="K43" s="38">
        <v>1371</v>
      </c>
      <c r="L43" s="45">
        <v>0.4</v>
      </c>
      <c r="M43" s="47">
        <v>2.36</v>
      </c>
      <c r="N43" s="38">
        <v>18735</v>
      </c>
      <c r="O43" s="40">
        <v>199.1</v>
      </c>
      <c r="P43" s="44">
        <v>443.95</v>
      </c>
      <c r="Q43" s="36">
        <v>2012</v>
      </c>
    </row>
    <row r="44" spans="1:17" s="11" customFormat="1" ht="16.5" customHeight="1">
      <c r="A44" s="46">
        <v>2013</v>
      </c>
      <c r="B44" s="38">
        <v>38320</v>
      </c>
      <c r="C44" s="38">
        <v>91282</v>
      </c>
      <c r="D44" s="43">
        <v>45684</v>
      </c>
      <c r="E44" s="43">
        <v>45598</v>
      </c>
      <c r="F44" s="38">
        <v>89704</v>
      </c>
      <c r="G44" s="43">
        <v>44702</v>
      </c>
      <c r="H44" s="43">
        <v>45002</v>
      </c>
      <c r="I44" s="38">
        <v>1578</v>
      </c>
      <c r="J44" s="38">
        <v>982</v>
      </c>
      <c r="K44" s="38">
        <v>596</v>
      </c>
      <c r="L44" s="45">
        <v>1.4</v>
      </c>
      <c r="M44" s="47">
        <v>2.34</v>
      </c>
      <c r="N44" s="38">
        <v>19306</v>
      </c>
      <c r="O44" s="40">
        <v>202.04968804198481</v>
      </c>
      <c r="P44" s="44">
        <v>443.97</v>
      </c>
      <c r="Q44" s="36">
        <v>2013</v>
      </c>
    </row>
    <row r="45" spans="1:17" s="11" customFormat="1" ht="16.5" customHeight="1">
      <c r="A45" s="46">
        <v>2014</v>
      </c>
      <c r="B45" s="38">
        <v>39530</v>
      </c>
      <c r="C45" s="38">
        <v>93729</v>
      </c>
      <c r="D45" s="43">
        <v>47075</v>
      </c>
      <c r="E45" s="43">
        <v>46654</v>
      </c>
      <c r="F45" s="38">
        <v>91866</v>
      </c>
      <c r="G45" s="43">
        <v>45847</v>
      </c>
      <c r="H45" s="43">
        <v>46019</v>
      </c>
      <c r="I45" s="38">
        <v>1863</v>
      </c>
      <c r="J45" s="38">
        <v>1228</v>
      </c>
      <c r="K45" s="38">
        <v>635</v>
      </c>
      <c r="L45" s="45">
        <v>2.6785127407374949</v>
      </c>
      <c r="M45" s="47">
        <v>2.3239564887427271</v>
      </c>
      <c r="N45" s="38">
        <v>20006</v>
      </c>
      <c r="O45" s="40">
        <v>206.91938644503006</v>
      </c>
      <c r="P45" s="44">
        <v>443.97</v>
      </c>
      <c r="Q45" s="36">
        <v>2014</v>
      </c>
    </row>
    <row r="46" spans="1:17" s="11" customFormat="1" ht="16.5" customHeight="1">
      <c r="A46" s="46">
        <v>2015</v>
      </c>
      <c r="B46" s="38">
        <v>41008</v>
      </c>
      <c r="C46" s="38">
        <v>96463</v>
      </c>
      <c r="D46" s="43">
        <v>48474</v>
      </c>
      <c r="E46" s="43">
        <v>47989</v>
      </c>
      <c r="F46" s="38">
        <v>94553</v>
      </c>
      <c r="G46" s="43">
        <v>47198</v>
      </c>
      <c r="H46" s="43">
        <v>47355</v>
      </c>
      <c r="I46" s="38">
        <v>1910</v>
      </c>
      <c r="J46" s="38">
        <v>1276</v>
      </c>
      <c r="K46" s="38">
        <v>634</v>
      </c>
      <c r="L46" s="45">
        <v>5.6758177954032565</v>
      </c>
      <c r="M46" s="47">
        <v>2.3057208349590326</v>
      </c>
      <c r="N46" s="38">
        <v>20614</v>
      </c>
      <c r="O46" s="40">
        <v>212.97159717998963</v>
      </c>
      <c r="P46" s="44">
        <v>443.97</v>
      </c>
      <c r="Q46" s="36">
        <v>2015</v>
      </c>
    </row>
    <row r="47" spans="1:17" s="11" customFormat="1" ht="16.5" customHeight="1">
      <c r="A47" s="46">
        <v>2016</v>
      </c>
      <c r="B47" s="38">
        <v>43555</v>
      </c>
      <c r="C47" s="38">
        <v>102075</v>
      </c>
      <c r="D47" s="43">
        <v>51152</v>
      </c>
      <c r="E47" s="43">
        <v>50923</v>
      </c>
      <c r="F47" s="38">
        <v>99971</v>
      </c>
      <c r="G47" s="43">
        <v>49769</v>
      </c>
      <c r="H47" s="43">
        <v>50202</v>
      </c>
      <c r="I47" s="38">
        <v>2104</v>
      </c>
      <c r="J47" s="38">
        <v>1383</v>
      </c>
      <c r="K47" s="38">
        <v>721</v>
      </c>
      <c r="L47" s="45">
        <v>11.823798777415044</v>
      </c>
      <c r="M47" s="47">
        <v>2.2952818275743314</v>
      </c>
      <c r="N47" s="38">
        <v>21315</v>
      </c>
      <c r="O47" s="40">
        <v>225.15483885498074</v>
      </c>
      <c r="P47" s="44">
        <v>444.01</v>
      </c>
      <c r="Q47" s="36">
        <v>2016</v>
      </c>
    </row>
    <row r="48" spans="1:17" s="55" customFormat="1" ht="16.5" customHeight="1" thickBot="1">
      <c r="A48" s="48">
        <v>2017</v>
      </c>
      <c r="B48" s="49">
        <v>44833</v>
      </c>
      <c r="C48" s="49">
        <f>SUM(F48,I48)</f>
        <v>103766</v>
      </c>
      <c r="D48" s="49">
        <f>SUM(G48,J48)</f>
        <v>51985</v>
      </c>
      <c r="E48" s="49">
        <f>SUM(H48,K48)</f>
        <v>51781</v>
      </c>
      <c r="F48" s="49">
        <f>SUM(G48:H48)</f>
        <v>101570</v>
      </c>
      <c r="G48" s="49">
        <v>50530</v>
      </c>
      <c r="H48" s="49">
        <v>51040</v>
      </c>
      <c r="I48" s="49">
        <v>2196</v>
      </c>
      <c r="J48" s="49">
        <v>1455</v>
      </c>
      <c r="K48" s="49">
        <v>741</v>
      </c>
      <c r="L48" s="50">
        <f>(C48-C44)/C44*100</f>
        <v>13.676299818145965</v>
      </c>
      <c r="M48" s="51">
        <f>F48/B48</f>
        <v>2.2655187027412844</v>
      </c>
      <c r="N48" s="49">
        <v>21895</v>
      </c>
      <c r="O48" s="52">
        <f>F48/P48</f>
        <v>228.75610909664198</v>
      </c>
      <c r="P48" s="53">
        <v>444.01</v>
      </c>
      <c r="Q48" s="54">
        <v>2017</v>
      </c>
    </row>
    <row r="49" spans="1:18" s="55" customFormat="1" ht="32.25" customHeight="1">
      <c r="A49" s="1032" t="s">
        <v>924</v>
      </c>
      <c r="B49" s="1032"/>
      <c r="C49" s="1032"/>
      <c r="D49" s="1032"/>
      <c r="E49" s="1032"/>
      <c r="F49" s="1032"/>
      <c r="G49" s="1032"/>
      <c r="H49" s="1032"/>
      <c r="I49" s="1032"/>
      <c r="J49" s="1032"/>
      <c r="K49" s="1032"/>
      <c r="L49" s="1032"/>
      <c r="M49" s="1032" t="s">
        <v>925</v>
      </c>
      <c r="N49" s="1032"/>
      <c r="O49" s="1032"/>
      <c r="P49" s="1032"/>
      <c r="Q49" s="1032"/>
      <c r="R49" s="56"/>
    </row>
    <row r="50" spans="1:18" s="58" customFormat="1" ht="20.25" customHeight="1">
      <c r="B50" s="57"/>
      <c r="C50" s="57"/>
      <c r="D50" s="57"/>
      <c r="E50" s="57"/>
      <c r="F50" s="57"/>
      <c r="G50" s="57"/>
      <c r="H50" s="57"/>
      <c r="L50" s="57"/>
      <c r="M50" s="57"/>
      <c r="N50" s="57"/>
      <c r="O50" s="57"/>
      <c r="P50" s="57"/>
    </row>
    <row r="51" spans="1:18" s="58" customFormat="1" ht="20.25" customHeight="1">
      <c r="B51" s="57"/>
      <c r="C51" s="57"/>
      <c r="D51" s="57"/>
      <c r="E51" s="57"/>
      <c r="F51" s="57"/>
      <c r="G51" s="57"/>
      <c r="H51" s="57"/>
      <c r="L51" s="57"/>
      <c r="M51" s="57"/>
      <c r="N51" s="57"/>
      <c r="O51" s="57"/>
      <c r="P51" s="57"/>
    </row>
    <row r="52" spans="1:18" s="58" customFormat="1" ht="20.25" customHeight="1">
      <c r="B52" s="57"/>
      <c r="C52" s="57"/>
      <c r="D52" s="57"/>
      <c r="E52" s="57"/>
      <c r="F52" s="57"/>
      <c r="G52" s="57"/>
      <c r="H52" s="57"/>
      <c r="L52" s="57"/>
      <c r="M52" s="57"/>
      <c r="N52" s="57"/>
      <c r="O52" s="57"/>
      <c r="P52" s="57"/>
    </row>
    <row r="53" spans="1:18" s="58" customFormat="1" ht="20.25" customHeight="1">
      <c r="B53" s="57"/>
      <c r="C53" s="57"/>
      <c r="D53" s="57"/>
      <c r="E53" s="57"/>
      <c r="F53" s="57"/>
      <c r="G53" s="57"/>
      <c r="H53" s="57"/>
      <c r="L53" s="57"/>
      <c r="M53" s="57"/>
      <c r="N53" s="57"/>
      <c r="O53" s="57"/>
      <c r="P53" s="57"/>
    </row>
    <row r="54" spans="1:18" s="58" customFormat="1" ht="20.25" customHeight="1">
      <c r="B54" s="57"/>
      <c r="C54" s="59"/>
      <c r="D54" s="59"/>
      <c r="E54" s="59"/>
      <c r="F54" s="38"/>
      <c r="G54" s="43"/>
      <c r="H54" s="43"/>
      <c r="I54" s="38"/>
      <c r="J54" s="38"/>
      <c r="K54" s="38"/>
      <c r="L54" s="57"/>
      <c r="M54" s="57"/>
      <c r="N54" s="57"/>
      <c r="O54" s="57"/>
      <c r="P54" s="57"/>
    </row>
    <row r="55" spans="1:18" s="58" customFormat="1" ht="14.25">
      <c r="B55" s="57"/>
      <c r="C55" s="57"/>
      <c r="D55" s="57"/>
      <c r="E55" s="57"/>
      <c r="F55" s="57"/>
      <c r="G55" s="57"/>
      <c r="H55" s="57"/>
      <c r="L55" s="57"/>
      <c r="M55" s="57"/>
      <c r="N55" s="57"/>
      <c r="O55" s="57"/>
      <c r="P55" s="57"/>
    </row>
    <row r="56" spans="1:18" s="58" customFormat="1" ht="14.25">
      <c r="B56" s="57"/>
      <c r="C56" s="57"/>
      <c r="D56" s="57"/>
      <c r="E56" s="57"/>
      <c r="F56" s="57"/>
      <c r="G56" s="57"/>
      <c r="H56" s="57"/>
      <c r="L56" s="57"/>
      <c r="M56" s="57"/>
      <c r="N56" s="57"/>
      <c r="O56" s="57"/>
      <c r="P56" s="57"/>
    </row>
  </sheetData>
  <mergeCells count="9">
    <mergeCell ref="Q7:Q10"/>
    <mergeCell ref="A49:L49"/>
    <mergeCell ref="M49:Q49"/>
    <mergeCell ref="A2:I2"/>
    <mergeCell ref="A7:A10"/>
    <mergeCell ref="C7:K7"/>
    <mergeCell ref="L7:L9"/>
    <mergeCell ref="M7:M9"/>
    <mergeCell ref="N7:N9"/>
  </mergeCells>
  <phoneticPr fontId="5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5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3"/>
  <sheetViews>
    <sheetView showGridLines="0" view="pageBreakPreview" topLeftCell="A7" zoomScaleNormal="85" workbookViewId="0">
      <selection activeCell="B14" sqref="B14"/>
    </sheetView>
  </sheetViews>
  <sheetFormatPr defaultRowHeight="15.75"/>
  <cols>
    <col min="1" max="1" width="15.375" style="8" customWidth="1"/>
    <col min="2" max="4" width="15.375" style="9" customWidth="1"/>
    <col min="5" max="9" width="14.625" style="9" customWidth="1"/>
    <col min="10" max="10" width="14.625" style="8" customWidth="1"/>
    <col min="11" max="15" width="9" style="60"/>
    <col min="16" max="16" width="6" style="60" customWidth="1"/>
    <col min="17" max="16384" width="9" style="60"/>
  </cols>
  <sheetData>
    <row r="1" spans="1:10" s="8" customFormat="1" ht="35.1" customHeight="1">
      <c r="B1" s="9"/>
      <c r="C1" s="9"/>
      <c r="D1" s="9"/>
      <c r="E1" s="9"/>
      <c r="F1" s="9"/>
      <c r="G1" s="9"/>
      <c r="H1" s="9"/>
      <c r="I1" s="9"/>
    </row>
    <row r="2" spans="1:10" s="7" customFormat="1" ht="20.25">
      <c r="A2" s="1117" t="s">
        <v>210</v>
      </c>
      <c r="B2" s="1117"/>
      <c r="C2" s="1117"/>
      <c r="D2" s="1117"/>
      <c r="E2" s="1118" t="s">
        <v>211</v>
      </c>
      <c r="F2" s="1118"/>
      <c r="G2" s="1118"/>
      <c r="H2" s="1118"/>
      <c r="I2" s="1118"/>
      <c r="J2" s="1118"/>
    </row>
    <row r="3" spans="1:10" s="7" customFormat="1" ht="20.25">
      <c r="B3" s="218"/>
      <c r="C3" s="218"/>
      <c r="D3" s="218"/>
      <c r="E3" s="218"/>
      <c r="F3" s="218"/>
      <c r="G3" s="218"/>
      <c r="H3" s="218"/>
      <c r="I3" s="218"/>
      <c r="J3" s="218"/>
    </row>
    <row r="4" spans="1:10" s="11" customFormat="1" ht="14.25" thickBot="1">
      <c r="A4" s="11" t="s">
        <v>212</v>
      </c>
      <c r="I4" s="12"/>
      <c r="J4" s="12" t="s">
        <v>213</v>
      </c>
    </row>
    <row r="5" spans="1:10" s="11" customFormat="1" ht="24.75" customHeight="1">
      <c r="A5" s="1119" t="s">
        <v>897</v>
      </c>
      <c r="B5" s="1034" t="s">
        <v>214</v>
      </c>
      <c r="C5" s="1114"/>
      <c r="D5" s="1115"/>
      <c r="E5" s="1029" t="s">
        <v>215</v>
      </c>
      <c r="F5" s="1029"/>
      <c r="G5" s="1029"/>
      <c r="H5" s="406" t="s">
        <v>216</v>
      </c>
      <c r="I5" s="407" t="s">
        <v>217</v>
      </c>
      <c r="J5" s="1122" t="s">
        <v>218</v>
      </c>
    </row>
    <row r="6" spans="1:10" s="11" customFormat="1" ht="20.25" customHeight="1">
      <c r="A6" s="1120"/>
      <c r="B6" s="408"/>
      <c r="C6" s="409" t="s">
        <v>219</v>
      </c>
      <c r="D6" s="26" t="s">
        <v>220</v>
      </c>
      <c r="E6" s="408"/>
      <c r="F6" s="409" t="s">
        <v>219</v>
      </c>
      <c r="G6" s="18" t="s">
        <v>220</v>
      </c>
      <c r="H6" s="1125" t="s">
        <v>221</v>
      </c>
      <c r="I6" s="1125" t="s">
        <v>222</v>
      </c>
      <c r="J6" s="1123"/>
    </row>
    <row r="7" spans="1:10" s="11" customFormat="1" ht="22.5" customHeight="1">
      <c r="A7" s="1121"/>
      <c r="B7" s="410"/>
      <c r="C7" s="30" t="s">
        <v>223</v>
      </c>
      <c r="D7" s="30" t="s">
        <v>224</v>
      </c>
      <c r="E7" s="410"/>
      <c r="F7" s="30" t="s">
        <v>223</v>
      </c>
      <c r="G7" s="29" t="s">
        <v>224</v>
      </c>
      <c r="H7" s="1126"/>
      <c r="I7" s="1126"/>
      <c r="J7" s="1124"/>
    </row>
    <row r="8" spans="1:10" s="414" customFormat="1" ht="30" customHeight="1">
      <c r="A8" s="411">
        <v>2012</v>
      </c>
      <c r="B8" s="416">
        <v>629</v>
      </c>
      <c r="C8" s="416">
        <v>319</v>
      </c>
      <c r="D8" s="416">
        <v>310</v>
      </c>
      <c r="E8" s="416">
        <v>859</v>
      </c>
      <c r="F8" s="416">
        <v>470</v>
      </c>
      <c r="G8" s="416">
        <v>389</v>
      </c>
      <c r="H8" s="416">
        <v>409</v>
      </c>
      <c r="I8" s="445">
        <v>219</v>
      </c>
      <c r="J8" s="413">
        <v>2012</v>
      </c>
    </row>
    <row r="9" spans="1:10" s="414" customFormat="1" ht="30" customHeight="1">
      <c r="A9" s="411">
        <v>2013</v>
      </c>
      <c r="B9" s="416">
        <v>597</v>
      </c>
      <c r="C9" s="416">
        <v>322</v>
      </c>
      <c r="D9" s="416">
        <v>275</v>
      </c>
      <c r="E9" s="416">
        <v>783</v>
      </c>
      <c r="F9" s="416">
        <v>443</v>
      </c>
      <c r="G9" s="416">
        <v>340</v>
      </c>
      <c r="H9" s="416">
        <v>411</v>
      </c>
      <c r="I9" s="445">
        <v>229</v>
      </c>
      <c r="J9" s="413">
        <v>2013</v>
      </c>
    </row>
    <row r="10" spans="1:10" s="414" customFormat="1" ht="30" customHeight="1">
      <c r="A10" s="411">
        <v>2014</v>
      </c>
      <c r="B10" s="416">
        <v>549</v>
      </c>
      <c r="C10" s="416">
        <v>278</v>
      </c>
      <c r="D10" s="416">
        <v>271</v>
      </c>
      <c r="E10" s="416">
        <v>816</v>
      </c>
      <c r="F10" s="416">
        <v>437</v>
      </c>
      <c r="G10" s="416">
        <v>379</v>
      </c>
      <c r="H10" s="416">
        <v>409</v>
      </c>
      <c r="I10" s="445">
        <v>194</v>
      </c>
      <c r="J10" s="413">
        <v>2014</v>
      </c>
    </row>
    <row r="11" spans="1:10" s="421" customFormat="1" ht="30" customHeight="1">
      <c r="A11" s="417">
        <v>2015</v>
      </c>
      <c r="B11" s="418">
        <v>613</v>
      </c>
      <c r="C11" s="418">
        <v>306</v>
      </c>
      <c r="D11" s="418">
        <v>307</v>
      </c>
      <c r="E11" s="418">
        <v>915</v>
      </c>
      <c r="F11" s="418">
        <v>490</v>
      </c>
      <c r="G11" s="418">
        <v>425</v>
      </c>
      <c r="H11" s="418">
        <v>454</v>
      </c>
      <c r="I11" s="419">
        <v>185</v>
      </c>
      <c r="J11" s="420">
        <v>2015</v>
      </c>
    </row>
    <row r="12" spans="1:10" s="421" customFormat="1" ht="30" customHeight="1">
      <c r="A12" s="417">
        <v>2016</v>
      </c>
      <c r="B12" s="418">
        <v>691</v>
      </c>
      <c r="C12" s="418">
        <v>353</v>
      </c>
      <c r="D12" s="418">
        <v>338</v>
      </c>
      <c r="E12" s="418">
        <v>897</v>
      </c>
      <c r="F12" s="418">
        <v>496</v>
      </c>
      <c r="G12" s="418">
        <v>401</v>
      </c>
      <c r="H12" s="418">
        <v>522</v>
      </c>
      <c r="I12" s="419">
        <v>213</v>
      </c>
      <c r="J12" s="420">
        <v>2016</v>
      </c>
    </row>
    <row r="13" spans="1:10" s="421" customFormat="1" ht="30" customHeight="1">
      <c r="A13" s="422">
        <v>2017</v>
      </c>
      <c r="B13" s="423">
        <f t="shared" ref="B13:I13" si="0">SUM(B14:B24)</f>
        <v>698</v>
      </c>
      <c r="C13" s="423">
        <f t="shared" si="0"/>
        <v>352</v>
      </c>
      <c r="D13" s="423">
        <f t="shared" si="0"/>
        <v>346</v>
      </c>
      <c r="E13" s="423">
        <f t="shared" si="0"/>
        <v>922</v>
      </c>
      <c r="F13" s="423">
        <f t="shared" si="0"/>
        <v>527</v>
      </c>
      <c r="G13" s="423">
        <f t="shared" si="0"/>
        <v>395</v>
      </c>
      <c r="H13" s="423">
        <f t="shared" si="0"/>
        <v>494</v>
      </c>
      <c r="I13" s="424">
        <f t="shared" si="0"/>
        <v>230</v>
      </c>
      <c r="J13" s="425">
        <v>2017</v>
      </c>
    </row>
    <row r="14" spans="1:10" s="431" customFormat="1" ht="30" customHeight="1">
      <c r="A14" s="417" t="s">
        <v>225</v>
      </c>
      <c r="B14" s="418">
        <v>215</v>
      </c>
      <c r="C14" s="418">
        <v>102</v>
      </c>
      <c r="D14" s="418">
        <v>113</v>
      </c>
      <c r="E14" s="418">
        <v>262</v>
      </c>
      <c r="F14" s="418">
        <v>157</v>
      </c>
      <c r="G14" s="418">
        <v>105</v>
      </c>
      <c r="H14" s="418">
        <v>164</v>
      </c>
      <c r="I14" s="419">
        <v>102</v>
      </c>
      <c r="J14" s="446" t="s">
        <v>226</v>
      </c>
    </row>
    <row r="15" spans="1:10" s="431" customFormat="1" ht="30" customHeight="1">
      <c r="A15" s="417" t="s">
        <v>227</v>
      </c>
      <c r="B15" s="418">
        <v>18</v>
      </c>
      <c r="C15" s="447">
        <v>8</v>
      </c>
      <c r="D15" s="447">
        <v>10</v>
      </c>
      <c r="E15" s="418">
        <v>153</v>
      </c>
      <c r="F15" s="447">
        <v>84</v>
      </c>
      <c r="G15" s="447">
        <v>69</v>
      </c>
      <c r="H15" s="447">
        <v>26</v>
      </c>
      <c r="I15" s="448">
        <v>20</v>
      </c>
      <c r="J15" s="446" t="s">
        <v>33</v>
      </c>
    </row>
    <row r="16" spans="1:10" s="431" customFormat="1" ht="30" customHeight="1">
      <c r="A16" s="417" t="s">
        <v>1025</v>
      </c>
      <c r="B16" s="418">
        <v>413</v>
      </c>
      <c r="C16" s="447">
        <v>215</v>
      </c>
      <c r="D16" s="447">
        <v>198</v>
      </c>
      <c r="E16" s="418">
        <v>90</v>
      </c>
      <c r="F16" s="447">
        <v>45</v>
      </c>
      <c r="G16" s="447">
        <v>45</v>
      </c>
      <c r="H16" s="447">
        <v>221</v>
      </c>
      <c r="I16" s="448">
        <v>47</v>
      </c>
      <c r="J16" s="446" t="s">
        <v>1024</v>
      </c>
    </row>
    <row r="17" spans="1:10" s="431" customFormat="1" ht="30" customHeight="1">
      <c r="A17" s="417" t="s">
        <v>228</v>
      </c>
      <c r="B17" s="418">
        <v>8</v>
      </c>
      <c r="C17" s="447">
        <v>6</v>
      </c>
      <c r="D17" s="447">
        <v>2</v>
      </c>
      <c r="E17" s="418">
        <v>51</v>
      </c>
      <c r="F17" s="447">
        <v>30</v>
      </c>
      <c r="G17" s="447">
        <v>21</v>
      </c>
      <c r="H17" s="447">
        <v>16</v>
      </c>
      <c r="I17" s="448">
        <v>8</v>
      </c>
      <c r="J17" s="446" t="s">
        <v>229</v>
      </c>
    </row>
    <row r="18" spans="1:10" s="431" customFormat="1" ht="30" customHeight="1">
      <c r="A18" s="417" t="s">
        <v>230</v>
      </c>
      <c r="B18" s="418">
        <v>7</v>
      </c>
      <c r="C18" s="447">
        <v>4</v>
      </c>
      <c r="D18" s="447">
        <v>3</v>
      </c>
      <c r="E18" s="418">
        <v>48</v>
      </c>
      <c r="F18" s="447">
        <v>25</v>
      </c>
      <c r="G18" s="447">
        <v>23</v>
      </c>
      <c r="H18" s="447">
        <v>12</v>
      </c>
      <c r="I18" s="448">
        <v>6</v>
      </c>
      <c r="J18" s="446" t="s">
        <v>34</v>
      </c>
    </row>
    <row r="19" spans="1:10" s="431" customFormat="1" ht="30" customHeight="1">
      <c r="A19" s="417" t="s">
        <v>231</v>
      </c>
      <c r="B19" s="418">
        <v>4</v>
      </c>
      <c r="C19" s="447">
        <v>2</v>
      </c>
      <c r="D19" s="447">
        <v>2</v>
      </c>
      <c r="E19" s="418">
        <v>60</v>
      </c>
      <c r="F19" s="447">
        <v>34</v>
      </c>
      <c r="G19" s="447">
        <v>26</v>
      </c>
      <c r="H19" s="447">
        <v>9</v>
      </c>
      <c r="I19" s="448">
        <v>5</v>
      </c>
      <c r="J19" s="446" t="s">
        <v>35</v>
      </c>
    </row>
    <row r="20" spans="1:10" s="431" customFormat="1" ht="30" customHeight="1">
      <c r="A20" s="417" t="s">
        <v>232</v>
      </c>
      <c r="B20" s="418">
        <v>6</v>
      </c>
      <c r="C20" s="447">
        <v>3</v>
      </c>
      <c r="D20" s="447">
        <v>3</v>
      </c>
      <c r="E20" s="418">
        <v>36</v>
      </c>
      <c r="F20" s="447">
        <v>25</v>
      </c>
      <c r="G20" s="447">
        <v>11</v>
      </c>
      <c r="H20" s="447">
        <v>1</v>
      </c>
      <c r="I20" s="448">
        <v>9</v>
      </c>
      <c r="J20" s="446" t="s">
        <v>36</v>
      </c>
    </row>
    <row r="21" spans="1:10" s="431" customFormat="1" ht="30" customHeight="1">
      <c r="A21" s="417" t="s">
        <v>233</v>
      </c>
      <c r="B21" s="418">
        <v>2</v>
      </c>
      <c r="C21" s="447">
        <v>0</v>
      </c>
      <c r="D21" s="447">
        <v>2</v>
      </c>
      <c r="E21" s="418">
        <v>45</v>
      </c>
      <c r="F21" s="447">
        <v>23</v>
      </c>
      <c r="G21" s="447">
        <v>22</v>
      </c>
      <c r="H21" s="447">
        <v>5</v>
      </c>
      <c r="I21" s="448">
        <v>3</v>
      </c>
      <c r="J21" s="446" t="s">
        <v>37</v>
      </c>
    </row>
    <row r="22" spans="1:10" s="431" customFormat="1" ht="30" customHeight="1">
      <c r="A22" s="417" t="s">
        <v>234</v>
      </c>
      <c r="B22" s="418">
        <v>3</v>
      </c>
      <c r="C22" s="447">
        <v>0</v>
      </c>
      <c r="D22" s="447">
        <v>3</v>
      </c>
      <c r="E22" s="418">
        <v>59</v>
      </c>
      <c r="F22" s="447">
        <v>32</v>
      </c>
      <c r="G22" s="447">
        <v>27</v>
      </c>
      <c r="H22" s="447">
        <v>14</v>
      </c>
      <c r="I22" s="448">
        <v>6</v>
      </c>
      <c r="J22" s="446" t="s">
        <v>38</v>
      </c>
    </row>
    <row r="23" spans="1:10" s="431" customFormat="1" ht="30" customHeight="1">
      <c r="A23" s="417" t="s">
        <v>235</v>
      </c>
      <c r="B23" s="418">
        <v>10</v>
      </c>
      <c r="C23" s="447">
        <v>5</v>
      </c>
      <c r="D23" s="447">
        <v>5</v>
      </c>
      <c r="E23" s="418">
        <v>58</v>
      </c>
      <c r="F23" s="447">
        <v>37</v>
      </c>
      <c r="G23" s="447">
        <v>21</v>
      </c>
      <c r="H23" s="447">
        <v>14</v>
      </c>
      <c r="I23" s="448">
        <v>10</v>
      </c>
      <c r="J23" s="446" t="s">
        <v>236</v>
      </c>
    </row>
    <row r="24" spans="1:10" s="431" customFormat="1" ht="30" customHeight="1" thickBot="1">
      <c r="A24" s="417" t="s">
        <v>237</v>
      </c>
      <c r="B24" s="418">
        <v>12</v>
      </c>
      <c r="C24" s="447">
        <v>7</v>
      </c>
      <c r="D24" s="447">
        <v>5</v>
      </c>
      <c r="E24" s="418">
        <v>60</v>
      </c>
      <c r="F24" s="447">
        <v>35</v>
      </c>
      <c r="G24" s="447">
        <v>25</v>
      </c>
      <c r="H24" s="447">
        <v>12</v>
      </c>
      <c r="I24" s="448">
        <v>14</v>
      </c>
      <c r="J24" s="449" t="s">
        <v>238</v>
      </c>
    </row>
    <row r="25" spans="1:10" s="11" customFormat="1" ht="34.5" customHeight="1">
      <c r="A25" s="1084" t="s">
        <v>239</v>
      </c>
      <c r="B25" s="1085"/>
      <c r="C25" s="1085"/>
      <c r="D25" s="1085"/>
      <c r="E25" s="1085" t="s">
        <v>240</v>
      </c>
      <c r="F25" s="1085"/>
      <c r="G25" s="1085"/>
      <c r="H25" s="1085"/>
      <c r="I25" s="1085"/>
      <c r="J25" s="1085"/>
    </row>
    <row r="26" spans="1:10" s="8" customFormat="1" ht="21.75" customHeight="1">
      <c r="G26" s="440"/>
    </row>
    <row r="27" spans="1:10" s="441" customFormat="1" ht="21.75" customHeight="1">
      <c r="G27" s="442"/>
      <c r="H27" s="450"/>
      <c r="J27" s="8"/>
    </row>
    <row r="28" spans="1:10" s="441" customFormat="1" ht="21.75" customHeight="1">
      <c r="G28" s="442"/>
      <c r="J28" s="8"/>
    </row>
    <row r="29" spans="1:10" s="441" customFormat="1" ht="21.75" customHeight="1">
      <c r="B29" s="443"/>
      <c r="C29" s="443"/>
      <c r="D29" s="443"/>
      <c r="E29" s="443"/>
      <c r="F29" s="443"/>
      <c r="G29" s="442"/>
      <c r="H29" s="443"/>
      <c r="I29" s="443"/>
      <c r="J29" s="8"/>
    </row>
    <row r="30" spans="1:10" s="441" customFormat="1" ht="21.75" customHeight="1">
      <c r="B30" s="443"/>
      <c r="C30" s="443"/>
      <c r="D30" s="443"/>
      <c r="E30" s="443"/>
      <c r="F30" s="443"/>
      <c r="G30" s="442"/>
      <c r="H30" s="443"/>
      <c r="I30" s="443"/>
      <c r="J30" s="8"/>
    </row>
    <row r="31" spans="1:10" s="441" customFormat="1" ht="21.75" customHeight="1">
      <c r="B31" s="443"/>
      <c r="C31" s="443"/>
      <c r="D31" s="443"/>
      <c r="E31" s="443"/>
      <c r="F31" s="443"/>
      <c r="G31" s="442"/>
      <c r="H31" s="443"/>
      <c r="I31" s="443"/>
      <c r="J31" s="8"/>
    </row>
    <row r="32" spans="1:10" s="441" customFormat="1" ht="21.75" customHeight="1">
      <c r="B32" s="443"/>
      <c r="C32" s="443"/>
      <c r="D32" s="443"/>
      <c r="E32" s="443"/>
      <c r="F32" s="443"/>
      <c r="G32" s="442"/>
      <c r="H32" s="443"/>
      <c r="I32" s="443"/>
      <c r="J32" s="8"/>
    </row>
    <row r="33" spans="7:7" ht="21.75" customHeight="1">
      <c r="G33" s="440"/>
    </row>
    <row r="34" spans="7:7" ht="12.6" customHeight="1">
      <c r="G34" s="440"/>
    </row>
    <row r="35" spans="7:7" ht="15" customHeight="1">
      <c r="G35" s="440"/>
    </row>
    <row r="36" spans="7:7" ht="12.6" customHeight="1">
      <c r="G36" s="440"/>
    </row>
    <row r="37" spans="7:7" ht="12.6" customHeight="1">
      <c r="G37" s="440"/>
    </row>
    <row r="38" spans="7:7" ht="12.6" customHeight="1">
      <c r="G38" s="440"/>
    </row>
    <row r="39" spans="7:7" ht="5.25" customHeight="1">
      <c r="G39" s="60"/>
    </row>
    <row r="40" spans="7:7" ht="12.95" customHeight="1"/>
    <row r="41" spans="7:7" ht="12.95" customHeight="1"/>
    <row r="42" spans="7:7" ht="12.95" customHeight="1"/>
    <row r="43" spans="7:7" ht="9.75" customHeight="1"/>
  </sheetData>
  <mergeCells count="10">
    <mergeCell ref="A25:D25"/>
    <mergeCell ref="E25:J25"/>
    <mergeCell ref="A2:D2"/>
    <mergeCell ref="E2:J2"/>
    <mergeCell ref="A5:A7"/>
    <mergeCell ref="B5:D5"/>
    <mergeCell ref="E5:G5"/>
    <mergeCell ref="J5:J7"/>
    <mergeCell ref="H6:H7"/>
    <mergeCell ref="I6:I7"/>
  </mergeCells>
  <phoneticPr fontId="5" type="noConversion"/>
  <printOptions horizontalCentered="1" gridLinesSet="0"/>
  <pageMargins left="0.49" right="0.4" top="0.39370078740157483" bottom="0.39370078740157483" header="0" footer="0"/>
  <pageSetup paperSize="9"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C27"/>
  <sheetViews>
    <sheetView showGridLines="0" view="pageBreakPreview" zoomScale="85" zoomScaleNormal="75" zoomScaleSheetLayoutView="85" workbookViewId="0">
      <selection activeCell="E14" sqref="E14"/>
    </sheetView>
  </sheetViews>
  <sheetFormatPr defaultRowHeight="15.75"/>
  <cols>
    <col min="1" max="1" width="9.5" style="61" customWidth="1"/>
    <col min="2" max="3" width="9.125" style="217" hidden="1" customWidth="1"/>
    <col min="4" max="4" width="8.625" style="217" hidden="1" customWidth="1"/>
    <col min="5" max="5" width="10" style="515" customWidth="1"/>
    <col min="6" max="6" width="11.625" style="516" bestFit="1" customWidth="1"/>
    <col min="7" max="7" width="10.5" style="516" bestFit="1" customWidth="1"/>
    <col min="8" max="8" width="10" style="517" customWidth="1"/>
    <col min="9" max="9" width="10.5" style="454" bestFit="1" customWidth="1"/>
    <col min="10" max="10" width="12.25" style="454" bestFit="1" customWidth="1"/>
    <col min="11" max="11" width="12.75" style="518" bestFit="1" customWidth="1"/>
    <col min="12" max="12" width="11" style="519" customWidth="1"/>
    <col min="13" max="14" width="15.125" style="519" customWidth="1"/>
    <col min="15" max="15" width="10.625" style="519" bestFit="1" customWidth="1"/>
    <col min="16" max="16" width="12.625" style="519" bestFit="1" customWidth="1"/>
    <col min="17" max="17" width="15.125" style="519" customWidth="1"/>
    <col min="18" max="18" width="10.625" style="519" bestFit="1" customWidth="1"/>
    <col min="19" max="19" width="12.625" style="519" bestFit="1" customWidth="1"/>
    <col min="20" max="20" width="12" style="61" customWidth="1"/>
    <col min="21" max="21" width="10.5" style="519" bestFit="1" customWidth="1"/>
    <col min="22" max="22" width="11.25" style="519" customWidth="1"/>
    <col min="23" max="23" width="12.75" style="61" customWidth="1"/>
    <col min="24" max="24" width="10.25" style="61" bestFit="1" customWidth="1"/>
    <col min="25" max="25" width="10.25" style="519" customWidth="1"/>
    <col min="26" max="26" width="13.375" style="520" customWidth="1"/>
    <col min="27" max="27" width="10.25" style="520" bestFit="1" customWidth="1"/>
    <col min="28" max="28" width="10.875" style="519" customWidth="1"/>
    <col min="29" max="29" width="11.875" style="521" customWidth="1"/>
    <col min="30" max="16384" width="9" style="60"/>
  </cols>
  <sheetData>
    <row r="1" spans="1:29" s="8" customFormat="1" ht="17.25" customHeight="1">
      <c r="A1" s="1"/>
      <c r="B1" s="217"/>
      <c r="C1" s="217"/>
      <c r="D1" s="217"/>
      <c r="E1" s="451"/>
      <c r="F1" s="452"/>
      <c r="G1" s="452"/>
      <c r="H1" s="453"/>
      <c r="I1" s="454"/>
      <c r="J1" s="454"/>
      <c r="K1" s="455"/>
      <c r="L1" s="454"/>
      <c r="M1" s="454"/>
      <c r="N1" s="454"/>
      <c r="O1" s="454"/>
      <c r="P1" s="454"/>
      <c r="Q1" s="454"/>
      <c r="R1" s="454"/>
      <c r="S1" s="454"/>
      <c r="T1" s="9"/>
      <c r="U1" s="454"/>
      <c r="V1" s="454"/>
      <c r="W1" s="9"/>
      <c r="X1" s="9"/>
      <c r="Y1" s="454"/>
      <c r="Z1" s="456"/>
      <c r="AA1" s="456"/>
      <c r="AB1" s="454"/>
      <c r="AC1" s="4"/>
    </row>
    <row r="2" spans="1:29" s="7" customFormat="1" ht="24">
      <c r="A2" s="1033" t="s">
        <v>241</v>
      </c>
      <c r="B2" s="1033"/>
      <c r="C2" s="1033"/>
      <c r="D2" s="1033"/>
      <c r="E2" s="1033"/>
      <c r="F2" s="1033"/>
      <c r="G2" s="1033"/>
      <c r="H2" s="1033"/>
      <c r="I2" s="1033"/>
      <c r="J2" s="1033"/>
      <c r="K2" s="1033"/>
      <c r="L2" s="1033"/>
      <c r="M2" s="1033"/>
      <c r="N2" s="457"/>
      <c r="O2" s="457"/>
      <c r="P2" s="457"/>
      <c r="Q2" s="457"/>
      <c r="R2" s="457"/>
      <c r="S2" s="457"/>
      <c r="T2" s="1134" t="s">
        <v>242</v>
      </c>
      <c r="U2" s="1134"/>
      <c r="V2" s="1134"/>
      <c r="W2" s="1134"/>
      <c r="X2" s="1134"/>
      <c r="Y2" s="1134"/>
      <c r="Z2" s="1134"/>
      <c r="AA2" s="1134"/>
      <c r="AB2" s="1134"/>
      <c r="AC2" s="1134"/>
    </row>
    <row r="3" spans="1:29" s="458" customFormat="1" ht="27.75" customHeight="1"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  <c r="U3" s="460"/>
      <c r="V3" s="460"/>
      <c r="W3" s="460"/>
      <c r="X3" s="460"/>
      <c r="Y3" s="460"/>
      <c r="Z3" s="460"/>
      <c r="AA3" s="460"/>
      <c r="AB3" s="460"/>
      <c r="AC3" s="460"/>
    </row>
    <row r="4" spans="1:29" s="11" customFormat="1" ht="14.25" thickBot="1">
      <c r="A4" s="11" t="s">
        <v>40</v>
      </c>
      <c r="B4" s="242"/>
      <c r="C4" s="242"/>
      <c r="D4" s="242"/>
      <c r="E4" s="461"/>
      <c r="F4" s="462"/>
      <c r="G4" s="462"/>
      <c r="H4" s="463"/>
      <c r="I4" s="464"/>
      <c r="J4" s="464"/>
      <c r="K4" s="465"/>
      <c r="L4" s="464"/>
      <c r="M4" s="464"/>
      <c r="N4" s="464"/>
      <c r="O4" s="464"/>
      <c r="P4" s="464"/>
      <c r="Q4" s="464"/>
      <c r="R4" s="464"/>
      <c r="S4" s="464"/>
      <c r="U4" s="464"/>
      <c r="V4" s="464"/>
      <c r="Y4" s="464"/>
      <c r="Z4" s="466"/>
      <c r="AA4" s="466"/>
      <c r="AB4" s="464"/>
      <c r="AC4" s="12" t="s">
        <v>243</v>
      </c>
    </row>
    <row r="5" spans="1:29" s="242" customFormat="1" ht="27" customHeight="1">
      <c r="A5" s="1038" t="s">
        <v>244</v>
      </c>
      <c r="B5" s="467" t="s">
        <v>245</v>
      </c>
      <c r="C5" s="467"/>
      <c r="D5" s="467"/>
      <c r="E5" s="1136" t="s">
        <v>246</v>
      </c>
      <c r="F5" s="1137"/>
      <c r="G5" s="1137"/>
      <c r="H5" s="1137"/>
      <c r="I5" s="1137"/>
      <c r="J5" s="468"/>
      <c r="K5" s="469" t="s">
        <v>247</v>
      </c>
      <c r="L5" s="1138" t="s">
        <v>248</v>
      </c>
      <c r="M5" s="1139"/>
      <c r="N5" s="1140" t="s">
        <v>249</v>
      </c>
      <c r="O5" s="1141"/>
      <c r="P5" s="1141"/>
      <c r="Q5" s="1141"/>
      <c r="R5" s="1141"/>
      <c r="S5" s="1142"/>
      <c r="T5" s="1113" t="s">
        <v>250</v>
      </c>
      <c r="U5" s="1114"/>
      <c r="V5" s="470"/>
      <c r="W5" s="1143" t="s">
        <v>251</v>
      </c>
      <c r="X5" s="1143"/>
      <c r="Y5" s="1115"/>
      <c r="Z5" s="471" t="s">
        <v>252</v>
      </c>
      <c r="AA5" s="472"/>
      <c r="AB5" s="473"/>
      <c r="AC5" s="1144" t="s">
        <v>253</v>
      </c>
    </row>
    <row r="6" spans="1:29" s="242" customFormat="1" ht="22.5" customHeight="1">
      <c r="A6" s="1135"/>
      <c r="E6" s="474" t="s">
        <v>254</v>
      </c>
      <c r="F6" s="475"/>
      <c r="G6" s="475"/>
      <c r="H6" s="476" t="s">
        <v>255</v>
      </c>
      <c r="I6" s="475"/>
      <c r="J6" s="475"/>
      <c r="K6" s="477"/>
      <c r="L6" s="475"/>
      <c r="M6" s="478"/>
      <c r="N6" s="1146" t="s">
        <v>256</v>
      </c>
      <c r="O6" s="1127"/>
      <c r="P6" s="1128"/>
      <c r="Q6" s="1127" t="s">
        <v>257</v>
      </c>
      <c r="R6" s="1127"/>
      <c r="S6" s="1128"/>
      <c r="T6" s="479" t="s">
        <v>254</v>
      </c>
      <c r="U6" s="475"/>
      <c r="V6" s="475"/>
      <c r="W6" s="479" t="s">
        <v>255</v>
      </c>
      <c r="X6" s="480"/>
      <c r="Y6" s="481"/>
      <c r="Z6" s="1129"/>
      <c r="AA6" s="1130"/>
      <c r="AB6" s="1131"/>
      <c r="AC6" s="1145"/>
    </row>
    <row r="7" spans="1:29" s="242" customFormat="1" ht="18" customHeight="1">
      <c r="A7" s="1135"/>
      <c r="E7" s="474"/>
      <c r="F7" s="482" t="s">
        <v>258</v>
      </c>
      <c r="G7" s="482" t="s">
        <v>259</v>
      </c>
      <c r="H7" s="474"/>
      <c r="I7" s="483" t="s">
        <v>258</v>
      </c>
      <c r="J7" s="483" t="s">
        <v>259</v>
      </c>
      <c r="K7" s="474"/>
      <c r="L7" s="484" t="s">
        <v>258</v>
      </c>
      <c r="M7" s="484" t="s">
        <v>259</v>
      </c>
      <c r="N7" s="485"/>
      <c r="O7" s="486" t="s">
        <v>260</v>
      </c>
      <c r="P7" s="487" t="s">
        <v>261</v>
      </c>
      <c r="Q7" s="485"/>
      <c r="R7" s="486" t="s">
        <v>260</v>
      </c>
      <c r="S7" s="487" t="s">
        <v>261</v>
      </c>
      <c r="T7" s="488"/>
      <c r="U7" s="484" t="s">
        <v>258</v>
      </c>
      <c r="V7" s="484" t="s">
        <v>262</v>
      </c>
      <c r="W7" s="489"/>
      <c r="X7" s="487" t="s">
        <v>258</v>
      </c>
      <c r="Y7" s="483" t="s">
        <v>259</v>
      </c>
      <c r="Z7" s="488"/>
      <c r="AA7" s="483" t="s">
        <v>258</v>
      </c>
      <c r="AB7" s="483" t="s">
        <v>259</v>
      </c>
      <c r="AC7" s="1145"/>
    </row>
    <row r="8" spans="1:29" s="414" customFormat="1" ht="27.75" customHeight="1">
      <c r="A8" s="411">
        <v>2012</v>
      </c>
      <c r="B8" s="490"/>
      <c r="C8" s="490"/>
      <c r="D8" s="45"/>
      <c r="E8" s="491">
        <v>8620</v>
      </c>
      <c r="F8" s="492">
        <v>4393</v>
      </c>
      <c r="G8" s="418">
        <v>4227</v>
      </c>
      <c r="H8" s="493">
        <v>7938</v>
      </c>
      <c r="I8" s="418">
        <v>3927</v>
      </c>
      <c r="J8" s="418">
        <v>4011</v>
      </c>
      <c r="K8" s="493">
        <v>4447</v>
      </c>
      <c r="L8" s="492" t="s">
        <v>8</v>
      </c>
      <c r="M8" s="492" t="s">
        <v>8</v>
      </c>
      <c r="N8" s="492" t="s">
        <v>263</v>
      </c>
      <c r="O8" s="492" t="s">
        <v>263</v>
      </c>
      <c r="P8" s="492" t="s">
        <v>263</v>
      </c>
      <c r="Q8" s="492" t="s">
        <v>263</v>
      </c>
      <c r="R8" s="492" t="s">
        <v>263</v>
      </c>
      <c r="S8" s="492" t="s">
        <v>263</v>
      </c>
      <c r="T8" s="493">
        <v>8630</v>
      </c>
      <c r="U8" s="494" t="s">
        <v>8</v>
      </c>
      <c r="V8" s="494" t="s">
        <v>8</v>
      </c>
      <c r="W8" s="493">
        <v>6968</v>
      </c>
      <c r="X8" s="494" t="s">
        <v>8</v>
      </c>
      <c r="Y8" s="494" t="s">
        <v>8</v>
      </c>
      <c r="Z8" s="495">
        <v>682</v>
      </c>
      <c r="AA8" s="495" t="s">
        <v>8</v>
      </c>
      <c r="AB8" s="496" t="s">
        <v>8</v>
      </c>
      <c r="AC8" s="413">
        <v>2012</v>
      </c>
    </row>
    <row r="9" spans="1:29" s="414" customFormat="1" ht="27.75" customHeight="1">
      <c r="A9" s="411">
        <v>2013</v>
      </c>
      <c r="B9" s="490"/>
      <c r="C9" s="490"/>
      <c r="D9" s="45"/>
      <c r="E9" s="491">
        <v>9839</v>
      </c>
      <c r="F9" s="492">
        <v>5003</v>
      </c>
      <c r="G9" s="418">
        <v>4836</v>
      </c>
      <c r="H9" s="493">
        <v>8344</v>
      </c>
      <c r="I9" s="418">
        <v>4195</v>
      </c>
      <c r="J9" s="418">
        <v>4149</v>
      </c>
      <c r="K9" s="493">
        <v>5333</v>
      </c>
      <c r="L9" s="492">
        <v>3508</v>
      </c>
      <c r="M9" s="492">
        <v>3477</v>
      </c>
      <c r="N9" s="492" t="s">
        <v>263</v>
      </c>
      <c r="O9" s="492" t="s">
        <v>263</v>
      </c>
      <c r="P9" s="492" t="s">
        <v>263</v>
      </c>
      <c r="Q9" s="492" t="s">
        <v>263</v>
      </c>
      <c r="R9" s="492" t="s">
        <v>263</v>
      </c>
      <c r="S9" s="492" t="s">
        <v>263</v>
      </c>
      <c r="T9" s="493">
        <v>4506</v>
      </c>
      <c r="U9" s="494">
        <v>2339</v>
      </c>
      <c r="V9" s="494">
        <v>2167</v>
      </c>
      <c r="W9" s="493">
        <v>3646</v>
      </c>
      <c r="X9" s="494">
        <v>1849</v>
      </c>
      <c r="Y9" s="494">
        <v>1797</v>
      </c>
      <c r="Z9" s="495">
        <v>1495</v>
      </c>
      <c r="AA9" s="495" t="s">
        <v>8</v>
      </c>
      <c r="AB9" s="419" t="s">
        <v>8</v>
      </c>
      <c r="AC9" s="413">
        <v>2013</v>
      </c>
    </row>
    <row r="10" spans="1:29" s="414" customFormat="1" ht="27.75" customHeight="1">
      <c r="A10" s="411">
        <v>2014</v>
      </c>
      <c r="B10" s="490"/>
      <c r="C10" s="490"/>
      <c r="D10" s="45"/>
      <c r="E10" s="491">
        <v>12001</v>
      </c>
      <c r="F10" s="492">
        <v>6152</v>
      </c>
      <c r="G10" s="418">
        <v>5849</v>
      </c>
      <c r="H10" s="493">
        <v>9625</v>
      </c>
      <c r="I10" s="418">
        <v>4864</v>
      </c>
      <c r="J10" s="418">
        <v>4761</v>
      </c>
      <c r="K10" s="493">
        <v>3055</v>
      </c>
      <c r="L10" s="492">
        <v>2524</v>
      </c>
      <c r="M10" s="492">
        <v>2487</v>
      </c>
      <c r="N10" s="492" t="s">
        <v>263</v>
      </c>
      <c r="O10" s="492" t="s">
        <v>263</v>
      </c>
      <c r="P10" s="492" t="s">
        <v>263</v>
      </c>
      <c r="Q10" s="492" t="s">
        <v>263</v>
      </c>
      <c r="R10" s="492" t="s">
        <v>263</v>
      </c>
      <c r="S10" s="492" t="s">
        <v>263</v>
      </c>
      <c r="T10" s="493">
        <v>6048</v>
      </c>
      <c r="U10" s="494">
        <v>3604</v>
      </c>
      <c r="V10" s="494">
        <v>2444</v>
      </c>
      <c r="W10" s="493">
        <v>3926</v>
      </c>
      <c r="X10" s="494">
        <v>2009</v>
      </c>
      <c r="Y10" s="494">
        <v>1917</v>
      </c>
      <c r="Z10" s="495">
        <v>2376</v>
      </c>
      <c r="AA10" s="495">
        <v>1288</v>
      </c>
      <c r="AB10" s="419">
        <v>1088</v>
      </c>
      <c r="AC10" s="413">
        <v>2014</v>
      </c>
    </row>
    <row r="11" spans="1:29" s="500" customFormat="1" ht="27.75" customHeight="1">
      <c r="A11" s="411">
        <v>2015</v>
      </c>
      <c r="B11" s="497"/>
      <c r="C11" s="497"/>
      <c r="D11" s="498"/>
      <c r="E11" s="499">
        <v>12820</v>
      </c>
      <c r="F11" s="418">
        <v>6611</v>
      </c>
      <c r="G11" s="418">
        <v>6209</v>
      </c>
      <c r="H11" s="418">
        <v>9874</v>
      </c>
      <c r="I11" s="418">
        <v>5084</v>
      </c>
      <c r="J11" s="418">
        <v>4790</v>
      </c>
      <c r="K11" s="418">
        <v>4015</v>
      </c>
      <c r="L11" s="418">
        <v>2019</v>
      </c>
      <c r="M11" s="492">
        <v>1996</v>
      </c>
      <c r="N11" s="492" t="s">
        <v>263</v>
      </c>
      <c r="O11" s="492" t="s">
        <v>263</v>
      </c>
      <c r="P11" s="492" t="s">
        <v>263</v>
      </c>
      <c r="Q11" s="492" t="s">
        <v>263</v>
      </c>
      <c r="R11" s="492" t="s">
        <v>263</v>
      </c>
      <c r="S11" s="492" t="s">
        <v>263</v>
      </c>
      <c r="T11" s="418">
        <v>5137</v>
      </c>
      <c r="U11" s="494">
        <v>2701</v>
      </c>
      <c r="V11" s="494">
        <v>2436</v>
      </c>
      <c r="W11" s="418">
        <v>3981</v>
      </c>
      <c r="X11" s="494">
        <v>2078</v>
      </c>
      <c r="Y11" s="494">
        <v>1903</v>
      </c>
      <c r="Z11" s="418">
        <v>2946</v>
      </c>
      <c r="AA11" s="418">
        <v>1527</v>
      </c>
      <c r="AB11" s="419">
        <v>1419</v>
      </c>
      <c r="AC11" s="413">
        <v>2015</v>
      </c>
    </row>
    <row r="12" spans="1:29" s="500" customFormat="1" ht="27.75" customHeight="1">
      <c r="A12" s="411">
        <v>2016</v>
      </c>
      <c r="B12" s="497"/>
      <c r="C12" s="497"/>
      <c r="D12" s="498"/>
      <c r="E12" s="499">
        <v>17436</v>
      </c>
      <c r="F12" s="418">
        <v>8759</v>
      </c>
      <c r="G12" s="418">
        <v>8677</v>
      </c>
      <c r="H12" s="418">
        <v>11819</v>
      </c>
      <c r="I12" s="418">
        <v>6041</v>
      </c>
      <c r="J12" s="418">
        <v>5778</v>
      </c>
      <c r="K12" s="418">
        <v>5620</v>
      </c>
      <c r="L12" s="418">
        <v>2851</v>
      </c>
      <c r="M12" s="492">
        <v>2769</v>
      </c>
      <c r="N12" s="492">
        <v>4505</v>
      </c>
      <c r="O12" s="492">
        <v>2752</v>
      </c>
      <c r="P12" s="492">
        <v>2776</v>
      </c>
      <c r="Q12" s="492">
        <v>2056</v>
      </c>
      <c r="R12" s="492">
        <v>1068</v>
      </c>
      <c r="S12" s="492">
        <v>988</v>
      </c>
      <c r="T12" s="418">
        <v>6448</v>
      </c>
      <c r="U12" s="494">
        <v>3156</v>
      </c>
      <c r="V12" s="494">
        <v>3292</v>
      </c>
      <c r="W12" s="418">
        <v>4143</v>
      </c>
      <c r="X12" s="494">
        <v>2122</v>
      </c>
      <c r="Y12" s="494">
        <v>2021</v>
      </c>
      <c r="Z12" s="418">
        <v>5617</v>
      </c>
      <c r="AA12" s="418">
        <v>2718</v>
      </c>
      <c r="AB12" s="419">
        <v>2899</v>
      </c>
      <c r="AC12" s="413">
        <v>2016</v>
      </c>
    </row>
    <row r="13" spans="1:29" s="500" customFormat="1" ht="27.75" customHeight="1">
      <c r="A13" s="501">
        <v>2017</v>
      </c>
      <c r="B13" s="497"/>
      <c r="C13" s="497"/>
      <c r="D13" s="498"/>
      <c r="E13" s="502">
        <f t="shared" ref="E13:J13" si="0">SUM(E14:E25)</f>
        <v>11696</v>
      </c>
      <c r="F13" s="423">
        <f t="shared" si="0"/>
        <v>5959</v>
      </c>
      <c r="G13" s="423">
        <f t="shared" si="0"/>
        <v>5737</v>
      </c>
      <c r="H13" s="423">
        <f t="shared" si="0"/>
        <v>9920</v>
      </c>
      <c r="I13" s="423">
        <f t="shared" si="0"/>
        <v>5035</v>
      </c>
      <c r="J13" s="423">
        <f t="shared" si="0"/>
        <v>4885</v>
      </c>
      <c r="K13" s="503">
        <f>SUM(L13:M13)</f>
        <v>3038</v>
      </c>
      <c r="L13" s="503">
        <f>SUM(L14:L25)</f>
        <v>1521</v>
      </c>
      <c r="M13" s="503">
        <f>SUM(M14:M25)</f>
        <v>1517</v>
      </c>
      <c r="N13" s="503">
        <f>SUM(N14:N25)</f>
        <v>3131</v>
      </c>
      <c r="O13" s="503">
        <f t="shared" ref="O13:S13" si="1">SUM(O14:O25)</f>
        <v>1574</v>
      </c>
      <c r="P13" s="503">
        <f t="shared" si="1"/>
        <v>1557</v>
      </c>
      <c r="Q13" s="503">
        <f t="shared" si="1"/>
        <v>2302</v>
      </c>
      <c r="R13" s="503">
        <f t="shared" si="1"/>
        <v>1137</v>
      </c>
      <c r="S13" s="503">
        <f t="shared" si="1"/>
        <v>1165</v>
      </c>
      <c r="T13" s="423">
        <f>SUM(T14:T25)</f>
        <v>5527</v>
      </c>
      <c r="U13" s="423">
        <f>SUM(U14:U25)</f>
        <v>2864</v>
      </c>
      <c r="V13" s="423">
        <f>SUM(V14:V25)</f>
        <v>2663</v>
      </c>
      <c r="W13" s="423">
        <f>SUM(X13:Y13)</f>
        <v>4580</v>
      </c>
      <c r="X13" s="423">
        <f>SUM(X14:X25)</f>
        <v>2377</v>
      </c>
      <c r="Y13" s="423">
        <f>SUM(Y14:Y25)</f>
        <v>2203</v>
      </c>
      <c r="Z13" s="423">
        <f t="shared" ref="Z13:Z25" si="2">E13-H13</f>
        <v>1776</v>
      </c>
      <c r="AA13" s="423">
        <f>SUM(AA14:AA25)</f>
        <v>924</v>
      </c>
      <c r="AB13" s="424">
        <f>SUM(AB14:AB25)</f>
        <v>852</v>
      </c>
      <c r="AC13" s="504">
        <v>2017</v>
      </c>
    </row>
    <row r="14" spans="1:29" s="414" customFormat="1" ht="27.75" customHeight="1">
      <c r="A14" s="292" t="s">
        <v>264</v>
      </c>
      <c r="B14" s="490">
        <v>383990</v>
      </c>
      <c r="C14" s="490">
        <v>403017</v>
      </c>
      <c r="D14" s="45">
        <f t="shared" ref="D14:D24" si="3">SUM(B14:C14)/2</f>
        <v>393503.5</v>
      </c>
      <c r="E14" s="499">
        <f>SUM(F14:G14)</f>
        <v>1221</v>
      </c>
      <c r="F14" s="505">
        <v>577</v>
      </c>
      <c r="G14" s="505">
        <v>644</v>
      </c>
      <c r="H14" s="418">
        <f>SUM(I14:J14)</f>
        <v>914</v>
      </c>
      <c r="I14" s="505">
        <v>443</v>
      </c>
      <c r="J14" s="505">
        <v>471</v>
      </c>
      <c r="K14" s="418">
        <f t="shared" ref="K14:K25" si="4">SUM(L14:M14)</f>
        <v>344</v>
      </c>
      <c r="L14" s="505">
        <v>162</v>
      </c>
      <c r="M14" s="505">
        <v>182</v>
      </c>
      <c r="N14" s="505">
        <v>371</v>
      </c>
      <c r="O14" s="505">
        <v>176</v>
      </c>
      <c r="P14" s="505">
        <v>195</v>
      </c>
      <c r="Q14" s="505">
        <v>200</v>
      </c>
      <c r="R14" s="505">
        <v>98</v>
      </c>
      <c r="S14" s="505">
        <v>102</v>
      </c>
      <c r="T14" s="418">
        <f t="shared" ref="T14:T25" si="5">SUM(U14:V14)</f>
        <v>506</v>
      </c>
      <c r="U14" s="505">
        <v>239</v>
      </c>
      <c r="V14" s="505">
        <v>267</v>
      </c>
      <c r="W14" s="418">
        <f t="shared" ref="W14:W25" si="6">SUM(X14:Y14)</f>
        <v>370</v>
      </c>
      <c r="X14" s="505">
        <v>183</v>
      </c>
      <c r="Y14" s="505">
        <v>187</v>
      </c>
      <c r="Z14" s="418">
        <f t="shared" si="2"/>
        <v>307</v>
      </c>
      <c r="AA14" s="505">
        <v>134</v>
      </c>
      <c r="AB14" s="419">
        <v>173</v>
      </c>
      <c r="AC14" s="396" t="s">
        <v>265</v>
      </c>
    </row>
    <row r="15" spans="1:29" s="414" customFormat="1" ht="27.75" customHeight="1">
      <c r="A15" s="292" t="s">
        <v>266</v>
      </c>
      <c r="B15" s="490">
        <v>136988</v>
      </c>
      <c r="C15" s="490">
        <v>136819</v>
      </c>
      <c r="D15" s="45">
        <f t="shared" si="3"/>
        <v>136903.5</v>
      </c>
      <c r="E15" s="499">
        <f t="shared" ref="E15:E25" si="7">SUM(F15:G15)</f>
        <v>1335</v>
      </c>
      <c r="F15" s="505">
        <v>671</v>
      </c>
      <c r="G15" s="505">
        <v>664</v>
      </c>
      <c r="H15" s="418">
        <f t="shared" ref="H15:H25" si="8">SUM(I15:J15)</f>
        <v>1131</v>
      </c>
      <c r="I15" s="505">
        <v>561</v>
      </c>
      <c r="J15" s="505">
        <v>570</v>
      </c>
      <c r="K15" s="418">
        <f t="shared" si="4"/>
        <v>327</v>
      </c>
      <c r="L15" s="505">
        <v>171</v>
      </c>
      <c r="M15" s="505">
        <v>156</v>
      </c>
      <c r="N15" s="505">
        <v>395</v>
      </c>
      <c r="O15" s="505">
        <v>195</v>
      </c>
      <c r="P15" s="505">
        <v>200</v>
      </c>
      <c r="Q15" s="505">
        <v>286</v>
      </c>
      <c r="R15" s="505">
        <v>140</v>
      </c>
      <c r="S15" s="505">
        <v>146</v>
      </c>
      <c r="T15" s="418">
        <f t="shared" si="5"/>
        <v>613</v>
      </c>
      <c r="U15" s="505">
        <v>305</v>
      </c>
      <c r="V15" s="505">
        <v>308</v>
      </c>
      <c r="W15" s="418">
        <f t="shared" si="6"/>
        <v>518</v>
      </c>
      <c r="X15" s="505">
        <v>250</v>
      </c>
      <c r="Y15" s="505">
        <v>268</v>
      </c>
      <c r="Z15" s="418">
        <f t="shared" si="2"/>
        <v>204</v>
      </c>
      <c r="AA15" s="505">
        <v>110</v>
      </c>
      <c r="AB15" s="419">
        <v>94</v>
      </c>
      <c r="AC15" s="396" t="s">
        <v>267</v>
      </c>
    </row>
    <row r="16" spans="1:29" s="414" customFormat="1" ht="27.75" customHeight="1">
      <c r="A16" s="292" t="s">
        <v>188</v>
      </c>
      <c r="B16" s="490">
        <v>122191</v>
      </c>
      <c r="C16" s="490">
        <v>120721</v>
      </c>
      <c r="D16" s="45">
        <f t="shared" si="3"/>
        <v>121456</v>
      </c>
      <c r="E16" s="499">
        <f t="shared" si="7"/>
        <v>1378</v>
      </c>
      <c r="F16" s="505">
        <v>706</v>
      </c>
      <c r="G16" s="505">
        <v>672</v>
      </c>
      <c r="H16" s="418">
        <f t="shared" si="8"/>
        <v>982</v>
      </c>
      <c r="I16" s="505">
        <v>497</v>
      </c>
      <c r="J16" s="505">
        <v>485</v>
      </c>
      <c r="K16" s="418">
        <f t="shared" si="4"/>
        <v>291</v>
      </c>
      <c r="L16" s="505">
        <v>149</v>
      </c>
      <c r="M16" s="505">
        <v>142</v>
      </c>
      <c r="N16" s="505">
        <v>333</v>
      </c>
      <c r="O16" s="505">
        <v>164</v>
      </c>
      <c r="P16" s="505">
        <v>169</v>
      </c>
      <c r="Q16" s="505">
        <v>227</v>
      </c>
      <c r="R16" s="505">
        <v>115</v>
      </c>
      <c r="S16" s="505">
        <v>112</v>
      </c>
      <c r="T16" s="418">
        <f t="shared" si="5"/>
        <v>754</v>
      </c>
      <c r="U16" s="505">
        <v>393</v>
      </c>
      <c r="V16" s="505">
        <v>361</v>
      </c>
      <c r="W16" s="418">
        <f t="shared" si="6"/>
        <v>464</v>
      </c>
      <c r="X16" s="505">
        <v>233</v>
      </c>
      <c r="Y16" s="505">
        <v>231</v>
      </c>
      <c r="Z16" s="418">
        <f t="shared" si="2"/>
        <v>396</v>
      </c>
      <c r="AA16" s="505">
        <v>209</v>
      </c>
      <c r="AB16" s="419">
        <v>187</v>
      </c>
      <c r="AC16" s="396" t="s">
        <v>268</v>
      </c>
    </row>
    <row r="17" spans="1:29" s="414" customFormat="1" ht="27.75" customHeight="1">
      <c r="A17" s="292" t="s">
        <v>190</v>
      </c>
      <c r="B17" s="490">
        <v>179199</v>
      </c>
      <c r="C17" s="490">
        <v>180618</v>
      </c>
      <c r="D17" s="45">
        <f t="shared" si="3"/>
        <v>179908.5</v>
      </c>
      <c r="E17" s="499">
        <f t="shared" si="7"/>
        <v>899</v>
      </c>
      <c r="F17" s="505">
        <v>455</v>
      </c>
      <c r="G17" s="505">
        <v>444</v>
      </c>
      <c r="H17" s="418">
        <f t="shared" si="8"/>
        <v>720</v>
      </c>
      <c r="I17" s="505">
        <v>346</v>
      </c>
      <c r="J17" s="505">
        <v>374</v>
      </c>
      <c r="K17" s="418">
        <f t="shared" si="4"/>
        <v>251</v>
      </c>
      <c r="L17" s="505">
        <v>121</v>
      </c>
      <c r="M17" s="505">
        <v>130</v>
      </c>
      <c r="N17" s="505">
        <v>218</v>
      </c>
      <c r="O17" s="505">
        <v>112</v>
      </c>
      <c r="P17" s="505">
        <v>106</v>
      </c>
      <c r="Q17" s="505">
        <v>160</v>
      </c>
      <c r="R17" s="505">
        <v>69</v>
      </c>
      <c r="S17" s="505">
        <v>91</v>
      </c>
      <c r="T17" s="418">
        <f t="shared" si="5"/>
        <v>430</v>
      </c>
      <c r="U17" s="505">
        <v>222</v>
      </c>
      <c r="V17" s="505">
        <v>208</v>
      </c>
      <c r="W17" s="418">
        <f t="shared" si="6"/>
        <v>309</v>
      </c>
      <c r="X17" s="505">
        <v>156</v>
      </c>
      <c r="Y17" s="505">
        <v>153</v>
      </c>
      <c r="Z17" s="418">
        <f t="shared" si="2"/>
        <v>179</v>
      </c>
      <c r="AA17" s="505">
        <v>109</v>
      </c>
      <c r="AB17" s="419">
        <v>70</v>
      </c>
      <c r="AC17" s="396" t="s">
        <v>269</v>
      </c>
    </row>
    <row r="18" spans="1:29" s="414" customFormat="1" ht="27.75" customHeight="1">
      <c r="A18" s="292" t="s">
        <v>192</v>
      </c>
      <c r="B18" s="490">
        <v>150618</v>
      </c>
      <c r="C18" s="490">
        <v>150763</v>
      </c>
      <c r="D18" s="45">
        <f t="shared" si="3"/>
        <v>150690.5</v>
      </c>
      <c r="E18" s="499">
        <f t="shared" si="7"/>
        <v>864</v>
      </c>
      <c r="F18" s="505">
        <v>440</v>
      </c>
      <c r="G18" s="505">
        <v>424</v>
      </c>
      <c r="H18" s="418">
        <f t="shared" si="8"/>
        <v>743</v>
      </c>
      <c r="I18" s="505">
        <v>355</v>
      </c>
      <c r="J18" s="505">
        <v>388</v>
      </c>
      <c r="K18" s="418">
        <f t="shared" si="4"/>
        <v>203</v>
      </c>
      <c r="L18" s="505">
        <v>98</v>
      </c>
      <c r="M18" s="505">
        <v>105</v>
      </c>
      <c r="N18" s="505">
        <v>248</v>
      </c>
      <c r="O18" s="505">
        <v>128</v>
      </c>
      <c r="P18" s="505">
        <v>120</v>
      </c>
      <c r="Q18" s="505">
        <v>153</v>
      </c>
      <c r="R18" s="505">
        <v>70</v>
      </c>
      <c r="S18" s="505">
        <v>83</v>
      </c>
      <c r="T18" s="418">
        <f t="shared" si="5"/>
        <v>413</v>
      </c>
      <c r="U18" s="505">
        <v>214</v>
      </c>
      <c r="V18" s="505">
        <v>199</v>
      </c>
      <c r="W18" s="418">
        <f t="shared" si="6"/>
        <v>387</v>
      </c>
      <c r="X18" s="505">
        <v>187</v>
      </c>
      <c r="Y18" s="505">
        <v>200</v>
      </c>
      <c r="Z18" s="418">
        <f t="shared" si="2"/>
        <v>121</v>
      </c>
      <c r="AA18" s="505">
        <v>85</v>
      </c>
      <c r="AB18" s="419">
        <v>36</v>
      </c>
      <c r="AC18" s="396" t="s">
        <v>270</v>
      </c>
    </row>
    <row r="19" spans="1:29" s="414" customFormat="1" ht="27.75" customHeight="1">
      <c r="A19" s="292" t="s">
        <v>194</v>
      </c>
      <c r="B19" s="490">
        <v>172336</v>
      </c>
      <c r="C19" s="490">
        <v>171255</v>
      </c>
      <c r="D19" s="45">
        <f t="shared" si="3"/>
        <v>171795.5</v>
      </c>
      <c r="E19" s="499">
        <f t="shared" si="7"/>
        <v>932</v>
      </c>
      <c r="F19" s="505">
        <v>498</v>
      </c>
      <c r="G19" s="505">
        <v>434</v>
      </c>
      <c r="H19" s="418">
        <f t="shared" si="8"/>
        <v>770</v>
      </c>
      <c r="I19" s="505">
        <v>408</v>
      </c>
      <c r="J19" s="505">
        <v>362</v>
      </c>
      <c r="K19" s="418">
        <f t="shared" si="4"/>
        <v>262</v>
      </c>
      <c r="L19" s="505">
        <v>135</v>
      </c>
      <c r="M19" s="505">
        <v>127</v>
      </c>
      <c r="N19" s="505">
        <v>234</v>
      </c>
      <c r="O19" s="505">
        <v>127</v>
      </c>
      <c r="P19" s="505">
        <v>107</v>
      </c>
      <c r="Q19" s="505">
        <v>161</v>
      </c>
      <c r="R19" s="505">
        <v>77</v>
      </c>
      <c r="S19" s="505">
        <v>84</v>
      </c>
      <c r="T19" s="418">
        <f t="shared" si="5"/>
        <v>436</v>
      </c>
      <c r="U19" s="505">
        <v>236</v>
      </c>
      <c r="V19" s="505">
        <v>200</v>
      </c>
      <c r="W19" s="418">
        <f t="shared" si="6"/>
        <v>347</v>
      </c>
      <c r="X19" s="505">
        <v>196</v>
      </c>
      <c r="Y19" s="505">
        <v>151</v>
      </c>
      <c r="Z19" s="418">
        <f t="shared" si="2"/>
        <v>162</v>
      </c>
      <c r="AA19" s="505">
        <v>90</v>
      </c>
      <c r="AB19" s="419">
        <v>72</v>
      </c>
      <c r="AC19" s="396" t="s">
        <v>271</v>
      </c>
    </row>
    <row r="20" spans="1:29" s="414" customFormat="1" ht="27.75" customHeight="1">
      <c r="A20" s="292" t="s">
        <v>196</v>
      </c>
      <c r="B20" s="490">
        <v>67760</v>
      </c>
      <c r="C20" s="490">
        <v>65287</v>
      </c>
      <c r="D20" s="45">
        <f t="shared" si="3"/>
        <v>66523.5</v>
      </c>
      <c r="E20" s="499">
        <f t="shared" si="7"/>
        <v>820</v>
      </c>
      <c r="F20" s="505">
        <v>410</v>
      </c>
      <c r="G20" s="505">
        <v>410</v>
      </c>
      <c r="H20" s="418">
        <f>SUM(I20:J20)</f>
        <v>761</v>
      </c>
      <c r="I20" s="505">
        <v>394</v>
      </c>
      <c r="J20" s="505">
        <v>367</v>
      </c>
      <c r="K20" s="418">
        <f t="shared" si="4"/>
        <v>230</v>
      </c>
      <c r="L20" s="505">
        <v>111</v>
      </c>
      <c r="M20" s="505">
        <v>119</v>
      </c>
      <c r="N20" s="505">
        <v>220</v>
      </c>
      <c r="O20" s="505">
        <v>109</v>
      </c>
      <c r="P20" s="505">
        <v>111</v>
      </c>
      <c r="Q20" s="505">
        <v>169</v>
      </c>
      <c r="R20" s="505">
        <v>94</v>
      </c>
      <c r="S20" s="505">
        <v>75</v>
      </c>
      <c r="T20" s="418">
        <f t="shared" si="5"/>
        <v>370</v>
      </c>
      <c r="U20" s="505">
        <v>190</v>
      </c>
      <c r="V20" s="505">
        <v>180</v>
      </c>
      <c r="W20" s="418">
        <f t="shared" si="6"/>
        <v>362</v>
      </c>
      <c r="X20" s="505">
        <v>189</v>
      </c>
      <c r="Y20" s="505">
        <v>173</v>
      </c>
      <c r="Z20" s="418">
        <f t="shared" si="2"/>
        <v>59</v>
      </c>
      <c r="AA20" s="505">
        <v>16</v>
      </c>
      <c r="AB20" s="419">
        <v>43</v>
      </c>
      <c r="AC20" s="396" t="s">
        <v>272</v>
      </c>
    </row>
    <row r="21" spans="1:29" s="414" customFormat="1" ht="27.75" customHeight="1">
      <c r="A21" s="292" t="s">
        <v>198</v>
      </c>
      <c r="B21" s="490">
        <v>80601</v>
      </c>
      <c r="C21" s="490">
        <v>80947</v>
      </c>
      <c r="D21" s="45">
        <f t="shared" si="3"/>
        <v>80774</v>
      </c>
      <c r="E21" s="499">
        <f t="shared" si="7"/>
        <v>881</v>
      </c>
      <c r="F21" s="505">
        <v>460</v>
      </c>
      <c r="G21" s="505">
        <v>421</v>
      </c>
      <c r="H21" s="418">
        <f t="shared" si="8"/>
        <v>869</v>
      </c>
      <c r="I21" s="505">
        <v>456</v>
      </c>
      <c r="J21" s="505">
        <v>413</v>
      </c>
      <c r="K21" s="418">
        <f t="shared" si="4"/>
        <v>234</v>
      </c>
      <c r="L21" s="505">
        <v>116</v>
      </c>
      <c r="M21" s="505">
        <v>118</v>
      </c>
      <c r="N21" s="505">
        <v>219</v>
      </c>
      <c r="O21" s="505">
        <v>112</v>
      </c>
      <c r="P21" s="505">
        <v>107</v>
      </c>
      <c r="Q21" s="505">
        <v>225</v>
      </c>
      <c r="R21" s="505">
        <v>118</v>
      </c>
      <c r="S21" s="505">
        <v>107</v>
      </c>
      <c r="T21" s="418">
        <f t="shared" si="5"/>
        <v>428</v>
      </c>
      <c r="U21" s="505">
        <v>232</v>
      </c>
      <c r="V21" s="505">
        <v>196</v>
      </c>
      <c r="W21" s="418">
        <f t="shared" si="6"/>
        <v>410</v>
      </c>
      <c r="X21" s="505">
        <v>222</v>
      </c>
      <c r="Y21" s="505">
        <v>188</v>
      </c>
      <c r="Z21" s="418">
        <f t="shared" si="2"/>
        <v>12</v>
      </c>
      <c r="AA21" s="505">
        <v>4</v>
      </c>
      <c r="AB21" s="419">
        <v>8</v>
      </c>
      <c r="AC21" s="396" t="s">
        <v>273</v>
      </c>
    </row>
    <row r="22" spans="1:29" s="414" customFormat="1" ht="27.75" customHeight="1">
      <c r="A22" s="292" t="s">
        <v>200</v>
      </c>
      <c r="B22" s="490">
        <v>97065</v>
      </c>
      <c r="C22" s="490">
        <v>95044</v>
      </c>
      <c r="D22" s="45">
        <f t="shared" si="3"/>
        <v>96054.5</v>
      </c>
      <c r="E22" s="499">
        <f t="shared" si="7"/>
        <v>820</v>
      </c>
      <c r="F22" s="505">
        <v>413</v>
      </c>
      <c r="G22" s="505">
        <v>407</v>
      </c>
      <c r="H22" s="418">
        <f t="shared" si="8"/>
        <v>684</v>
      </c>
      <c r="I22" s="505">
        <v>348</v>
      </c>
      <c r="J22" s="505">
        <v>336</v>
      </c>
      <c r="K22" s="418">
        <f t="shared" si="4"/>
        <v>186</v>
      </c>
      <c r="L22" s="505">
        <v>95</v>
      </c>
      <c r="M22" s="505">
        <v>91</v>
      </c>
      <c r="N22" s="505">
        <v>250</v>
      </c>
      <c r="O22" s="505">
        <v>119</v>
      </c>
      <c r="P22" s="505">
        <v>131</v>
      </c>
      <c r="Q22" s="505">
        <v>173</v>
      </c>
      <c r="R22" s="505">
        <v>86</v>
      </c>
      <c r="S22" s="505">
        <v>87</v>
      </c>
      <c r="T22" s="418">
        <f t="shared" si="5"/>
        <v>384</v>
      </c>
      <c r="U22" s="505">
        <v>199</v>
      </c>
      <c r="V22" s="505">
        <v>185</v>
      </c>
      <c r="W22" s="418">
        <f t="shared" si="6"/>
        <v>325</v>
      </c>
      <c r="X22" s="505">
        <v>167</v>
      </c>
      <c r="Y22" s="505">
        <v>158</v>
      </c>
      <c r="Z22" s="418">
        <f t="shared" si="2"/>
        <v>136</v>
      </c>
      <c r="AA22" s="505">
        <v>65</v>
      </c>
      <c r="AB22" s="419">
        <v>71</v>
      </c>
      <c r="AC22" s="396" t="s">
        <v>274</v>
      </c>
    </row>
    <row r="23" spans="1:29" s="414" customFormat="1" ht="27.75" customHeight="1">
      <c r="A23" s="292" t="s">
        <v>202</v>
      </c>
      <c r="B23" s="490">
        <v>80078</v>
      </c>
      <c r="C23" s="490">
        <v>77953</v>
      </c>
      <c r="D23" s="45">
        <f t="shared" si="3"/>
        <v>79015.5</v>
      </c>
      <c r="E23" s="499">
        <f t="shared" si="7"/>
        <v>772</v>
      </c>
      <c r="F23" s="505">
        <v>406</v>
      </c>
      <c r="G23" s="505">
        <v>366</v>
      </c>
      <c r="H23" s="418">
        <f t="shared" si="8"/>
        <v>695</v>
      </c>
      <c r="I23" s="505">
        <v>366</v>
      </c>
      <c r="J23" s="505">
        <v>329</v>
      </c>
      <c r="K23" s="418">
        <f t="shared" si="4"/>
        <v>228</v>
      </c>
      <c r="L23" s="505">
        <v>119</v>
      </c>
      <c r="M23" s="505">
        <v>109</v>
      </c>
      <c r="N23" s="505">
        <v>200</v>
      </c>
      <c r="O23" s="505">
        <v>100</v>
      </c>
      <c r="P23" s="505">
        <v>100</v>
      </c>
      <c r="Q23" s="505">
        <v>153</v>
      </c>
      <c r="R23" s="505">
        <v>74</v>
      </c>
      <c r="S23" s="505">
        <v>79</v>
      </c>
      <c r="T23" s="418">
        <f t="shared" si="5"/>
        <v>344</v>
      </c>
      <c r="U23" s="505">
        <v>187</v>
      </c>
      <c r="V23" s="505">
        <v>157</v>
      </c>
      <c r="W23" s="418">
        <f t="shared" si="6"/>
        <v>314</v>
      </c>
      <c r="X23" s="505">
        <v>173</v>
      </c>
      <c r="Y23" s="505">
        <v>141</v>
      </c>
      <c r="Z23" s="418">
        <f t="shared" si="2"/>
        <v>77</v>
      </c>
      <c r="AA23" s="505">
        <v>40</v>
      </c>
      <c r="AB23" s="419">
        <v>37</v>
      </c>
      <c r="AC23" s="396" t="s">
        <v>275</v>
      </c>
    </row>
    <row r="24" spans="1:29" s="414" customFormat="1" ht="27.75" customHeight="1">
      <c r="A24" s="292" t="s">
        <v>204</v>
      </c>
      <c r="B24" s="506">
        <v>42920</v>
      </c>
      <c r="C24" s="506">
        <v>42109</v>
      </c>
      <c r="D24" s="507">
        <f t="shared" si="3"/>
        <v>42514.5</v>
      </c>
      <c r="E24" s="499">
        <f t="shared" si="7"/>
        <v>871</v>
      </c>
      <c r="F24" s="505">
        <v>446</v>
      </c>
      <c r="G24" s="505">
        <v>425</v>
      </c>
      <c r="H24" s="418">
        <f t="shared" si="8"/>
        <v>787</v>
      </c>
      <c r="I24" s="505">
        <v>412</v>
      </c>
      <c r="J24" s="505">
        <v>375</v>
      </c>
      <c r="K24" s="418">
        <f t="shared" si="4"/>
        <v>243</v>
      </c>
      <c r="L24" s="505">
        <v>109</v>
      </c>
      <c r="M24" s="505">
        <v>134</v>
      </c>
      <c r="N24" s="505">
        <v>235</v>
      </c>
      <c r="O24" s="505">
        <v>132</v>
      </c>
      <c r="P24" s="505">
        <v>103</v>
      </c>
      <c r="Q24" s="505">
        <v>181</v>
      </c>
      <c r="R24" s="505">
        <v>99</v>
      </c>
      <c r="S24" s="505">
        <v>82</v>
      </c>
      <c r="T24" s="418">
        <f>SUM(U24:V24)</f>
        <v>393</v>
      </c>
      <c r="U24" s="505">
        <v>205</v>
      </c>
      <c r="V24" s="505">
        <v>188</v>
      </c>
      <c r="W24" s="418">
        <f t="shared" si="6"/>
        <v>363</v>
      </c>
      <c r="X24" s="505">
        <v>204</v>
      </c>
      <c r="Y24" s="505">
        <v>159</v>
      </c>
      <c r="Z24" s="418">
        <f t="shared" si="2"/>
        <v>84</v>
      </c>
      <c r="AA24" s="505">
        <v>34</v>
      </c>
      <c r="AB24" s="419">
        <v>50</v>
      </c>
      <c r="AC24" s="396" t="s">
        <v>276</v>
      </c>
    </row>
    <row r="25" spans="1:29" s="414" customFormat="1" ht="27.75" customHeight="1" thickBot="1">
      <c r="A25" s="294" t="s">
        <v>206</v>
      </c>
      <c r="B25" s="508"/>
      <c r="C25" s="508"/>
      <c r="D25" s="509"/>
      <c r="E25" s="510">
        <f t="shared" si="7"/>
        <v>903</v>
      </c>
      <c r="F25" s="511">
        <v>477</v>
      </c>
      <c r="G25" s="511">
        <v>426</v>
      </c>
      <c r="H25" s="512">
        <f t="shared" si="8"/>
        <v>864</v>
      </c>
      <c r="I25" s="511">
        <v>449</v>
      </c>
      <c r="J25" s="511">
        <v>415</v>
      </c>
      <c r="K25" s="512">
        <f t="shared" si="4"/>
        <v>239</v>
      </c>
      <c r="L25" s="511">
        <v>135</v>
      </c>
      <c r="M25" s="511">
        <v>104</v>
      </c>
      <c r="N25" s="511">
        <v>208</v>
      </c>
      <c r="O25" s="511">
        <v>100</v>
      </c>
      <c r="P25" s="511">
        <v>108</v>
      </c>
      <c r="Q25" s="511">
        <v>214</v>
      </c>
      <c r="R25" s="511">
        <v>97</v>
      </c>
      <c r="S25" s="511">
        <v>117</v>
      </c>
      <c r="T25" s="512">
        <f t="shared" si="5"/>
        <v>456</v>
      </c>
      <c r="U25" s="511">
        <v>242</v>
      </c>
      <c r="V25" s="511">
        <v>214</v>
      </c>
      <c r="W25" s="512">
        <f t="shared" si="6"/>
        <v>411</v>
      </c>
      <c r="X25" s="511">
        <v>217</v>
      </c>
      <c r="Y25" s="511">
        <v>194</v>
      </c>
      <c r="Z25" s="512">
        <f t="shared" si="2"/>
        <v>39</v>
      </c>
      <c r="AA25" s="511">
        <v>28</v>
      </c>
      <c r="AB25" s="513">
        <v>11</v>
      </c>
      <c r="AC25" s="514" t="s">
        <v>277</v>
      </c>
    </row>
    <row r="26" spans="1:29" s="11" customFormat="1" ht="57.75" customHeight="1">
      <c r="A26" s="1032" t="s">
        <v>278</v>
      </c>
      <c r="B26" s="1032"/>
      <c r="C26" s="1032"/>
      <c r="D26" s="1032"/>
      <c r="E26" s="1032"/>
      <c r="F26" s="1032"/>
      <c r="G26" s="1032"/>
      <c r="H26" s="1032"/>
      <c r="I26" s="1032"/>
      <c r="J26" s="1032"/>
      <c r="K26" s="1032"/>
      <c r="L26" s="1032"/>
      <c r="M26" s="1032"/>
      <c r="N26" s="253"/>
      <c r="O26" s="253"/>
      <c r="P26" s="253"/>
      <c r="Q26" s="253"/>
      <c r="R26" s="253"/>
      <c r="S26" s="253"/>
      <c r="T26" s="1132" t="s">
        <v>279</v>
      </c>
      <c r="U26" s="1133"/>
      <c r="V26" s="1133"/>
      <c r="W26" s="1133"/>
      <c r="X26" s="1133"/>
      <c r="Y26" s="1133"/>
      <c r="Z26" s="1133"/>
      <c r="AA26" s="1133"/>
      <c r="AB26" s="1133"/>
      <c r="AC26" s="1133"/>
    </row>
    <row r="27" spans="1:29" ht="27" customHeight="1"/>
  </sheetData>
  <mergeCells count="14">
    <mergeCell ref="Q6:S6"/>
    <mergeCell ref="Z6:AB6"/>
    <mergeCell ref="A26:M26"/>
    <mergeCell ref="T26:AC26"/>
    <mergeCell ref="A2:M2"/>
    <mergeCell ref="T2:AC2"/>
    <mergeCell ref="A5:A7"/>
    <mergeCell ref="E5:I5"/>
    <mergeCell ref="L5:M5"/>
    <mergeCell ref="N5:S5"/>
    <mergeCell ref="T5:U5"/>
    <mergeCell ref="W5:Y5"/>
    <mergeCell ref="AC5:AC7"/>
    <mergeCell ref="N6:P6"/>
  </mergeCells>
  <phoneticPr fontId="5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41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D32"/>
  <sheetViews>
    <sheetView showGridLines="0" view="pageBreakPreview" topLeftCell="A7" zoomScale="85" zoomScaleNormal="100" workbookViewId="0">
      <selection activeCell="Q15" sqref="Q15"/>
    </sheetView>
  </sheetViews>
  <sheetFormatPr defaultRowHeight="15.75"/>
  <cols>
    <col min="1" max="1" width="7.875" style="61" customWidth="1"/>
    <col min="2" max="3" width="10.5" style="515" customWidth="1"/>
    <col min="4" max="4" width="9.25" style="516" customWidth="1"/>
    <col min="5" max="6" width="10.125" style="517" customWidth="1"/>
    <col min="7" max="7" width="10.375" style="454" customWidth="1"/>
    <col min="8" max="12" width="9.625" style="518" customWidth="1"/>
    <col min="13" max="13" width="9" style="519"/>
    <col min="14" max="15" width="8.625" style="61" customWidth="1"/>
    <col min="16" max="16" width="9.625" style="519" bestFit="1" customWidth="1"/>
    <col min="17" max="18" width="8" style="61" customWidth="1"/>
    <col min="19" max="19" width="9.625" style="519" bestFit="1" customWidth="1"/>
    <col min="20" max="21" width="8.375" style="61" customWidth="1"/>
    <col min="22" max="22" width="9" style="519"/>
    <col min="23" max="24" width="8.125" style="61" customWidth="1"/>
    <col min="25" max="25" width="9" style="519"/>
    <col min="26" max="27" width="8.25" style="520" customWidth="1"/>
    <col min="28" max="28" width="9.125" style="519" customWidth="1"/>
    <col min="29" max="29" width="13" style="521" customWidth="1"/>
    <col min="30" max="30" width="4.375" style="60" hidden="1" customWidth="1"/>
    <col min="31" max="16384" width="9" style="60"/>
  </cols>
  <sheetData>
    <row r="1" spans="1:29" s="8" customFormat="1" ht="35.1" customHeight="1">
      <c r="A1" s="1"/>
      <c r="B1" s="451"/>
      <c r="C1" s="451"/>
      <c r="D1" s="452"/>
      <c r="E1" s="453"/>
      <c r="F1" s="453"/>
      <c r="G1" s="454"/>
      <c r="H1" s="455"/>
      <c r="I1" s="455"/>
      <c r="J1" s="455"/>
      <c r="K1" s="455"/>
      <c r="L1" s="455"/>
      <c r="M1" s="454"/>
      <c r="N1" s="9"/>
      <c r="O1" s="9"/>
      <c r="P1" s="454"/>
      <c r="Q1" s="9"/>
      <c r="R1" s="9"/>
      <c r="S1" s="454"/>
      <c r="T1" s="9"/>
      <c r="U1" s="9"/>
      <c r="V1" s="454"/>
      <c r="W1" s="9"/>
      <c r="X1" s="9"/>
      <c r="Y1" s="454"/>
      <c r="Z1" s="456"/>
      <c r="AA1" s="456"/>
      <c r="AB1" s="454"/>
      <c r="AC1" s="4"/>
    </row>
    <row r="2" spans="1:29" s="7" customFormat="1" ht="21.75" customHeight="1">
      <c r="A2" s="1118" t="s">
        <v>280</v>
      </c>
      <c r="B2" s="1118"/>
      <c r="C2" s="1118"/>
      <c r="D2" s="1118"/>
      <c r="E2" s="1118"/>
      <c r="F2" s="1118"/>
      <c r="G2" s="1118"/>
      <c r="H2" s="1118"/>
      <c r="I2" s="1118"/>
      <c r="J2" s="1118"/>
      <c r="K2" s="1118"/>
      <c r="L2" s="1118"/>
      <c r="M2" s="1118"/>
      <c r="N2" s="1156" t="s">
        <v>281</v>
      </c>
      <c r="O2" s="1156"/>
      <c r="P2" s="1156"/>
      <c r="Q2" s="1156"/>
      <c r="R2" s="1156"/>
      <c r="S2" s="1156"/>
      <c r="T2" s="1156"/>
      <c r="U2" s="1156"/>
      <c r="V2" s="1156"/>
      <c r="W2" s="1156"/>
      <c r="X2" s="1156"/>
      <c r="Y2" s="1156"/>
      <c r="Z2" s="1156"/>
      <c r="AA2" s="1156"/>
      <c r="AB2" s="1156"/>
      <c r="AC2" s="1156"/>
    </row>
    <row r="3" spans="1:29" s="458" customFormat="1" ht="6.75" customHeight="1"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</row>
    <row r="4" spans="1:29" s="414" customFormat="1" ht="12.75" thickBot="1">
      <c r="A4" s="414" t="s">
        <v>40</v>
      </c>
      <c r="B4" s="523"/>
      <c r="C4" s="523"/>
      <c r="D4" s="524"/>
      <c r="E4" s="525"/>
      <c r="F4" s="525"/>
      <c r="G4" s="526"/>
      <c r="H4" s="527"/>
      <c r="I4" s="527"/>
      <c r="J4" s="527"/>
      <c r="K4" s="527"/>
      <c r="L4" s="527"/>
      <c r="M4" s="526"/>
      <c r="P4" s="526"/>
      <c r="S4" s="526"/>
      <c r="V4" s="526"/>
      <c r="Y4" s="526"/>
      <c r="Z4" s="528"/>
      <c r="AA4" s="528"/>
      <c r="AB4" s="1157" t="s">
        <v>282</v>
      </c>
      <c r="AC4" s="1157"/>
    </row>
    <row r="5" spans="1:29" s="396" customFormat="1" ht="27" customHeight="1">
      <c r="A5" s="1158" t="s">
        <v>283</v>
      </c>
      <c r="B5" s="1161" t="s">
        <v>284</v>
      </c>
      <c r="C5" s="1162"/>
      <c r="D5" s="1162"/>
      <c r="E5" s="1162"/>
      <c r="F5" s="1162"/>
      <c r="G5" s="1162"/>
      <c r="H5" s="1163" t="s">
        <v>285</v>
      </c>
      <c r="I5" s="1164"/>
      <c r="J5" s="1164"/>
      <c r="K5" s="1164"/>
      <c r="L5" s="1164"/>
      <c r="M5" s="1165"/>
      <c r="N5" s="1166" t="s">
        <v>286</v>
      </c>
      <c r="O5" s="1167"/>
      <c r="P5" s="1167"/>
      <c r="Q5" s="1167"/>
      <c r="R5" s="1167"/>
      <c r="S5" s="1168"/>
      <c r="T5" s="1169" t="s">
        <v>287</v>
      </c>
      <c r="U5" s="1170"/>
      <c r="V5" s="1170"/>
      <c r="W5" s="1170"/>
      <c r="X5" s="1170"/>
      <c r="Y5" s="1171"/>
      <c r="Z5" s="1172" t="s">
        <v>288</v>
      </c>
      <c r="AA5" s="1173"/>
      <c r="AB5" s="1174"/>
      <c r="AC5" s="1158" t="s">
        <v>289</v>
      </c>
    </row>
    <row r="6" spans="1:29" s="396" customFormat="1" ht="22.5" customHeight="1">
      <c r="A6" s="1159"/>
      <c r="B6" s="1178" t="s">
        <v>254</v>
      </c>
      <c r="C6" s="1179"/>
      <c r="D6" s="1180"/>
      <c r="E6" s="1178" t="s">
        <v>255</v>
      </c>
      <c r="F6" s="1181"/>
      <c r="G6" s="1182"/>
      <c r="H6" s="1178" t="s">
        <v>290</v>
      </c>
      <c r="I6" s="1181"/>
      <c r="J6" s="1182"/>
      <c r="K6" s="1147" t="s">
        <v>291</v>
      </c>
      <c r="L6" s="1148"/>
      <c r="M6" s="1149"/>
      <c r="N6" s="529" t="s">
        <v>254</v>
      </c>
      <c r="O6" s="530"/>
      <c r="P6" s="531"/>
      <c r="Q6" s="532" t="s">
        <v>255</v>
      </c>
      <c r="R6" s="533"/>
      <c r="S6" s="534"/>
      <c r="T6" s="530" t="s">
        <v>254</v>
      </c>
      <c r="U6" s="530"/>
      <c r="V6" s="535"/>
      <c r="W6" s="532" t="s">
        <v>255</v>
      </c>
      <c r="X6" s="533"/>
      <c r="Y6" s="534"/>
      <c r="Z6" s="1175"/>
      <c r="AA6" s="1176"/>
      <c r="AB6" s="1177"/>
      <c r="AC6" s="1159"/>
    </row>
    <row r="7" spans="1:29" s="396" customFormat="1" ht="27" customHeight="1">
      <c r="A7" s="1159"/>
      <c r="B7" s="1150"/>
      <c r="C7" s="536" t="s">
        <v>292</v>
      </c>
      <c r="D7" s="483" t="s">
        <v>293</v>
      </c>
      <c r="E7" s="537"/>
      <c r="F7" s="536" t="s">
        <v>292</v>
      </c>
      <c r="G7" s="483" t="s">
        <v>293</v>
      </c>
      <c r="H7" s="538"/>
      <c r="I7" s="536" t="s">
        <v>292</v>
      </c>
      <c r="J7" s="483" t="s">
        <v>293</v>
      </c>
      <c r="K7" s="539"/>
      <c r="L7" s="540" t="s">
        <v>292</v>
      </c>
      <c r="M7" s="484" t="s">
        <v>293</v>
      </c>
      <c r="N7" s="541"/>
      <c r="O7" s="542" t="s">
        <v>292</v>
      </c>
      <c r="P7" s="483" t="s">
        <v>293</v>
      </c>
      <c r="Q7" s="541"/>
      <c r="R7" s="542" t="s">
        <v>292</v>
      </c>
      <c r="S7" s="483" t="s">
        <v>293</v>
      </c>
      <c r="T7" s="543"/>
      <c r="U7" s="542" t="s">
        <v>292</v>
      </c>
      <c r="V7" s="483" t="s">
        <v>293</v>
      </c>
      <c r="W7" s="541"/>
      <c r="X7" s="542" t="s">
        <v>292</v>
      </c>
      <c r="Y7" s="483" t="s">
        <v>293</v>
      </c>
      <c r="Z7" s="544"/>
      <c r="AA7" s="542" t="s">
        <v>292</v>
      </c>
      <c r="AB7" s="483" t="s">
        <v>293</v>
      </c>
      <c r="AC7" s="1159"/>
    </row>
    <row r="8" spans="1:29" s="396" customFormat="1" ht="29.25" customHeight="1">
      <c r="A8" s="1160"/>
      <c r="B8" s="1151"/>
      <c r="C8" s="545" t="s">
        <v>294</v>
      </c>
      <c r="D8" s="546" t="s">
        <v>295</v>
      </c>
      <c r="E8" s="547"/>
      <c r="F8" s="545" t="s">
        <v>294</v>
      </c>
      <c r="G8" s="546" t="s">
        <v>295</v>
      </c>
      <c r="H8" s="548"/>
      <c r="I8" s="545" t="s">
        <v>294</v>
      </c>
      <c r="J8" s="546" t="s">
        <v>295</v>
      </c>
      <c r="K8" s="549"/>
      <c r="L8" s="545" t="s">
        <v>294</v>
      </c>
      <c r="M8" s="546" t="s">
        <v>295</v>
      </c>
      <c r="N8" s="550"/>
      <c r="O8" s="545" t="s">
        <v>294</v>
      </c>
      <c r="P8" s="546" t="s">
        <v>295</v>
      </c>
      <c r="Q8" s="551"/>
      <c r="R8" s="545" t="s">
        <v>294</v>
      </c>
      <c r="S8" s="546" t="s">
        <v>295</v>
      </c>
      <c r="T8" s="547"/>
      <c r="U8" s="545" t="s">
        <v>294</v>
      </c>
      <c r="V8" s="546" t="s">
        <v>295</v>
      </c>
      <c r="W8" s="551"/>
      <c r="X8" s="545" t="s">
        <v>294</v>
      </c>
      <c r="Y8" s="546" t="s">
        <v>295</v>
      </c>
      <c r="Z8" s="552"/>
      <c r="AA8" s="545" t="s">
        <v>294</v>
      </c>
      <c r="AB8" s="546" t="s">
        <v>295</v>
      </c>
      <c r="AC8" s="1160"/>
    </row>
    <row r="9" spans="1:29" s="414" customFormat="1" ht="30.95" customHeight="1">
      <c r="A9" s="413">
        <v>2012</v>
      </c>
      <c r="B9" s="553">
        <v>8620</v>
      </c>
      <c r="C9" s="554" t="s">
        <v>8</v>
      </c>
      <c r="D9" s="555" t="s">
        <v>8</v>
      </c>
      <c r="E9" s="554">
        <v>7938</v>
      </c>
      <c r="F9" s="554" t="s">
        <v>8</v>
      </c>
      <c r="G9" s="555" t="s">
        <v>8</v>
      </c>
      <c r="H9" s="554">
        <v>2542</v>
      </c>
      <c r="I9" s="554" t="s">
        <v>8</v>
      </c>
      <c r="J9" s="554" t="s">
        <v>8</v>
      </c>
      <c r="K9" s="554" t="s">
        <v>8</v>
      </c>
      <c r="L9" s="554" t="s">
        <v>8</v>
      </c>
      <c r="M9" s="556" t="s">
        <v>8</v>
      </c>
      <c r="N9" s="554">
        <v>1905</v>
      </c>
      <c r="O9" s="554" t="s">
        <v>8</v>
      </c>
      <c r="P9" s="557" t="s">
        <v>8</v>
      </c>
      <c r="Q9" s="554">
        <v>1742</v>
      </c>
      <c r="R9" s="554" t="s">
        <v>8</v>
      </c>
      <c r="S9" s="557" t="s">
        <v>8</v>
      </c>
      <c r="T9" s="554">
        <v>4173</v>
      </c>
      <c r="U9" s="554"/>
      <c r="V9" s="557" t="s">
        <v>8</v>
      </c>
      <c r="W9" s="554">
        <v>3654</v>
      </c>
      <c r="X9" s="554" t="s">
        <v>8</v>
      </c>
      <c r="Y9" s="557" t="s">
        <v>8</v>
      </c>
      <c r="Z9" s="558">
        <v>682</v>
      </c>
      <c r="AA9" s="558" t="s">
        <v>8</v>
      </c>
      <c r="AB9" s="559" t="s">
        <v>8</v>
      </c>
      <c r="AC9" s="413">
        <v>2012</v>
      </c>
    </row>
    <row r="10" spans="1:29" s="414" customFormat="1" ht="30.95" customHeight="1">
      <c r="A10" s="413">
        <v>2013</v>
      </c>
      <c r="B10" s="553">
        <v>9839</v>
      </c>
      <c r="C10" s="554" t="s">
        <v>8</v>
      </c>
      <c r="D10" s="555" t="s">
        <v>8</v>
      </c>
      <c r="E10" s="554">
        <v>8344</v>
      </c>
      <c r="F10" s="554" t="s">
        <v>8</v>
      </c>
      <c r="G10" s="555" t="s">
        <v>8</v>
      </c>
      <c r="H10" s="554">
        <v>2587</v>
      </c>
      <c r="I10" s="554" t="s">
        <v>8</v>
      </c>
      <c r="J10" s="554" t="s">
        <v>8</v>
      </c>
      <c r="K10" s="554" t="s">
        <v>8</v>
      </c>
      <c r="L10" s="554" t="s">
        <v>8</v>
      </c>
      <c r="M10" s="556" t="s">
        <v>8</v>
      </c>
      <c r="N10" s="554">
        <v>1874</v>
      </c>
      <c r="O10" s="554" t="s">
        <v>8</v>
      </c>
      <c r="P10" s="557" t="s">
        <v>8</v>
      </c>
      <c r="Q10" s="554">
        <v>1911</v>
      </c>
      <c r="R10" s="554" t="s">
        <v>8</v>
      </c>
      <c r="S10" s="557" t="s">
        <v>8</v>
      </c>
      <c r="T10" s="554">
        <v>3899</v>
      </c>
      <c r="U10" s="554"/>
      <c r="V10" s="557" t="s">
        <v>8</v>
      </c>
      <c r="W10" s="554">
        <v>3627</v>
      </c>
      <c r="X10" s="554" t="s">
        <v>8</v>
      </c>
      <c r="Y10" s="557" t="s">
        <v>8</v>
      </c>
      <c r="Z10" s="558">
        <v>235</v>
      </c>
      <c r="AA10" s="558" t="s">
        <v>8</v>
      </c>
      <c r="AB10" s="559" t="s">
        <v>8</v>
      </c>
      <c r="AC10" s="413">
        <v>2013</v>
      </c>
    </row>
    <row r="11" spans="1:29" s="414" customFormat="1" ht="30.95" customHeight="1">
      <c r="A11" s="413">
        <v>2014</v>
      </c>
      <c r="B11" s="553">
        <v>12001</v>
      </c>
      <c r="C11" s="554" t="s">
        <v>8</v>
      </c>
      <c r="D11" s="555" t="s">
        <v>8</v>
      </c>
      <c r="E11" s="554">
        <v>9625</v>
      </c>
      <c r="F11" s="554" t="s">
        <v>8</v>
      </c>
      <c r="G11" s="555" t="s">
        <v>8</v>
      </c>
      <c r="H11" s="554">
        <v>7724</v>
      </c>
      <c r="I11" s="554" t="s">
        <v>8</v>
      </c>
      <c r="J11" s="554" t="s">
        <v>8</v>
      </c>
      <c r="K11" s="554" t="s">
        <v>8</v>
      </c>
      <c r="L11" s="554" t="s">
        <v>296</v>
      </c>
      <c r="M11" s="556" t="s">
        <v>8</v>
      </c>
      <c r="N11" s="554">
        <v>3091</v>
      </c>
      <c r="O11" s="554" t="s">
        <v>8</v>
      </c>
      <c r="P11" s="557" t="s">
        <v>8</v>
      </c>
      <c r="Q11" s="554">
        <v>1956</v>
      </c>
      <c r="R11" s="554" t="s">
        <v>8</v>
      </c>
      <c r="S11" s="557" t="s">
        <v>297</v>
      </c>
      <c r="T11" s="554">
        <v>5048</v>
      </c>
      <c r="U11" s="554"/>
      <c r="V11" s="557" t="s">
        <v>8</v>
      </c>
      <c r="W11" s="554">
        <v>3807</v>
      </c>
      <c r="X11" s="554" t="s">
        <v>8</v>
      </c>
      <c r="Y11" s="557" t="s">
        <v>8</v>
      </c>
      <c r="Z11" s="558">
        <v>2376</v>
      </c>
      <c r="AA11" s="558" t="s">
        <v>8</v>
      </c>
      <c r="AB11" s="559" t="s">
        <v>8</v>
      </c>
      <c r="AC11" s="560">
        <v>2014</v>
      </c>
    </row>
    <row r="12" spans="1:29" s="414" customFormat="1" ht="30.95" customHeight="1">
      <c r="A12" s="413">
        <v>2015</v>
      </c>
      <c r="B12" s="499">
        <v>12820</v>
      </c>
      <c r="C12" s="418">
        <v>6611</v>
      </c>
      <c r="D12" s="561">
        <v>6209</v>
      </c>
      <c r="E12" s="418">
        <v>9874</v>
      </c>
      <c r="F12" s="418">
        <v>5084</v>
      </c>
      <c r="G12" s="561">
        <v>4790</v>
      </c>
      <c r="H12" s="418">
        <v>4015</v>
      </c>
      <c r="I12" s="418">
        <v>2019</v>
      </c>
      <c r="J12" s="418">
        <v>1996</v>
      </c>
      <c r="K12" s="418">
        <v>4015</v>
      </c>
      <c r="L12" s="418">
        <v>2019</v>
      </c>
      <c r="M12" s="494">
        <v>1996</v>
      </c>
      <c r="N12" s="418">
        <v>3668</v>
      </c>
      <c r="O12" s="418">
        <v>1891</v>
      </c>
      <c r="P12" s="562">
        <v>1777</v>
      </c>
      <c r="Q12" s="418">
        <v>1878</v>
      </c>
      <c r="R12" s="418">
        <v>987</v>
      </c>
      <c r="S12" s="562">
        <v>891</v>
      </c>
      <c r="T12" s="418">
        <v>5137</v>
      </c>
      <c r="U12" s="418">
        <v>2701</v>
      </c>
      <c r="V12" s="562">
        <v>2436</v>
      </c>
      <c r="W12" s="418">
        <v>3981</v>
      </c>
      <c r="X12" s="418">
        <v>2078</v>
      </c>
      <c r="Y12" s="562">
        <v>1903</v>
      </c>
      <c r="Z12" s="418">
        <v>2946</v>
      </c>
      <c r="AA12" s="418">
        <v>1527</v>
      </c>
      <c r="AB12" s="419">
        <v>1419</v>
      </c>
      <c r="AC12" s="560">
        <v>2015</v>
      </c>
    </row>
    <row r="13" spans="1:29" s="414" customFormat="1" ht="30.95" customHeight="1">
      <c r="A13" s="413">
        <v>2016</v>
      </c>
      <c r="B13" s="499">
        <v>17436</v>
      </c>
      <c r="C13" s="418">
        <v>8759</v>
      </c>
      <c r="D13" s="561">
        <v>8677</v>
      </c>
      <c r="E13" s="418">
        <v>11819</v>
      </c>
      <c r="F13" s="418">
        <v>6041</v>
      </c>
      <c r="G13" s="561">
        <v>5778</v>
      </c>
      <c r="H13" s="418">
        <v>5620</v>
      </c>
      <c r="I13" s="418">
        <v>2851</v>
      </c>
      <c r="J13" s="418">
        <v>2769</v>
      </c>
      <c r="K13" s="418">
        <v>5620</v>
      </c>
      <c r="L13" s="418">
        <v>2851</v>
      </c>
      <c r="M13" s="494">
        <v>2769</v>
      </c>
      <c r="N13" s="418">
        <v>5528</v>
      </c>
      <c r="O13" s="418">
        <v>2752</v>
      </c>
      <c r="P13" s="562">
        <v>2776</v>
      </c>
      <c r="Q13" s="418">
        <v>2056</v>
      </c>
      <c r="R13" s="418">
        <v>1068</v>
      </c>
      <c r="S13" s="562">
        <v>988</v>
      </c>
      <c r="T13" s="418">
        <v>6288</v>
      </c>
      <c r="U13" s="418">
        <v>3156</v>
      </c>
      <c r="V13" s="562">
        <v>3132</v>
      </c>
      <c r="W13" s="418">
        <v>4143</v>
      </c>
      <c r="X13" s="418">
        <v>2122</v>
      </c>
      <c r="Y13" s="562">
        <v>2021</v>
      </c>
      <c r="Z13" s="418">
        <v>5617</v>
      </c>
      <c r="AA13" s="418">
        <v>2718</v>
      </c>
      <c r="AB13" s="419">
        <v>2899</v>
      </c>
      <c r="AC13" s="560">
        <v>2016</v>
      </c>
    </row>
    <row r="14" spans="1:29" s="500" customFormat="1" ht="30.95" customHeight="1">
      <c r="A14" s="504">
        <v>2017</v>
      </c>
      <c r="B14" s="502">
        <f>SUM(B15:B25)</f>
        <v>11696</v>
      </c>
      <c r="C14" s="423">
        <f t="shared" ref="C14:AB14" si="0">SUM(C15:C25)</f>
        <v>5959</v>
      </c>
      <c r="D14" s="423">
        <f t="shared" si="0"/>
        <v>5737</v>
      </c>
      <c r="E14" s="423">
        <f t="shared" si="0"/>
        <v>9920</v>
      </c>
      <c r="F14" s="423">
        <f t="shared" si="0"/>
        <v>5035</v>
      </c>
      <c r="G14" s="423">
        <f t="shared" si="0"/>
        <v>4885</v>
      </c>
      <c r="H14" s="423">
        <f t="shared" si="0"/>
        <v>3038</v>
      </c>
      <c r="I14" s="423">
        <f t="shared" si="0"/>
        <v>1521</v>
      </c>
      <c r="J14" s="423">
        <f t="shared" si="0"/>
        <v>1517</v>
      </c>
      <c r="K14" s="423">
        <f t="shared" si="0"/>
        <v>3038</v>
      </c>
      <c r="L14" s="423">
        <f t="shared" si="0"/>
        <v>1521</v>
      </c>
      <c r="M14" s="423">
        <f t="shared" si="0"/>
        <v>1517</v>
      </c>
      <c r="N14" s="423">
        <f t="shared" si="0"/>
        <v>3131</v>
      </c>
      <c r="O14" s="423">
        <f t="shared" si="0"/>
        <v>1574</v>
      </c>
      <c r="P14" s="423">
        <f t="shared" si="0"/>
        <v>1557</v>
      </c>
      <c r="Q14" s="423">
        <f t="shared" si="0"/>
        <v>2302</v>
      </c>
      <c r="R14" s="423">
        <f t="shared" si="0"/>
        <v>1137</v>
      </c>
      <c r="S14" s="423">
        <f t="shared" si="0"/>
        <v>1165</v>
      </c>
      <c r="T14" s="423">
        <f t="shared" si="0"/>
        <v>5527</v>
      </c>
      <c r="U14" s="423">
        <f t="shared" si="0"/>
        <v>2864</v>
      </c>
      <c r="V14" s="423">
        <f t="shared" si="0"/>
        <v>2663</v>
      </c>
      <c r="W14" s="423">
        <f t="shared" si="0"/>
        <v>4580</v>
      </c>
      <c r="X14" s="423">
        <f t="shared" si="0"/>
        <v>2377</v>
      </c>
      <c r="Y14" s="423">
        <f t="shared" si="0"/>
        <v>2203</v>
      </c>
      <c r="Z14" s="423">
        <f t="shared" si="0"/>
        <v>1776</v>
      </c>
      <c r="AA14" s="423">
        <f t="shared" si="0"/>
        <v>924</v>
      </c>
      <c r="AB14" s="424">
        <f t="shared" si="0"/>
        <v>852</v>
      </c>
      <c r="AC14" s="563">
        <v>2017</v>
      </c>
    </row>
    <row r="15" spans="1:29" s="414" customFormat="1" ht="30.95" customHeight="1">
      <c r="A15" s="292" t="s">
        <v>298</v>
      </c>
      <c r="B15" s="564">
        <f>SUM(C15:D15)</f>
        <v>4103</v>
      </c>
      <c r="C15" s="564">
        <v>2079</v>
      </c>
      <c r="D15" s="564">
        <v>2024</v>
      </c>
      <c r="E15" s="564">
        <f>SUM(F15:G15)</f>
        <v>4177</v>
      </c>
      <c r="F15" s="564">
        <v>2077</v>
      </c>
      <c r="G15" s="564">
        <v>2100</v>
      </c>
      <c r="H15" s="564">
        <f>SUM(I15:J15)</f>
        <v>1073</v>
      </c>
      <c r="I15" s="564">
        <v>547</v>
      </c>
      <c r="J15" s="564">
        <v>526</v>
      </c>
      <c r="K15" s="564">
        <f>SUM(L15:M15)</f>
        <v>1446</v>
      </c>
      <c r="L15" s="564">
        <v>695</v>
      </c>
      <c r="M15" s="564">
        <v>751</v>
      </c>
      <c r="N15" s="564">
        <f>SUM(O15:P15)</f>
        <v>930</v>
      </c>
      <c r="O15" s="564">
        <v>449</v>
      </c>
      <c r="P15" s="564">
        <v>481</v>
      </c>
      <c r="Q15" s="564">
        <f>SUM(R15:S15)</f>
        <v>883</v>
      </c>
      <c r="R15" s="564">
        <v>430</v>
      </c>
      <c r="S15" s="564">
        <v>453</v>
      </c>
      <c r="T15" s="564">
        <f>SUM(U15:V15)</f>
        <v>2100</v>
      </c>
      <c r="U15" s="564">
        <v>1083</v>
      </c>
      <c r="V15" s="564">
        <v>1017</v>
      </c>
      <c r="W15" s="564">
        <f>SUM(X15:Y15)</f>
        <v>1848</v>
      </c>
      <c r="X15" s="564">
        <v>952</v>
      </c>
      <c r="Y15" s="564">
        <v>896</v>
      </c>
      <c r="Z15" s="564">
        <f>SUM(AA15:AB15)</f>
        <v>-74</v>
      </c>
      <c r="AA15" s="564">
        <v>2</v>
      </c>
      <c r="AB15" s="419">
        <v>-76</v>
      </c>
      <c r="AC15" s="565" t="s">
        <v>299</v>
      </c>
    </row>
    <row r="16" spans="1:29" s="414" customFormat="1" ht="30.95" customHeight="1">
      <c r="A16" s="292" t="s">
        <v>300</v>
      </c>
      <c r="B16" s="564">
        <f t="shared" ref="B16:B25" si="1">SUM(C16:D16)</f>
        <v>621</v>
      </c>
      <c r="C16" s="564">
        <v>329</v>
      </c>
      <c r="D16" s="564">
        <v>292</v>
      </c>
      <c r="E16" s="564">
        <f t="shared" ref="E16:E25" si="2">SUM(F16:G16)</f>
        <v>873</v>
      </c>
      <c r="F16" s="564">
        <v>470</v>
      </c>
      <c r="G16" s="564">
        <v>403</v>
      </c>
      <c r="H16" s="564">
        <f t="shared" ref="H16:H25" si="3">SUM(I16:J16)</f>
        <v>151</v>
      </c>
      <c r="I16" s="564">
        <v>73</v>
      </c>
      <c r="J16" s="564">
        <v>78</v>
      </c>
      <c r="K16" s="564">
        <f t="shared" ref="K16:K25" si="4">SUM(L16:M16)</f>
        <v>303</v>
      </c>
      <c r="L16" s="564">
        <v>152</v>
      </c>
      <c r="M16" s="564">
        <v>151</v>
      </c>
      <c r="N16" s="564">
        <f t="shared" ref="N16:N25" si="5">SUM(O16:P16)</f>
        <v>143</v>
      </c>
      <c r="O16" s="564">
        <v>78</v>
      </c>
      <c r="P16" s="564">
        <v>65</v>
      </c>
      <c r="Q16" s="564">
        <f t="shared" ref="Q16:Q25" si="6">SUM(R16:S16)</f>
        <v>183</v>
      </c>
      <c r="R16" s="564">
        <v>106</v>
      </c>
      <c r="S16" s="564">
        <v>77</v>
      </c>
      <c r="T16" s="564">
        <f t="shared" ref="T16:T25" si="7">SUM(U16:V16)</f>
        <v>327</v>
      </c>
      <c r="U16" s="564">
        <v>178</v>
      </c>
      <c r="V16" s="564">
        <v>149</v>
      </c>
      <c r="W16" s="564">
        <f t="shared" ref="W16:W25" si="8">SUM(X16:Y16)</f>
        <v>387</v>
      </c>
      <c r="X16" s="564">
        <v>212</v>
      </c>
      <c r="Y16" s="564">
        <v>175</v>
      </c>
      <c r="Z16" s="564">
        <f t="shared" ref="Z16:Z25" si="9">SUM(AA16:AB16)</f>
        <v>-252</v>
      </c>
      <c r="AA16" s="564">
        <v>-141</v>
      </c>
      <c r="AB16" s="419">
        <v>-111</v>
      </c>
      <c r="AC16" s="565" t="s">
        <v>33</v>
      </c>
    </row>
    <row r="17" spans="1:29" s="414" customFormat="1" ht="30.95" customHeight="1">
      <c r="A17" s="292" t="s">
        <v>1026</v>
      </c>
      <c r="B17" s="564">
        <f t="shared" si="1"/>
        <v>4868</v>
      </c>
      <c r="C17" s="564">
        <v>2433</v>
      </c>
      <c r="D17" s="564">
        <v>2435</v>
      </c>
      <c r="E17" s="564">
        <f t="shared" si="2"/>
        <v>2708</v>
      </c>
      <c r="F17" s="564">
        <v>1339</v>
      </c>
      <c r="G17" s="564">
        <v>1369</v>
      </c>
      <c r="H17" s="564">
        <f t="shared" si="3"/>
        <v>1136</v>
      </c>
      <c r="I17" s="564">
        <v>540</v>
      </c>
      <c r="J17" s="564">
        <v>596</v>
      </c>
      <c r="K17" s="564">
        <f t="shared" si="4"/>
        <v>441</v>
      </c>
      <c r="L17" s="564">
        <v>231</v>
      </c>
      <c r="M17" s="564">
        <v>210</v>
      </c>
      <c r="N17" s="564">
        <f t="shared" si="5"/>
        <v>1693</v>
      </c>
      <c r="O17" s="564">
        <v>857</v>
      </c>
      <c r="P17" s="564">
        <v>836</v>
      </c>
      <c r="Q17" s="564">
        <f t="shared" si="6"/>
        <v>871</v>
      </c>
      <c r="R17" s="564">
        <v>410</v>
      </c>
      <c r="S17" s="564">
        <v>461</v>
      </c>
      <c r="T17" s="564">
        <f t="shared" si="7"/>
        <v>2039</v>
      </c>
      <c r="U17" s="564">
        <v>1036</v>
      </c>
      <c r="V17" s="564">
        <v>1003</v>
      </c>
      <c r="W17" s="564">
        <f t="shared" si="8"/>
        <v>1396</v>
      </c>
      <c r="X17" s="564">
        <v>698</v>
      </c>
      <c r="Y17" s="564">
        <v>698</v>
      </c>
      <c r="Z17" s="564">
        <f t="shared" si="9"/>
        <v>2160</v>
      </c>
      <c r="AA17" s="564">
        <v>1094</v>
      </c>
      <c r="AB17" s="419">
        <v>1066</v>
      </c>
      <c r="AC17" s="565" t="s">
        <v>1024</v>
      </c>
    </row>
    <row r="18" spans="1:29" s="414" customFormat="1" ht="30.95" customHeight="1">
      <c r="A18" s="292" t="s">
        <v>301</v>
      </c>
      <c r="B18" s="564">
        <f t="shared" si="1"/>
        <v>376</v>
      </c>
      <c r="C18" s="564">
        <v>202</v>
      </c>
      <c r="D18" s="564">
        <v>174</v>
      </c>
      <c r="E18" s="564">
        <f t="shared" si="2"/>
        <v>312</v>
      </c>
      <c r="F18" s="564">
        <v>173</v>
      </c>
      <c r="G18" s="564">
        <v>139</v>
      </c>
      <c r="H18" s="564">
        <f t="shared" si="3"/>
        <v>137</v>
      </c>
      <c r="I18" s="564">
        <v>68</v>
      </c>
      <c r="J18" s="564">
        <v>69</v>
      </c>
      <c r="K18" s="564">
        <f t="shared" si="4"/>
        <v>133</v>
      </c>
      <c r="L18" s="564">
        <v>76</v>
      </c>
      <c r="M18" s="564">
        <v>57</v>
      </c>
      <c r="N18" s="564">
        <f t="shared" si="5"/>
        <v>74</v>
      </c>
      <c r="O18" s="564">
        <v>37</v>
      </c>
      <c r="P18" s="564">
        <v>37</v>
      </c>
      <c r="Q18" s="564">
        <f t="shared" si="6"/>
        <v>51</v>
      </c>
      <c r="R18" s="564">
        <v>24</v>
      </c>
      <c r="S18" s="564">
        <v>27</v>
      </c>
      <c r="T18" s="564">
        <f t="shared" si="7"/>
        <v>165</v>
      </c>
      <c r="U18" s="564">
        <v>97</v>
      </c>
      <c r="V18" s="564">
        <v>68</v>
      </c>
      <c r="W18" s="564">
        <f t="shared" si="8"/>
        <v>128</v>
      </c>
      <c r="X18" s="564">
        <v>73</v>
      </c>
      <c r="Y18" s="564">
        <v>55</v>
      </c>
      <c r="Z18" s="564">
        <f t="shared" si="9"/>
        <v>64</v>
      </c>
      <c r="AA18" s="564">
        <v>29</v>
      </c>
      <c r="AB18" s="419">
        <v>35</v>
      </c>
      <c r="AC18" s="565" t="s">
        <v>302</v>
      </c>
    </row>
    <row r="19" spans="1:29" s="414" customFormat="1" ht="30.95" customHeight="1">
      <c r="A19" s="292" t="s">
        <v>303</v>
      </c>
      <c r="B19" s="564">
        <f t="shared" si="1"/>
        <v>299</v>
      </c>
      <c r="C19" s="564">
        <v>147</v>
      </c>
      <c r="D19" s="564">
        <v>152</v>
      </c>
      <c r="E19" s="564">
        <f t="shared" si="2"/>
        <v>252</v>
      </c>
      <c r="F19" s="564">
        <v>126</v>
      </c>
      <c r="G19" s="564">
        <v>126</v>
      </c>
      <c r="H19" s="564">
        <f t="shared" si="3"/>
        <v>121</v>
      </c>
      <c r="I19" s="564">
        <v>61</v>
      </c>
      <c r="J19" s="564">
        <v>60</v>
      </c>
      <c r="K19" s="564">
        <f t="shared" si="4"/>
        <v>120</v>
      </c>
      <c r="L19" s="564">
        <v>54</v>
      </c>
      <c r="M19" s="564">
        <v>66</v>
      </c>
      <c r="N19" s="564">
        <f t="shared" si="5"/>
        <v>31</v>
      </c>
      <c r="O19" s="564">
        <v>16</v>
      </c>
      <c r="P19" s="564">
        <v>15</v>
      </c>
      <c r="Q19" s="564">
        <f t="shared" si="6"/>
        <v>34</v>
      </c>
      <c r="R19" s="564">
        <v>20</v>
      </c>
      <c r="S19" s="564">
        <v>14</v>
      </c>
      <c r="T19" s="564">
        <f t="shared" si="7"/>
        <v>147</v>
      </c>
      <c r="U19" s="564">
        <v>70</v>
      </c>
      <c r="V19" s="564">
        <v>77</v>
      </c>
      <c r="W19" s="564">
        <f t="shared" si="8"/>
        <v>98</v>
      </c>
      <c r="X19" s="564">
        <v>52</v>
      </c>
      <c r="Y19" s="564">
        <v>46</v>
      </c>
      <c r="Z19" s="564">
        <f t="shared" si="9"/>
        <v>47</v>
      </c>
      <c r="AA19" s="564">
        <v>21</v>
      </c>
      <c r="AB19" s="419">
        <v>26</v>
      </c>
      <c r="AC19" s="565" t="s">
        <v>34</v>
      </c>
    </row>
    <row r="20" spans="1:29" s="414" customFormat="1" ht="30.95" customHeight="1">
      <c r="A20" s="292" t="s">
        <v>304</v>
      </c>
      <c r="B20" s="564">
        <f t="shared" si="1"/>
        <v>212</v>
      </c>
      <c r="C20" s="564">
        <v>114</v>
      </c>
      <c r="D20" s="564">
        <v>98</v>
      </c>
      <c r="E20" s="564">
        <f t="shared" si="2"/>
        <v>221</v>
      </c>
      <c r="F20" s="564">
        <v>122</v>
      </c>
      <c r="G20" s="564">
        <v>99</v>
      </c>
      <c r="H20" s="564">
        <f t="shared" si="3"/>
        <v>48</v>
      </c>
      <c r="I20" s="564">
        <v>29</v>
      </c>
      <c r="J20" s="564">
        <v>19</v>
      </c>
      <c r="K20" s="564">
        <f t="shared" si="4"/>
        <v>74</v>
      </c>
      <c r="L20" s="564">
        <v>40</v>
      </c>
      <c r="M20" s="564">
        <v>34</v>
      </c>
      <c r="N20" s="564">
        <f t="shared" si="5"/>
        <v>27</v>
      </c>
      <c r="O20" s="564">
        <v>13</v>
      </c>
      <c r="P20" s="564">
        <v>14</v>
      </c>
      <c r="Q20" s="564">
        <f t="shared" si="6"/>
        <v>30</v>
      </c>
      <c r="R20" s="564">
        <v>20</v>
      </c>
      <c r="S20" s="564">
        <v>10</v>
      </c>
      <c r="T20" s="564">
        <f t="shared" si="7"/>
        <v>137</v>
      </c>
      <c r="U20" s="564">
        <v>72</v>
      </c>
      <c r="V20" s="564">
        <v>65</v>
      </c>
      <c r="W20" s="564">
        <f t="shared" si="8"/>
        <v>117</v>
      </c>
      <c r="X20" s="564">
        <v>62</v>
      </c>
      <c r="Y20" s="564">
        <v>55</v>
      </c>
      <c r="Z20" s="564">
        <f t="shared" si="9"/>
        <v>-9</v>
      </c>
      <c r="AA20" s="564">
        <v>-8</v>
      </c>
      <c r="AB20" s="419">
        <v>-1</v>
      </c>
      <c r="AC20" s="565" t="s">
        <v>35</v>
      </c>
    </row>
    <row r="21" spans="1:29" s="414" customFormat="1" ht="30.95" customHeight="1">
      <c r="A21" s="292" t="s">
        <v>305</v>
      </c>
      <c r="B21" s="564">
        <f t="shared" si="1"/>
        <v>196</v>
      </c>
      <c r="C21" s="564">
        <v>99</v>
      </c>
      <c r="D21" s="564">
        <v>97</v>
      </c>
      <c r="E21" s="564">
        <f t="shared" si="2"/>
        <v>195</v>
      </c>
      <c r="F21" s="564">
        <v>107</v>
      </c>
      <c r="G21" s="564">
        <v>88</v>
      </c>
      <c r="H21" s="564">
        <f t="shared" si="3"/>
        <v>73</v>
      </c>
      <c r="I21" s="564">
        <v>39</v>
      </c>
      <c r="J21" s="564">
        <v>34</v>
      </c>
      <c r="K21" s="564">
        <f t="shared" si="4"/>
        <v>81</v>
      </c>
      <c r="L21" s="564">
        <v>44</v>
      </c>
      <c r="M21" s="564">
        <v>37</v>
      </c>
      <c r="N21" s="564">
        <f t="shared" si="5"/>
        <v>36</v>
      </c>
      <c r="O21" s="564">
        <v>16</v>
      </c>
      <c r="P21" s="564">
        <v>20</v>
      </c>
      <c r="Q21" s="564">
        <f t="shared" si="6"/>
        <v>35</v>
      </c>
      <c r="R21" s="564">
        <v>14</v>
      </c>
      <c r="S21" s="564">
        <v>21</v>
      </c>
      <c r="T21" s="564">
        <f t="shared" si="7"/>
        <v>87</v>
      </c>
      <c r="U21" s="564">
        <v>44</v>
      </c>
      <c r="V21" s="564">
        <v>43</v>
      </c>
      <c r="W21" s="564">
        <f t="shared" si="8"/>
        <v>79</v>
      </c>
      <c r="X21" s="564">
        <v>49</v>
      </c>
      <c r="Y21" s="564">
        <v>30</v>
      </c>
      <c r="Z21" s="564">
        <f t="shared" si="9"/>
        <v>1</v>
      </c>
      <c r="AA21" s="564">
        <v>-8</v>
      </c>
      <c r="AB21" s="419">
        <v>9</v>
      </c>
      <c r="AC21" s="565" t="s">
        <v>36</v>
      </c>
    </row>
    <row r="22" spans="1:29" s="414" customFormat="1" ht="30.95" customHeight="1">
      <c r="A22" s="292" t="s">
        <v>306</v>
      </c>
      <c r="B22" s="564">
        <f t="shared" si="1"/>
        <v>161</v>
      </c>
      <c r="C22" s="564">
        <v>87</v>
      </c>
      <c r="D22" s="564">
        <v>74</v>
      </c>
      <c r="E22" s="564">
        <f t="shared" si="2"/>
        <v>165</v>
      </c>
      <c r="F22" s="564">
        <v>93</v>
      </c>
      <c r="G22" s="564">
        <v>72</v>
      </c>
      <c r="H22" s="564">
        <f t="shared" si="3"/>
        <v>46</v>
      </c>
      <c r="I22" s="564">
        <v>25</v>
      </c>
      <c r="J22" s="564">
        <v>21</v>
      </c>
      <c r="K22" s="564">
        <f t="shared" si="4"/>
        <v>50</v>
      </c>
      <c r="L22" s="564">
        <v>26</v>
      </c>
      <c r="M22" s="564">
        <v>24</v>
      </c>
      <c r="N22" s="564">
        <f t="shared" si="5"/>
        <v>28</v>
      </c>
      <c r="O22" s="564">
        <v>15</v>
      </c>
      <c r="P22" s="564">
        <v>13</v>
      </c>
      <c r="Q22" s="564">
        <f t="shared" si="6"/>
        <v>34</v>
      </c>
      <c r="R22" s="564">
        <v>21</v>
      </c>
      <c r="S22" s="564">
        <v>13</v>
      </c>
      <c r="T22" s="564">
        <f t="shared" si="7"/>
        <v>87</v>
      </c>
      <c r="U22" s="564">
        <v>47</v>
      </c>
      <c r="V22" s="564">
        <v>40</v>
      </c>
      <c r="W22" s="564">
        <f t="shared" si="8"/>
        <v>81</v>
      </c>
      <c r="X22" s="564">
        <v>46</v>
      </c>
      <c r="Y22" s="564">
        <v>35</v>
      </c>
      <c r="Z22" s="564">
        <f t="shared" si="9"/>
        <v>-4</v>
      </c>
      <c r="AA22" s="564">
        <v>-6</v>
      </c>
      <c r="AB22" s="419">
        <v>2</v>
      </c>
      <c r="AC22" s="566" t="s">
        <v>307</v>
      </c>
    </row>
    <row r="23" spans="1:29" s="414" customFormat="1" ht="30.95" customHeight="1">
      <c r="A23" s="292" t="s">
        <v>308</v>
      </c>
      <c r="B23" s="564">
        <f t="shared" si="1"/>
        <v>229</v>
      </c>
      <c r="C23" s="564">
        <v>125</v>
      </c>
      <c r="D23" s="564">
        <v>104</v>
      </c>
      <c r="E23" s="564">
        <f t="shared" si="2"/>
        <v>266</v>
      </c>
      <c r="F23" s="564">
        <v>140</v>
      </c>
      <c r="G23" s="564">
        <v>126</v>
      </c>
      <c r="H23" s="564">
        <f t="shared" si="3"/>
        <v>45</v>
      </c>
      <c r="I23" s="564">
        <v>26</v>
      </c>
      <c r="J23" s="564">
        <v>19</v>
      </c>
      <c r="K23" s="564">
        <f t="shared" si="4"/>
        <v>77</v>
      </c>
      <c r="L23" s="564">
        <v>43</v>
      </c>
      <c r="M23" s="564">
        <v>34</v>
      </c>
      <c r="N23" s="564">
        <f t="shared" si="5"/>
        <v>29</v>
      </c>
      <c r="O23" s="564">
        <v>15</v>
      </c>
      <c r="P23" s="564">
        <v>14</v>
      </c>
      <c r="Q23" s="564">
        <f t="shared" si="6"/>
        <v>50</v>
      </c>
      <c r="R23" s="564">
        <v>24</v>
      </c>
      <c r="S23" s="564">
        <v>26</v>
      </c>
      <c r="T23" s="564">
        <f t="shared" si="7"/>
        <v>155</v>
      </c>
      <c r="U23" s="564">
        <v>84</v>
      </c>
      <c r="V23" s="564">
        <v>71</v>
      </c>
      <c r="W23" s="564">
        <f t="shared" si="8"/>
        <v>139</v>
      </c>
      <c r="X23" s="564">
        <v>73</v>
      </c>
      <c r="Y23" s="564">
        <v>66</v>
      </c>
      <c r="Z23" s="564">
        <f t="shared" si="9"/>
        <v>-37</v>
      </c>
      <c r="AA23" s="564">
        <v>-15</v>
      </c>
      <c r="AB23" s="419">
        <v>-22</v>
      </c>
      <c r="AC23" s="565" t="s">
        <v>38</v>
      </c>
    </row>
    <row r="24" spans="1:29" s="414" customFormat="1" ht="30.95" customHeight="1">
      <c r="A24" s="292" t="s">
        <v>309</v>
      </c>
      <c r="B24" s="564">
        <f t="shared" si="1"/>
        <v>302</v>
      </c>
      <c r="C24" s="564">
        <v>163</v>
      </c>
      <c r="D24" s="564">
        <v>139</v>
      </c>
      <c r="E24" s="564">
        <f t="shared" si="2"/>
        <v>349</v>
      </c>
      <c r="F24" s="564">
        <v>175</v>
      </c>
      <c r="G24" s="564">
        <v>174</v>
      </c>
      <c r="H24" s="564">
        <f t="shared" si="3"/>
        <v>67</v>
      </c>
      <c r="I24" s="564">
        <v>36</v>
      </c>
      <c r="J24" s="564">
        <v>31</v>
      </c>
      <c r="K24" s="564">
        <f t="shared" si="4"/>
        <v>116</v>
      </c>
      <c r="L24" s="564">
        <v>61</v>
      </c>
      <c r="M24" s="564">
        <v>55</v>
      </c>
      <c r="N24" s="564">
        <f t="shared" si="5"/>
        <v>78</v>
      </c>
      <c r="O24" s="564">
        <v>44</v>
      </c>
      <c r="P24" s="564">
        <v>34</v>
      </c>
      <c r="Q24" s="564">
        <f t="shared" si="6"/>
        <v>72</v>
      </c>
      <c r="R24" s="564">
        <v>33</v>
      </c>
      <c r="S24" s="564">
        <v>39</v>
      </c>
      <c r="T24" s="564">
        <f t="shared" si="7"/>
        <v>157</v>
      </c>
      <c r="U24" s="564">
        <v>83</v>
      </c>
      <c r="V24" s="564">
        <v>74</v>
      </c>
      <c r="W24" s="564">
        <f t="shared" si="8"/>
        <v>161</v>
      </c>
      <c r="X24" s="564">
        <v>81</v>
      </c>
      <c r="Y24" s="564">
        <v>80</v>
      </c>
      <c r="Z24" s="564">
        <f t="shared" si="9"/>
        <v>-47</v>
      </c>
      <c r="AA24" s="564">
        <v>-12</v>
      </c>
      <c r="AB24" s="419">
        <v>-35</v>
      </c>
      <c r="AC24" s="565" t="s">
        <v>310</v>
      </c>
    </row>
    <row r="25" spans="1:29" s="414" customFormat="1" ht="39.75" customHeight="1" thickBot="1">
      <c r="A25" s="294" t="s">
        <v>311</v>
      </c>
      <c r="B25" s="567">
        <f t="shared" si="1"/>
        <v>329</v>
      </c>
      <c r="C25" s="567">
        <v>181</v>
      </c>
      <c r="D25" s="567">
        <v>148</v>
      </c>
      <c r="E25" s="567">
        <f t="shared" si="2"/>
        <v>402</v>
      </c>
      <c r="F25" s="567">
        <v>213</v>
      </c>
      <c r="G25" s="567">
        <v>189</v>
      </c>
      <c r="H25" s="567">
        <f t="shared" si="3"/>
        <v>141</v>
      </c>
      <c r="I25" s="567">
        <v>77</v>
      </c>
      <c r="J25" s="567">
        <v>64</v>
      </c>
      <c r="K25" s="567">
        <f t="shared" si="4"/>
        <v>197</v>
      </c>
      <c r="L25" s="567">
        <v>99</v>
      </c>
      <c r="M25" s="567">
        <v>98</v>
      </c>
      <c r="N25" s="567">
        <f t="shared" si="5"/>
        <v>62</v>
      </c>
      <c r="O25" s="567">
        <v>34</v>
      </c>
      <c r="P25" s="567">
        <v>28</v>
      </c>
      <c r="Q25" s="567">
        <f t="shared" si="6"/>
        <v>59</v>
      </c>
      <c r="R25" s="567">
        <v>35</v>
      </c>
      <c r="S25" s="567">
        <v>24</v>
      </c>
      <c r="T25" s="567">
        <f t="shared" si="7"/>
        <v>126</v>
      </c>
      <c r="U25" s="567">
        <v>70</v>
      </c>
      <c r="V25" s="567">
        <v>56</v>
      </c>
      <c r="W25" s="567">
        <f t="shared" si="8"/>
        <v>146</v>
      </c>
      <c r="X25" s="567">
        <v>79</v>
      </c>
      <c r="Y25" s="567">
        <v>67</v>
      </c>
      <c r="Z25" s="567">
        <f t="shared" si="9"/>
        <v>-73</v>
      </c>
      <c r="AA25" s="567">
        <v>-32</v>
      </c>
      <c r="AB25" s="513">
        <v>-41</v>
      </c>
      <c r="AC25" s="568" t="s">
        <v>312</v>
      </c>
    </row>
    <row r="26" spans="1:29" s="414" customFormat="1" ht="54" customHeight="1">
      <c r="A26" s="1152" t="s">
        <v>313</v>
      </c>
      <c r="B26" s="1153"/>
      <c r="C26" s="1153"/>
      <c r="D26" s="1153"/>
      <c r="E26" s="1153"/>
      <c r="F26" s="1153"/>
      <c r="G26" s="1153"/>
      <c r="H26" s="1153"/>
      <c r="I26" s="1153"/>
      <c r="J26" s="1153"/>
      <c r="K26" s="1153"/>
      <c r="L26" s="1153"/>
      <c r="M26" s="1153"/>
      <c r="N26" s="1003"/>
      <c r="O26" s="1003"/>
      <c r="P26" s="1004"/>
      <c r="Q26" s="1004"/>
      <c r="R26" s="1004"/>
      <c r="S26" s="1004"/>
      <c r="T26" s="1004"/>
      <c r="U26" s="1004"/>
      <c r="V26" s="1004"/>
      <c r="W26" s="1154" t="s">
        <v>893</v>
      </c>
      <c r="X26" s="1155"/>
      <c r="Y26" s="1155"/>
      <c r="Z26" s="1155"/>
      <c r="AA26" s="1155"/>
      <c r="AB26" s="1155"/>
      <c r="AC26" s="1155"/>
    </row>
    <row r="27" spans="1:29" s="414" customFormat="1" ht="28.5" customHeight="1">
      <c r="A27" s="569"/>
      <c r="B27" s="570"/>
      <c r="C27" s="570"/>
      <c r="D27" s="571"/>
      <c r="E27" s="570"/>
      <c r="F27" s="570"/>
      <c r="G27" s="572"/>
      <c r="H27" s="573"/>
      <c r="I27" s="573"/>
      <c r="J27" s="573"/>
      <c r="K27" s="573"/>
      <c r="L27" s="573"/>
      <c r="M27" s="572"/>
      <c r="N27" s="569"/>
      <c r="O27" s="569"/>
      <c r="P27" s="572"/>
      <c r="Q27" s="569"/>
      <c r="R27" s="569"/>
      <c r="S27" s="572"/>
      <c r="T27" s="569"/>
      <c r="U27" s="569"/>
      <c r="V27" s="572"/>
      <c r="W27" s="569"/>
      <c r="X27" s="569"/>
      <c r="Y27" s="572"/>
      <c r="Z27" s="574"/>
      <c r="AA27" s="574"/>
      <c r="AB27" s="572"/>
      <c r="AC27" s="575"/>
    </row>
    <row r="28" spans="1:29" s="414" customFormat="1" ht="28.5" customHeight="1">
      <c r="A28" s="569"/>
      <c r="B28" s="570"/>
      <c r="C28" s="570"/>
      <c r="D28" s="571"/>
      <c r="E28" s="570"/>
      <c r="F28" s="570"/>
      <c r="G28" s="572"/>
      <c r="H28" s="573"/>
      <c r="I28" s="573"/>
      <c r="J28" s="573"/>
      <c r="K28" s="573"/>
      <c r="L28" s="573"/>
      <c r="M28" s="572"/>
      <c r="N28" s="569"/>
      <c r="O28" s="569"/>
      <c r="P28" s="572"/>
      <c r="Q28" s="569"/>
      <c r="R28" s="569"/>
      <c r="S28" s="572"/>
      <c r="T28" s="569"/>
      <c r="U28" s="569"/>
      <c r="V28" s="572"/>
      <c r="W28" s="569"/>
      <c r="X28" s="569"/>
      <c r="Y28" s="572"/>
      <c r="Z28" s="574"/>
      <c r="AA28" s="574"/>
      <c r="AB28" s="572"/>
      <c r="AC28" s="575"/>
    </row>
    <row r="29" spans="1:29" s="414" customFormat="1" ht="28.5" customHeight="1">
      <c r="A29" s="569"/>
      <c r="B29" s="570"/>
      <c r="C29" s="570"/>
      <c r="D29" s="571"/>
      <c r="E29" s="570"/>
      <c r="F29" s="570"/>
      <c r="G29" s="572"/>
      <c r="H29" s="573"/>
      <c r="I29" s="573"/>
      <c r="J29" s="573"/>
      <c r="K29" s="573"/>
      <c r="L29" s="573"/>
      <c r="M29" s="572"/>
      <c r="N29" s="569"/>
      <c r="O29" s="569"/>
      <c r="P29" s="572"/>
      <c r="Q29" s="569"/>
      <c r="R29" s="569"/>
      <c r="S29" s="572"/>
      <c r="T29" s="569"/>
      <c r="U29" s="569"/>
      <c r="V29" s="572"/>
      <c r="W29" s="569"/>
      <c r="X29" s="569"/>
      <c r="Y29" s="572"/>
      <c r="Z29" s="574"/>
      <c r="AA29" s="574"/>
      <c r="AB29" s="572"/>
      <c r="AC29" s="575"/>
    </row>
    <row r="30" spans="1:29" s="414" customFormat="1" ht="28.5" customHeight="1">
      <c r="A30" s="569"/>
      <c r="B30" s="570"/>
      <c r="C30" s="570"/>
      <c r="D30" s="571"/>
      <c r="E30" s="576"/>
      <c r="F30" s="576"/>
      <c r="G30" s="572"/>
      <c r="H30" s="573"/>
      <c r="I30" s="573"/>
      <c r="J30" s="573"/>
      <c r="K30" s="573"/>
      <c r="L30" s="573"/>
      <c r="M30" s="572"/>
      <c r="N30" s="569"/>
      <c r="O30" s="569"/>
      <c r="P30" s="572"/>
      <c r="Q30" s="569"/>
      <c r="R30" s="569"/>
      <c r="S30" s="572"/>
      <c r="T30" s="569"/>
      <c r="U30" s="569"/>
      <c r="V30" s="572"/>
      <c r="W30" s="569"/>
      <c r="X30" s="569"/>
      <c r="Y30" s="572"/>
      <c r="Z30" s="574"/>
      <c r="AA30" s="574"/>
      <c r="AB30" s="572"/>
      <c r="AC30" s="575"/>
    </row>
    <row r="31" spans="1:29" s="414" customFormat="1" ht="28.5" customHeight="1">
      <c r="A31" s="569"/>
      <c r="B31" s="570"/>
      <c r="C31" s="570"/>
      <c r="D31" s="571"/>
      <c r="E31" s="576"/>
      <c r="F31" s="576"/>
      <c r="G31" s="572"/>
      <c r="H31" s="573"/>
      <c r="I31" s="573"/>
      <c r="J31" s="573"/>
      <c r="K31" s="573"/>
      <c r="L31" s="573"/>
      <c r="M31" s="572"/>
      <c r="N31" s="569"/>
      <c r="O31" s="569"/>
      <c r="P31" s="572"/>
      <c r="Q31" s="569"/>
      <c r="R31" s="569"/>
      <c r="S31" s="572"/>
      <c r="T31" s="569"/>
      <c r="U31" s="569"/>
      <c r="V31" s="572"/>
      <c r="W31" s="569"/>
      <c r="X31" s="569"/>
      <c r="Y31" s="572"/>
      <c r="Z31" s="574"/>
      <c r="AA31" s="574"/>
      <c r="AB31" s="572"/>
      <c r="AC31" s="575"/>
    </row>
    <row r="32" spans="1:29" ht="28.5" customHeight="1"/>
  </sheetData>
  <mergeCells count="17">
    <mergeCell ref="H6:J6"/>
    <mergeCell ref="K6:M6"/>
    <mergeCell ref="B7:B8"/>
    <mergeCell ref="A26:M26"/>
    <mergeCell ref="W26:AC26"/>
    <mergeCell ref="A2:M2"/>
    <mergeCell ref="N2:AC2"/>
    <mergeCell ref="AB4:AC4"/>
    <mergeCell ref="A5:A8"/>
    <mergeCell ref="B5:G5"/>
    <mergeCell ref="H5:M5"/>
    <mergeCell ref="N5:S5"/>
    <mergeCell ref="T5:Y5"/>
    <mergeCell ref="Z5:AB6"/>
    <mergeCell ref="AC5:AC8"/>
    <mergeCell ref="B6:D6"/>
    <mergeCell ref="E6:G6"/>
  </mergeCells>
  <phoneticPr fontId="5" type="noConversion"/>
  <printOptions horizontalCentered="1" gridLinesSet="0"/>
  <pageMargins left="0.32" right="0.37" top="0.78740157480314965" bottom="0.39370078740157483" header="0.43" footer="0"/>
  <pageSetup paperSize="9" scale="64" fitToWidth="2" orientation="landscape" r:id="rId1"/>
  <headerFooter alignWithMargins="0"/>
  <colBreaks count="1" manualBreakCount="1">
    <brk id="13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543"/>
  <sheetViews>
    <sheetView showGridLines="0" view="pageBreakPreview" zoomScaleNormal="100" zoomScaleSheetLayoutView="100" workbookViewId="0">
      <selection activeCell="P221" sqref="P221"/>
    </sheetView>
  </sheetViews>
  <sheetFormatPr defaultRowHeight="15.75"/>
  <cols>
    <col min="1" max="1" width="6.75" style="748" customWidth="1"/>
    <col min="2" max="2" width="8.5" style="749" bestFit="1" customWidth="1"/>
    <col min="3" max="3" width="8.5" style="750" bestFit="1" customWidth="1"/>
    <col min="4" max="4" width="8.5" style="748" bestFit="1" customWidth="1"/>
    <col min="5" max="5" width="8.5" style="708" bestFit="1" customWidth="1"/>
    <col min="6" max="6" width="13.625" style="60" customWidth="1"/>
    <col min="7" max="7" width="6.75" style="748" bestFit="1" customWidth="1"/>
    <col min="8" max="8" width="8.5" style="60" bestFit="1" customWidth="1"/>
    <col min="9" max="9" width="8.625" style="60" bestFit="1" customWidth="1"/>
    <col min="10" max="10" width="8.5" style="60" bestFit="1" customWidth="1"/>
    <col min="11" max="11" width="7.625" style="60" customWidth="1"/>
    <col min="12" max="12" width="13.75" style="60" customWidth="1"/>
    <col min="13" max="13" width="4.375" style="60" hidden="1" customWidth="1"/>
    <col min="14" max="16384" width="9" style="60"/>
  </cols>
  <sheetData>
    <row r="1" spans="1:13" s="8" customFormat="1" ht="20.25" customHeight="1">
      <c r="A1" s="704"/>
      <c r="B1" s="705"/>
      <c r="C1" s="706"/>
      <c r="D1" s="707"/>
      <c r="E1" s="708"/>
    </row>
    <row r="2" spans="1:13" s="7" customFormat="1" ht="20.25">
      <c r="A2" s="1206" t="s">
        <v>429</v>
      </c>
      <c r="B2" s="1206"/>
      <c r="C2" s="1206"/>
      <c r="D2" s="1206"/>
      <c r="E2" s="1206"/>
      <c r="F2" s="1206"/>
      <c r="G2" s="1206"/>
      <c r="H2" s="1206"/>
      <c r="I2" s="1206"/>
      <c r="J2" s="1206"/>
      <c r="K2" s="1206"/>
      <c r="L2" s="1206"/>
    </row>
    <row r="3" spans="1:13" s="7" customFormat="1" ht="23.25" customHeight="1">
      <c r="A3" s="1185"/>
      <c r="B3" s="1185"/>
      <c r="C3" s="1185"/>
      <c r="D3" s="1185"/>
      <c r="E3" s="1185"/>
      <c r="F3" s="1185"/>
      <c r="G3" s="1185"/>
      <c r="H3" s="1185"/>
      <c r="I3" s="1185"/>
      <c r="J3" s="1185"/>
      <c r="K3" s="1185"/>
      <c r="L3" s="1185"/>
    </row>
    <row r="4" spans="1:13" s="221" customFormat="1" ht="17.25" customHeight="1" thickBot="1">
      <c r="A4" s="709" t="s">
        <v>898</v>
      </c>
      <c r="B4" s="710"/>
      <c r="C4" s="711"/>
      <c r="D4" s="414"/>
      <c r="G4" s="712"/>
      <c r="H4" s="710"/>
      <c r="I4" s="711"/>
      <c r="J4" s="712"/>
      <c r="K4" s="713"/>
      <c r="L4" s="414"/>
      <c r="M4" s="714"/>
    </row>
    <row r="5" spans="1:13" s="715" customFormat="1" ht="27" customHeight="1">
      <c r="A5" s="1186" t="s">
        <v>430</v>
      </c>
      <c r="B5" s="1189" t="s">
        <v>431</v>
      </c>
      <c r="C5" s="1219" t="s">
        <v>432</v>
      </c>
      <c r="D5" s="1220"/>
      <c r="E5" s="1221"/>
      <c r="F5" s="1195" t="s">
        <v>433</v>
      </c>
      <c r="G5" s="1198" t="s">
        <v>434</v>
      </c>
      <c r="H5" s="1189" t="s">
        <v>435</v>
      </c>
      <c r="I5" s="1219" t="s">
        <v>436</v>
      </c>
      <c r="J5" s="1220"/>
      <c r="K5" s="1221"/>
      <c r="L5" s="1195" t="s">
        <v>437</v>
      </c>
      <c r="M5" s="714"/>
    </row>
    <row r="6" spans="1:13" s="715" customFormat="1" ht="18.75" customHeight="1">
      <c r="A6" s="1187"/>
      <c r="B6" s="1190"/>
      <c r="C6" s="716" t="s">
        <v>438</v>
      </c>
      <c r="D6" s="717" t="s">
        <v>439</v>
      </c>
      <c r="E6" s="716" t="s">
        <v>440</v>
      </c>
      <c r="F6" s="1196"/>
      <c r="G6" s="1199"/>
      <c r="H6" s="1190"/>
      <c r="I6" s="716" t="s">
        <v>438</v>
      </c>
      <c r="J6" s="717" t="s">
        <v>439</v>
      </c>
      <c r="K6" s="716" t="s">
        <v>440</v>
      </c>
      <c r="L6" s="1196"/>
      <c r="M6" s="714"/>
    </row>
    <row r="7" spans="1:13" s="715" customFormat="1" ht="18.75" customHeight="1">
      <c r="A7" s="1188"/>
      <c r="B7" s="1191"/>
      <c r="C7" s="718" t="s">
        <v>441</v>
      </c>
      <c r="D7" s="719" t="s">
        <v>442</v>
      </c>
      <c r="E7" s="718" t="s">
        <v>443</v>
      </c>
      <c r="F7" s="1197"/>
      <c r="G7" s="1199"/>
      <c r="H7" s="1190"/>
      <c r="I7" s="720" t="s">
        <v>441</v>
      </c>
      <c r="J7" s="721" t="s">
        <v>442</v>
      </c>
      <c r="K7" s="720" t="s">
        <v>443</v>
      </c>
      <c r="L7" s="1197"/>
      <c r="M7" s="714"/>
    </row>
    <row r="8" spans="1:13" s="728" customFormat="1" ht="18" customHeight="1">
      <c r="A8" s="722" t="s">
        <v>444</v>
      </c>
      <c r="B8" s="723">
        <f>SUM(B9,H22,B74,B94,H93,B137,H142,B178,H176,B216,H213)</f>
        <v>44833</v>
      </c>
      <c r="C8" s="724">
        <f t="shared" ref="C8:E8" si="0">SUM(C9,I22,C74,C94,I93,C137,I142,C178,I176,C216,I213)</f>
        <v>101570</v>
      </c>
      <c r="D8" s="724">
        <f t="shared" si="0"/>
        <v>50530</v>
      </c>
      <c r="E8" s="725">
        <f t="shared" si="0"/>
        <v>51040</v>
      </c>
      <c r="F8" s="726" t="s">
        <v>445</v>
      </c>
      <c r="G8" s="965" t="s">
        <v>888</v>
      </c>
      <c r="H8" s="966">
        <v>302</v>
      </c>
      <c r="I8" s="966">
        <v>482</v>
      </c>
      <c r="J8" s="966">
        <v>273</v>
      </c>
      <c r="K8" s="967">
        <v>209</v>
      </c>
      <c r="L8" s="727"/>
      <c r="M8" s="714"/>
    </row>
    <row r="9" spans="1:13" s="733" customFormat="1" ht="18" customHeight="1">
      <c r="A9" s="729" t="s">
        <v>446</v>
      </c>
      <c r="B9" s="730">
        <f>SUM(B10:B43,H8:H21)</f>
        <v>17137</v>
      </c>
      <c r="C9" s="731">
        <f>SUM(C10:C43,I8:I21)</f>
        <v>39718</v>
      </c>
      <c r="D9" s="731">
        <f>SUM(D10:D43,J8:J21)</f>
        <v>19682</v>
      </c>
      <c r="E9" s="732">
        <f>SUM(E10:E43,K8:K21)</f>
        <v>20036</v>
      </c>
      <c r="F9" s="726" t="s">
        <v>447</v>
      </c>
      <c r="G9" s="968" t="s">
        <v>448</v>
      </c>
      <c r="H9" s="969">
        <v>48</v>
      </c>
      <c r="I9" s="969">
        <v>100</v>
      </c>
      <c r="J9" s="969">
        <v>54</v>
      </c>
      <c r="K9" s="970">
        <v>46</v>
      </c>
      <c r="L9" s="727"/>
      <c r="M9" s="714"/>
    </row>
    <row r="10" spans="1:13" s="221" customFormat="1" ht="18" customHeight="1">
      <c r="A10" s="971" t="s">
        <v>449</v>
      </c>
      <c r="B10" s="972">
        <v>180</v>
      </c>
      <c r="C10" s="969">
        <v>358</v>
      </c>
      <c r="D10" s="969">
        <v>178</v>
      </c>
      <c r="E10" s="970">
        <v>180</v>
      </c>
      <c r="F10" s="414"/>
      <c r="G10" s="968" t="s">
        <v>450</v>
      </c>
      <c r="H10" s="969">
        <v>48</v>
      </c>
      <c r="I10" s="969">
        <v>90</v>
      </c>
      <c r="J10" s="969">
        <v>44</v>
      </c>
      <c r="K10" s="970">
        <v>46</v>
      </c>
      <c r="L10" s="414"/>
      <c r="M10" s="714"/>
    </row>
    <row r="11" spans="1:13" s="221" customFormat="1" ht="18" customHeight="1">
      <c r="A11" s="971" t="s">
        <v>451</v>
      </c>
      <c r="B11" s="972">
        <v>486</v>
      </c>
      <c r="C11" s="969">
        <v>970</v>
      </c>
      <c r="D11" s="969">
        <v>480</v>
      </c>
      <c r="E11" s="970">
        <v>490</v>
      </c>
      <c r="F11" s="414"/>
      <c r="G11" s="968" t="s">
        <v>452</v>
      </c>
      <c r="H11" s="969">
        <v>70</v>
      </c>
      <c r="I11" s="969">
        <v>165</v>
      </c>
      <c r="J11" s="969">
        <v>79</v>
      </c>
      <c r="K11" s="970">
        <v>86</v>
      </c>
      <c r="L11" s="414"/>
      <c r="M11" s="714"/>
    </row>
    <row r="12" spans="1:13" s="221" customFormat="1" ht="18" customHeight="1">
      <c r="A12" s="971" t="s">
        <v>453</v>
      </c>
      <c r="B12" s="972">
        <v>148</v>
      </c>
      <c r="C12" s="969">
        <v>274</v>
      </c>
      <c r="D12" s="969">
        <v>145</v>
      </c>
      <c r="E12" s="970">
        <v>129</v>
      </c>
      <c r="F12" s="414"/>
      <c r="G12" s="968" t="s">
        <v>454</v>
      </c>
      <c r="H12" s="969">
        <v>51</v>
      </c>
      <c r="I12" s="969">
        <v>118</v>
      </c>
      <c r="J12" s="969">
        <v>57</v>
      </c>
      <c r="K12" s="970">
        <v>61</v>
      </c>
      <c r="L12" s="414"/>
      <c r="M12" s="714"/>
    </row>
    <row r="13" spans="1:13" s="221" customFormat="1" ht="18" customHeight="1">
      <c r="A13" s="971" t="s">
        <v>455</v>
      </c>
      <c r="B13" s="972">
        <v>264</v>
      </c>
      <c r="C13" s="969">
        <v>598</v>
      </c>
      <c r="D13" s="969">
        <v>287</v>
      </c>
      <c r="E13" s="970">
        <v>311</v>
      </c>
      <c r="F13" s="414"/>
      <c r="G13" s="968" t="s">
        <v>456</v>
      </c>
      <c r="H13" s="969">
        <v>404</v>
      </c>
      <c r="I13" s="969">
        <v>867</v>
      </c>
      <c r="J13" s="969">
        <v>427</v>
      </c>
      <c r="K13" s="970">
        <v>440</v>
      </c>
      <c r="L13" s="414"/>
      <c r="M13" s="714"/>
    </row>
    <row r="14" spans="1:13" s="221" customFormat="1" ht="18" customHeight="1">
      <c r="A14" s="971" t="s">
        <v>457</v>
      </c>
      <c r="B14" s="972">
        <v>535</v>
      </c>
      <c r="C14" s="969">
        <v>1541</v>
      </c>
      <c r="D14" s="969">
        <v>738</v>
      </c>
      <c r="E14" s="970">
        <v>803</v>
      </c>
      <c r="F14" s="414"/>
      <c r="G14" s="968" t="s">
        <v>458</v>
      </c>
      <c r="H14" s="969">
        <v>310</v>
      </c>
      <c r="I14" s="969">
        <v>584</v>
      </c>
      <c r="J14" s="969">
        <v>293</v>
      </c>
      <c r="K14" s="970">
        <v>291</v>
      </c>
      <c r="L14" s="414"/>
      <c r="M14" s="714"/>
    </row>
    <row r="15" spans="1:13" s="221" customFormat="1" ht="18" customHeight="1">
      <c r="A15" s="971" t="s">
        <v>459</v>
      </c>
      <c r="B15" s="972">
        <v>242</v>
      </c>
      <c r="C15" s="969">
        <v>477</v>
      </c>
      <c r="D15" s="969">
        <v>243</v>
      </c>
      <c r="E15" s="970">
        <v>234</v>
      </c>
      <c r="F15" s="414"/>
      <c r="G15" s="968" t="s">
        <v>460</v>
      </c>
      <c r="H15" s="969">
        <v>130</v>
      </c>
      <c r="I15" s="969">
        <v>255</v>
      </c>
      <c r="J15" s="969">
        <v>127</v>
      </c>
      <c r="K15" s="970">
        <v>128</v>
      </c>
      <c r="L15" s="414"/>
      <c r="M15" s="714"/>
    </row>
    <row r="16" spans="1:13" s="221" customFormat="1" ht="18" customHeight="1">
      <c r="A16" s="971" t="s">
        <v>461</v>
      </c>
      <c r="B16" s="972">
        <v>318</v>
      </c>
      <c r="C16" s="969">
        <v>758</v>
      </c>
      <c r="D16" s="969">
        <v>373</v>
      </c>
      <c r="E16" s="970">
        <v>385</v>
      </c>
      <c r="F16" s="414"/>
      <c r="G16" s="968" t="s">
        <v>462</v>
      </c>
      <c r="H16" s="969">
        <v>86</v>
      </c>
      <c r="I16" s="969">
        <v>170</v>
      </c>
      <c r="J16" s="969">
        <v>83</v>
      </c>
      <c r="K16" s="970">
        <v>87</v>
      </c>
      <c r="L16" s="414"/>
      <c r="M16" s="714"/>
    </row>
    <row r="17" spans="1:14" s="221" customFormat="1" ht="18" customHeight="1">
      <c r="A17" s="971" t="s">
        <v>463</v>
      </c>
      <c r="B17" s="972">
        <v>454</v>
      </c>
      <c r="C17" s="969">
        <v>969</v>
      </c>
      <c r="D17" s="969">
        <v>478</v>
      </c>
      <c r="E17" s="970">
        <v>491</v>
      </c>
      <c r="F17" s="414"/>
      <c r="G17" s="968" t="s">
        <v>464</v>
      </c>
      <c r="H17" s="969">
        <v>669</v>
      </c>
      <c r="I17" s="969">
        <v>2262</v>
      </c>
      <c r="J17" s="969">
        <v>1099</v>
      </c>
      <c r="K17" s="970">
        <v>1163</v>
      </c>
      <c r="L17" s="414"/>
      <c r="M17" s="714"/>
    </row>
    <row r="18" spans="1:14" s="221" customFormat="1" ht="18" customHeight="1">
      <c r="A18" s="971" t="s">
        <v>465</v>
      </c>
      <c r="B18" s="972">
        <v>527</v>
      </c>
      <c r="C18" s="969">
        <v>872</v>
      </c>
      <c r="D18" s="969">
        <v>431</v>
      </c>
      <c r="E18" s="970">
        <v>441</v>
      </c>
      <c r="F18" s="414"/>
      <c r="G18" s="968" t="s">
        <v>466</v>
      </c>
      <c r="H18" s="969">
        <v>610</v>
      </c>
      <c r="I18" s="969">
        <v>1215</v>
      </c>
      <c r="J18" s="969">
        <v>625</v>
      </c>
      <c r="K18" s="970">
        <v>590</v>
      </c>
      <c r="L18" s="414"/>
      <c r="M18" s="714"/>
    </row>
    <row r="19" spans="1:14" s="221" customFormat="1" ht="18" customHeight="1">
      <c r="A19" s="971" t="s">
        <v>467</v>
      </c>
      <c r="B19" s="972">
        <v>815</v>
      </c>
      <c r="C19" s="969">
        <v>2030</v>
      </c>
      <c r="D19" s="969">
        <v>1013</v>
      </c>
      <c r="E19" s="970">
        <v>1017</v>
      </c>
      <c r="F19" s="414"/>
      <c r="G19" s="968" t="s">
        <v>468</v>
      </c>
      <c r="H19" s="969">
        <v>62</v>
      </c>
      <c r="I19" s="969">
        <v>126</v>
      </c>
      <c r="J19" s="969">
        <v>63</v>
      </c>
      <c r="K19" s="970">
        <v>63</v>
      </c>
      <c r="L19" s="414"/>
      <c r="M19" s="714"/>
    </row>
    <row r="20" spans="1:14" s="221" customFormat="1" ht="18" customHeight="1">
      <c r="A20" s="971" t="s">
        <v>469</v>
      </c>
      <c r="B20" s="972">
        <v>252</v>
      </c>
      <c r="C20" s="969">
        <v>588</v>
      </c>
      <c r="D20" s="969">
        <v>286</v>
      </c>
      <c r="E20" s="970">
        <v>302</v>
      </c>
      <c r="F20" s="414"/>
      <c r="G20" s="968" t="s">
        <v>470</v>
      </c>
      <c r="H20" s="969">
        <v>76</v>
      </c>
      <c r="I20" s="969">
        <v>187</v>
      </c>
      <c r="J20" s="969">
        <v>86</v>
      </c>
      <c r="K20" s="970">
        <v>101</v>
      </c>
      <c r="L20" s="414"/>
      <c r="M20" s="714"/>
    </row>
    <row r="21" spans="1:14" s="221" customFormat="1" ht="18" customHeight="1">
      <c r="A21" s="971" t="s">
        <v>471</v>
      </c>
      <c r="B21" s="972">
        <v>405</v>
      </c>
      <c r="C21" s="969">
        <v>1162</v>
      </c>
      <c r="D21" s="969">
        <v>574</v>
      </c>
      <c r="E21" s="970">
        <v>588</v>
      </c>
      <c r="F21" s="414"/>
      <c r="G21" s="968" t="s">
        <v>472</v>
      </c>
      <c r="H21" s="969">
        <v>47</v>
      </c>
      <c r="I21" s="969">
        <v>109</v>
      </c>
      <c r="J21" s="969">
        <v>57</v>
      </c>
      <c r="K21" s="970">
        <v>52</v>
      </c>
      <c r="L21" s="734"/>
      <c r="M21" s="735"/>
      <c r="N21" s="736"/>
    </row>
    <row r="22" spans="1:14" s="221" customFormat="1" ht="18" customHeight="1">
      <c r="A22" s="971" t="s">
        <v>473</v>
      </c>
      <c r="B22" s="972">
        <v>390</v>
      </c>
      <c r="C22" s="969">
        <v>1251</v>
      </c>
      <c r="D22" s="969">
        <v>580</v>
      </c>
      <c r="E22" s="970">
        <v>671</v>
      </c>
      <c r="F22" s="414"/>
      <c r="G22" s="737" t="s">
        <v>474</v>
      </c>
      <c r="H22" s="738">
        <f>SUM(H23:H43,B53:B73)</f>
        <v>4702</v>
      </c>
      <c r="I22" s="738">
        <f>SUM(I23:I43,C53:C73)</f>
        <v>9401</v>
      </c>
      <c r="J22" s="738">
        <f>SUM(J23:J43,D53:D73)</f>
        <v>4646</v>
      </c>
      <c r="K22" s="739">
        <f>SUM(K23:K43,E53:E73)</f>
        <v>4755</v>
      </c>
      <c r="L22" s="726" t="s">
        <v>475</v>
      </c>
      <c r="M22" s="735"/>
      <c r="N22" s="736"/>
    </row>
    <row r="23" spans="1:14" s="221" customFormat="1" ht="18" customHeight="1">
      <c r="A23" s="971" t="s">
        <v>476</v>
      </c>
      <c r="B23" s="972">
        <v>484</v>
      </c>
      <c r="C23" s="969">
        <v>975</v>
      </c>
      <c r="D23" s="969">
        <v>518</v>
      </c>
      <c r="E23" s="970">
        <v>457</v>
      </c>
      <c r="F23" s="414"/>
      <c r="G23" s="740" t="s">
        <v>477</v>
      </c>
      <c r="H23" s="963">
        <v>126</v>
      </c>
      <c r="I23" s="962">
        <v>250</v>
      </c>
      <c r="J23" s="963">
        <v>130</v>
      </c>
      <c r="K23" s="961">
        <v>120</v>
      </c>
      <c r="L23" s="414"/>
      <c r="M23" s="714"/>
    </row>
    <row r="24" spans="1:14" s="221" customFormat="1" ht="18" customHeight="1">
      <c r="A24" s="971" t="s">
        <v>478</v>
      </c>
      <c r="B24" s="972">
        <v>263</v>
      </c>
      <c r="C24" s="969">
        <v>548</v>
      </c>
      <c r="D24" s="969">
        <v>278</v>
      </c>
      <c r="E24" s="970">
        <v>270</v>
      </c>
      <c r="F24" s="414"/>
      <c r="G24" s="740" t="s">
        <v>479</v>
      </c>
      <c r="H24" s="963">
        <v>302</v>
      </c>
      <c r="I24" s="962">
        <v>679</v>
      </c>
      <c r="J24" s="963">
        <v>343</v>
      </c>
      <c r="K24" s="961">
        <v>336</v>
      </c>
      <c r="L24" s="414"/>
      <c r="M24" s="714"/>
    </row>
    <row r="25" spans="1:14" s="221" customFormat="1" ht="18" customHeight="1">
      <c r="A25" s="971" t="s">
        <v>480</v>
      </c>
      <c r="B25" s="972">
        <v>82</v>
      </c>
      <c r="C25" s="969">
        <v>199</v>
      </c>
      <c r="D25" s="969">
        <v>101</v>
      </c>
      <c r="E25" s="970">
        <v>98</v>
      </c>
      <c r="F25" s="414"/>
      <c r="G25" s="740" t="s">
        <v>481</v>
      </c>
      <c r="H25" s="963">
        <v>250</v>
      </c>
      <c r="I25" s="962">
        <v>333</v>
      </c>
      <c r="J25" s="963">
        <v>143</v>
      </c>
      <c r="K25" s="961">
        <v>190</v>
      </c>
      <c r="L25" s="414"/>
      <c r="M25" s="714"/>
    </row>
    <row r="26" spans="1:14" s="221" customFormat="1" ht="18" customHeight="1">
      <c r="A26" s="971" t="s">
        <v>482</v>
      </c>
      <c r="B26" s="972">
        <v>615</v>
      </c>
      <c r="C26" s="969">
        <v>1122</v>
      </c>
      <c r="D26" s="969">
        <v>558</v>
      </c>
      <c r="E26" s="970">
        <v>564</v>
      </c>
      <c r="F26" s="414"/>
      <c r="G26" s="740" t="s">
        <v>483</v>
      </c>
      <c r="H26" s="963">
        <v>463</v>
      </c>
      <c r="I26" s="962">
        <v>901</v>
      </c>
      <c r="J26" s="963">
        <v>460</v>
      </c>
      <c r="K26" s="961">
        <v>441</v>
      </c>
      <c r="L26" s="414"/>
      <c r="M26" s="714"/>
    </row>
    <row r="27" spans="1:14" s="221" customFormat="1" ht="18" customHeight="1">
      <c r="A27" s="971" t="s">
        <v>484</v>
      </c>
      <c r="B27" s="972">
        <v>204</v>
      </c>
      <c r="C27" s="969">
        <v>467</v>
      </c>
      <c r="D27" s="969">
        <v>238</v>
      </c>
      <c r="E27" s="970">
        <v>229</v>
      </c>
      <c r="F27" s="414"/>
      <c r="G27" s="740" t="s">
        <v>485</v>
      </c>
      <c r="H27" s="963">
        <v>227</v>
      </c>
      <c r="I27" s="962">
        <v>538</v>
      </c>
      <c r="J27" s="963">
        <v>253</v>
      </c>
      <c r="K27" s="961">
        <v>285</v>
      </c>
      <c r="L27" s="414"/>
      <c r="M27" s="714"/>
    </row>
    <row r="28" spans="1:14" s="221" customFormat="1" ht="18" customHeight="1">
      <c r="A28" s="971" t="s">
        <v>486</v>
      </c>
      <c r="B28" s="972">
        <v>96</v>
      </c>
      <c r="C28" s="969">
        <v>235</v>
      </c>
      <c r="D28" s="969">
        <v>114</v>
      </c>
      <c r="E28" s="970">
        <v>121</v>
      </c>
      <c r="F28" s="414"/>
      <c r="G28" s="740" t="s">
        <v>487</v>
      </c>
      <c r="H28" s="963">
        <v>202</v>
      </c>
      <c r="I28" s="962">
        <v>451</v>
      </c>
      <c r="J28" s="963">
        <v>225</v>
      </c>
      <c r="K28" s="961">
        <v>226</v>
      </c>
      <c r="L28" s="414"/>
      <c r="M28" s="714"/>
    </row>
    <row r="29" spans="1:14" s="221" customFormat="1" ht="18" customHeight="1">
      <c r="A29" s="971" t="s">
        <v>488</v>
      </c>
      <c r="B29" s="972">
        <v>33</v>
      </c>
      <c r="C29" s="969">
        <v>78</v>
      </c>
      <c r="D29" s="969">
        <v>42</v>
      </c>
      <c r="E29" s="970">
        <v>36</v>
      </c>
      <c r="F29" s="414"/>
      <c r="G29" s="740" t="s">
        <v>489</v>
      </c>
      <c r="H29" s="963">
        <v>182</v>
      </c>
      <c r="I29" s="962">
        <v>393</v>
      </c>
      <c r="J29" s="963">
        <v>204</v>
      </c>
      <c r="K29" s="961">
        <v>189</v>
      </c>
      <c r="L29" s="414"/>
      <c r="M29" s="714"/>
    </row>
    <row r="30" spans="1:14" s="221" customFormat="1" ht="18" customHeight="1">
      <c r="A30" s="971" t="s">
        <v>490</v>
      </c>
      <c r="B30" s="972">
        <v>170</v>
      </c>
      <c r="C30" s="969">
        <v>425</v>
      </c>
      <c r="D30" s="969">
        <v>217</v>
      </c>
      <c r="E30" s="970">
        <v>208</v>
      </c>
      <c r="F30" s="414"/>
      <c r="G30" s="740" t="s">
        <v>491</v>
      </c>
      <c r="H30" s="963">
        <v>124</v>
      </c>
      <c r="I30" s="962">
        <v>230</v>
      </c>
      <c r="J30" s="963">
        <v>109</v>
      </c>
      <c r="K30" s="961">
        <v>121</v>
      </c>
      <c r="L30" s="414"/>
      <c r="M30" s="714"/>
    </row>
    <row r="31" spans="1:14" s="221" customFormat="1" ht="18" customHeight="1">
      <c r="A31" s="971" t="s">
        <v>492</v>
      </c>
      <c r="B31" s="972">
        <v>136</v>
      </c>
      <c r="C31" s="969">
        <v>332</v>
      </c>
      <c r="D31" s="969">
        <v>166</v>
      </c>
      <c r="E31" s="970">
        <v>166</v>
      </c>
      <c r="F31" s="414"/>
      <c r="G31" s="740" t="s">
        <v>493</v>
      </c>
      <c r="H31" s="963">
        <v>303</v>
      </c>
      <c r="I31" s="962">
        <v>649</v>
      </c>
      <c r="J31" s="963">
        <v>329</v>
      </c>
      <c r="K31" s="961">
        <v>320</v>
      </c>
      <c r="L31" s="414"/>
      <c r="M31" s="714"/>
    </row>
    <row r="32" spans="1:14" s="221" customFormat="1" ht="18" customHeight="1">
      <c r="A32" s="971" t="s">
        <v>494</v>
      </c>
      <c r="B32" s="972">
        <v>544</v>
      </c>
      <c r="C32" s="969">
        <v>746</v>
      </c>
      <c r="D32" s="969">
        <v>426</v>
      </c>
      <c r="E32" s="970">
        <v>320</v>
      </c>
      <c r="F32" s="414"/>
      <c r="G32" s="740" t="s">
        <v>495</v>
      </c>
      <c r="H32" s="963">
        <v>119</v>
      </c>
      <c r="I32" s="962">
        <v>210</v>
      </c>
      <c r="J32" s="963">
        <v>98</v>
      </c>
      <c r="K32" s="961">
        <v>112</v>
      </c>
      <c r="L32" s="414"/>
      <c r="M32" s="714"/>
    </row>
    <row r="33" spans="1:13" s="221" customFormat="1" ht="18" customHeight="1">
      <c r="A33" s="971" t="s">
        <v>496</v>
      </c>
      <c r="B33" s="972">
        <v>1175</v>
      </c>
      <c r="C33" s="969">
        <v>3351</v>
      </c>
      <c r="D33" s="969">
        <v>1640</v>
      </c>
      <c r="E33" s="970">
        <v>1711</v>
      </c>
      <c r="F33" s="414"/>
      <c r="G33" s="740" t="s">
        <v>497</v>
      </c>
      <c r="H33" s="963">
        <v>243</v>
      </c>
      <c r="I33" s="962">
        <v>499</v>
      </c>
      <c r="J33" s="963">
        <v>227</v>
      </c>
      <c r="K33" s="961">
        <v>272</v>
      </c>
      <c r="L33" s="414"/>
      <c r="M33" s="714"/>
    </row>
    <row r="34" spans="1:13" s="221" customFormat="1" ht="18" customHeight="1">
      <c r="A34" s="971" t="s">
        <v>498</v>
      </c>
      <c r="B34" s="972">
        <v>80</v>
      </c>
      <c r="C34" s="969">
        <v>188</v>
      </c>
      <c r="D34" s="969">
        <v>88</v>
      </c>
      <c r="E34" s="970">
        <v>100</v>
      </c>
      <c r="F34" s="414"/>
      <c r="G34" s="740" t="s">
        <v>499</v>
      </c>
      <c r="H34" s="963">
        <v>205</v>
      </c>
      <c r="I34" s="962">
        <v>389</v>
      </c>
      <c r="J34" s="963">
        <v>197</v>
      </c>
      <c r="K34" s="961">
        <v>192</v>
      </c>
      <c r="L34" s="414"/>
      <c r="M34" s="714"/>
    </row>
    <row r="35" spans="1:13" s="221" customFormat="1" ht="18" customHeight="1">
      <c r="A35" s="971" t="s">
        <v>500</v>
      </c>
      <c r="B35" s="972">
        <v>655</v>
      </c>
      <c r="C35" s="969">
        <v>1394</v>
      </c>
      <c r="D35" s="969">
        <v>654</v>
      </c>
      <c r="E35" s="970">
        <v>740</v>
      </c>
      <c r="F35" s="414"/>
      <c r="G35" s="740" t="s">
        <v>501</v>
      </c>
      <c r="H35" s="963">
        <v>220</v>
      </c>
      <c r="I35" s="962">
        <v>415</v>
      </c>
      <c r="J35" s="963">
        <v>206</v>
      </c>
      <c r="K35" s="961">
        <v>209</v>
      </c>
      <c r="L35" s="414"/>
      <c r="M35" s="714"/>
    </row>
    <row r="36" spans="1:13" s="221" customFormat="1" ht="18" customHeight="1">
      <c r="A36" s="971" t="s">
        <v>502</v>
      </c>
      <c r="B36" s="972">
        <v>205</v>
      </c>
      <c r="C36" s="969">
        <v>432</v>
      </c>
      <c r="D36" s="969">
        <v>229</v>
      </c>
      <c r="E36" s="970">
        <v>203</v>
      </c>
      <c r="F36" s="414"/>
      <c r="G36" s="740" t="s">
        <v>503</v>
      </c>
      <c r="H36" s="963">
        <v>118</v>
      </c>
      <c r="I36" s="962">
        <v>225</v>
      </c>
      <c r="J36" s="963">
        <v>109</v>
      </c>
      <c r="K36" s="961">
        <v>116</v>
      </c>
      <c r="L36" s="414"/>
      <c r="M36" s="714"/>
    </row>
    <row r="37" spans="1:13" s="221" customFormat="1" ht="18" customHeight="1">
      <c r="A37" s="971" t="s">
        <v>504</v>
      </c>
      <c r="B37" s="972">
        <v>513</v>
      </c>
      <c r="C37" s="969">
        <v>1581</v>
      </c>
      <c r="D37" s="969">
        <v>767</v>
      </c>
      <c r="E37" s="970">
        <v>814</v>
      </c>
      <c r="F37" s="741"/>
      <c r="G37" s="742" t="s">
        <v>505</v>
      </c>
      <c r="H37" s="960">
        <v>55</v>
      </c>
      <c r="I37" s="963">
        <v>113</v>
      </c>
      <c r="J37" s="963">
        <v>58</v>
      </c>
      <c r="K37" s="961">
        <v>55</v>
      </c>
      <c r="L37" s="414"/>
      <c r="M37" s="714"/>
    </row>
    <row r="38" spans="1:13" s="221" customFormat="1" ht="18" customHeight="1">
      <c r="A38" s="971" t="s">
        <v>506</v>
      </c>
      <c r="B38" s="972">
        <v>322</v>
      </c>
      <c r="C38" s="969">
        <v>537</v>
      </c>
      <c r="D38" s="969">
        <v>299</v>
      </c>
      <c r="E38" s="970">
        <v>238</v>
      </c>
      <c r="F38" s="741"/>
      <c r="G38" s="742" t="s">
        <v>507</v>
      </c>
      <c r="H38" s="960">
        <v>39</v>
      </c>
      <c r="I38" s="963">
        <v>77</v>
      </c>
      <c r="J38" s="963">
        <v>39</v>
      </c>
      <c r="K38" s="961">
        <v>38</v>
      </c>
      <c r="L38" s="414"/>
      <c r="M38" s="714"/>
    </row>
    <row r="39" spans="1:13" s="221" customFormat="1" ht="18" customHeight="1">
      <c r="A39" s="971" t="s">
        <v>508</v>
      </c>
      <c r="B39" s="972">
        <v>946</v>
      </c>
      <c r="C39" s="969">
        <v>1702</v>
      </c>
      <c r="D39" s="969">
        <v>852</v>
      </c>
      <c r="E39" s="970">
        <v>850</v>
      </c>
      <c r="F39" s="743"/>
      <c r="G39" s="742" t="s">
        <v>509</v>
      </c>
      <c r="H39" s="963">
        <v>96</v>
      </c>
      <c r="I39" s="962">
        <v>183</v>
      </c>
      <c r="J39" s="963">
        <v>94</v>
      </c>
      <c r="K39" s="961">
        <v>89</v>
      </c>
      <c r="L39" s="648"/>
      <c r="M39" s="714"/>
    </row>
    <row r="40" spans="1:13" s="221" customFormat="1" ht="18" customHeight="1">
      <c r="A40" s="971" t="s">
        <v>510</v>
      </c>
      <c r="B40" s="972">
        <v>662</v>
      </c>
      <c r="C40" s="969">
        <v>1794</v>
      </c>
      <c r="D40" s="969">
        <v>917</v>
      </c>
      <c r="E40" s="970">
        <v>877</v>
      </c>
      <c r="F40" s="743"/>
      <c r="G40" s="742" t="s">
        <v>511</v>
      </c>
      <c r="H40" s="960">
        <v>49</v>
      </c>
      <c r="I40" s="963">
        <v>105</v>
      </c>
      <c r="J40" s="963">
        <v>53</v>
      </c>
      <c r="K40" s="961">
        <v>52</v>
      </c>
      <c r="L40" s="648"/>
    </row>
    <row r="41" spans="1:13" s="221" customFormat="1" ht="18" customHeight="1">
      <c r="A41" s="971" t="s">
        <v>512</v>
      </c>
      <c r="B41" s="972">
        <v>915</v>
      </c>
      <c r="C41" s="969">
        <v>2397</v>
      </c>
      <c r="D41" s="969">
        <v>1150</v>
      </c>
      <c r="E41" s="970">
        <v>1247</v>
      </c>
      <c r="F41" s="743"/>
      <c r="G41" s="742" t="s">
        <v>513</v>
      </c>
      <c r="H41" s="960">
        <v>57</v>
      </c>
      <c r="I41" s="963">
        <v>117</v>
      </c>
      <c r="J41" s="963">
        <v>61</v>
      </c>
      <c r="K41" s="961">
        <v>56</v>
      </c>
      <c r="L41" s="648"/>
    </row>
    <row r="42" spans="1:13" s="221" customFormat="1" ht="18" customHeight="1">
      <c r="A42" s="971" t="s">
        <v>514</v>
      </c>
      <c r="B42" s="972">
        <v>467</v>
      </c>
      <c r="C42" s="969">
        <v>1378</v>
      </c>
      <c r="D42" s="969">
        <v>668</v>
      </c>
      <c r="E42" s="970">
        <v>710</v>
      </c>
      <c r="F42" s="743"/>
      <c r="G42" s="742" t="s">
        <v>515</v>
      </c>
      <c r="H42" s="960">
        <v>76</v>
      </c>
      <c r="I42" s="963">
        <v>145</v>
      </c>
      <c r="J42" s="963">
        <v>68</v>
      </c>
      <c r="K42" s="961">
        <v>77</v>
      </c>
      <c r="L42" s="648"/>
    </row>
    <row r="43" spans="1:13" s="221" customFormat="1" ht="18" customHeight="1" thickBot="1">
      <c r="A43" s="974" t="s">
        <v>516</v>
      </c>
      <c r="B43" s="975">
        <v>641</v>
      </c>
      <c r="C43" s="976">
        <v>1259</v>
      </c>
      <c r="D43" s="976">
        <v>587</v>
      </c>
      <c r="E43" s="977">
        <v>672</v>
      </c>
      <c r="F43" s="744"/>
      <c r="G43" s="745" t="s">
        <v>517</v>
      </c>
      <c r="H43" s="959">
        <v>47</v>
      </c>
      <c r="I43" s="958">
        <v>108</v>
      </c>
      <c r="J43" s="958">
        <v>53</v>
      </c>
      <c r="K43" s="957">
        <v>55</v>
      </c>
      <c r="L43" s="746"/>
    </row>
    <row r="44" spans="1:13" s="221" customFormat="1" ht="18" customHeight="1">
      <c r="A44" s="1217" t="s">
        <v>518</v>
      </c>
      <c r="B44" s="1217"/>
      <c r="C44" s="1217"/>
      <c r="D44" s="747"/>
      <c r="E44" s="1218"/>
      <c r="F44" s="1218"/>
    </row>
    <row r="46" spans="1:13" ht="20.25" customHeight="1">
      <c r="A46" s="704"/>
      <c r="B46" s="705"/>
      <c r="C46" s="706"/>
      <c r="D46" s="707"/>
      <c r="F46" s="8"/>
    </row>
    <row r="47" spans="1:13" ht="20.25">
      <c r="A47" s="1185" t="s">
        <v>519</v>
      </c>
      <c r="B47" s="1185"/>
      <c r="C47" s="1185"/>
      <c r="D47" s="1185"/>
      <c r="E47" s="1185"/>
      <c r="F47" s="1185"/>
      <c r="G47" s="1185"/>
      <c r="H47" s="1185"/>
      <c r="I47" s="1185"/>
      <c r="J47" s="1185"/>
      <c r="K47" s="1185"/>
      <c r="L47" s="1185"/>
    </row>
    <row r="48" spans="1:13" ht="23.25" customHeight="1"/>
    <row r="49" spans="1:13" ht="27.75" customHeight="1" thickBot="1">
      <c r="A49" s="751"/>
      <c r="B49" s="752"/>
      <c r="C49" s="753"/>
      <c r="D49" s="751"/>
      <c r="E49" s="754"/>
      <c r="F49" s="755"/>
      <c r="G49" s="751"/>
      <c r="H49" s="752"/>
      <c r="I49" s="753"/>
      <c r="J49" s="751"/>
      <c r="K49" s="754"/>
      <c r="L49" s="648" t="s">
        <v>520</v>
      </c>
    </row>
    <row r="50" spans="1:13" ht="20.25" customHeight="1">
      <c r="A50" s="1186" t="s">
        <v>521</v>
      </c>
      <c r="B50" s="1189" t="s">
        <v>522</v>
      </c>
      <c r="C50" s="1219" t="s">
        <v>523</v>
      </c>
      <c r="D50" s="1220"/>
      <c r="E50" s="1221"/>
      <c r="F50" s="1195" t="s">
        <v>524</v>
      </c>
      <c r="G50" s="1198" t="s">
        <v>521</v>
      </c>
      <c r="H50" s="1189" t="s">
        <v>522</v>
      </c>
      <c r="I50" s="1219" t="s">
        <v>523</v>
      </c>
      <c r="J50" s="1220"/>
      <c r="K50" s="1221"/>
      <c r="L50" s="1195" t="s">
        <v>524</v>
      </c>
      <c r="M50" s="755"/>
    </row>
    <row r="51" spans="1:13" ht="20.25" customHeight="1">
      <c r="A51" s="1187"/>
      <c r="B51" s="1190"/>
      <c r="C51" s="716" t="s">
        <v>525</v>
      </c>
      <c r="D51" s="717" t="s">
        <v>526</v>
      </c>
      <c r="E51" s="716" t="s">
        <v>527</v>
      </c>
      <c r="F51" s="1196"/>
      <c r="G51" s="1199"/>
      <c r="H51" s="1190"/>
      <c r="I51" s="716" t="s">
        <v>525</v>
      </c>
      <c r="J51" s="717" t="s">
        <v>526</v>
      </c>
      <c r="K51" s="716" t="s">
        <v>527</v>
      </c>
      <c r="L51" s="1196"/>
      <c r="M51" s="755"/>
    </row>
    <row r="52" spans="1:13" ht="20.25" customHeight="1">
      <c r="A52" s="1188"/>
      <c r="B52" s="1191"/>
      <c r="C52" s="718" t="s">
        <v>528</v>
      </c>
      <c r="D52" s="719" t="s">
        <v>529</v>
      </c>
      <c r="E52" s="718" t="s">
        <v>530</v>
      </c>
      <c r="F52" s="1197"/>
      <c r="G52" s="1200"/>
      <c r="H52" s="1191"/>
      <c r="I52" s="718" t="s">
        <v>441</v>
      </c>
      <c r="J52" s="719" t="s">
        <v>442</v>
      </c>
      <c r="K52" s="718" t="s">
        <v>443</v>
      </c>
      <c r="L52" s="1197"/>
      <c r="M52" s="755"/>
    </row>
    <row r="53" spans="1:13" ht="18.95" customHeight="1">
      <c r="A53" s="742" t="s">
        <v>531</v>
      </c>
      <c r="B53" s="960">
        <v>81</v>
      </c>
      <c r="C53" s="963">
        <v>163</v>
      </c>
      <c r="D53" s="963">
        <v>75</v>
      </c>
      <c r="E53" s="961">
        <v>88</v>
      </c>
      <c r="F53" s="754"/>
      <c r="G53" s="866" t="s">
        <v>532</v>
      </c>
      <c r="H53" s="956">
        <v>41</v>
      </c>
      <c r="I53" s="955">
        <v>100</v>
      </c>
      <c r="J53" s="954">
        <v>51</v>
      </c>
      <c r="K53" s="953">
        <v>49</v>
      </c>
      <c r="L53" s="756"/>
      <c r="M53" s="755"/>
    </row>
    <row r="54" spans="1:13" ht="18.95" customHeight="1">
      <c r="A54" s="742" t="s">
        <v>533</v>
      </c>
      <c r="B54" s="960">
        <v>70</v>
      </c>
      <c r="C54" s="963">
        <v>131</v>
      </c>
      <c r="D54" s="963">
        <v>68</v>
      </c>
      <c r="E54" s="961">
        <v>63</v>
      </c>
      <c r="F54" s="754"/>
      <c r="G54" s="866" t="s">
        <v>534</v>
      </c>
      <c r="H54" s="956">
        <v>51</v>
      </c>
      <c r="I54" s="955">
        <v>107</v>
      </c>
      <c r="J54" s="954">
        <v>56</v>
      </c>
      <c r="K54" s="953">
        <v>51</v>
      </c>
      <c r="L54" s="648"/>
      <c r="M54" s="755"/>
    </row>
    <row r="55" spans="1:13" ht="18.95" customHeight="1">
      <c r="A55" s="742" t="s">
        <v>535</v>
      </c>
      <c r="B55" s="960">
        <v>29</v>
      </c>
      <c r="C55" s="963">
        <v>55</v>
      </c>
      <c r="D55" s="963">
        <v>24</v>
      </c>
      <c r="E55" s="961">
        <v>31</v>
      </c>
      <c r="F55" s="754"/>
      <c r="G55" s="866" t="s">
        <v>536</v>
      </c>
      <c r="H55" s="956">
        <v>68</v>
      </c>
      <c r="I55" s="955">
        <v>136</v>
      </c>
      <c r="J55" s="954">
        <v>70</v>
      </c>
      <c r="K55" s="953">
        <v>66</v>
      </c>
      <c r="L55" s="754"/>
      <c r="M55" s="755"/>
    </row>
    <row r="56" spans="1:13" ht="18.95" customHeight="1">
      <c r="A56" s="742" t="s">
        <v>537</v>
      </c>
      <c r="B56" s="960">
        <v>49</v>
      </c>
      <c r="C56" s="963">
        <v>100</v>
      </c>
      <c r="D56" s="963">
        <v>49</v>
      </c>
      <c r="E56" s="961">
        <v>51</v>
      </c>
      <c r="F56" s="754"/>
      <c r="G56" s="866" t="s">
        <v>538</v>
      </c>
      <c r="H56" s="956">
        <v>50</v>
      </c>
      <c r="I56" s="955">
        <v>104</v>
      </c>
      <c r="J56" s="954">
        <v>53</v>
      </c>
      <c r="K56" s="953">
        <v>51</v>
      </c>
      <c r="L56" s="754"/>
      <c r="M56" s="755"/>
    </row>
    <row r="57" spans="1:13" ht="18.95" customHeight="1">
      <c r="A57" s="742" t="s">
        <v>539</v>
      </c>
      <c r="B57" s="960">
        <v>35</v>
      </c>
      <c r="C57" s="963">
        <v>58</v>
      </c>
      <c r="D57" s="963">
        <v>30</v>
      </c>
      <c r="E57" s="961">
        <v>28</v>
      </c>
      <c r="F57" s="754"/>
      <c r="G57" s="866" t="s">
        <v>540</v>
      </c>
      <c r="H57" s="956">
        <v>160</v>
      </c>
      <c r="I57" s="955">
        <v>286</v>
      </c>
      <c r="J57" s="954">
        <v>158</v>
      </c>
      <c r="K57" s="953">
        <v>128</v>
      </c>
      <c r="L57" s="754"/>
      <c r="M57" s="755"/>
    </row>
    <row r="58" spans="1:13" ht="18.95" customHeight="1">
      <c r="A58" s="742" t="s">
        <v>541</v>
      </c>
      <c r="B58" s="960">
        <v>56</v>
      </c>
      <c r="C58" s="963">
        <v>120</v>
      </c>
      <c r="D58" s="963">
        <v>59</v>
      </c>
      <c r="E58" s="961">
        <v>61</v>
      </c>
      <c r="F58" s="754"/>
      <c r="G58" s="865" t="s">
        <v>864</v>
      </c>
      <c r="H58" s="956">
        <v>484</v>
      </c>
      <c r="I58" s="955">
        <v>688</v>
      </c>
      <c r="J58" s="954">
        <v>370</v>
      </c>
      <c r="K58" s="953">
        <v>318</v>
      </c>
      <c r="L58" s="754"/>
      <c r="M58" s="755"/>
    </row>
    <row r="59" spans="1:13" ht="18.95" customHeight="1">
      <c r="A59" s="742" t="s">
        <v>542</v>
      </c>
      <c r="B59" s="960">
        <v>61</v>
      </c>
      <c r="C59" s="963">
        <v>122</v>
      </c>
      <c r="D59" s="963">
        <v>59</v>
      </c>
      <c r="E59" s="961">
        <v>63</v>
      </c>
      <c r="F59" s="754"/>
      <c r="G59" s="866" t="s">
        <v>865</v>
      </c>
      <c r="H59" s="956">
        <v>6</v>
      </c>
      <c r="I59" s="955">
        <v>11</v>
      </c>
      <c r="J59" s="954">
        <v>6</v>
      </c>
      <c r="K59" s="953">
        <v>5</v>
      </c>
      <c r="L59" s="754"/>
      <c r="M59" s="755"/>
    </row>
    <row r="60" spans="1:13" ht="18.95" customHeight="1">
      <c r="A60" s="742" t="s">
        <v>543</v>
      </c>
      <c r="B60" s="960">
        <v>76</v>
      </c>
      <c r="C60" s="963">
        <v>153</v>
      </c>
      <c r="D60" s="963">
        <v>73</v>
      </c>
      <c r="E60" s="961">
        <v>80</v>
      </c>
      <c r="F60" s="754"/>
      <c r="G60" s="866" t="s">
        <v>866</v>
      </c>
      <c r="H60" s="956">
        <v>799</v>
      </c>
      <c r="I60" s="955">
        <v>2336</v>
      </c>
      <c r="J60" s="954">
        <v>1134</v>
      </c>
      <c r="K60" s="953">
        <v>1202</v>
      </c>
      <c r="L60" s="754"/>
      <c r="M60" s="755"/>
    </row>
    <row r="61" spans="1:13" ht="18.95" customHeight="1">
      <c r="A61" s="742" t="s">
        <v>545</v>
      </c>
      <c r="B61" s="960">
        <v>33</v>
      </c>
      <c r="C61" s="963">
        <v>57</v>
      </c>
      <c r="D61" s="963">
        <v>30</v>
      </c>
      <c r="E61" s="961">
        <v>27</v>
      </c>
      <c r="F61" s="754"/>
      <c r="G61" s="866" t="s">
        <v>867</v>
      </c>
      <c r="H61" s="956">
        <v>1139</v>
      </c>
      <c r="I61" s="955">
        <v>3214</v>
      </c>
      <c r="J61" s="954">
        <v>1612</v>
      </c>
      <c r="K61" s="953">
        <v>1602</v>
      </c>
      <c r="L61" s="754"/>
      <c r="M61" s="755"/>
    </row>
    <row r="62" spans="1:13" ht="18.95" customHeight="1">
      <c r="A62" s="742" t="s">
        <v>547</v>
      </c>
      <c r="B62" s="960">
        <v>47</v>
      </c>
      <c r="C62" s="963">
        <v>88</v>
      </c>
      <c r="D62" s="963">
        <v>37</v>
      </c>
      <c r="E62" s="961">
        <v>51</v>
      </c>
      <c r="F62" s="754"/>
      <c r="G62" s="866" t="s">
        <v>868</v>
      </c>
      <c r="H62" s="956">
        <v>781</v>
      </c>
      <c r="I62" s="955">
        <v>2434</v>
      </c>
      <c r="J62" s="954">
        <v>1195</v>
      </c>
      <c r="K62" s="953">
        <v>1239</v>
      </c>
      <c r="L62" s="754"/>
      <c r="M62" s="755"/>
    </row>
    <row r="63" spans="1:13" ht="18.95" customHeight="1">
      <c r="A63" s="742" t="s">
        <v>549</v>
      </c>
      <c r="B63" s="960">
        <v>15</v>
      </c>
      <c r="C63" s="963">
        <v>31</v>
      </c>
      <c r="D63" s="963">
        <v>17</v>
      </c>
      <c r="E63" s="961">
        <v>14</v>
      </c>
      <c r="F63" s="754"/>
      <c r="G63" s="866" t="s">
        <v>869</v>
      </c>
      <c r="H63" s="956">
        <v>854</v>
      </c>
      <c r="I63" s="955">
        <v>2572</v>
      </c>
      <c r="J63" s="954">
        <v>1298</v>
      </c>
      <c r="K63" s="953">
        <v>1274</v>
      </c>
      <c r="L63" s="754"/>
      <c r="M63" s="755"/>
    </row>
    <row r="64" spans="1:13" ht="18.95" customHeight="1">
      <c r="A64" s="742" t="s">
        <v>551</v>
      </c>
      <c r="B64" s="960">
        <v>58</v>
      </c>
      <c r="C64" s="963">
        <v>114</v>
      </c>
      <c r="D64" s="963">
        <v>54</v>
      </c>
      <c r="E64" s="961">
        <v>60</v>
      </c>
      <c r="F64" s="754"/>
      <c r="G64" s="866" t="s">
        <v>870</v>
      </c>
      <c r="H64" s="956">
        <v>1389</v>
      </c>
      <c r="I64" s="955">
        <v>3684</v>
      </c>
      <c r="J64" s="954">
        <v>1845</v>
      </c>
      <c r="K64" s="953">
        <v>1839</v>
      </c>
      <c r="L64" s="754"/>
      <c r="M64" s="755"/>
    </row>
    <row r="65" spans="1:13" ht="18.95" customHeight="1">
      <c r="A65" s="742" t="s">
        <v>553</v>
      </c>
      <c r="B65" s="960">
        <v>24</v>
      </c>
      <c r="C65" s="963">
        <v>47</v>
      </c>
      <c r="D65" s="963">
        <v>26</v>
      </c>
      <c r="E65" s="961">
        <v>21</v>
      </c>
      <c r="F65" s="754"/>
      <c r="G65" s="866" t="s">
        <v>871</v>
      </c>
      <c r="H65" s="956">
        <v>1668</v>
      </c>
      <c r="I65" s="955">
        <v>4548</v>
      </c>
      <c r="J65" s="954">
        <v>2308</v>
      </c>
      <c r="K65" s="953">
        <v>2240</v>
      </c>
      <c r="L65" s="754"/>
      <c r="M65" s="755"/>
    </row>
    <row r="66" spans="1:13" ht="18.95" customHeight="1">
      <c r="A66" s="742" t="s">
        <v>555</v>
      </c>
      <c r="B66" s="960">
        <v>68</v>
      </c>
      <c r="C66" s="963">
        <v>142</v>
      </c>
      <c r="D66" s="963">
        <v>74</v>
      </c>
      <c r="E66" s="961">
        <v>68</v>
      </c>
      <c r="F66" s="754"/>
      <c r="G66" s="866" t="s">
        <v>872</v>
      </c>
      <c r="H66" s="956">
        <v>1013</v>
      </c>
      <c r="I66" s="955">
        <v>3067</v>
      </c>
      <c r="J66" s="954">
        <v>1467</v>
      </c>
      <c r="K66" s="953">
        <v>1600</v>
      </c>
      <c r="L66" s="754"/>
      <c r="M66" s="755"/>
    </row>
    <row r="67" spans="1:13" ht="18.95" customHeight="1">
      <c r="A67" s="742" t="s">
        <v>557</v>
      </c>
      <c r="B67" s="960">
        <v>72</v>
      </c>
      <c r="C67" s="963">
        <v>139</v>
      </c>
      <c r="D67" s="963">
        <v>69</v>
      </c>
      <c r="E67" s="961">
        <v>70</v>
      </c>
      <c r="F67" s="754"/>
      <c r="G67" s="866" t="s">
        <v>873</v>
      </c>
      <c r="H67" s="956">
        <v>5</v>
      </c>
      <c r="I67" s="955">
        <v>21</v>
      </c>
      <c r="J67" s="954">
        <v>10</v>
      </c>
      <c r="K67" s="953">
        <v>11</v>
      </c>
      <c r="L67" s="754"/>
      <c r="M67" s="755"/>
    </row>
    <row r="68" spans="1:13" ht="18.95" customHeight="1">
      <c r="A68" s="742" t="s">
        <v>559</v>
      </c>
      <c r="B68" s="960">
        <v>123</v>
      </c>
      <c r="C68" s="963">
        <v>273</v>
      </c>
      <c r="D68" s="963">
        <v>135</v>
      </c>
      <c r="E68" s="961">
        <v>138</v>
      </c>
      <c r="F68" s="754"/>
      <c r="G68" s="866" t="s">
        <v>544</v>
      </c>
      <c r="H68" s="956">
        <v>54</v>
      </c>
      <c r="I68" s="955">
        <v>114</v>
      </c>
      <c r="J68" s="954">
        <v>56</v>
      </c>
      <c r="K68" s="953">
        <v>58</v>
      </c>
      <c r="L68" s="754"/>
      <c r="M68" s="755"/>
    </row>
    <row r="69" spans="1:13" ht="18.95" customHeight="1">
      <c r="A69" s="742" t="s">
        <v>561</v>
      </c>
      <c r="B69" s="960">
        <v>83</v>
      </c>
      <c r="C69" s="963">
        <v>149</v>
      </c>
      <c r="D69" s="963">
        <v>79</v>
      </c>
      <c r="E69" s="961">
        <v>70</v>
      </c>
      <c r="F69" s="754"/>
      <c r="G69" s="866" t="s">
        <v>546</v>
      </c>
      <c r="H69" s="956">
        <v>68</v>
      </c>
      <c r="I69" s="955">
        <v>145</v>
      </c>
      <c r="J69" s="954">
        <v>67</v>
      </c>
      <c r="K69" s="953">
        <v>78</v>
      </c>
      <c r="L69" s="754"/>
      <c r="M69" s="755"/>
    </row>
    <row r="70" spans="1:13" ht="18.95" customHeight="1">
      <c r="A70" s="742" t="s">
        <v>563</v>
      </c>
      <c r="B70" s="960">
        <v>79</v>
      </c>
      <c r="C70" s="963">
        <v>183</v>
      </c>
      <c r="D70" s="963">
        <v>95</v>
      </c>
      <c r="E70" s="961">
        <v>88</v>
      </c>
      <c r="F70" s="754"/>
      <c r="G70" s="866" t="s">
        <v>548</v>
      </c>
      <c r="H70" s="956">
        <v>33</v>
      </c>
      <c r="I70" s="955">
        <v>72</v>
      </c>
      <c r="J70" s="954">
        <v>38</v>
      </c>
      <c r="K70" s="953">
        <v>34</v>
      </c>
      <c r="L70" s="754"/>
      <c r="M70" s="755"/>
    </row>
    <row r="71" spans="1:13" ht="18.95" customHeight="1">
      <c r="A71" s="742" t="s">
        <v>565</v>
      </c>
      <c r="B71" s="960">
        <v>68</v>
      </c>
      <c r="C71" s="963">
        <v>130</v>
      </c>
      <c r="D71" s="963">
        <v>66</v>
      </c>
      <c r="E71" s="961">
        <v>64</v>
      </c>
      <c r="F71" s="754"/>
      <c r="G71" s="866" t="s">
        <v>550</v>
      </c>
      <c r="H71" s="956">
        <v>39</v>
      </c>
      <c r="I71" s="955">
        <v>75</v>
      </c>
      <c r="J71" s="954">
        <v>38</v>
      </c>
      <c r="K71" s="953">
        <v>37</v>
      </c>
      <c r="L71" s="754"/>
      <c r="M71" s="755"/>
    </row>
    <row r="72" spans="1:13" ht="18.95" customHeight="1">
      <c r="A72" s="742" t="s">
        <v>567</v>
      </c>
      <c r="B72" s="960">
        <v>45</v>
      </c>
      <c r="C72" s="963">
        <v>85</v>
      </c>
      <c r="D72" s="963">
        <v>43</v>
      </c>
      <c r="E72" s="961">
        <v>42</v>
      </c>
      <c r="F72" s="757"/>
      <c r="G72" s="867" t="s">
        <v>552</v>
      </c>
      <c r="H72" s="954">
        <v>37</v>
      </c>
      <c r="I72" s="874">
        <v>70</v>
      </c>
      <c r="J72" s="954">
        <v>36</v>
      </c>
      <c r="K72" s="953">
        <v>34</v>
      </c>
      <c r="L72" s="754"/>
      <c r="M72" s="755"/>
    </row>
    <row r="73" spans="1:13" ht="18.95" customHeight="1">
      <c r="A73" s="742" t="s">
        <v>569</v>
      </c>
      <c r="B73" s="960">
        <v>27</v>
      </c>
      <c r="C73" s="963">
        <v>51</v>
      </c>
      <c r="D73" s="963">
        <v>25</v>
      </c>
      <c r="E73" s="961">
        <v>26</v>
      </c>
      <c r="F73" s="757"/>
      <c r="G73" s="867" t="s">
        <v>554</v>
      </c>
      <c r="H73" s="954">
        <v>42</v>
      </c>
      <c r="I73" s="874">
        <v>90</v>
      </c>
      <c r="J73" s="954">
        <v>48</v>
      </c>
      <c r="K73" s="953">
        <v>42</v>
      </c>
      <c r="L73" s="754"/>
      <c r="M73" s="755"/>
    </row>
    <row r="74" spans="1:13" ht="18.95" customHeight="1">
      <c r="A74" s="758" t="s">
        <v>1021</v>
      </c>
      <c r="B74" s="979">
        <f>SUM(B75:B80,H53:H80,B91:B93)</f>
        <v>10054</v>
      </c>
      <c r="C74" s="980">
        <f t="shared" ref="C74:E74" si="1">SUM(C75:C80,I53:I80,C91:C93)</f>
        <v>26565</v>
      </c>
      <c r="D74" s="980">
        <f t="shared" si="1"/>
        <v>13279</v>
      </c>
      <c r="E74" s="981">
        <f t="shared" si="1"/>
        <v>13286</v>
      </c>
      <c r="F74" s="759" t="s">
        <v>1022</v>
      </c>
      <c r="G74" s="867" t="s">
        <v>556</v>
      </c>
      <c r="H74" s="954">
        <v>50</v>
      </c>
      <c r="I74" s="874">
        <v>80</v>
      </c>
      <c r="J74" s="954">
        <v>40</v>
      </c>
      <c r="K74" s="953">
        <v>40</v>
      </c>
      <c r="L74" s="754"/>
      <c r="M74" s="755"/>
    </row>
    <row r="75" spans="1:13" ht="18.95" customHeight="1">
      <c r="A75" s="740" t="s">
        <v>572</v>
      </c>
      <c r="B75" s="956">
        <v>79</v>
      </c>
      <c r="C75" s="955">
        <v>188</v>
      </c>
      <c r="D75" s="954">
        <v>100</v>
      </c>
      <c r="E75" s="953">
        <v>88</v>
      </c>
      <c r="F75" s="648"/>
      <c r="G75" s="866" t="s">
        <v>558</v>
      </c>
      <c r="H75" s="956">
        <v>61</v>
      </c>
      <c r="I75" s="955">
        <v>130</v>
      </c>
      <c r="J75" s="954">
        <v>66</v>
      </c>
      <c r="K75" s="953">
        <v>64</v>
      </c>
      <c r="L75" s="726"/>
      <c r="M75" s="755"/>
    </row>
    <row r="76" spans="1:13" ht="18.95" customHeight="1">
      <c r="A76" s="740" t="s">
        <v>574</v>
      </c>
      <c r="B76" s="956">
        <v>174</v>
      </c>
      <c r="C76" s="955">
        <v>398</v>
      </c>
      <c r="D76" s="954">
        <v>189</v>
      </c>
      <c r="E76" s="953">
        <v>209</v>
      </c>
      <c r="F76" s="754"/>
      <c r="G76" s="869" t="s">
        <v>560</v>
      </c>
      <c r="H76" s="956">
        <v>45</v>
      </c>
      <c r="I76" s="955">
        <v>87</v>
      </c>
      <c r="J76" s="954">
        <v>38</v>
      </c>
      <c r="K76" s="953">
        <v>49</v>
      </c>
      <c r="L76" s="876"/>
      <c r="M76" s="755"/>
    </row>
    <row r="77" spans="1:13" ht="18.95" customHeight="1">
      <c r="A77" s="740" t="s">
        <v>576</v>
      </c>
      <c r="B77" s="956">
        <v>86</v>
      </c>
      <c r="C77" s="955">
        <v>208</v>
      </c>
      <c r="D77" s="954">
        <v>103</v>
      </c>
      <c r="E77" s="953">
        <v>105</v>
      </c>
      <c r="F77" s="754"/>
      <c r="G77" s="869" t="s">
        <v>562</v>
      </c>
      <c r="H77" s="956">
        <v>51</v>
      </c>
      <c r="I77" s="955">
        <v>113</v>
      </c>
      <c r="J77" s="954">
        <v>64</v>
      </c>
      <c r="K77" s="953">
        <v>49</v>
      </c>
      <c r="L77" s="754"/>
      <c r="M77" s="755"/>
    </row>
    <row r="78" spans="1:13" ht="18.95" customHeight="1">
      <c r="A78" s="740" t="s">
        <v>577</v>
      </c>
      <c r="B78" s="956">
        <v>124</v>
      </c>
      <c r="C78" s="955">
        <v>244</v>
      </c>
      <c r="D78" s="954">
        <v>131</v>
      </c>
      <c r="E78" s="953">
        <v>113</v>
      </c>
      <c r="F78" s="754"/>
      <c r="G78" s="869" t="s">
        <v>564</v>
      </c>
      <c r="H78" s="954">
        <v>39</v>
      </c>
      <c r="I78" s="874">
        <v>80</v>
      </c>
      <c r="J78" s="954">
        <v>43</v>
      </c>
      <c r="K78" s="953">
        <v>37</v>
      </c>
      <c r="L78" s="754"/>
      <c r="M78" s="755"/>
    </row>
    <row r="79" spans="1:13" ht="18.95" customHeight="1">
      <c r="A79" s="740" t="s">
        <v>578</v>
      </c>
      <c r="B79" s="956">
        <v>96</v>
      </c>
      <c r="C79" s="955">
        <v>220</v>
      </c>
      <c r="D79" s="954">
        <v>111</v>
      </c>
      <c r="E79" s="953">
        <v>109</v>
      </c>
      <c r="F79" s="754"/>
      <c r="G79" s="869" t="s">
        <v>566</v>
      </c>
      <c r="H79" s="954">
        <v>32</v>
      </c>
      <c r="I79" s="874">
        <v>76</v>
      </c>
      <c r="J79" s="954">
        <v>39</v>
      </c>
      <c r="K79" s="953">
        <v>37</v>
      </c>
      <c r="L79" s="754"/>
      <c r="M79" s="755"/>
    </row>
    <row r="80" spans="1:13" ht="18.95" customHeight="1" thickBot="1">
      <c r="A80" s="740" t="s">
        <v>579</v>
      </c>
      <c r="B80" s="956">
        <v>291</v>
      </c>
      <c r="C80" s="955">
        <v>596</v>
      </c>
      <c r="D80" s="954">
        <v>304</v>
      </c>
      <c r="E80" s="953">
        <v>292</v>
      </c>
      <c r="F80" s="754"/>
      <c r="G80" s="871" t="s">
        <v>568</v>
      </c>
      <c r="H80" s="952">
        <v>24</v>
      </c>
      <c r="I80" s="951">
        <v>49</v>
      </c>
      <c r="J80" s="950">
        <v>22</v>
      </c>
      <c r="K80" s="949">
        <v>27</v>
      </c>
      <c r="L80" s="760"/>
      <c r="M80" s="755"/>
    </row>
    <row r="81" spans="1:14" ht="18.95" customHeight="1">
      <c r="A81" s="1205" t="s">
        <v>580</v>
      </c>
      <c r="B81" s="1205"/>
      <c r="C81" s="1205"/>
      <c r="D81" s="1205"/>
      <c r="E81" s="1205"/>
      <c r="F81" s="1205"/>
      <c r="M81" s="755"/>
    </row>
    <row r="82" spans="1:14" ht="15.75" customHeight="1">
      <c r="A82" s="704"/>
      <c r="B82" s="705"/>
      <c r="C82" s="706"/>
      <c r="D82" s="707"/>
      <c r="F82" s="8"/>
      <c r="G82" s="707"/>
      <c r="H82" s="8"/>
      <c r="I82" s="8"/>
      <c r="J82" s="8"/>
      <c r="K82" s="8"/>
      <c r="L82" s="8"/>
    </row>
    <row r="83" spans="1:14" ht="15.75" customHeight="1">
      <c r="A83" s="704"/>
      <c r="B83" s="705"/>
      <c r="C83" s="706"/>
      <c r="D83" s="707"/>
      <c r="F83" s="8"/>
      <c r="G83" s="707"/>
      <c r="H83" s="8"/>
      <c r="I83" s="8"/>
      <c r="J83" s="8"/>
      <c r="K83" s="8"/>
      <c r="L83" s="8"/>
    </row>
    <row r="84" spans="1:14" ht="20.25" customHeight="1">
      <c r="A84" s="1207"/>
      <c r="B84" s="1207"/>
      <c r="C84" s="1207"/>
      <c r="D84" s="1207"/>
      <c r="E84" s="1207"/>
      <c r="F84" s="1207"/>
      <c r="G84" s="1207"/>
      <c r="H84" s="1207"/>
      <c r="I84" s="1207"/>
      <c r="J84" s="1207"/>
      <c r="K84" s="1207"/>
      <c r="L84" s="1207"/>
    </row>
    <row r="85" spans="1:14" ht="20.25" customHeight="1">
      <c r="A85" s="1206" t="s">
        <v>581</v>
      </c>
      <c r="B85" s="1206"/>
      <c r="C85" s="1206"/>
      <c r="D85" s="1206"/>
      <c r="E85" s="1206"/>
      <c r="F85" s="1206"/>
      <c r="G85" s="1206"/>
      <c r="H85" s="1206"/>
      <c r="I85" s="1206"/>
      <c r="J85" s="1206"/>
      <c r="K85" s="1206"/>
      <c r="L85" s="1206"/>
    </row>
    <row r="86" spans="1:14" ht="23.25" customHeight="1">
      <c r="A86" s="1185"/>
      <c r="B86" s="1185"/>
      <c r="C86" s="1185"/>
      <c r="D86" s="1185"/>
      <c r="E86" s="1185"/>
      <c r="F86" s="1185"/>
      <c r="G86" s="1185"/>
      <c r="H86" s="1185"/>
      <c r="I86" s="1185"/>
      <c r="J86" s="1185"/>
      <c r="K86" s="1185"/>
      <c r="L86" s="1185"/>
    </row>
    <row r="87" spans="1:14" ht="20.25" customHeight="1" thickBot="1">
      <c r="A87" s="761" t="s">
        <v>40</v>
      </c>
      <c r="B87" s="752"/>
      <c r="C87" s="753"/>
      <c r="D87" s="751"/>
      <c r="E87" s="754"/>
      <c r="F87" s="755"/>
      <c r="G87" s="751"/>
      <c r="H87" s="752"/>
      <c r="I87" s="753"/>
      <c r="J87" s="751"/>
      <c r="K87" s="762"/>
      <c r="L87" s="754"/>
      <c r="M87" s="8"/>
      <c r="N87" s="8"/>
    </row>
    <row r="88" spans="1:14" ht="20.25" customHeight="1">
      <c r="A88" s="1186" t="s">
        <v>434</v>
      </c>
      <c r="B88" s="1189" t="s">
        <v>435</v>
      </c>
      <c r="C88" s="1192" t="s">
        <v>436</v>
      </c>
      <c r="D88" s="1193"/>
      <c r="E88" s="1194"/>
      <c r="F88" s="1195" t="s">
        <v>437</v>
      </c>
      <c r="G88" s="1198" t="s">
        <v>434</v>
      </c>
      <c r="H88" s="1189" t="s">
        <v>435</v>
      </c>
      <c r="I88" s="1192" t="s">
        <v>436</v>
      </c>
      <c r="J88" s="1193"/>
      <c r="K88" s="1194"/>
      <c r="L88" s="1195" t="s">
        <v>437</v>
      </c>
      <c r="M88" s="8"/>
      <c r="N88" s="8"/>
    </row>
    <row r="89" spans="1:14" ht="20.25" customHeight="1">
      <c r="A89" s="1187"/>
      <c r="B89" s="1190"/>
      <c r="C89" s="716" t="s">
        <v>438</v>
      </c>
      <c r="D89" s="717" t="s">
        <v>439</v>
      </c>
      <c r="E89" s="716" t="s">
        <v>440</v>
      </c>
      <c r="F89" s="1196"/>
      <c r="G89" s="1199"/>
      <c r="H89" s="1190"/>
      <c r="I89" s="716" t="s">
        <v>438</v>
      </c>
      <c r="J89" s="717" t="s">
        <v>439</v>
      </c>
      <c r="K89" s="716" t="s">
        <v>440</v>
      </c>
      <c r="L89" s="1196"/>
      <c r="M89" s="8"/>
      <c r="N89" s="8"/>
    </row>
    <row r="90" spans="1:14" ht="20.25" customHeight="1">
      <c r="A90" s="1188"/>
      <c r="B90" s="1191"/>
      <c r="C90" s="718" t="s">
        <v>441</v>
      </c>
      <c r="D90" s="719" t="s">
        <v>442</v>
      </c>
      <c r="E90" s="720" t="s">
        <v>443</v>
      </c>
      <c r="F90" s="1197"/>
      <c r="G90" s="1200"/>
      <c r="H90" s="1190"/>
      <c r="I90" s="720" t="s">
        <v>441</v>
      </c>
      <c r="J90" s="721" t="s">
        <v>442</v>
      </c>
      <c r="K90" s="720" t="s">
        <v>443</v>
      </c>
      <c r="L90" s="1197"/>
      <c r="M90" s="755"/>
      <c r="N90" s="8"/>
    </row>
    <row r="91" spans="1:14" ht="18.95" customHeight="1">
      <c r="A91" s="870" t="s">
        <v>570</v>
      </c>
      <c r="B91" s="873">
        <v>36</v>
      </c>
      <c r="C91" s="982">
        <v>64</v>
      </c>
      <c r="D91" s="874">
        <v>26</v>
      </c>
      <c r="E91" s="948">
        <v>38</v>
      </c>
      <c r="F91" s="763"/>
      <c r="G91" s="869" t="s">
        <v>616</v>
      </c>
      <c r="H91" s="940">
        <v>26</v>
      </c>
      <c r="I91" s="844">
        <v>52</v>
      </c>
      <c r="J91" s="844">
        <v>29</v>
      </c>
      <c r="K91" s="948">
        <v>23</v>
      </c>
      <c r="L91" s="754"/>
      <c r="M91" s="755"/>
      <c r="N91" s="8"/>
    </row>
    <row r="92" spans="1:14" ht="18.95" customHeight="1">
      <c r="A92" s="863" t="s">
        <v>571</v>
      </c>
      <c r="B92" s="947">
        <v>62</v>
      </c>
      <c r="C92" s="842">
        <v>120</v>
      </c>
      <c r="D92" s="946">
        <v>72</v>
      </c>
      <c r="E92" s="945">
        <v>48</v>
      </c>
      <c r="F92" s="754"/>
      <c r="G92" s="869" t="s">
        <v>622</v>
      </c>
      <c r="H92" s="873">
        <v>47</v>
      </c>
      <c r="I92" s="874">
        <v>87</v>
      </c>
      <c r="J92" s="874">
        <v>42</v>
      </c>
      <c r="K92" s="875">
        <v>45</v>
      </c>
      <c r="L92" s="754"/>
      <c r="M92" s="755"/>
      <c r="N92" s="8"/>
    </row>
    <row r="93" spans="1:14" ht="18.95" customHeight="1">
      <c r="A93" s="863" t="s">
        <v>573</v>
      </c>
      <c r="B93" s="947">
        <v>23</v>
      </c>
      <c r="C93" s="842">
        <v>38</v>
      </c>
      <c r="D93" s="946">
        <v>15</v>
      </c>
      <c r="E93" s="945">
        <v>23</v>
      </c>
      <c r="F93" s="872"/>
      <c r="G93" s="868" t="s">
        <v>879</v>
      </c>
      <c r="H93" s="979">
        <f>SUM(H94:H118,B129:B136)</f>
        <v>1590</v>
      </c>
      <c r="I93" s="980">
        <f t="shared" ref="I93:K93" si="2">SUM(I94:I118,C129:C136)</f>
        <v>3493</v>
      </c>
      <c r="J93" s="980">
        <f t="shared" si="2"/>
        <v>1781</v>
      </c>
      <c r="K93" s="981">
        <f t="shared" si="2"/>
        <v>1712</v>
      </c>
      <c r="L93" s="964" t="s">
        <v>34</v>
      </c>
      <c r="M93" s="735"/>
      <c r="N93" s="441"/>
    </row>
    <row r="94" spans="1:14" ht="18.95" customHeight="1">
      <c r="A94" s="862" t="s">
        <v>874</v>
      </c>
      <c r="B94" s="943">
        <f>SUM(B95:B118,H91:H92)</f>
        <v>1784</v>
      </c>
      <c r="C94" s="944">
        <f t="shared" ref="C94:E94" si="3">SUM(C95:C118,I91:I92)</f>
        <v>3628</v>
      </c>
      <c r="D94" s="942">
        <f t="shared" si="3"/>
        <v>1835</v>
      </c>
      <c r="E94" s="941">
        <f t="shared" si="3"/>
        <v>1793</v>
      </c>
      <c r="F94" s="964" t="s">
        <v>575</v>
      </c>
      <c r="G94" s="869" t="s">
        <v>625</v>
      </c>
      <c r="H94" s="873">
        <v>42</v>
      </c>
      <c r="I94" s="874">
        <v>104</v>
      </c>
      <c r="J94" s="874">
        <v>50</v>
      </c>
      <c r="K94" s="875">
        <v>54</v>
      </c>
      <c r="L94" s="872"/>
      <c r="M94" s="755"/>
      <c r="N94" s="8"/>
    </row>
    <row r="95" spans="1:14" ht="18.95" customHeight="1">
      <c r="A95" s="863" t="s">
        <v>875</v>
      </c>
      <c r="B95" s="947">
        <v>79</v>
      </c>
      <c r="C95" s="842">
        <v>140</v>
      </c>
      <c r="D95" s="946">
        <v>70</v>
      </c>
      <c r="E95" s="945">
        <v>70</v>
      </c>
      <c r="F95" s="754"/>
      <c r="G95" s="869" t="s">
        <v>627</v>
      </c>
      <c r="H95" s="873">
        <v>67</v>
      </c>
      <c r="I95" s="874">
        <v>165</v>
      </c>
      <c r="J95" s="874">
        <v>83</v>
      </c>
      <c r="K95" s="875">
        <v>82</v>
      </c>
      <c r="L95" s="754"/>
      <c r="M95" s="755"/>
      <c r="N95" s="8"/>
    </row>
    <row r="96" spans="1:14" ht="18.95" customHeight="1">
      <c r="A96" s="863" t="s">
        <v>876</v>
      </c>
      <c r="B96" s="947">
        <v>66</v>
      </c>
      <c r="C96" s="842">
        <v>140</v>
      </c>
      <c r="D96" s="946">
        <v>68</v>
      </c>
      <c r="E96" s="945">
        <v>72</v>
      </c>
      <c r="F96" s="754"/>
      <c r="G96" s="869" t="s">
        <v>629</v>
      </c>
      <c r="H96" s="873">
        <v>29</v>
      </c>
      <c r="I96" s="874">
        <v>58</v>
      </c>
      <c r="J96" s="874">
        <v>28</v>
      </c>
      <c r="K96" s="875">
        <v>30</v>
      </c>
      <c r="L96" s="754"/>
      <c r="M96" s="755"/>
      <c r="N96" s="8"/>
    </row>
    <row r="97" spans="1:14" ht="18.95" customHeight="1">
      <c r="A97" s="863" t="s">
        <v>877</v>
      </c>
      <c r="B97" s="947">
        <v>112</v>
      </c>
      <c r="C97" s="842">
        <v>229</v>
      </c>
      <c r="D97" s="946">
        <v>123</v>
      </c>
      <c r="E97" s="945">
        <v>106</v>
      </c>
      <c r="F97" s="754"/>
      <c r="G97" s="869" t="s">
        <v>631</v>
      </c>
      <c r="H97" s="873">
        <v>54</v>
      </c>
      <c r="I97" s="874">
        <v>122</v>
      </c>
      <c r="J97" s="874">
        <v>61</v>
      </c>
      <c r="K97" s="875">
        <v>61</v>
      </c>
      <c r="L97" s="754"/>
      <c r="M97" s="755"/>
      <c r="N97" s="8"/>
    </row>
    <row r="98" spans="1:14" ht="18.95" customHeight="1">
      <c r="A98" s="863" t="s">
        <v>878</v>
      </c>
      <c r="B98" s="947">
        <v>52</v>
      </c>
      <c r="C98" s="842">
        <v>109</v>
      </c>
      <c r="D98" s="946">
        <v>49</v>
      </c>
      <c r="E98" s="945">
        <v>60</v>
      </c>
      <c r="F98" s="754"/>
      <c r="G98" s="869" t="s">
        <v>633</v>
      </c>
      <c r="H98" s="873">
        <v>50</v>
      </c>
      <c r="I98" s="874">
        <v>101</v>
      </c>
      <c r="J98" s="874">
        <v>56</v>
      </c>
      <c r="K98" s="875">
        <v>45</v>
      </c>
      <c r="L98" s="754"/>
      <c r="M98" s="755"/>
      <c r="N98" s="8"/>
    </row>
    <row r="99" spans="1:14" ht="18.95" customHeight="1">
      <c r="A99" s="863" t="s">
        <v>582</v>
      </c>
      <c r="B99" s="947">
        <v>60</v>
      </c>
      <c r="C99" s="842">
        <v>129</v>
      </c>
      <c r="D99" s="946">
        <v>65</v>
      </c>
      <c r="E99" s="945">
        <v>64</v>
      </c>
      <c r="F99" s="754"/>
      <c r="G99" s="882" t="s">
        <v>583</v>
      </c>
      <c r="H99" s="873">
        <v>61</v>
      </c>
      <c r="I99" s="874">
        <v>146</v>
      </c>
      <c r="J99" s="874">
        <v>80</v>
      </c>
      <c r="K99" s="875">
        <v>66</v>
      </c>
      <c r="L99" s="754"/>
      <c r="M99" s="755"/>
      <c r="N99" s="8"/>
    </row>
    <row r="100" spans="1:14" ht="18.95" customHeight="1">
      <c r="A100" s="863" t="s">
        <v>584</v>
      </c>
      <c r="B100" s="947">
        <v>53</v>
      </c>
      <c r="C100" s="842">
        <v>114</v>
      </c>
      <c r="D100" s="946">
        <v>57</v>
      </c>
      <c r="E100" s="945">
        <v>57</v>
      </c>
      <c r="F100" s="754"/>
      <c r="G100" s="882" t="s">
        <v>585</v>
      </c>
      <c r="H100" s="873">
        <v>57</v>
      </c>
      <c r="I100" s="874">
        <v>103</v>
      </c>
      <c r="J100" s="874">
        <v>47</v>
      </c>
      <c r="K100" s="875">
        <v>56</v>
      </c>
      <c r="L100" s="754"/>
      <c r="M100" s="755"/>
      <c r="N100" s="8"/>
    </row>
    <row r="101" spans="1:14" ht="18.95" customHeight="1">
      <c r="A101" s="863" t="s">
        <v>586</v>
      </c>
      <c r="B101" s="947">
        <v>38</v>
      </c>
      <c r="C101" s="842">
        <v>70</v>
      </c>
      <c r="D101" s="946">
        <v>35</v>
      </c>
      <c r="E101" s="945">
        <v>35</v>
      </c>
      <c r="F101" s="754"/>
      <c r="G101" s="882" t="s">
        <v>587</v>
      </c>
      <c r="H101" s="873">
        <v>34</v>
      </c>
      <c r="I101" s="874">
        <v>56</v>
      </c>
      <c r="J101" s="874">
        <v>29</v>
      </c>
      <c r="K101" s="875">
        <v>27</v>
      </c>
      <c r="L101" s="754"/>
      <c r="M101" s="755"/>
      <c r="N101" s="8"/>
    </row>
    <row r="102" spans="1:14" ht="18.95" customHeight="1">
      <c r="A102" s="863" t="s">
        <v>588</v>
      </c>
      <c r="B102" s="947">
        <v>115</v>
      </c>
      <c r="C102" s="842">
        <v>208</v>
      </c>
      <c r="D102" s="946">
        <v>111</v>
      </c>
      <c r="E102" s="945">
        <v>97</v>
      </c>
      <c r="F102" s="754"/>
      <c r="G102" s="882" t="s">
        <v>589</v>
      </c>
      <c r="H102" s="873">
        <v>50</v>
      </c>
      <c r="I102" s="874">
        <v>116</v>
      </c>
      <c r="J102" s="874">
        <v>58</v>
      </c>
      <c r="K102" s="875">
        <v>58</v>
      </c>
      <c r="L102" s="754"/>
      <c r="M102" s="755"/>
      <c r="N102" s="8"/>
    </row>
    <row r="103" spans="1:14" ht="18.95" customHeight="1">
      <c r="A103" s="863" t="s">
        <v>590</v>
      </c>
      <c r="B103" s="947">
        <v>64</v>
      </c>
      <c r="C103" s="842">
        <v>130</v>
      </c>
      <c r="D103" s="946">
        <v>65</v>
      </c>
      <c r="E103" s="945">
        <v>65</v>
      </c>
      <c r="F103" s="754"/>
      <c r="G103" s="882" t="s">
        <v>591</v>
      </c>
      <c r="H103" s="873">
        <v>62</v>
      </c>
      <c r="I103" s="874">
        <v>128</v>
      </c>
      <c r="J103" s="874">
        <v>67</v>
      </c>
      <c r="K103" s="875">
        <v>61</v>
      </c>
      <c r="L103" s="754"/>
      <c r="M103" s="755"/>
      <c r="N103" s="8"/>
    </row>
    <row r="104" spans="1:14" ht="18.95" customHeight="1">
      <c r="A104" s="863" t="s">
        <v>592</v>
      </c>
      <c r="B104" s="947">
        <v>64</v>
      </c>
      <c r="C104" s="842">
        <v>122</v>
      </c>
      <c r="D104" s="946">
        <v>57</v>
      </c>
      <c r="E104" s="945">
        <v>65</v>
      </c>
      <c r="F104" s="754"/>
      <c r="G104" s="882" t="s">
        <v>593</v>
      </c>
      <c r="H104" s="873">
        <v>50</v>
      </c>
      <c r="I104" s="874">
        <v>119</v>
      </c>
      <c r="J104" s="874">
        <v>59</v>
      </c>
      <c r="K104" s="875">
        <v>60</v>
      </c>
      <c r="L104" s="754"/>
      <c r="M104" s="755"/>
      <c r="N104" s="8"/>
    </row>
    <row r="105" spans="1:14" ht="18.95" customHeight="1">
      <c r="A105" s="863" t="s">
        <v>594</v>
      </c>
      <c r="B105" s="947">
        <v>70</v>
      </c>
      <c r="C105" s="842">
        <v>139</v>
      </c>
      <c r="D105" s="946">
        <v>77</v>
      </c>
      <c r="E105" s="945">
        <v>62</v>
      </c>
      <c r="F105" s="754"/>
      <c r="G105" s="882" t="s">
        <v>595</v>
      </c>
      <c r="H105" s="873">
        <v>58</v>
      </c>
      <c r="I105" s="874">
        <v>123</v>
      </c>
      <c r="J105" s="874">
        <v>61</v>
      </c>
      <c r="K105" s="875">
        <v>62</v>
      </c>
      <c r="L105" s="754"/>
      <c r="M105" s="755"/>
      <c r="N105" s="8"/>
    </row>
    <row r="106" spans="1:14" ht="18.95" customHeight="1">
      <c r="A106" s="863" t="s">
        <v>596</v>
      </c>
      <c r="B106" s="947">
        <v>34</v>
      </c>
      <c r="C106" s="842">
        <v>71</v>
      </c>
      <c r="D106" s="946">
        <v>35</v>
      </c>
      <c r="E106" s="945">
        <v>36</v>
      </c>
      <c r="F106" s="754"/>
      <c r="G106" s="882" t="s">
        <v>597</v>
      </c>
      <c r="H106" s="873">
        <v>71</v>
      </c>
      <c r="I106" s="874">
        <v>171</v>
      </c>
      <c r="J106" s="874">
        <v>87</v>
      </c>
      <c r="K106" s="875">
        <v>84</v>
      </c>
      <c r="L106" s="754"/>
      <c r="M106" s="755"/>
      <c r="N106" s="8"/>
    </row>
    <row r="107" spans="1:14" ht="18.95" customHeight="1">
      <c r="A107" s="863" t="s">
        <v>598</v>
      </c>
      <c r="B107" s="947">
        <v>35</v>
      </c>
      <c r="C107" s="842">
        <v>72</v>
      </c>
      <c r="D107" s="946">
        <v>33</v>
      </c>
      <c r="E107" s="945">
        <v>39</v>
      </c>
      <c r="F107" s="754"/>
      <c r="G107" s="882" t="s">
        <v>599</v>
      </c>
      <c r="H107" s="873">
        <v>26</v>
      </c>
      <c r="I107" s="874">
        <v>54</v>
      </c>
      <c r="J107" s="874">
        <v>28</v>
      </c>
      <c r="K107" s="875">
        <v>26</v>
      </c>
      <c r="L107" s="754"/>
      <c r="M107" s="755"/>
      <c r="N107" s="8"/>
    </row>
    <row r="108" spans="1:14" ht="18.95" customHeight="1">
      <c r="A108" s="863" t="s">
        <v>600</v>
      </c>
      <c r="B108" s="947">
        <v>49</v>
      </c>
      <c r="C108" s="842">
        <v>121</v>
      </c>
      <c r="D108" s="946">
        <v>59</v>
      </c>
      <c r="E108" s="945">
        <v>62</v>
      </c>
      <c r="F108" s="754"/>
      <c r="G108" s="882" t="s">
        <v>601</v>
      </c>
      <c r="H108" s="873">
        <v>47</v>
      </c>
      <c r="I108" s="874">
        <v>93</v>
      </c>
      <c r="J108" s="874">
        <v>50</v>
      </c>
      <c r="K108" s="875">
        <v>43</v>
      </c>
      <c r="L108" s="754"/>
      <c r="M108" s="755"/>
      <c r="N108" s="8"/>
    </row>
    <row r="109" spans="1:14" ht="18.95" customHeight="1">
      <c r="A109" s="863" t="s">
        <v>602</v>
      </c>
      <c r="B109" s="947">
        <v>57</v>
      </c>
      <c r="C109" s="842">
        <v>102</v>
      </c>
      <c r="D109" s="946">
        <v>51</v>
      </c>
      <c r="E109" s="945">
        <v>51</v>
      </c>
      <c r="F109" s="754"/>
      <c r="G109" s="882" t="s">
        <v>603</v>
      </c>
      <c r="H109" s="873">
        <v>57</v>
      </c>
      <c r="I109" s="874">
        <v>135</v>
      </c>
      <c r="J109" s="874">
        <v>76</v>
      </c>
      <c r="K109" s="875">
        <v>59</v>
      </c>
      <c r="L109" s="754"/>
      <c r="M109" s="755"/>
      <c r="N109" s="8"/>
    </row>
    <row r="110" spans="1:14" ht="18.95" customHeight="1">
      <c r="A110" s="863" t="s">
        <v>604</v>
      </c>
      <c r="B110" s="947">
        <v>27</v>
      </c>
      <c r="C110" s="842">
        <v>48</v>
      </c>
      <c r="D110" s="946">
        <v>27</v>
      </c>
      <c r="E110" s="945">
        <v>21</v>
      </c>
      <c r="F110" s="754"/>
      <c r="G110" s="882" t="s">
        <v>605</v>
      </c>
      <c r="H110" s="873">
        <v>49</v>
      </c>
      <c r="I110" s="874">
        <v>111</v>
      </c>
      <c r="J110" s="874">
        <v>55</v>
      </c>
      <c r="K110" s="875">
        <v>56</v>
      </c>
      <c r="L110" s="754"/>
      <c r="M110" s="755"/>
      <c r="N110" s="8"/>
    </row>
    <row r="111" spans="1:14" ht="18.95" customHeight="1">
      <c r="A111" s="863" t="s">
        <v>606</v>
      </c>
      <c r="B111" s="947">
        <v>100</v>
      </c>
      <c r="C111" s="842">
        <v>210</v>
      </c>
      <c r="D111" s="946">
        <v>115</v>
      </c>
      <c r="E111" s="945">
        <v>95</v>
      </c>
      <c r="F111" s="754"/>
      <c r="G111" s="882" t="s">
        <v>607</v>
      </c>
      <c r="H111" s="873">
        <v>102</v>
      </c>
      <c r="I111" s="874">
        <v>246</v>
      </c>
      <c r="J111" s="874">
        <v>120</v>
      </c>
      <c r="K111" s="875">
        <v>126</v>
      </c>
      <c r="L111" s="754"/>
      <c r="M111" s="755"/>
      <c r="N111" s="8"/>
    </row>
    <row r="112" spans="1:14" ht="18.95" customHeight="1">
      <c r="A112" s="869" t="s">
        <v>608</v>
      </c>
      <c r="B112" s="873">
        <v>35</v>
      </c>
      <c r="C112" s="874">
        <v>78</v>
      </c>
      <c r="D112" s="874">
        <v>38</v>
      </c>
      <c r="E112" s="875">
        <v>40</v>
      </c>
      <c r="F112" s="726"/>
      <c r="G112" s="882" t="s">
        <v>609</v>
      </c>
      <c r="H112" s="873">
        <v>30</v>
      </c>
      <c r="I112" s="874">
        <v>68</v>
      </c>
      <c r="J112" s="874">
        <v>45</v>
      </c>
      <c r="K112" s="875">
        <v>23</v>
      </c>
      <c r="L112" s="754"/>
      <c r="M112" s="755"/>
      <c r="N112" s="8"/>
    </row>
    <row r="113" spans="1:14" ht="18.95" customHeight="1">
      <c r="A113" s="869" t="s">
        <v>610</v>
      </c>
      <c r="B113" s="873">
        <v>112</v>
      </c>
      <c r="C113" s="874">
        <v>254</v>
      </c>
      <c r="D113" s="874">
        <v>131</v>
      </c>
      <c r="E113" s="875">
        <v>123</v>
      </c>
      <c r="F113" s="726"/>
      <c r="G113" s="882" t="s">
        <v>582</v>
      </c>
      <c r="H113" s="873">
        <v>38</v>
      </c>
      <c r="I113" s="874">
        <v>72</v>
      </c>
      <c r="J113" s="874">
        <v>34</v>
      </c>
      <c r="K113" s="875">
        <v>38</v>
      </c>
      <c r="L113" s="754"/>
      <c r="M113" s="755"/>
      <c r="N113" s="8"/>
    </row>
    <row r="114" spans="1:14" ht="18.95" customHeight="1">
      <c r="A114" s="869" t="s">
        <v>611</v>
      </c>
      <c r="B114" s="873">
        <v>112</v>
      </c>
      <c r="C114" s="874">
        <v>238</v>
      </c>
      <c r="D114" s="874">
        <v>121</v>
      </c>
      <c r="E114" s="875">
        <v>117</v>
      </c>
      <c r="F114" s="754"/>
      <c r="G114" s="882" t="s">
        <v>612</v>
      </c>
      <c r="H114" s="873">
        <v>24</v>
      </c>
      <c r="I114" s="874">
        <v>63</v>
      </c>
      <c r="J114" s="874">
        <v>35</v>
      </c>
      <c r="K114" s="875">
        <v>28</v>
      </c>
      <c r="L114" s="754"/>
      <c r="M114" s="755"/>
      <c r="N114" s="8"/>
    </row>
    <row r="115" spans="1:14" ht="18.95" customHeight="1">
      <c r="A115" s="869" t="s">
        <v>613</v>
      </c>
      <c r="B115" s="873">
        <v>209</v>
      </c>
      <c r="C115" s="874">
        <v>406</v>
      </c>
      <c r="D115" s="874">
        <v>204</v>
      </c>
      <c r="E115" s="875">
        <v>202</v>
      </c>
      <c r="F115" s="754"/>
      <c r="G115" s="882" t="s">
        <v>614</v>
      </c>
      <c r="H115" s="873">
        <v>61</v>
      </c>
      <c r="I115" s="874">
        <v>123</v>
      </c>
      <c r="J115" s="874">
        <v>59</v>
      </c>
      <c r="K115" s="875">
        <v>64</v>
      </c>
      <c r="L115" s="765"/>
      <c r="M115" s="755"/>
      <c r="N115" s="8"/>
    </row>
    <row r="116" spans="1:14" ht="18.95" customHeight="1">
      <c r="A116" s="869" t="s">
        <v>615</v>
      </c>
      <c r="B116" s="873">
        <v>78</v>
      </c>
      <c r="C116" s="874">
        <v>156</v>
      </c>
      <c r="D116" s="874">
        <v>76</v>
      </c>
      <c r="E116" s="875">
        <v>80</v>
      </c>
      <c r="F116" s="754"/>
      <c r="G116" s="882" t="s">
        <v>616</v>
      </c>
      <c r="H116" s="873">
        <v>46</v>
      </c>
      <c r="I116" s="874">
        <v>105</v>
      </c>
      <c r="J116" s="874">
        <v>57</v>
      </c>
      <c r="K116" s="875">
        <v>48</v>
      </c>
      <c r="L116" s="766"/>
      <c r="M116" s="755"/>
      <c r="N116" s="8"/>
    </row>
    <row r="117" spans="1:14" ht="18.95" customHeight="1">
      <c r="A117" s="869" t="s">
        <v>617</v>
      </c>
      <c r="B117" s="873">
        <v>39</v>
      </c>
      <c r="C117" s="874">
        <v>84</v>
      </c>
      <c r="D117" s="874">
        <v>35</v>
      </c>
      <c r="E117" s="875">
        <v>49</v>
      </c>
      <c r="F117" s="754"/>
      <c r="G117" s="882" t="s">
        <v>618</v>
      </c>
      <c r="H117" s="873">
        <v>51</v>
      </c>
      <c r="I117" s="874">
        <v>115</v>
      </c>
      <c r="J117" s="874">
        <v>60</v>
      </c>
      <c r="K117" s="875">
        <v>55</v>
      </c>
      <c r="L117" s="766"/>
      <c r="M117" s="755"/>
      <c r="N117" s="8"/>
    </row>
    <row r="118" spans="1:14" s="885" customFormat="1" ht="18.95" customHeight="1" thickBot="1">
      <c r="A118" s="884" t="s">
        <v>619</v>
      </c>
      <c r="B118" s="845">
        <v>51</v>
      </c>
      <c r="C118" s="951">
        <v>119</v>
      </c>
      <c r="D118" s="951">
        <v>62</v>
      </c>
      <c r="E118" s="939">
        <v>57</v>
      </c>
      <c r="F118" s="889"/>
      <c r="G118" s="884" t="s">
        <v>620</v>
      </c>
      <c r="H118" s="951">
        <v>35</v>
      </c>
      <c r="I118" s="951">
        <v>76</v>
      </c>
      <c r="J118" s="951">
        <v>36</v>
      </c>
      <c r="K118" s="939">
        <v>40</v>
      </c>
      <c r="L118" s="890"/>
      <c r="M118" s="886"/>
      <c r="N118" s="877"/>
    </row>
    <row r="119" spans="1:14" ht="20.25" customHeight="1">
      <c r="A119" s="1204" t="s">
        <v>635</v>
      </c>
      <c r="B119" s="1204"/>
      <c r="C119" s="768"/>
      <c r="D119" s="769"/>
      <c r="E119" s="1184"/>
      <c r="F119" s="1184"/>
      <c r="G119" s="764"/>
      <c r="H119" s="8"/>
      <c r="I119" s="768"/>
      <c r="J119" s="769"/>
      <c r="K119" s="1184"/>
      <c r="L119" s="1184"/>
      <c r="M119" s="755"/>
      <c r="N119" s="8"/>
    </row>
    <row r="120" spans="1:14" ht="20.25" customHeight="1">
      <c r="A120" s="761"/>
      <c r="B120" s="761"/>
      <c r="C120" s="768"/>
      <c r="D120" s="769"/>
      <c r="E120" s="770"/>
      <c r="F120" s="770"/>
      <c r="G120" s="764"/>
      <c r="H120" s="8"/>
      <c r="I120" s="768"/>
      <c r="J120" s="769"/>
      <c r="K120" s="770"/>
      <c r="L120" s="770"/>
      <c r="M120" s="755"/>
      <c r="N120" s="8"/>
    </row>
    <row r="121" spans="1:14" ht="20.25" customHeight="1">
      <c r="A121" s="761"/>
      <c r="B121" s="761"/>
      <c r="C121" s="768"/>
      <c r="D121" s="769"/>
      <c r="E121" s="770"/>
      <c r="F121" s="770"/>
      <c r="G121" s="8"/>
      <c r="H121" s="8"/>
      <c r="I121" s="768"/>
      <c r="J121" s="769"/>
      <c r="K121" s="770"/>
      <c r="L121" s="770"/>
      <c r="M121" s="755"/>
      <c r="N121" s="8"/>
    </row>
    <row r="122" spans="1:14" ht="20.25" customHeight="1">
      <c r="A122" s="761"/>
      <c r="B122" s="771"/>
      <c r="C122" s="772"/>
      <c r="D122" s="755"/>
      <c r="E122" s="773"/>
      <c r="F122" s="754"/>
      <c r="G122" s="761"/>
      <c r="H122" s="771"/>
      <c r="I122" s="772"/>
      <c r="J122" s="755"/>
      <c r="K122" s="773"/>
      <c r="L122" s="754"/>
      <c r="M122" s="755"/>
    </row>
    <row r="123" spans="1:14" ht="20.25" customHeight="1">
      <c r="A123" s="1185" t="s">
        <v>636</v>
      </c>
      <c r="B123" s="1185"/>
      <c r="C123" s="1185"/>
      <c r="D123" s="1185"/>
      <c r="E123" s="1185"/>
      <c r="F123" s="1185"/>
      <c r="G123" s="1185"/>
      <c r="H123" s="1185"/>
      <c r="I123" s="1185"/>
      <c r="J123" s="1185"/>
      <c r="K123" s="1185"/>
      <c r="L123" s="1185"/>
      <c r="M123" s="755"/>
    </row>
    <row r="124" spans="1:14" ht="20.25" customHeight="1">
      <c r="A124" s="774"/>
      <c r="B124" s="774"/>
      <c r="C124" s="774"/>
      <c r="D124" s="774"/>
      <c r="E124" s="774"/>
      <c r="F124" s="774"/>
      <c r="G124" s="774"/>
      <c r="H124" s="774"/>
      <c r="I124" s="774"/>
      <c r="J124" s="774"/>
      <c r="K124" s="774"/>
      <c r="L124" s="774"/>
      <c r="M124" s="755"/>
    </row>
    <row r="125" spans="1:14" ht="20.25" customHeight="1" thickBot="1">
      <c r="A125" s="751"/>
      <c r="B125" s="752"/>
      <c r="C125" s="753"/>
      <c r="D125" s="762"/>
      <c r="E125" s="754"/>
      <c r="F125" s="755"/>
      <c r="G125" s="751"/>
      <c r="H125" s="752"/>
      <c r="I125" s="753"/>
      <c r="J125" s="751"/>
      <c r="K125" s="762"/>
      <c r="L125" s="648" t="s">
        <v>637</v>
      </c>
      <c r="M125" s="755"/>
      <c r="N125" s="8"/>
    </row>
    <row r="126" spans="1:14" ht="20.25" customHeight="1">
      <c r="A126" s="1186" t="s">
        <v>638</v>
      </c>
      <c r="B126" s="1208" t="s">
        <v>639</v>
      </c>
      <c r="C126" s="1192" t="s">
        <v>640</v>
      </c>
      <c r="D126" s="1193"/>
      <c r="E126" s="1194"/>
      <c r="F126" s="1211" t="s">
        <v>433</v>
      </c>
      <c r="G126" s="1198" t="s">
        <v>430</v>
      </c>
      <c r="H126" s="1208" t="s">
        <v>431</v>
      </c>
      <c r="I126" s="1192" t="s">
        <v>432</v>
      </c>
      <c r="J126" s="1193"/>
      <c r="K126" s="1194"/>
      <c r="L126" s="1214" t="s">
        <v>433</v>
      </c>
      <c r="M126" s="8"/>
      <c r="N126" s="8"/>
    </row>
    <row r="127" spans="1:14" ht="20.25" customHeight="1">
      <c r="A127" s="1187"/>
      <c r="B127" s="1209"/>
      <c r="C127" s="716" t="s">
        <v>641</v>
      </c>
      <c r="D127" s="717" t="s">
        <v>642</v>
      </c>
      <c r="E127" s="716" t="s">
        <v>643</v>
      </c>
      <c r="F127" s="1212"/>
      <c r="G127" s="1199"/>
      <c r="H127" s="1209"/>
      <c r="I127" s="716" t="s">
        <v>641</v>
      </c>
      <c r="J127" s="717" t="s">
        <v>642</v>
      </c>
      <c r="K127" s="716" t="s">
        <v>643</v>
      </c>
      <c r="L127" s="1215"/>
      <c r="M127" s="8"/>
      <c r="N127" s="8"/>
    </row>
    <row r="128" spans="1:14" ht="20.25" customHeight="1">
      <c r="A128" s="1188"/>
      <c r="B128" s="1210"/>
      <c r="C128" s="718" t="s">
        <v>644</v>
      </c>
      <c r="D128" s="719" t="s">
        <v>645</v>
      </c>
      <c r="E128" s="718" t="s">
        <v>646</v>
      </c>
      <c r="F128" s="1213"/>
      <c r="G128" s="1200"/>
      <c r="H128" s="1210"/>
      <c r="I128" s="718" t="s">
        <v>441</v>
      </c>
      <c r="J128" s="719" t="s">
        <v>442</v>
      </c>
      <c r="K128" s="718" t="s">
        <v>443</v>
      </c>
      <c r="L128" s="1216"/>
      <c r="M128" s="8"/>
      <c r="N128" s="8"/>
    </row>
    <row r="129" spans="1:14" ht="18.95" customHeight="1">
      <c r="A129" s="883" t="s">
        <v>621</v>
      </c>
      <c r="B129" s="938">
        <v>29</v>
      </c>
      <c r="C129" s="962">
        <v>69</v>
      </c>
      <c r="D129" s="962">
        <v>36</v>
      </c>
      <c r="E129" s="937">
        <v>33</v>
      </c>
      <c r="F129" s="775"/>
      <c r="G129" s="879" t="s">
        <v>686</v>
      </c>
      <c r="H129" s="936">
        <v>42</v>
      </c>
      <c r="I129" s="935">
        <v>76</v>
      </c>
      <c r="J129" s="935">
        <v>36</v>
      </c>
      <c r="K129" s="934">
        <v>40</v>
      </c>
      <c r="L129" s="766"/>
      <c r="M129" s="8"/>
      <c r="N129" s="8"/>
    </row>
    <row r="130" spans="1:14" ht="18.95" customHeight="1">
      <c r="A130" s="883" t="s">
        <v>623</v>
      </c>
      <c r="B130" s="938">
        <v>38</v>
      </c>
      <c r="C130" s="962">
        <v>70</v>
      </c>
      <c r="D130" s="962">
        <v>33</v>
      </c>
      <c r="E130" s="937">
        <v>37</v>
      </c>
      <c r="F130" s="766"/>
      <c r="G130" s="879" t="s">
        <v>688</v>
      </c>
      <c r="H130" s="936">
        <v>46</v>
      </c>
      <c r="I130" s="935">
        <v>90</v>
      </c>
      <c r="J130" s="935">
        <v>44</v>
      </c>
      <c r="K130" s="934">
        <v>46</v>
      </c>
      <c r="L130" s="766"/>
      <c r="M130" s="755"/>
      <c r="N130" s="8"/>
    </row>
    <row r="131" spans="1:14" ht="18.95" customHeight="1">
      <c r="A131" s="883" t="s">
        <v>624</v>
      </c>
      <c r="B131" s="938">
        <v>57</v>
      </c>
      <c r="C131" s="962">
        <v>123</v>
      </c>
      <c r="D131" s="962">
        <v>66</v>
      </c>
      <c r="E131" s="937">
        <v>57</v>
      </c>
      <c r="F131" s="766"/>
      <c r="G131" s="879" t="s">
        <v>690</v>
      </c>
      <c r="H131" s="936">
        <v>42</v>
      </c>
      <c r="I131" s="935">
        <v>80</v>
      </c>
      <c r="J131" s="935">
        <v>32</v>
      </c>
      <c r="K131" s="934">
        <v>48</v>
      </c>
      <c r="L131" s="766"/>
      <c r="M131" s="755"/>
      <c r="N131" s="8"/>
    </row>
    <row r="132" spans="1:14" ht="18.75" customHeight="1">
      <c r="A132" s="883" t="s">
        <v>626</v>
      </c>
      <c r="B132" s="938">
        <v>31</v>
      </c>
      <c r="C132" s="962">
        <v>68</v>
      </c>
      <c r="D132" s="962">
        <v>34</v>
      </c>
      <c r="E132" s="937">
        <v>34</v>
      </c>
      <c r="F132" s="766"/>
      <c r="G132" s="879" t="s">
        <v>692</v>
      </c>
      <c r="H132" s="936">
        <v>66</v>
      </c>
      <c r="I132" s="935">
        <v>129</v>
      </c>
      <c r="J132" s="935">
        <v>52</v>
      </c>
      <c r="K132" s="934">
        <v>77</v>
      </c>
      <c r="L132" s="726"/>
      <c r="M132" s="755"/>
      <c r="N132" s="8"/>
    </row>
    <row r="133" spans="1:14" ht="18.95" customHeight="1">
      <c r="A133" s="883" t="s">
        <v>628</v>
      </c>
      <c r="B133" s="938">
        <v>56</v>
      </c>
      <c r="C133" s="962">
        <v>124</v>
      </c>
      <c r="D133" s="962">
        <v>63</v>
      </c>
      <c r="E133" s="937">
        <v>61</v>
      </c>
      <c r="F133" s="766"/>
      <c r="G133" s="879" t="s">
        <v>694</v>
      </c>
      <c r="H133" s="936">
        <v>63</v>
      </c>
      <c r="I133" s="935">
        <v>104</v>
      </c>
      <c r="J133" s="935">
        <v>49</v>
      </c>
      <c r="K133" s="934">
        <v>55</v>
      </c>
      <c r="L133" s="766"/>
      <c r="M133" s="755"/>
      <c r="N133" s="8"/>
    </row>
    <row r="134" spans="1:14" ht="18.95" customHeight="1">
      <c r="A134" s="883" t="s">
        <v>630</v>
      </c>
      <c r="B134" s="938">
        <v>33</v>
      </c>
      <c r="C134" s="962">
        <v>69</v>
      </c>
      <c r="D134" s="962">
        <v>34</v>
      </c>
      <c r="E134" s="937">
        <v>35</v>
      </c>
      <c r="F134" s="734"/>
      <c r="G134" s="879" t="s">
        <v>696</v>
      </c>
      <c r="H134" s="936">
        <v>27</v>
      </c>
      <c r="I134" s="935">
        <v>51</v>
      </c>
      <c r="J134" s="935">
        <v>22</v>
      </c>
      <c r="K134" s="934">
        <v>29</v>
      </c>
      <c r="L134" s="726"/>
      <c r="M134" s="755"/>
      <c r="N134" s="8"/>
    </row>
    <row r="135" spans="1:14" ht="18.95" customHeight="1">
      <c r="A135" s="893" t="s">
        <v>632</v>
      </c>
      <c r="B135" s="988">
        <v>37</v>
      </c>
      <c r="C135" s="962">
        <v>74</v>
      </c>
      <c r="D135" s="989">
        <v>35</v>
      </c>
      <c r="E135" s="990">
        <v>39</v>
      </c>
      <c r="F135" s="766"/>
      <c r="G135" s="879" t="s">
        <v>698</v>
      </c>
      <c r="H135" s="936">
        <v>53</v>
      </c>
      <c r="I135" s="935">
        <v>102</v>
      </c>
      <c r="J135" s="935">
        <v>49</v>
      </c>
      <c r="K135" s="934">
        <v>53</v>
      </c>
      <c r="L135" s="766"/>
      <c r="M135" s="755"/>
      <c r="N135" s="8"/>
    </row>
    <row r="136" spans="1:14" ht="18.95" customHeight="1">
      <c r="A136" s="893" t="s">
        <v>634</v>
      </c>
      <c r="B136" s="936">
        <v>58</v>
      </c>
      <c r="C136" s="962">
        <v>123</v>
      </c>
      <c r="D136" s="935">
        <v>59</v>
      </c>
      <c r="E136" s="934">
        <v>64</v>
      </c>
      <c r="F136" s="894"/>
      <c r="G136" s="879" t="s">
        <v>700</v>
      </c>
      <c r="H136" s="936">
        <v>30</v>
      </c>
      <c r="I136" s="935">
        <v>46</v>
      </c>
      <c r="J136" s="935">
        <v>23</v>
      </c>
      <c r="K136" s="934">
        <v>23</v>
      </c>
      <c r="L136" s="766"/>
      <c r="M136" s="755"/>
      <c r="N136" s="8"/>
    </row>
    <row r="137" spans="1:14" ht="18.95" customHeight="1">
      <c r="A137" s="891" t="s">
        <v>647</v>
      </c>
      <c r="B137" s="933">
        <f>SUM(B138:B156,H129:H141)</f>
        <v>1597</v>
      </c>
      <c r="C137" s="932">
        <f t="shared" ref="C137:E137" si="4">SUM(C138:C156,I129:I141)</f>
        <v>3066</v>
      </c>
      <c r="D137" s="932">
        <f t="shared" si="4"/>
        <v>1466</v>
      </c>
      <c r="E137" s="931">
        <f t="shared" si="4"/>
        <v>1600</v>
      </c>
      <c r="F137" s="887" t="s">
        <v>648</v>
      </c>
      <c r="G137" s="879" t="s">
        <v>649</v>
      </c>
      <c r="H137" s="936">
        <v>57</v>
      </c>
      <c r="I137" s="935">
        <v>113</v>
      </c>
      <c r="J137" s="935">
        <v>58</v>
      </c>
      <c r="K137" s="934">
        <v>55</v>
      </c>
      <c r="L137" s="766"/>
      <c r="M137" s="755"/>
      <c r="N137" s="8"/>
    </row>
    <row r="138" spans="1:14" ht="18.95" customHeight="1">
      <c r="A138" s="893" t="s">
        <v>650</v>
      </c>
      <c r="B138" s="936">
        <v>122</v>
      </c>
      <c r="C138" s="962">
        <v>224</v>
      </c>
      <c r="D138" s="935">
        <v>116</v>
      </c>
      <c r="E138" s="934">
        <v>108</v>
      </c>
      <c r="F138" s="766"/>
      <c r="G138" s="879" t="s">
        <v>651</v>
      </c>
      <c r="H138" s="936">
        <v>20</v>
      </c>
      <c r="I138" s="935">
        <v>33</v>
      </c>
      <c r="J138" s="935">
        <v>18</v>
      </c>
      <c r="K138" s="934">
        <v>15</v>
      </c>
      <c r="L138" s="766"/>
      <c r="M138" s="755"/>
      <c r="N138" s="8"/>
    </row>
    <row r="139" spans="1:14" ht="18.95" customHeight="1">
      <c r="A139" s="893" t="s">
        <v>652</v>
      </c>
      <c r="B139" s="936">
        <v>44</v>
      </c>
      <c r="C139" s="962">
        <v>86</v>
      </c>
      <c r="D139" s="935">
        <v>40</v>
      </c>
      <c r="E139" s="934">
        <v>46</v>
      </c>
      <c r="F139" s="766"/>
      <c r="G139" s="879" t="s">
        <v>653</v>
      </c>
      <c r="H139" s="936">
        <v>69</v>
      </c>
      <c r="I139" s="874">
        <v>125</v>
      </c>
      <c r="J139" s="935">
        <v>54</v>
      </c>
      <c r="K139" s="934">
        <v>71</v>
      </c>
      <c r="L139" s="734"/>
      <c r="M139" s="755"/>
      <c r="N139" s="8"/>
    </row>
    <row r="140" spans="1:14" ht="18.95" customHeight="1">
      <c r="A140" s="893" t="s">
        <v>654</v>
      </c>
      <c r="B140" s="936">
        <v>32</v>
      </c>
      <c r="C140" s="962">
        <v>52</v>
      </c>
      <c r="D140" s="935">
        <v>25</v>
      </c>
      <c r="E140" s="934">
        <v>27</v>
      </c>
      <c r="F140" s="766"/>
      <c r="G140" s="882" t="s">
        <v>655</v>
      </c>
      <c r="H140" s="873">
        <v>25</v>
      </c>
      <c r="I140" s="984">
        <v>54</v>
      </c>
      <c r="J140" s="874">
        <v>25</v>
      </c>
      <c r="K140" s="875">
        <v>29</v>
      </c>
      <c r="L140" s="766"/>
      <c r="M140" s="755"/>
      <c r="N140" s="8"/>
    </row>
    <row r="141" spans="1:14" ht="18.95" customHeight="1">
      <c r="A141" s="893" t="s">
        <v>656</v>
      </c>
      <c r="B141" s="936">
        <v>38</v>
      </c>
      <c r="C141" s="962">
        <v>68</v>
      </c>
      <c r="D141" s="935">
        <v>31</v>
      </c>
      <c r="E141" s="934">
        <v>37</v>
      </c>
      <c r="F141" s="766"/>
      <c r="G141" s="882" t="s">
        <v>657</v>
      </c>
      <c r="H141" s="984">
        <v>37</v>
      </c>
      <c r="I141" s="984">
        <v>74</v>
      </c>
      <c r="J141" s="984">
        <v>36</v>
      </c>
      <c r="K141" s="864">
        <v>38</v>
      </c>
      <c r="L141" s="766"/>
      <c r="M141" s="755"/>
      <c r="N141" s="8"/>
    </row>
    <row r="142" spans="1:14" ht="18.95" customHeight="1">
      <c r="A142" s="893" t="s">
        <v>658</v>
      </c>
      <c r="B142" s="936">
        <v>42</v>
      </c>
      <c r="C142" s="962">
        <v>82</v>
      </c>
      <c r="D142" s="935">
        <v>41</v>
      </c>
      <c r="E142" s="934">
        <v>41</v>
      </c>
      <c r="F142" s="766"/>
      <c r="G142" s="881" t="s">
        <v>880</v>
      </c>
      <c r="H142" s="926">
        <f>SUM(H143:H156,B167:B177)</f>
        <v>1286</v>
      </c>
      <c r="I142" s="926">
        <f t="shared" ref="I142:K142" si="5">SUM(I143:I156,C167:C177)</f>
        <v>2534</v>
      </c>
      <c r="J142" s="926">
        <f t="shared" si="5"/>
        <v>1288</v>
      </c>
      <c r="K142" s="925">
        <f t="shared" si="5"/>
        <v>1246</v>
      </c>
      <c r="L142" s="878" t="s">
        <v>36</v>
      </c>
      <c r="M142" s="755"/>
      <c r="N142" s="8"/>
    </row>
    <row r="143" spans="1:14" ht="18.95" customHeight="1">
      <c r="A143" s="893" t="s">
        <v>659</v>
      </c>
      <c r="B143" s="936">
        <v>38</v>
      </c>
      <c r="C143" s="962">
        <v>74</v>
      </c>
      <c r="D143" s="935">
        <v>37</v>
      </c>
      <c r="E143" s="934">
        <v>37</v>
      </c>
      <c r="F143" s="766"/>
      <c r="G143" s="882" t="s">
        <v>660</v>
      </c>
      <c r="H143" s="924">
        <v>67</v>
      </c>
      <c r="I143" s="924">
        <v>124</v>
      </c>
      <c r="J143" s="924">
        <v>60</v>
      </c>
      <c r="K143" s="923">
        <v>64</v>
      </c>
      <c r="L143" s="766"/>
      <c r="M143" s="755"/>
      <c r="N143" s="8"/>
    </row>
    <row r="144" spans="1:14" ht="18.95" customHeight="1">
      <c r="A144" s="893" t="s">
        <v>661</v>
      </c>
      <c r="B144" s="936">
        <v>29</v>
      </c>
      <c r="C144" s="962">
        <v>58</v>
      </c>
      <c r="D144" s="935">
        <v>32</v>
      </c>
      <c r="E144" s="934">
        <v>26</v>
      </c>
      <c r="F144" s="766"/>
      <c r="G144" s="882" t="s">
        <v>662</v>
      </c>
      <c r="H144" s="924">
        <v>39</v>
      </c>
      <c r="I144" s="924">
        <v>75</v>
      </c>
      <c r="J144" s="924">
        <v>40</v>
      </c>
      <c r="K144" s="923">
        <v>35</v>
      </c>
      <c r="L144" s="766"/>
      <c r="M144" s="755"/>
      <c r="N144" s="8"/>
    </row>
    <row r="145" spans="1:14" ht="18.95" customHeight="1">
      <c r="A145" s="893" t="s">
        <v>663</v>
      </c>
      <c r="B145" s="936">
        <v>53</v>
      </c>
      <c r="C145" s="962">
        <v>108</v>
      </c>
      <c r="D145" s="935">
        <v>55</v>
      </c>
      <c r="E145" s="934">
        <v>53</v>
      </c>
      <c r="F145" s="766"/>
      <c r="G145" s="882" t="s">
        <v>664</v>
      </c>
      <c r="H145" s="924">
        <v>28</v>
      </c>
      <c r="I145" s="924">
        <v>56</v>
      </c>
      <c r="J145" s="924">
        <v>30</v>
      </c>
      <c r="K145" s="923">
        <v>26</v>
      </c>
      <c r="L145" s="766"/>
      <c r="M145" s="755"/>
      <c r="N145" s="8"/>
    </row>
    <row r="146" spans="1:14" ht="18.95" customHeight="1">
      <c r="A146" s="893" t="s">
        <v>665</v>
      </c>
      <c r="B146" s="936">
        <v>41</v>
      </c>
      <c r="C146" s="962">
        <v>72</v>
      </c>
      <c r="D146" s="935">
        <v>31</v>
      </c>
      <c r="E146" s="934">
        <v>41</v>
      </c>
      <c r="F146" s="766"/>
      <c r="G146" s="882" t="s">
        <v>666</v>
      </c>
      <c r="H146" s="924">
        <v>72</v>
      </c>
      <c r="I146" s="924">
        <v>141</v>
      </c>
      <c r="J146" s="924">
        <v>69</v>
      </c>
      <c r="K146" s="923">
        <v>72</v>
      </c>
      <c r="L146" s="766"/>
      <c r="M146" s="755"/>
      <c r="N146" s="8"/>
    </row>
    <row r="147" spans="1:14" ht="18.95" customHeight="1">
      <c r="A147" s="893" t="s">
        <v>667</v>
      </c>
      <c r="B147" s="936">
        <v>49</v>
      </c>
      <c r="C147" s="962">
        <v>94</v>
      </c>
      <c r="D147" s="935">
        <v>42</v>
      </c>
      <c r="E147" s="934">
        <v>52</v>
      </c>
      <c r="F147" s="766"/>
      <c r="G147" s="882" t="s">
        <v>668</v>
      </c>
      <c r="H147" s="924">
        <v>50</v>
      </c>
      <c r="I147" s="924">
        <v>104</v>
      </c>
      <c r="J147" s="924">
        <v>54</v>
      </c>
      <c r="K147" s="923">
        <v>50</v>
      </c>
      <c r="L147" s="766"/>
      <c r="M147" s="755"/>
      <c r="N147" s="8"/>
    </row>
    <row r="148" spans="1:14" ht="18.95" customHeight="1">
      <c r="A148" s="893" t="s">
        <v>669</v>
      </c>
      <c r="B148" s="936">
        <v>71</v>
      </c>
      <c r="C148" s="962">
        <v>133</v>
      </c>
      <c r="D148" s="935">
        <v>65</v>
      </c>
      <c r="E148" s="934">
        <v>68</v>
      </c>
      <c r="F148" s="766"/>
      <c r="G148" s="882" t="s">
        <v>670</v>
      </c>
      <c r="H148" s="924">
        <v>61</v>
      </c>
      <c r="I148" s="924">
        <v>119</v>
      </c>
      <c r="J148" s="924">
        <v>58</v>
      </c>
      <c r="K148" s="923">
        <v>61</v>
      </c>
      <c r="L148" s="766"/>
      <c r="M148" s="755"/>
      <c r="N148" s="8"/>
    </row>
    <row r="149" spans="1:14" ht="18.95" customHeight="1">
      <c r="A149" s="893" t="s">
        <v>671</v>
      </c>
      <c r="B149" s="936">
        <v>50</v>
      </c>
      <c r="C149" s="962">
        <v>93</v>
      </c>
      <c r="D149" s="935">
        <v>43</v>
      </c>
      <c r="E149" s="934">
        <v>50</v>
      </c>
      <c r="F149" s="766"/>
      <c r="G149" s="882" t="s">
        <v>672</v>
      </c>
      <c r="H149" s="924">
        <v>88</v>
      </c>
      <c r="I149" s="924">
        <v>191</v>
      </c>
      <c r="J149" s="924">
        <v>102</v>
      </c>
      <c r="K149" s="923">
        <v>89</v>
      </c>
      <c r="L149" s="766"/>
      <c r="M149" s="755"/>
      <c r="N149" s="8"/>
    </row>
    <row r="150" spans="1:14" ht="18.95" customHeight="1">
      <c r="A150" s="893" t="s">
        <v>673</v>
      </c>
      <c r="B150" s="936">
        <v>54</v>
      </c>
      <c r="C150" s="962">
        <v>104</v>
      </c>
      <c r="D150" s="935">
        <v>51</v>
      </c>
      <c r="E150" s="934">
        <v>53</v>
      </c>
      <c r="F150" s="766"/>
      <c r="G150" s="882" t="s">
        <v>674</v>
      </c>
      <c r="H150" s="924">
        <v>156</v>
      </c>
      <c r="I150" s="924">
        <v>237</v>
      </c>
      <c r="J150" s="924">
        <v>117</v>
      </c>
      <c r="K150" s="923">
        <v>120</v>
      </c>
      <c r="L150" s="766"/>
      <c r="M150" s="755"/>
      <c r="N150" s="8"/>
    </row>
    <row r="151" spans="1:14" ht="18.95" customHeight="1">
      <c r="A151" s="893" t="s">
        <v>675</v>
      </c>
      <c r="B151" s="936">
        <v>45</v>
      </c>
      <c r="C151" s="962">
        <v>113</v>
      </c>
      <c r="D151" s="935">
        <v>53</v>
      </c>
      <c r="E151" s="934">
        <v>60</v>
      </c>
      <c r="F151" s="766"/>
      <c r="G151" s="882" t="s">
        <v>676</v>
      </c>
      <c r="H151" s="924">
        <v>50</v>
      </c>
      <c r="I151" s="924">
        <v>100</v>
      </c>
      <c r="J151" s="924">
        <v>50</v>
      </c>
      <c r="K151" s="923">
        <v>50</v>
      </c>
      <c r="L151" s="766"/>
      <c r="M151" s="755"/>
      <c r="N151" s="8"/>
    </row>
    <row r="152" spans="1:14" ht="18.95" customHeight="1">
      <c r="A152" s="893" t="s">
        <v>677</v>
      </c>
      <c r="B152" s="936">
        <v>67</v>
      </c>
      <c r="C152" s="962">
        <v>130</v>
      </c>
      <c r="D152" s="935">
        <v>58</v>
      </c>
      <c r="E152" s="934">
        <v>72</v>
      </c>
      <c r="F152" s="766"/>
      <c r="G152" s="882" t="s">
        <v>678</v>
      </c>
      <c r="H152" s="924">
        <v>33</v>
      </c>
      <c r="I152" s="924">
        <v>62</v>
      </c>
      <c r="J152" s="924">
        <v>28</v>
      </c>
      <c r="K152" s="923">
        <v>34</v>
      </c>
      <c r="L152" s="766"/>
      <c r="M152" s="755"/>
      <c r="N152" s="8"/>
    </row>
    <row r="153" spans="1:14" ht="18.95" customHeight="1">
      <c r="A153" s="893" t="s">
        <v>679</v>
      </c>
      <c r="B153" s="936">
        <v>98</v>
      </c>
      <c r="C153" s="962">
        <v>198</v>
      </c>
      <c r="D153" s="935">
        <v>96</v>
      </c>
      <c r="E153" s="934">
        <v>102</v>
      </c>
      <c r="F153" s="776"/>
      <c r="G153" s="882" t="s">
        <v>571</v>
      </c>
      <c r="H153" s="924">
        <v>23</v>
      </c>
      <c r="I153" s="924">
        <v>49</v>
      </c>
      <c r="J153" s="924">
        <v>31</v>
      </c>
      <c r="K153" s="923">
        <v>18</v>
      </c>
      <c r="L153" s="777"/>
      <c r="M153" s="755"/>
      <c r="N153" s="8"/>
    </row>
    <row r="154" spans="1:14" ht="18.95" customHeight="1">
      <c r="A154" s="893" t="s">
        <v>680</v>
      </c>
      <c r="B154" s="936">
        <v>50</v>
      </c>
      <c r="C154" s="962">
        <v>95</v>
      </c>
      <c r="D154" s="935">
        <v>47</v>
      </c>
      <c r="E154" s="934">
        <v>48</v>
      </c>
      <c r="F154" s="766"/>
      <c r="G154" s="882" t="s">
        <v>681</v>
      </c>
      <c r="H154" s="924">
        <v>45</v>
      </c>
      <c r="I154" s="924">
        <v>84</v>
      </c>
      <c r="J154" s="924">
        <v>39</v>
      </c>
      <c r="K154" s="922">
        <v>45</v>
      </c>
      <c r="L154" s="766"/>
      <c r="M154" s="755"/>
      <c r="N154" s="8"/>
    </row>
    <row r="155" spans="1:14" ht="18.95" customHeight="1">
      <c r="A155" s="879" t="s">
        <v>682</v>
      </c>
      <c r="B155" s="936">
        <v>40</v>
      </c>
      <c r="C155" s="962">
        <v>83</v>
      </c>
      <c r="D155" s="935">
        <v>41</v>
      </c>
      <c r="E155" s="934">
        <v>42</v>
      </c>
      <c r="F155" s="766"/>
      <c r="G155" s="882" t="s">
        <v>683</v>
      </c>
      <c r="H155" s="924">
        <v>31</v>
      </c>
      <c r="I155" s="924">
        <v>61</v>
      </c>
      <c r="J155" s="924">
        <v>32</v>
      </c>
      <c r="K155" s="923">
        <v>29</v>
      </c>
      <c r="L155" s="766"/>
      <c r="M155" s="755"/>
      <c r="N155" s="8"/>
    </row>
    <row r="156" spans="1:14" ht="18.95" customHeight="1" thickBot="1">
      <c r="A156" s="879" t="s">
        <v>684</v>
      </c>
      <c r="B156" s="930">
        <v>57</v>
      </c>
      <c r="C156" s="929">
        <v>122</v>
      </c>
      <c r="D156" s="928">
        <v>64</v>
      </c>
      <c r="E156" s="927">
        <v>58</v>
      </c>
      <c r="F156" s="778"/>
      <c r="G156" s="884" t="s">
        <v>685</v>
      </c>
      <c r="H156" s="921">
        <v>76</v>
      </c>
      <c r="I156" s="920">
        <v>161</v>
      </c>
      <c r="J156" s="920">
        <v>87</v>
      </c>
      <c r="K156" s="919">
        <v>74</v>
      </c>
      <c r="L156" s="778"/>
      <c r="M156" s="755"/>
      <c r="N156" s="8"/>
    </row>
    <row r="157" spans="1:14" ht="20.25" customHeight="1">
      <c r="A157" s="1205" t="s">
        <v>702</v>
      </c>
      <c r="B157" s="1183"/>
      <c r="C157" s="1183"/>
      <c r="D157" s="769"/>
      <c r="E157" s="1184"/>
      <c r="F157" s="1184"/>
      <c r="G157" s="1204"/>
      <c r="H157" s="1204"/>
      <c r="I157" s="768"/>
      <c r="J157" s="769"/>
      <c r="M157" s="755"/>
      <c r="N157" s="8"/>
    </row>
    <row r="158" spans="1:14" ht="20.25" customHeight="1">
      <c r="A158" s="761"/>
      <c r="B158" s="761"/>
      <c r="C158" s="768"/>
      <c r="D158" s="769"/>
      <c r="E158" s="770"/>
      <c r="F158" s="770"/>
      <c r="G158" s="761"/>
      <c r="H158" s="761"/>
      <c r="I158" s="768"/>
      <c r="J158" s="769"/>
      <c r="K158" s="770"/>
      <c r="L158" s="770"/>
      <c r="M158" s="755"/>
      <c r="N158" s="8"/>
    </row>
    <row r="159" spans="1:14" ht="20.25" customHeight="1">
      <c r="A159" s="761"/>
      <c r="B159" s="761"/>
      <c r="C159" s="768"/>
      <c r="D159" s="769"/>
      <c r="E159" s="770"/>
      <c r="F159" s="770"/>
      <c r="G159" s="761"/>
      <c r="H159" s="761"/>
      <c r="I159" s="768"/>
      <c r="J159" s="769"/>
      <c r="K159" s="770"/>
      <c r="L159" s="770"/>
      <c r="M159" s="755"/>
      <c r="N159" s="8"/>
    </row>
    <row r="160" spans="1:14" ht="20.25" customHeight="1">
      <c r="A160" s="704"/>
      <c r="B160" s="705"/>
      <c r="C160" s="706"/>
      <c r="D160" s="707"/>
      <c r="F160" s="8"/>
      <c r="M160" s="755"/>
    </row>
    <row r="161" spans="1:15" ht="20.25" customHeight="1">
      <c r="A161" s="1206" t="s">
        <v>581</v>
      </c>
      <c r="B161" s="1206"/>
      <c r="C161" s="1206"/>
      <c r="D161" s="1206"/>
      <c r="E161" s="1206"/>
      <c r="F161" s="1206"/>
      <c r="G161" s="1206"/>
      <c r="H161" s="1206"/>
      <c r="I161" s="1206"/>
      <c r="J161" s="1206"/>
      <c r="K161" s="1206"/>
      <c r="L161" s="1206"/>
      <c r="M161" s="755"/>
    </row>
    <row r="162" spans="1:15" ht="20.25" customHeight="1">
      <c r="A162" s="1207"/>
      <c r="B162" s="1207"/>
      <c r="C162" s="1207"/>
      <c r="D162" s="1207"/>
      <c r="E162" s="1207"/>
      <c r="F162" s="1207"/>
      <c r="G162" s="1207"/>
      <c r="H162" s="1207"/>
      <c r="I162" s="1207"/>
      <c r="J162" s="1207"/>
      <c r="K162" s="1207"/>
      <c r="L162" s="1207"/>
      <c r="M162" s="755"/>
    </row>
    <row r="163" spans="1:15" ht="20.25" customHeight="1" thickBot="1">
      <c r="A163" s="761" t="s">
        <v>40</v>
      </c>
      <c r="B163" s="752"/>
      <c r="C163" s="753"/>
      <c r="D163" s="751"/>
      <c r="E163" s="754"/>
      <c r="F163" s="755"/>
      <c r="G163" s="751"/>
      <c r="H163" s="752"/>
      <c r="I163" s="753"/>
      <c r="J163" s="751"/>
      <c r="K163" s="762"/>
      <c r="L163" s="754"/>
      <c r="M163" s="755"/>
    </row>
    <row r="164" spans="1:15" ht="20.25" customHeight="1">
      <c r="A164" s="1186" t="s">
        <v>434</v>
      </c>
      <c r="B164" s="1189" t="s">
        <v>435</v>
      </c>
      <c r="C164" s="1192" t="s">
        <v>436</v>
      </c>
      <c r="D164" s="1193"/>
      <c r="E164" s="1194"/>
      <c r="F164" s="1195" t="s">
        <v>703</v>
      </c>
      <c r="G164" s="1198" t="s">
        <v>434</v>
      </c>
      <c r="H164" s="1201" t="s">
        <v>435</v>
      </c>
      <c r="I164" s="1203" t="s">
        <v>436</v>
      </c>
      <c r="J164" s="1203"/>
      <c r="K164" s="1203"/>
      <c r="L164" s="1195" t="s">
        <v>703</v>
      </c>
      <c r="M164" s="755"/>
    </row>
    <row r="165" spans="1:15" ht="20.25" customHeight="1">
      <c r="A165" s="1187"/>
      <c r="B165" s="1190"/>
      <c r="C165" s="716" t="s">
        <v>438</v>
      </c>
      <c r="D165" s="717" t="s">
        <v>439</v>
      </c>
      <c r="E165" s="716" t="s">
        <v>440</v>
      </c>
      <c r="F165" s="1196"/>
      <c r="G165" s="1199"/>
      <c r="H165" s="1202"/>
      <c r="I165" s="779" t="s">
        <v>438</v>
      </c>
      <c r="J165" s="780" t="s">
        <v>439</v>
      </c>
      <c r="K165" s="779" t="s">
        <v>440</v>
      </c>
      <c r="L165" s="1196"/>
    </row>
    <row r="166" spans="1:15" ht="20.25" customHeight="1">
      <c r="A166" s="1188"/>
      <c r="B166" s="1191"/>
      <c r="C166" s="718" t="s">
        <v>441</v>
      </c>
      <c r="D166" s="719" t="s">
        <v>442</v>
      </c>
      <c r="E166" s="718" t="s">
        <v>443</v>
      </c>
      <c r="F166" s="1197"/>
      <c r="G166" s="1200"/>
      <c r="H166" s="1202"/>
      <c r="I166" s="779" t="s">
        <v>441</v>
      </c>
      <c r="J166" s="781" t="s">
        <v>442</v>
      </c>
      <c r="K166" s="779" t="s">
        <v>443</v>
      </c>
      <c r="L166" s="1197"/>
    </row>
    <row r="167" spans="1:15" ht="18.95" customHeight="1">
      <c r="A167" s="895" t="s">
        <v>687</v>
      </c>
      <c r="B167" s="955">
        <v>27</v>
      </c>
      <c r="C167" s="955">
        <v>68</v>
      </c>
      <c r="D167" s="955">
        <v>34</v>
      </c>
      <c r="E167" s="907">
        <v>34</v>
      </c>
      <c r="F167" s="754"/>
      <c r="G167" s="896" t="s">
        <v>738</v>
      </c>
      <c r="H167" s="858">
        <v>33</v>
      </c>
      <c r="I167" s="857">
        <v>58</v>
      </c>
      <c r="J167" s="857">
        <v>26</v>
      </c>
      <c r="K167" s="856">
        <v>32</v>
      </c>
      <c r="L167" s="766"/>
    </row>
    <row r="168" spans="1:15" ht="18.95" customHeight="1">
      <c r="A168" s="883" t="s">
        <v>689</v>
      </c>
      <c r="B168" s="955">
        <v>38</v>
      </c>
      <c r="C168" s="955">
        <v>92</v>
      </c>
      <c r="D168" s="955">
        <v>45</v>
      </c>
      <c r="E168" s="907">
        <v>47</v>
      </c>
      <c r="F168" s="754"/>
      <c r="G168" s="896" t="s">
        <v>739</v>
      </c>
      <c r="H168" s="858">
        <v>28</v>
      </c>
      <c r="I168" s="855">
        <v>51</v>
      </c>
      <c r="J168" s="857">
        <v>21</v>
      </c>
      <c r="K168" s="856">
        <v>30</v>
      </c>
      <c r="L168" s="726"/>
    </row>
    <row r="169" spans="1:15" ht="18.95" customHeight="1">
      <c r="A169" s="883" t="s">
        <v>691</v>
      </c>
      <c r="B169" s="955">
        <v>34</v>
      </c>
      <c r="C169" s="955">
        <v>70</v>
      </c>
      <c r="D169" s="955">
        <v>37</v>
      </c>
      <c r="E169" s="907">
        <v>33</v>
      </c>
      <c r="F169" s="782"/>
      <c r="G169" s="896" t="s">
        <v>741</v>
      </c>
      <c r="H169" s="858">
        <v>26</v>
      </c>
      <c r="I169" s="855">
        <v>42</v>
      </c>
      <c r="J169" s="857">
        <v>21</v>
      </c>
      <c r="K169" s="856">
        <v>21</v>
      </c>
      <c r="L169" s="726"/>
      <c r="O169" s="783"/>
    </row>
    <row r="170" spans="1:15" ht="18.95" customHeight="1">
      <c r="A170" s="883" t="s">
        <v>693</v>
      </c>
      <c r="B170" s="914">
        <v>44</v>
      </c>
      <c r="C170" s="955">
        <v>87</v>
      </c>
      <c r="D170" s="913">
        <v>46</v>
      </c>
      <c r="E170" s="912">
        <v>41</v>
      </c>
      <c r="F170" s="784"/>
      <c r="G170" s="896" t="s">
        <v>743</v>
      </c>
      <c r="H170" s="858">
        <v>25</v>
      </c>
      <c r="I170" s="855">
        <v>62</v>
      </c>
      <c r="J170" s="857">
        <v>28</v>
      </c>
      <c r="K170" s="856">
        <v>34</v>
      </c>
      <c r="L170" s="754"/>
    </row>
    <row r="171" spans="1:15" ht="18.95" customHeight="1">
      <c r="A171" s="883" t="s">
        <v>695</v>
      </c>
      <c r="B171" s="914">
        <v>38</v>
      </c>
      <c r="C171" s="906">
        <v>77</v>
      </c>
      <c r="D171" s="913">
        <v>36</v>
      </c>
      <c r="E171" s="912">
        <v>41</v>
      </c>
      <c r="F171" s="754"/>
      <c r="G171" s="896" t="s">
        <v>745</v>
      </c>
      <c r="H171" s="858">
        <v>49</v>
      </c>
      <c r="I171" s="855">
        <v>113</v>
      </c>
      <c r="J171" s="857">
        <v>55</v>
      </c>
      <c r="K171" s="856">
        <v>58</v>
      </c>
      <c r="L171" s="754"/>
      <c r="M171" s="755"/>
    </row>
    <row r="172" spans="1:15" ht="18.95" customHeight="1">
      <c r="A172" s="883" t="s">
        <v>697</v>
      </c>
      <c r="B172" s="914">
        <v>36</v>
      </c>
      <c r="C172" s="906">
        <v>75</v>
      </c>
      <c r="D172" s="913">
        <v>40</v>
      </c>
      <c r="E172" s="912">
        <v>35</v>
      </c>
      <c r="F172" s="754"/>
      <c r="G172" s="896" t="s">
        <v>746</v>
      </c>
      <c r="H172" s="858">
        <v>32</v>
      </c>
      <c r="I172" s="855">
        <v>59</v>
      </c>
      <c r="J172" s="857">
        <v>28</v>
      </c>
      <c r="K172" s="856">
        <v>31</v>
      </c>
      <c r="L172" s="754"/>
      <c r="M172" s="755"/>
    </row>
    <row r="173" spans="1:15" ht="18.95" customHeight="1">
      <c r="A173" s="883" t="s">
        <v>699</v>
      </c>
      <c r="B173" s="914">
        <v>25</v>
      </c>
      <c r="C173" s="906">
        <v>50</v>
      </c>
      <c r="D173" s="913">
        <v>20</v>
      </c>
      <c r="E173" s="912">
        <v>30</v>
      </c>
      <c r="F173" s="754"/>
      <c r="G173" s="896" t="s">
        <v>748</v>
      </c>
      <c r="H173" s="861">
        <v>48</v>
      </c>
      <c r="I173" s="860">
        <v>110</v>
      </c>
      <c r="J173" s="860">
        <v>54</v>
      </c>
      <c r="K173" s="859">
        <v>56</v>
      </c>
      <c r="L173" s="734"/>
      <c r="M173" s="755"/>
    </row>
    <row r="174" spans="1:15" ht="18.95" customHeight="1">
      <c r="A174" s="883" t="s">
        <v>701</v>
      </c>
      <c r="B174" s="914">
        <v>33</v>
      </c>
      <c r="C174" s="906">
        <v>67</v>
      </c>
      <c r="D174" s="913">
        <v>30</v>
      </c>
      <c r="E174" s="912">
        <v>37</v>
      </c>
      <c r="F174" s="754"/>
      <c r="G174" s="896" t="s">
        <v>750</v>
      </c>
      <c r="H174" s="861">
        <v>47</v>
      </c>
      <c r="I174" s="860">
        <v>87</v>
      </c>
      <c r="J174" s="860">
        <v>40</v>
      </c>
      <c r="K174" s="859">
        <v>47</v>
      </c>
      <c r="L174" s="754"/>
      <c r="M174" s="755"/>
    </row>
    <row r="175" spans="1:15" ht="18.95" customHeight="1">
      <c r="A175" s="883" t="s">
        <v>704</v>
      </c>
      <c r="B175" s="914">
        <v>86</v>
      </c>
      <c r="C175" s="874">
        <v>181</v>
      </c>
      <c r="D175" s="913">
        <v>88</v>
      </c>
      <c r="E175" s="912">
        <v>93</v>
      </c>
      <c r="F175" s="785"/>
      <c r="G175" s="896" t="s">
        <v>705</v>
      </c>
      <c r="H175" s="861">
        <v>50</v>
      </c>
      <c r="I175" s="860">
        <v>101</v>
      </c>
      <c r="J175" s="860">
        <v>56</v>
      </c>
      <c r="K175" s="859">
        <v>45</v>
      </c>
      <c r="L175" s="786"/>
      <c r="M175" s="755"/>
    </row>
    <row r="176" spans="1:15" ht="18.95" customHeight="1">
      <c r="A176" s="883" t="s">
        <v>706</v>
      </c>
      <c r="B176" s="914">
        <v>49</v>
      </c>
      <c r="C176" s="905">
        <v>85</v>
      </c>
      <c r="D176" s="913">
        <v>46</v>
      </c>
      <c r="E176" s="912">
        <v>39</v>
      </c>
      <c r="F176" s="754"/>
      <c r="G176" s="897" t="s">
        <v>889</v>
      </c>
      <c r="H176" s="903">
        <f>SUM(H177:H194,B205:B215)</f>
        <v>1702</v>
      </c>
      <c r="I176" s="902">
        <f t="shared" ref="I176:K176" si="6">SUM(I177:I194,C205:C215)</f>
        <v>3429</v>
      </c>
      <c r="J176" s="902">
        <f t="shared" si="6"/>
        <v>1654</v>
      </c>
      <c r="K176" s="901">
        <f t="shared" si="6"/>
        <v>1775</v>
      </c>
      <c r="L176" s="904" t="s">
        <v>707</v>
      </c>
      <c r="M176" s="755"/>
    </row>
    <row r="177" spans="1:13" ht="18.95" customHeight="1">
      <c r="A177" s="883" t="s">
        <v>708</v>
      </c>
      <c r="B177" s="914">
        <v>57</v>
      </c>
      <c r="C177" s="905">
        <v>118</v>
      </c>
      <c r="D177" s="913">
        <v>69</v>
      </c>
      <c r="E177" s="912">
        <v>49</v>
      </c>
      <c r="F177" s="754"/>
      <c r="G177" s="896" t="s">
        <v>709</v>
      </c>
      <c r="H177" s="861">
        <v>44</v>
      </c>
      <c r="I177" s="860">
        <v>98</v>
      </c>
      <c r="J177" s="860">
        <v>50</v>
      </c>
      <c r="K177" s="859">
        <v>48</v>
      </c>
      <c r="L177" s="754"/>
      <c r="M177" s="755"/>
    </row>
    <row r="178" spans="1:13" ht="18.95" customHeight="1">
      <c r="A178" s="897" t="s">
        <v>233</v>
      </c>
      <c r="B178" s="918">
        <f>SUM(B179:B194,H167:H175)</f>
        <v>1177</v>
      </c>
      <c r="C178" s="917">
        <f t="shared" ref="C178:E178" si="7">SUM(C179:C194,I167:I175)</f>
        <v>2240</v>
      </c>
      <c r="D178" s="916">
        <f t="shared" si="7"/>
        <v>1106</v>
      </c>
      <c r="E178" s="915">
        <f t="shared" si="7"/>
        <v>1134</v>
      </c>
      <c r="F178" s="500" t="s">
        <v>37</v>
      </c>
      <c r="G178" s="896" t="s">
        <v>710</v>
      </c>
      <c r="H178" s="861">
        <v>128</v>
      </c>
      <c r="I178" s="860">
        <v>268</v>
      </c>
      <c r="J178" s="860">
        <v>121</v>
      </c>
      <c r="K178" s="859">
        <v>147</v>
      </c>
      <c r="L178" s="754"/>
      <c r="M178" s="755"/>
    </row>
    <row r="179" spans="1:13" ht="18.95" customHeight="1">
      <c r="A179" s="883" t="s">
        <v>711</v>
      </c>
      <c r="B179" s="914">
        <v>176</v>
      </c>
      <c r="C179" s="946">
        <v>318</v>
      </c>
      <c r="D179" s="913">
        <v>167</v>
      </c>
      <c r="E179" s="912">
        <v>151</v>
      </c>
      <c r="F179" s="754"/>
      <c r="G179" s="896" t="s">
        <v>712</v>
      </c>
      <c r="H179" s="861">
        <v>48</v>
      </c>
      <c r="I179" s="860">
        <v>114</v>
      </c>
      <c r="J179" s="860">
        <v>57</v>
      </c>
      <c r="K179" s="859">
        <v>57</v>
      </c>
      <c r="L179" s="754"/>
      <c r="M179" s="755"/>
    </row>
    <row r="180" spans="1:13" ht="18.95" customHeight="1">
      <c r="A180" s="883" t="s">
        <v>713</v>
      </c>
      <c r="B180" s="914">
        <v>40</v>
      </c>
      <c r="C180" s="946">
        <v>84</v>
      </c>
      <c r="D180" s="913">
        <v>37</v>
      </c>
      <c r="E180" s="912">
        <v>47</v>
      </c>
      <c r="F180" s="754"/>
      <c r="G180" s="896" t="s">
        <v>714</v>
      </c>
      <c r="H180" s="861">
        <v>64</v>
      </c>
      <c r="I180" s="860">
        <v>132</v>
      </c>
      <c r="J180" s="860">
        <v>73</v>
      </c>
      <c r="K180" s="859">
        <v>59</v>
      </c>
      <c r="L180" s="754"/>
      <c r="M180" s="755"/>
    </row>
    <row r="181" spans="1:13" ht="18.95" customHeight="1">
      <c r="A181" s="883" t="s">
        <v>715</v>
      </c>
      <c r="B181" s="914">
        <v>20</v>
      </c>
      <c r="C181" s="946">
        <v>38</v>
      </c>
      <c r="D181" s="913">
        <v>17</v>
      </c>
      <c r="E181" s="912">
        <v>21</v>
      </c>
      <c r="F181" s="754"/>
      <c r="G181" s="896" t="s">
        <v>716</v>
      </c>
      <c r="H181" s="861">
        <v>32</v>
      </c>
      <c r="I181" s="860">
        <v>60</v>
      </c>
      <c r="J181" s="860">
        <v>29</v>
      </c>
      <c r="K181" s="859">
        <v>31</v>
      </c>
      <c r="L181" s="754"/>
      <c r="M181" s="755"/>
    </row>
    <row r="182" spans="1:13" ht="18.95" customHeight="1">
      <c r="A182" s="883" t="s">
        <v>717</v>
      </c>
      <c r="B182" s="914">
        <v>31</v>
      </c>
      <c r="C182" s="946">
        <v>55</v>
      </c>
      <c r="D182" s="913">
        <v>23</v>
      </c>
      <c r="E182" s="912">
        <v>32</v>
      </c>
      <c r="F182" s="754"/>
      <c r="G182" s="896" t="s">
        <v>608</v>
      </c>
      <c r="H182" s="861">
        <v>60</v>
      </c>
      <c r="I182" s="860">
        <v>127</v>
      </c>
      <c r="J182" s="860">
        <v>55</v>
      </c>
      <c r="K182" s="859">
        <v>72</v>
      </c>
      <c r="L182" s="754"/>
      <c r="M182" s="755"/>
    </row>
    <row r="183" spans="1:13" ht="18.95" customHeight="1">
      <c r="A183" s="883" t="s">
        <v>718</v>
      </c>
      <c r="B183" s="914">
        <v>74</v>
      </c>
      <c r="C183" s="946">
        <v>154</v>
      </c>
      <c r="D183" s="913">
        <v>67</v>
      </c>
      <c r="E183" s="912">
        <v>87</v>
      </c>
      <c r="F183" s="754"/>
      <c r="G183" s="896" t="s">
        <v>719</v>
      </c>
      <c r="H183" s="861">
        <v>51</v>
      </c>
      <c r="I183" s="860">
        <v>103</v>
      </c>
      <c r="J183" s="860">
        <v>49</v>
      </c>
      <c r="K183" s="859">
        <v>54</v>
      </c>
      <c r="L183" s="754"/>
      <c r="M183" s="755"/>
    </row>
    <row r="184" spans="1:13" ht="18.95" customHeight="1">
      <c r="A184" s="883" t="s">
        <v>683</v>
      </c>
      <c r="B184" s="914">
        <v>30</v>
      </c>
      <c r="C184" s="946">
        <v>61</v>
      </c>
      <c r="D184" s="913">
        <v>30</v>
      </c>
      <c r="E184" s="912">
        <v>31</v>
      </c>
      <c r="F184" s="754"/>
      <c r="G184" s="896" t="s">
        <v>566</v>
      </c>
      <c r="H184" s="861">
        <v>92</v>
      </c>
      <c r="I184" s="860">
        <v>171</v>
      </c>
      <c r="J184" s="860">
        <v>85</v>
      </c>
      <c r="K184" s="859">
        <v>86</v>
      </c>
      <c r="L184" s="754"/>
      <c r="M184" s="755"/>
    </row>
    <row r="185" spans="1:13" ht="18.95" customHeight="1">
      <c r="A185" s="883" t="s">
        <v>706</v>
      </c>
      <c r="B185" s="914">
        <v>32</v>
      </c>
      <c r="C185" s="946">
        <v>53</v>
      </c>
      <c r="D185" s="913">
        <v>21</v>
      </c>
      <c r="E185" s="912">
        <v>32</v>
      </c>
      <c r="F185" s="754"/>
      <c r="G185" s="896" t="s">
        <v>720</v>
      </c>
      <c r="H185" s="861">
        <v>39</v>
      </c>
      <c r="I185" s="860">
        <v>77</v>
      </c>
      <c r="J185" s="860">
        <v>40</v>
      </c>
      <c r="K185" s="859">
        <v>37</v>
      </c>
      <c r="L185" s="754"/>
      <c r="M185" s="755"/>
    </row>
    <row r="186" spans="1:13" ht="18.95" customHeight="1">
      <c r="A186" s="883" t="s">
        <v>721</v>
      </c>
      <c r="B186" s="914">
        <v>52</v>
      </c>
      <c r="C186" s="946">
        <v>94</v>
      </c>
      <c r="D186" s="913">
        <v>44</v>
      </c>
      <c r="E186" s="912">
        <v>50</v>
      </c>
      <c r="F186" s="754"/>
      <c r="G186" s="896" t="s">
        <v>722</v>
      </c>
      <c r="H186" s="861">
        <v>60</v>
      </c>
      <c r="I186" s="860">
        <v>123</v>
      </c>
      <c r="J186" s="860">
        <v>54</v>
      </c>
      <c r="K186" s="859">
        <v>69</v>
      </c>
      <c r="L186" s="754"/>
      <c r="M186" s="755"/>
    </row>
    <row r="187" spans="1:13" ht="18.95" customHeight="1">
      <c r="A187" s="883" t="s">
        <v>723</v>
      </c>
      <c r="B187" s="914">
        <v>40</v>
      </c>
      <c r="C187" s="946">
        <v>79</v>
      </c>
      <c r="D187" s="913">
        <v>44</v>
      </c>
      <c r="E187" s="912">
        <v>35</v>
      </c>
      <c r="F187" s="754"/>
      <c r="G187" s="896" t="s">
        <v>724</v>
      </c>
      <c r="H187" s="861">
        <v>63</v>
      </c>
      <c r="I187" s="860">
        <v>141</v>
      </c>
      <c r="J187" s="860">
        <v>70</v>
      </c>
      <c r="K187" s="859">
        <v>71</v>
      </c>
      <c r="L187" s="754"/>
      <c r="M187" s="755"/>
    </row>
    <row r="188" spans="1:13" ht="18.95" customHeight="1">
      <c r="A188" s="883" t="s">
        <v>725</v>
      </c>
      <c r="B188" s="914">
        <v>38</v>
      </c>
      <c r="C188" s="946">
        <v>70</v>
      </c>
      <c r="D188" s="913">
        <v>36</v>
      </c>
      <c r="E188" s="912">
        <v>34</v>
      </c>
      <c r="F188" s="754"/>
      <c r="G188" s="896" t="s">
        <v>726</v>
      </c>
      <c r="H188" s="861">
        <v>44</v>
      </c>
      <c r="I188" s="860">
        <v>93</v>
      </c>
      <c r="J188" s="860">
        <v>46</v>
      </c>
      <c r="K188" s="859">
        <v>47</v>
      </c>
      <c r="L188" s="754"/>
      <c r="M188" s="755"/>
    </row>
    <row r="189" spans="1:13" ht="18.95" customHeight="1">
      <c r="A189" s="883" t="s">
        <v>727</v>
      </c>
      <c r="B189" s="914">
        <v>35</v>
      </c>
      <c r="C189" s="946">
        <v>70</v>
      </c>
      <c r="D189" s="913">
        <v>42</v>
      </c>
      <c r="E189" s="912">
        <v>28</v>
      </c>
      <c r="F189" s="754"/>
      <c r="G189" s="896" t="s">
        <v>728</v>
      </c>
      <c r="H189" s="861">
        <v>46</v>
      </c>
      <c r="I189" s="860">
        <v>78</v>
      </c>
      <c r="J189" s="860">
        <v>32</v>
      </c>
      <c r="K189" s="859">
        <v>46</v>
      </c>
      <c r="L189" s="754"/>
      <c r="M189" s="755"/>
    </row>
    <row r="190" spans="1:13" ht="18.95" customHeight="1">
      <c r="A190" s="883" t="s">
        <v>729</v>
      </c>
      <c r="B190" s="914">
        <v>73</v>
      </c>
      <c r="C190" s="946">
        <v>126</v>
      </c>
      <c r="D190" s="913">
        <v>60</v>
      </c>
      <c r="E190" s="912">
        <v>66</v>
      </c>
      <c r="F190" s="754"/>
      <c r="G190" s="896" t="s">
        <v>730</v>
      </c>
      <c r="H190" s="861">
        <v>67</v>
      </c>
      <c r="I190" s="860">
        <v>148</v>
      </c>
      <c r="J190" s="860">
        <v>72</v>
      </c>
      <c r="K190" s="859">
        <v>76</v>
      </c>
      <c r="L190" s="754"/>
      <c r="M190" s="755"/>
    </row>
    <row r="191" spans="1:13" ht="18.95" customHeight="1">
      <c r="A191" s="883" t="s">
        <v>731</v>
      </c>
      <c r="B191" s="914">
        <v>73</v>
      </c>
      <c r="C191" s="946">
        <v>119</v>
      </c>
      <c r="D191" s="913">
        <v>66</v>
      </c>
      <c r="E191" s="912">
        <v>53</v>
      </c>
      <c r="F191" s="754"/>
      <c r="G191" s="896" t="s">
        <v>732</v>
      </c>
      <c r="H191" s="861">
        <v>122</v>
      </c>
      <c r="I191" s="860">
        <v>251</v>
      </c>
      <c r="J191" s="860">
        <v>123</v>
      </c>
      <c r="K191" s="859">
        <v>128</v>
      </c>
      <c r="L191" s="754"/>
      <c r="M191" s="755"/>
    </row>
    <row r="192" spans="1:13" ht="18.95" customHeight="1">
      <c r="A192" s="898" t="s">
        <v>733</v>
      </c>
      <c r="B192" s="914">
        <v>40</v>
      </c>
      <c r="C192" s="946">
        <v>84</v>
      </c>
      <c r="D192" s="913">
        <v>46</v>
      </c>
      <c r="E192" s="912">
        <v>38</v>
      </c>
      <c r="F192" s="787"/>
      <c r="G192" s="896" t="s">
        <v>734</v>
      </c>
      <c r="H192" s="972">
        <v>242</v>
      </c>
      <c r="I192" s="969">
        <v>449</v>
      </c>
      <c r="J192" s="969">
        <v>216</v>
      </c>
      <c r="K192" s="970">
        <v>233</v>
      </c>
      <c r="L192" s="788"/>
      <c r="M192" s="755"/>
    </row>
    <row r="193" spans="1:13" ht="18.95" customHeight="1">
      <c r="A193" s="898" t="s">
        <v>735</v>
      </c>
      <c r="B193" s="914">
        <v>40</v>
      </c>
      <c r="C193" s="946">
        <v>78</v>
      </c>
      <c r="D193" s="913">
        <v>41</v>
      </c>
      <c r="E193" s="912">
        <v>37</v>
      </c>
      <c r="F193" s="787"/>
      <c r="G193" s="896" t="s">
        <v>571</v>
      </c>
      <c r="H193" s="972">
        <v>45</v>
      </c>
      <c r="I193" s="969">
        <v>94</v>
      </c>
      <c r="J193" s="969">
        <v>43</v>
      </c>
      <c r="K193" s="970">
        <v>51</v>
      </c>
      <c r="L193" s="788"/>
      <c r="M193" s="755"/>
    </row>
    <row r="194" spans="1:13" ht="18.95" customHeight="1" thickBot="1">
      <c r="A194" s="899" t="s">
        <v>736</v>
      </c>
      <c r="B194" s="911">
        <v>45</v>
      </c>
      <c r="C194" s="910">
        <v>74</v>
      </c>
      <c r="D194" s="909">
        <v>36</v>
      </c>
      <c r="E194" s="908">
        <v>38</v>
      </c>
      <c r="F194" s="767"/>
      <c r="G194" s="900" t="s">
        <v>737</v>
      </c>
      <c r="H194" s="975">
        <v>50</v>
      </c>
      <c r="I194" s="976">
        <v>85</v>
      </c>
      <c r="J194" s="976">
        <v>43</v>
      </c>
      <c r="K194" s="977">
        <v>42</v>
      </c>
      <c r="L194" s="789"/>
      <c r="M194" s="755"/>
    </row>
    <row r="195" spans="1:13" ht="20.25" customHeight="1">
      <c r="A195" s="1204" t="s">
        <v>752</v>
      </c>
      <c r="B195" s="1204"/>
      <c r="C195" s="768"/>
      <c r="D195" s="769"/>
      <c r="E195" s="1184"/>
      <c r="F195" s="1184"/>
      <c r="G195" s="1204"/>
      <c r="H195" s="1204"/>
      <c r="I195" s="768"/>
      <c r="J195" s="769"/>
      <c r="K195" s="1184"/>
      <c r="L195" s="1184"/>
      <c r="M195" s="755"/>
    </row>
    <row r="196" spans="1:13" ht="20.25" customHeight="1">
      <c r="A196" s="761"/>
      <c r="B196" s="761"/>
      <c r="C196" s="768"/>
      <c r="D196" s="769"/>
      <c r="E196" s="770"/>
      <c r="F196" s="770"/>
      <c r="G196" s="761"/>
      <c r="H196" s="761"/>
      <c r="I196" s="768"/>
      <c r="J196" s="769"/>
      <c r="K196" s="770"/>
      <c r="L196" s="770"/>
      <c r="M196" s="755"/>
    </row>
    <row r="197" spans="1:13" ht="20.25" customHeight="1">
      <c r="A197" s="761"/>
      <c r="B197" s="761"/>
      <c r="C197" s="768"/>
      <c r="D197" s="769"/>
      <c r="E197" s="770"/>
      <c r="F197" s="770"/>
      <c r="G197" s="761"/>
      <c r="H197" s="761"/>
      <c r="I197" s="768"/>
      <c r="J197" s="769"/>
      <c r="K197" s="770"/>
      <c r="L197" s="770"/>
      <c r="M197" s="755"/>
    </row>
    <row r="198" spans="1:13" ht="20.25" customHeight="1">
      <c r="A198" s="704"/>
      <c r="B198" s="705"/>
      <c r="C198" s="706"/>
      <c r="D198" s="707"/>
      <c r="F198" s="8"/>
      <c r="M198" s="755"/>
    </row>
    <row r="199" spans="1:13" ht="20.25" customHeight="1">
      <c r="A199" s="1185" t="s">
        <v>753</v>
      </c>
      <c r="B199" s="1185"/>
      <c r="C199" s="1185"/>
      <c r="D199" s="1185"/>
      <c r="E199" s="1185"/>
      <c r="F199" s="1185"/>
      <c r="G199" s="1185"/>
      <c r="H199" s="1185"/>
      <c r="I199" s="1185"/>
      <c r="J199" s="1185"/>
      <c r="K199" s="1185"/>
      <c r="L199" s="1185"/>
      <c r="M199" s="755"/>
    </row>
    <row r="200" spans="1:13" ht="20.25" customHeight="1">
      <c r="A200" s="1185"/>
      <c r="B200" s="1185"/>
      <c r="C200" s="1185"/>
      <c r="D200" s="1185"/>
      <c r="E200" s="1185"/>
      <c r="F200" s="1185"/>
      <c r="G200" s="1185"/>
      <c r="H200" s="1185"/>
      <c r="I200" s="1185"/>
      <c r="J200" s="1185"/>
      <c r="K200" s="1185"/>
      <c r="L200" s="1185"/>
      <c r="M200" s="755"/>
    </row>
    <row r="201" spans="1:13" ht="20.25" customHeight="1" thickBot="1">
      <c r="A201" s="751"/>
      <c r="B201" s="752"/>
      <c r="C201" s="753"/>
      <c r="D201" s="762"/>
      <c r="E201" s="754"/>
      <c r="F201" s="755"/>
      <c r="G201" s="751"/>
      <c r="H201" s="752"/>
      <c r="I201" s="753"/>
      <c r="J201" s="762"/>
      <c r="K201" s="754"/>
      <c r="L201" s="648" t="s">
        <v>754</v>
      </c>
    </row>
    <row r="202" spans="1:13" ht="20.25" customHeight="1">
      <c r="A202" s="1186" t="s">
        <v>434</v>
      </c>
      <c r="B202" s="1189" t="s">
        <v>435</v>
      </c>
      <c r="C202" s="1192" t="s">
        <v>436</v>
      </c>
      <c r="D202" s="1193"/>
      <c r="E202" s="1194"/>
      <c r="F202" s="1195" t="s">
        <v>703</v>
      </c>
      <c r="G202" s="1198" t="s">
        <v>434</v>
      </c>
      <c r="H202" s="1189" t="s">
        <v>435</v>
      </c>
      <c r="I202" s="1192" t="s">
        <v>436</v>
      </c>
      <c r="J202" s="1193"/>
      <c r="K202" s="1194"/>
      <c r="L202" s="1195" t="s">
        <v>703</v>
      </c>
      <c r="M202" s="755"/>
    </row>
    <row r="203" spans="1:13" ht="20.25" customHeight="1">
      <c r="A203" s="1187"/>
      <c r="B203" s="1190"/>
      <c r="C203" s="716" t="s">
        <v>438</v>
      </c>
      <c r="D203" s="717" t="s">
        <v>439</v>
      </c>
      <c r="E203" s="716" t="s">
        <v>440</v>
      </c>
      <c r="F203" s="1196"/>
      <c r="G203" s="1199"/>
      <c r="H203" s="1190"/>
      <c r="I203" s="716" t="s">
        <v>438</v>
      </c>
      <c r="J203" s="717" t="s">
        <v>439</v>
      </c>
      <c r="K203" s="716" t="s">
        <v>440</v>
      </c>
      <c r="L203" s="1196"/>
      <c r="M203" s="755"/>
    </row>
    <row r="204" spans="1:13" ht="20.25" customHeight="1">
      <c r="A204" s="1188"/>
      <c r="B204" s="1191"/>
      <c r="C204" s="718" t="s">
        <v>441</v>
      </c>
      <c r="D204" s="719" t="s">
        <v>442</v>
      </c>
      <c r="E204" s="718" t="s">
        <v>443</v>
      </c>
      <c r="F204" s="1197"/>
      <c r="G204" s="1200"/>
      <c r="H204" s="1191"/>
      <c r="I204" s="718" t="s">
        <v>441</v>
      </c>
      <c r="J204" s="719" t="s">
        <v>442</v>
      </c>
      <c r="K204" s="718" t="s">
        <v>443</v>
      </c>
      <c r="L204" s="1197"/>
      <c r="M204" s="755"/>
    </row>
    <row r="205" spans="1:13" ht="18" customHeight="1">
      <c r="A205" s="880" t="s">
        <v>721</v>
      </c>
      <c r="B205" s="972">
        <v>65</v>
      </c>
      <c r="C205" s="969">
        <v>115</v>
      </c>
      <c r="D205" s="969">
        <v>52</v>
      </c>
      <c r="E205" s="970">
        <v>63</v>
      </c>
      <c r="F205" s="754"/>
      <c r="G205" s="968" t="s">
        <v>882</v>
      </c>
      <c r="H205" s="988">
        <v>43</v>
      </c>
      <c r="I205" s="989">
        <v>84</v>
      </c>
      <c r="J205" s="989">
        <v>41</v>
      </c>
      <c r="K205" s="990">
        <v>43</v>
      </c>
      <c r="L205" s="782"/>
      <c r="M205" s="755"/>
    </row>
    <row r="206" spans="1:13" ht="18" customHeight="1">
      <c r="A206" s="880" t="s">
        <v>740</v>
      </c>
      <c r="B206" s="972">
        <v>29</v>
      </c>
      <c r="C206" s="969">
        <v>57</v>
      </c>
      <c r="D206" s="969">
        <v>29</v>
      </c>
      <c r="E206" s="970">
        <v>28</v>
      </c>
      <c r="F206" s="754"/>
      <c r="G206" s="968" t="s">
        <v>883</v>
      </c>
      <c r="H206" s="988">
        <v>66</v>
      </c>
      <c r="I206" s="989">
        <v>118</v>
      </c>
      <c r="J206" s="989">
        <v>60</v>
      </c>
      <c r="K206" s="990">
        <v>58</v>
      </c>
      <c r="L206" s="754"/>
    </row>
    <row r="207" spans="1:13" ht="18" customHeight="1">
      <c r="A207" s="888" t="s">
        <v>742</v>
      </c>
      <c r="B207" s="972">
        <v>55</v>
      </c>
      <c r="C207" s="969">
        <v>103</v>
      </c>
      <c r="D207" s="969">
        <v>45</v>
      </c>
      <c r="E207" s="970">
        <v>58</v>
      </c>
      <c r="F207" s="726"/>
      <c r="G207" s="968" t="s">
        <v>599</v>
      </c>
      <c r="H207" s="988">
        <v>46</v>
      </c>
      <c r="I207" s="989">
        <v>96</v>
      </c>
      <c r="J207" s="989">
        <v>42</v>
      </c>
      <c r="K207" s="990">
        <v>54</v>
      </c>
      <c r="L207" s="754"/>
    </row>
    <row r="208" spans="1:13" ht="18" customHeight="1">
      <c r="A208" s="888" t="s">
        <v>744</v>
      </c>
      <c r="B208" s="851">
        <v>45</v>
      </c>
      <c r="C208" s="850">
        <v>101</v>
      </c>
      <c r="D208" s="850">
        <v>47</v>
      </c>
      <c r="E208" s="849">
        <v>54</v>
      </c>
      <c r="F208" s="726"/>
      <c r="G208" s="968" t="s">
        <v>884</v>
      </c>
      <c r="H208" s="988">
        <v>60</v>
      </c>
      <c r="I208" s="989">
        <v>130</v>
      </c>
      <c r="J208" s="989">
        <v>64</v>
      </c>
      <c r="K208" s="990">
        <v>66</v>
      </c>
      <c r="L208" s="754"/>
    </row>
    <row r="209" spans="1:13" ht="18" customHeight="1">
      <c r="A209" s="888" t="s">
        <v>616</v>
      </c>
      <c r="B209" s="851">
        <v>29</v>
      </c>
      <c r="C209" s="850">
        <v>65</v>
      </c>
      <c r="D209" s="850">
        <v>33</v>
      </c>
      <c r="E209" s="849">
        <v>32</v>
      </c>
      <c r="F209" s="754"/>
      <c r="G209" s="968" t="s">
        <v>885</v>
      </c>
      <c r="H209" s="988">
        <v>132</v>
      </c>
      <c r="I209" s="989">
        <v>230</v>
      </c>
      <c r="J209" s="989">
        <v>122</v>
      </c>
      <c r="K209" s="990">
        <v>108</v>
      </c>
      <c r="L209" s="754"/>
    </row>
    <row r="210" spans="1:13" ht="18" customHeight="1">
      <c r="A210" s="888" t="s">
        <v>747</v>
      </c>
      <c r="B210" s="851">
        <v>20</v>
      </c>
      <c r="C210" s="850">
        <v>38</v>
      </c>
      <c r="D210" s="850">
        <v>20</v>
      </c>
      <c r="E210" s="849">
        <v>18</v>
      </c>
      <c r="F210" s="754"/>
      <c r="G210" s="968" t="s">
        <v>886</v>
      </c>
      <c r="H210" s="991">
        <v>52</v>
      </c>
      <c r="I210" s="991">
        <v>94</v>
      </c>
      <c r="J210" s="991">
        <v>49</v>
      </c>
      <c r="K210" s="992">
        <v>45</v>
      </c>
      <c r="L210" s="734"/>
    </row>
    <row r="211" spans="1:13" ht="18" customHeight="1">
      <c r="A211" s="888" t="s">
        <v>749</v>
      </c>
      <c r="B211" s="851">
        <v>40</v>
      </c>
      <c r="C211" s="850">
        <v>73</v>
      </c>
      <c r="D211" s="850">
        <v>37</v>
      </c>
      <c r="E211" s="849">
        <v>36</v>
      </c>
      <c r="F211" s="754"/>
      <c r="G211" s="968" t="s">
        <v>887</v>
      </c>
      <c r="H211" s="991">
        <v>46</v>
      </c>
      <c r="I211" s="991">
        <v>88</v>
      </c>
      <c r="J211" s="991">
        <v>46</v>
      </c>
      <c r="K211" s="992">
        <v>42</v>
      </c>
      <c r="L211" s="790"/>
      <c r="M211" s="755"/>
    </row>
    <row r="212" spans="1:13" ht="18" customHeight="1">
      <c r="A212" s="888" t="s">
        <v>751</v>
      </c>
      <c r="B212" s="851">
        <v>20</v>
      </c>
      <c r="C212" s="850">
        <v>45</v>
      </c>
      <c r="D212" s="850">
        <v>25</v>
      </c>
      <c r="E212" s="849">
        <v>20</v>
      </c>
      <c r="F212" s="754"/>
      <c r="G212" s="993" t="s">
        <v>610</v>
      </c>
      <c r="H212" s="991">
        <v>57</v>
      </c>
      <c r="I212" s="991">
        <v>94</v>
      </c>
      <c r="J212" s="991">
        <v>44</v>
      </c>
      <c r="K212" s="992">
        <v>50</v>
      </c>
      <c r="L212" s="790"/>
      <c r="M212" s="755"/>
    </row>
    <row r="213" spans="1:13" ht="18" customHeight="1">
      <c r="A213" s="883" t="s">
        <v>755</v>
      </c>
      <c r="B213" s="989">
        <v>31</v>
      </c>
      <c r="C213" s="989">
        <v>73</v>
      </c>
      <c r="D213" s="989">
        <v>34</v>
      </c>
      <c r="E213" s="990">
        <v>39</v>
      </c>
      <c r="F213" s="791"/>
      <c r="G213" s="892" t="s">
        <v>756</v>
      </c>
      <c r="H213" s="985">
        <f>SUM(H214:H236)</f>
        <v>1921</v>
      </c>
      <c r="I213" s="986">
        <f>SUM(I214:I236)</f>
        <v>3792</v>
      </c>
      <c r="J213" s="986">
        <f>SUM(J214:J236)</f>
        <v>1952</v>
      </c>
      <c r="K213" s="987">
        <f>SUM(K214:K236)</f>
        <v>1840</v>
      </c>
      <c r="L213" s="964" t="s">
        <v>757</v>
      </c>
      <c r="M213" s="755"/>
    </row>
    <row r="214" spans="1:13" ht="18" customHeight="1">
      <c r="A214" s="893" t="s">
        <v>758</v>
      </c>
      <c r="B214" s="988">
        <v>41</v>
      </c>
      <c r="C214" s="989">
        <v>84</v>
      </c>
      <c r="D214" s="989">
        <v>44</v>
      </c>
      <c r="E214" s="990">
        <v>40</v>
      </c>
      <c r="F214" s="792"/>
      <c r="G214" s="968" t="s">
        <v>759</v>
      </c>
      <c r="H214" s="988">
        <v>72</v>
      </c>
      <c r="I214" s="989">
        <v>156</v>
      </c>
      <c r="J214" s="989">
        <v>79</v>
      </c>
      <c r="K214" s="990">
        <v>77</v>
      </c>
      <c r="L214" s="790"/>
      <c r="M214" s="755"/>
    </row>
    <row r="215" spans="1:13" ht="18" customHeight="1">
      <c r="A215" s="893" t="s">
        <v>760</v>
      </c>
      <c r="B215" s="988">
        <v>30</v>
      </c>
      <c r="C215" s="989">
        <v>63</v>
      </c>
      <c r="D215" s="989">
        <v>30</v>
      </c>
      <c r="E215" s="990">
        <v>33</v>
      </c>
      <c r="F215" s="792"/>
      <c r="G215" s="968" t="s">
        <v>761</v>
      </c>
      <c r="H215" s="988">
        <v>60</v>
      </c>
      <c r="I215" s="989">
        <v>128</v>
      </c>
      <c r="J215" s="989">
        <v>69</v>
      </c>
      <c r="K215" s="990">
        <v>59</v>
      </c>
      <c r="L215" s="790"/>
      <c r="M215" s="755"/>
    </row>
    <row r="216" spans="1:13" ht="18" customHeight="1">
      <c r="A216" s="843" t="s">
        <v>881</v>
      </c>
      <c r="B216" s="985">
        <f>SUM(B217:B237,H205:H212)</f>
        <v>1883</v>
      </c>
      <c r="C216" s="986">
        <f t="shared" ref="C216:E216" si="8">SUM(C217:C237,I205:I212)</f>
        <v>3704</v>
      </c>
      <c r="D216" s="986">
        <f t="shared" si="8"/>
        <v>1841</v>
      </c>
      <c r="E216" s="987">
        <f t="shared" si="8"/>
        <v>1863</v>
      </c>
      <c r="F216" s="841" t="s">
        <v>310</v>
      </c>
      <c r="G216" s="968" t="s">
        <v>762</v>
      </c>
      <c r="H216" s="988">
        <v>304</v>
      </c>
      <c r="I216" s="989">
        <v>596</v>
      </c>
      <c r="J216" s="989">
        <v>327</v>
      </c>
      <c r="K216" s="990">
        <v>269</v>
      </c>
      <c r="L216" s="790"/>
      <c r="M216" s="755"/>
    </row>
    <row r="217" spans="1:13" ht="18" customHeight="1">
      <c r="A217" s="983" t="s">
        <v>763</v>
      </c>
      <c r="B217" s="988">
        <v>175</v>
      </c>
      <c r="C217" s="989">
        <v>338</v>
      </c>
      <c r="D217" s="989">
        <v>165</v>
      </c>
      <c r="E217" s="990">
        <v>173</v>
      </c>
      <c r="F217" s="792"/>
      <c r="G217" s="968" t="s">
        <v>764</v>
      </c>
      <c r="H217" s="988">
        <v>128</v>
      </c>
      <c r="I217" s="989">
        <v>279</v>
      </c>
      <c r="J217" s="989">
        <v>138</v>
      </c>
      <c r="K217" s="990">
        <v>141</v>
      </c>
      <c r="L217" s="790"/>
      <c r="M217" s="755"/>
    </row>
    <row r="218" spans="1:13" ht="18" customHeight="1">
      <c r="A218" s="983" t="s">
        <v>765</v>
      </c>
      <c r="B218" s="988">
        <v>239</v>
      </c>
      <c r="C218" s="989">
        <v>461</v>
      </c>
      <c r="D218" s="989">
        <v>237</v>
      </c>
      <c r="E218" s="990">
        <v>224</v>
      </c>
      <c r="F218" s="792"/>
      <c r="G218" s="968" t="s">
        <v>766</v>
      </c>
      <c r="H218" s="991">
        <v>81</v>
      </c>
      <c r="I218" s="991">
        <v>176</v>
      </c>
      <c r="J218" s="991">
        <v>83</v>
      </c>
      <c r="K218" s="992">
        <v>93</v>
      </c>
      <c r="L218" s="790"/>
      <c r="M218" s="755"/>
    </row>
    <row r="219" spans="1:13" ht="18" customHeight="1">
      <c r="A219" s="983" t="s">
        <v>767</v>
      </c>
      <c r="B219" s="988">
        <v>130</v>
      </c>
      <c r="C219" s="989">
        <v>276</v>
      </c>
      <c r="D219" s="989">
        <v>142</v>
      </c>
      <c r="E219" s="990">
        <v>134</v>
      </c>
      <c r="F219" s="792"/>
      <c r="G219" s="968" t="s">
        <v>768</v>
      </c>
      <c r="H219" s="991">
        <v>38</v>
      </c>
      <c r="I219" s="991">
        <v>80</v>
      </c>
      <c r="J219" s="991">
        <v>34</v>
      </c>
      <c r="K219" s="992">
        <v>46</v>
      </c>
      <c r="L219" s="790"/>
      <c r="M219" s="755"/>
    </row>
    <row r="220" spans="1:13" ht="18" customHeight="1">
      <c r="A220" s="983" t="s">
        <v>769</v>
      </c>
      <c r="B220" s="988">
        <v>34</v>
      </c>
      <c r="C220" s="989">
        <v>64</v>
      </c>
      <c r="D220" s="989">
        <v>31</v>
      </c>
      <c r="E220" s="990">
        <v>33</v>
      </c>
      <c r="F220" s="792"/>
      <c r="G220" s="993" t="s">
        <v>770</v>
      </c>
      <c r="H220" s="991">
        <v>62</v>
      </c>
      <c r="I220" s="991">
        <v>112</v>
      </c>
      <c r="J220" s="991">
        <v>60</v>
      </c>
      <c r="K220" s="992">
        <v>52</v>
      </c>
      <c r="L220" s="790"/>
      <c r="M220" s="755"/>
    </row>
    <row r="221" spans="1:13" ht="18" customHeight="1">
      <c r="A221" s="983" t="s">
        <v>616</v>
      </c>
      <c r="B221" s="988">
        <v>35</v>
      </c>
      <c r="C221" s="989">
        <v>75</v>
      </c>
      <c r="D221" s="989">
        <v>38</v>
      </c>
      <c r="E221" s="990">
        <v>37</v>
      </c>
      <c r="F221" s="792"/>
      <c r="G221" s="993" t="s">
        <v>771</v>
      </c>
      <c r="H221" s="991">
        <v>74</v>
      </c>
      <c r="I221" s="991">
        <v>141</v>
      </c>
      <c r="J221" s="991">
        <v>69</v>
      </c>
      <c r="K221" s="992">
        <v>72</v>
      </c>
      <c r="L221" s="790"/>
      <c r="M221" s="755"/>
    </row>
    <row r="222" spans="1:13" ht="18" customHeight="1">
      <c r="A222" s="983" t="s">
        <v>772</v>
      </c>
      <c r="B222" s="988">
        <v>31</v>
      </c>
      <c r="C222" s="989">
        <v>67</v>
      </c>
      <c r="D222" s="989">
        <v>33</v>
      </c>
      <c r="E222" s="990">
        <v>34</v>
      </c>
      <c r="F222" s="792"/>
      <c r="G222" s="993" t="s">
        <v>773</v>
      </c>
      <c r="H222" s="991">
        <v>56</v>
      </c>
      <c r="I222" s="991">
        <v>108</v>
      </c>
      <c r="J222" s="991">
        <v>54</v>
      </c>
      <c r="K222" s="992">
        <v>54</v>
      </c>
      <c r="L222" s="790"/>
      <c r="M222" s="755"/>
    </row>
    <row r="223" spans="1:13" ht="18" customHeight="1">
      <c r="A223" s="983" t="s">
        <v>774</v>
      </c>
      <c r="B223" s="988">
        <v>47</v>
      </c>
      <c r="C223" s="989">
        <v>126</v>
      </c>
      <c r="D223" s="989">
        <v>62</v>
      </c>
      <c r="E223" s="990">
        <v>64</v>
      </c>
      <c r="F223" s="792"/>
      <c r="G223" s="993" t="s">
        <v>775</v>
      </c>
      <c r="H223" s="991">
        <v>50</v>
      </c>
      <c r="I223" s="991">
        <v>97</v>
      </c>
      <c r="J223" s="991">
        <v>49</v>
      </c>
      <c r="K223" s="992">
        <v>48</v>
      </c>
      <c r="L223" s="790"/>
      <c r="M223" s="755"/>
    </row>
    <row r="224" spans="1:13" ht="18" customHeight="1">
      <c r="A224" s="994" t="s">
        <v>776</v>
      </c>
      <c r="B224" s="988">
        <v>28</v>
      </c>
      <c r="C224" s="989">
        <v>58</v>
      </c>
      <c r="D224" s="989">
        <v>28</v>
      </c>
      <c r="E224" s="990">
        <v>30</v>
      </c>
      <c r="F224" s="792"/>
      <c r="G224" s="993" t="s">
        <v>777</v>
      </c>
      <c r="H224" s="991">
        <v>37</v>
      </c>
      <c r="I224" s="991">
        <v>61</v>
      </c>
      <c r="J224" s="991">
        <v>33</v>
      </c>
      <c r="K224" s="992">
        <v>28</v>
      </c>
      <c r="L224" s="790"/>
      <c r="M224" s="755"/>
    </row>
    <row r="225" spans="1:13" ht="18" customHeight="1">
      <c r="A225" s="994" t="s">
        <v>605</v>
      </c>
      <c r="B225" s="988">
        <v>56</v>
      </c>
      <c r="C225" s="989">
        <v>111</v>
      </c>
      <c r="D225" s="989">
        <v>56</v>
      </c>
      <c r="E225" s="990">
        <v>55</v>
      </c>
      <c r="F225" s="792"/>
      <c r="G225" s="993" t="s">
        <v>778</v>
      </c>
      <c r="H225" s="991">
        <v>56</v>
      </c>
      <c r="I225" s="991">
        <v>119</v>
      </c>
      <c r="J225" s="991">
        <v>56</v>
      </c>
      <c r="K225" s="992">
        <v>63</v>
      </c>
      <c r="L225" s="790"/>
      <c r="M225" s="755"/>
    </row>
    <row r="226" spans="1:13" ht="18" customHeight="1">
      <c r="A226" s="994" t="s">
        <v>779</v>
      </c>
      <c r="B226" s="988">
        <v>26</v>
      </c>
      <c r="C226" s="989">
        <v>46</v>
      </c>
      <c r="D226" s="989">
        <v>25</v>
      </c>
      <c r="E226" s="990">
        <v>21</v>
      </c>
      <c r="F226" s="792"/>
      <c r="G226" s="993" t="s">
        <v>780</v>
      </c>
      <c r="H226" s="991">
        <v>49</v>
      </c>
      <c r="I226" s="991">
        <v>98</v>
      </c>
      <c r="J226" s="991">
        <v>49</v>
      </c>
      <c r="K226" s="992">
        <v>49</v>
      </c>
      <c r="L226" s="790"/>
      <c r="M226" s="755"/>
    </row>
    <row r="227" spans="1:13" ht="18" customHeight="1">
      <c r="A227" s="994" t="s">
        <v>781</v>
      </c>
      <c r="B227" s="988">
        <v>91</v>
      </c>
      <c r="C227" s="989">
        <v>174</v>
      </c>
      <c r="D227" s="989">
        <v>86</v>
      </c>
      <c r="E227" s="990">
        <v>88</v>
      </c>
      <c r="F227" s="792"/>
      <c r="G227" s="993" t="s">
        <v>782</v>
      </c>
      <c r="H227" s="991">
        <v>42</v>
      </c>
      <c r="I227" s="991">
        <v>90</v>
      </c>
      <c r="J227" s="991">
        <v>47</v>
      </c>
      <c r="K227" s="992">
        <v>43</v>
      </c>
      <c r="L227" s="790"/>
      <c r="M227" s="755"/>
    </row>
    <row r="228" spans="1:13" ht="18" customHeight="1">
      <c r="A228" s="994" t="s">
        <v>783</v>
      </c>
      <c r="B228" s="988">
        <v>63</v>
      </c>
      <c r="C228" s="989">
        <v>126</v>
      </c>
      <c r="D228" s="989">
        <v>67</v>
      </c>
      <c r="E228" s="990">
        <v>59</v>
      </c>
      <c r="F228" s="792"/>
      <c r="G228" s="993" t="s">
        <v>784</v>
      </c>
      <c r="H228" s="991">
        <v>57</v>
      </c>
      <c r="I228" s="991">
        <v>110</v>
      </c>
      <c r="J228" s="991">
        <v>59</v>
      </c>
      <c r="K228" s="992">
        <v>51</v>
      </c>
      <c r="L228" s="790"/>
      <c r="M228" s="755"/>
    </row>
    <row r="229" spans="1:13" ht="18" customHeight="1">
      <c r="A229" s="994" t="s">
        <v>785</v>
      </c>
      <c r="B229" s="873">
        <v>25</v>
      </c>
      <c r="C229" s="874">
        <v>46</v>
      </c>
      <c r="D229" s="874">
        <v>23</v>
      </c>
      <c r="E229" s="875">
        <v>23</v>
      </c>
      <c r="F229" s="792"/>
      <c r="G229" s="993" t="s">
        <v>747</v>
      </c>
      <c r="H229" s="991">
        <v>104</v>
      </c>
      <c r="I229" s="991">
        <v>234</v>
      </c>
      <c r="J229" s="991">
        <v>111</v>
      </c>
      <c r="K229" s="992">
        <v>123</v>
      </c>
      <c r="L229" s="790"/>
      <c r="M229" s="755"/>
    </row>
    <row r="230" spans="1:13" ht="18" customHeight="1">
      <c r="A230" s="973" t="s">
        <v>786</v>
      </c>
      <c r="B230" s="873">
        <v>61</v>
      </c>
      <c r="C230" s="874">
        <v>147</v>
      </c>
      <c r="D230" s="874">
        <v>75</v>
      </c>
      <c r="E230" s="875">
        <v>72</v>
      </c>
      <c r="F230" s="792"/>
      <c r="G230" s="993" t="s">
        <v>787</v>
      </c>
      <c r="H230" s="991">
        <v>43</v>
      </c>
      <c r="I230" s="991">
        <v>78</v>
      </c>
      <c r="J230" s="991">
        <v>37</v>
      </c>
      <c r="K230" s="992">
        <v>41</v>
      </c>
      <c r="L230" s="790"/>
      <c r="M230" s="755"/>
    </row>
    <row r="231" spans="1:13" ht="18" customHeight="1">
      <c r="A231" s="973" t="s">
        <v>788</v>
      </c>
      <c r="B231" s="873">
        <v>29</v>
      </c>
      <c r="C231" s="874">
        <v>54</v>
      </c>
      <c r="D231" s="874">
        <v>26</v>
      </c>
      <c r="E231" s="875">
        <v>28</v>
      </c>
      <c r="F231" s="792"/>
      <c r="G231" s="993" t="s">
        <v>610</v>
      </c>
      <c r="H231" s="991">
        <v>33</v>
      </c>
      <c r="I231" s="991">
        <v>63</v>
      </c>
      <c r="J231" s="991">
        <v>33</v>
      </c>
      <c r="K231" s="992">
        <v>30</v>
      </c>
      <c r="L231" s="790"/>
      <c r="M231" s="755"/>
    </row>
    <row r="232" spans="1:13" ht="18" customHeight="1">
      <c r="A232" s="973" t="s">
        <v>789</v>
      </c>
      <c r="B232" s="873">
        <v>24</v>
      </c>
      <c r="C232" s="874">
        <v>49</v>
      </c>
      <c r="D232" s="874">
        <v>19</v>
      </c>
      <c r="E232" s="875">
        <v>30</v>
      </c>
      <c r="F232" s="792"/>
      <c r="G232" s="993" t="s">
        <v>790</v>
      </c>
      <c r="H232" s="991">
        <v>52</v>
      </c>
      <c r="I232" s="991">
        <v>100</v>
      </c>
      <c r="J232" s="991">
        <v>50</v>
      </c>
      <c r="K232" s="992">
        <v>50</v>
      </c>
      <c r="L232" s="790"/>
      <c r="M232" s="755"/>
    </row>
    <row r="233" spans="1:13" ht="18" customHeight="1">
      <c r="A233" s="973" t="s">
        <v>791</v>
      </c>
      <c r="B233" s="873">
        <v>74</v>
      </c>
      <c r="C233" s="874">
        <v>142</v>
      </c>
      <c r="D233" s="874">
        <v>63</v>
      </c>
      <c r="E233" s="875">
        <v>79</v>
      </c>
      <c r="F233" s="792"/>
      <c r="G233" s="993" t="s">
        <v>792</v>
      </c>
      <c r="H233" s="991">
        <v>93</v>
      </c>
      <c r="I233" s="991">
        <v>197</v>
      </c>
      <c r="J233" s="991">
        <v>108</v>
      </c>
      <c r="K233" s="992">
        <v>89</v>
      </c>
      <c r="L233" s="790"/>
      <c r="M233" s="755"/>
    </row>
    <row r="234" spans="1:13" ht="18" customHeight="1">
      <c r="A234" s="973" t="s">
        <v>793</v>
      </c>
      <c r="B234" s="873">
        <v>53</v>
      </c>
      <c r="C234" s="874">
        <v>111</v>
      </c>
      <c r="D234" s="874">
        <v>51</v>
      </c>
      <c r="E234" s="875">
        <v>60</v>
      </c>
      <c r="F234" s="793"/>
      <c r="G234" s="993" t="s">
        <v>794</v>
      </c>
      <c r="H234" s="991">
        <v>45</v>
      </c>
      <c r="I234" s="991">
        <v>91</v>
      </c>
      <c r="J234" s="991">
        <v>48</v>
      </c>
      <c r="K234" s="992">
        <v>43</v>
      </c>
      <c r="L234" s="790"/>
      <c r="M234" s="755"/>
    </row>
    <row r="235" spans="1:13" ht="18" customHeight="1">
      <c r="A235" s="973" t="s">
        <v>795</v>
      </c>
      <c r="B235" s="873">
        <v>53</v>
      </c>
      <c r="C235" s="874">
        <v>109</v>
      </c>
      <c r="D235" s="874">
        <v>53</v>
      </c>
      <c r="E235" s="875">
        <v>56</v>
      </c>
      <c r="F235" s="794"/>
      <c r="G235" s="993" t="s">
        <v>796</v>
      </c>
      <c r="H235" s="991">
        <v>354</v>
      </c>
      <c r="I235" s="991">
        <v>620</v>
      </c>
      <c r="J235" s="991">
        <v>324</v>
      </c>
      <c r="K235" s="992">
        <v>296</v>
      </c>
      <c r="L235" s="790"/>
      <c r="M235" s="755"/>
    </row>
    <row r="236" spans="1:13" ht="17.25" customHeight="1">
      <c r="A236" s="973" t="s">
        <v>797</v>
      </c>
      <c r="B236" s="873">
        <v>40</v>
      </c>
      <c r="C236" s="874">
        <v>71</v>
      </c>
      <c r="D236" s="874">
        <v>31</v>
      </c>
      <c r="E236" s="875">
        <v>40</v>
      </c>
      <c r="F236" s="794"/>
      <c r="G236" s="993" t="s">
        <v>798</v>
      </c>
      <c r="H236" s="991">
        <v>31</v>
      </c>
      <c r="I236" s="991">
        <v>58</v>
      </c>
      <c r="J236" s="991">
        <v>35</v>
      </c>
      <c r="K236" s="992">
        <v>23</v>
      </c>
      <c r="L236" s="790"/>
      <c r="M236" s="755"/>
    </row>
    <row r="237" spans="1:13" ht="18" customHeight="1" thickBot="1">
      <c r="A237" s="978" t="s">
        <v>799</v>
      </c>
      <c r="B237" s="854">
        <v>67</v>
      </c>
      <c r="C237" s="853">
        <v>119</v>
      </c>
      <c r="D237" s="853">
        <v>62</v>
      </c>
      <c r="E237" s="852">
        <v>57</v>
      </c>
      <c r="F237" s="795"/>
      <c r="G237" s="796"/>
      <c r="H237" s="910"/>
      <c r="I237" s="848"/>
      <c r="J237" s="847"/>
      <c r="K237" s="846"/>
      <c r="L237" s="797"/>
      <c r="M237" s="755"/>
    </row>
    <row r="238" spans="1:13" ht="18" customHeight="1">
      <c r="A238" s="1183" t="s">
        <v>892</v>
      </c>
      <c r="B238" s="1183"/>
      <c r="C238" s="1183"/>
      <c r="D238" s="769"/>
      <c r="E238" s="1184"/>
      <c r="F238" s="1184"/>
      <c r="G238" s="755"/>
      <c r="J238" s="769"/>
      <c r="M238" s="755"/>
    </row>
    <row r="239" spans="1:13" ht="20.25" customHeight="1">
      <c r="M239" s="755"/>
    </row>
    <row r="240" spans="1:13" ht="20.25" customHeight="1">
      <c r="M240" s="755"/>
    </row>
    <row r="241" spans="7:13" ht="20.25" customHeight="1">
      <c r="M241" s="755"/>
    </row>
    <row r="242" spans="7:13" ht="20.25" customHeight="1">
      <c r="M242" s="755"/>
    </row>
    <row r="243" spans="7:13" ht="20.25" customHeight="1">
      <c r="M243" s="755"/>
    </row>
    <row r="244" spans="7:13" ht="20.25" customHeight="1">
      <c r="M244" s="755"/>
    </row>
    <row r="245" spans="7:13" ht="20.25" customHeight="1">
      <c r="M245" s="755"/>
    </row>
    <row r="246" spans="7:13" ht="20.25" customHeight="1"/>
    <row r="247" spans="7:13" ht="20.25" customHeight="1">
      <c r="G247" s="798"/>
    </row>
    <row r="248" spans="7:13" ht="20.25" customHeight="1"/>
    <row r="249" spans="7:13" ht="20.25" customHeight="1"/>
    <row r="250" spans="7:13" ht="20.25" customHeight="1"/>
    <row r="251" spans="7:13" ht="20.25" customHeight="1"/>
    <row r="252" spans="7:13" ht="20.25" customHeight="1"/>
    <row r="253" spans="7:13" ht="20.25" customHeight="1"/>
    <row r="254" spans="7:13" ht="20.25" customHeight="1"/>
    <row r="255" spans="7:13" ht="20.25" customHeight="1"/>
    <row r="256" spans="7:13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20.25" customHeight="1"/>
    <row r="415" ht="20.25" customHeight="1"/>
    <row r="416" ht="20.25" customHeight="1"/>
    <row r="417" spans="1:14" ht="20.25" customHeight="1">
      <c r="H417" s="799"/>
      <c r="I417" s="799"/>
      <c r="J417" s="799"/>
      <c r="K417" s="799"/>
      <c r="L417" s="799"/>
    </row>
    <row r="418" spans="1:14" ht="20.25" customHeight="1"/>
    <row r="419" spans="1:14" ht="20.25" customHeight="1"/>
    <row r="420" spans="1:14" ht="20.25" customHeight="1"/>
    <row r="421" spans="1:14" ht="18" customHeight="1"/>
    <row r="422" spans="1:14" ht="18" customHeight="1"/>
    <row r="423" spans="1:14" ht="18" customHeight="1"/>
    <row r="424" spans="1:14" ht="18" customHeight="1"/>
    <row r="425" spans="1:14" ht="18" customHeight="1"/>
    <row r="426" spans="1:14" ht="18" customHeight="1"/>
    <row r="427" spans="1:14" ht="18" customHeight="1">
      <c r="M427" s="799"/>
      <c r="N427" s="799"/>
    </row>
    <row r="428" spans="1:14" ht="18" customHeight="1"/>
    <row r="429" spans="1:14" s="799" customFormat="1" ht="18" customHeight="1">
      <c r="A429" s="748"/>
      <c r="B429" s="749"/>
      <c r="C429" s="750"/>
      <c r="D429" s="748"/>
      <c r="E429" s="708"/>
      <c r="F429" s="60"/>
      <c r="G429" s="748"/>
      <c r="H429" s="60"/>
      <c r="I429" s="60"/>
      <c r="J429" s="60"/>
      <c r="K429" s="60"/>
      <c r="L429" s="60"/>
      <c r="M429" s="60"/>
      <c r="N429" s="60"/>
    </row>
    <row r="430" spans="1:14" ht="18" customHeight="1"/>
    <row r="431" spans="1:14" ht="18" customHeight="1"/>
    <row r="432" spans="1:14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</sheetData>
  <mergeCells count="74">
    <mergeCell ref="A2:L2"/>
    <mergeCell ref="A3:L3"/>
    <mergeCell ref="A5:A7"/>
    <mergeCell ref="B5:B7"/>
    <mergeCell ref="C5:E5"/>
    <mergeCell ref="F5:F7"/>
    <mergeCell ref="G5:G7"/>
    <mergeCell ref="H5:H7"/>
    <mergeCell ref="I5:K5"/>
    <mergeCell ref="L5:L7"/>
    <mergeCell ref="A44:C44"/>
    <mergeCell ref="E44:F44"/>
    <mergeCell ref="A47:L47"/>
    <mergeCell ref="A50:A52"/>
    <mergeCell ref="B50:B52"/>
    <mergeCell ref="C50:E50"/>
    <mergeCell ref="F50:F52"/>
    <mergeCell ref="G50:G52"/>
    <mergeCell ref="H50:H52"/>
    <mergeCell ref="I50:K50"/>
    <mergeCell ref="L50:L52"/>
    <mergeCell ref="A81:F81"/>
    <mergeCell ref="A84:L84"/>
    <mergeCell ref="A85:L85"/>
    <mergeCell ref="A86:L86"/>
    <mergeCell ref="H88:H90"/>
    <mergeCell ref="I88:K88"/>
    <mergeCell ref="L88:L90"/>
    <mergeCell ref="A119:B119"/>
    <mergeCell ref="E119:F119"/>
    <mergeCell ref="K119:L119"/>
    <mergeCell ref="A88:A90"/>
    <mergeCell ref="B88:B90"/>
    <mergeCell ref="C88:E88"/>
    <mergeCell ref="F88:F90"/>
    <mergeCell ref="G88:G90"/>
    <mergeCell ref="A123:L123"/>
    <mergeCell ref="A126:A128"/>
    <mergeCell ref="B126:B128"/>
    <mergeCell ref="C126:E126"/>
    <mergeCell ref="F126:F128"/>
    <mergeCell ref="G126:G128"/>
    <mergeCell ref="H126:H128"/>
    <mergeCell ref="I126:K126"/>
    <mergeCell ref="L126:L128"/>
    <mergeCell ref="A157:C157"/>
    <mergeCell ref="E157:F157"/>
    <mergeCell ref="G157:H157"/>
    <mergeCell ref="A161:L161"/>
    <mergeCell ref="A162:L162"/>
    <mergeCell ref="H164:H166"/>
    <mergeCell ref="I164:K164"/>
    <mergeCell ref="L164:L166"/>
    <mergeCell ref="A195:B195"/>
    <mergeCell ref="E195:F195"/>
    <mergeCell ref="G195:H195"/>
    <mergeCell ref="K195:L195"/>
    <mergeCell ref="A164:A166"/>
    <mergeCell ref="B164:B166"/>
    <mergeCell ref="C164:E164"/>
    <mergeCell ref="F164:F166"/>
    <mergeCell ref="G164:G166"/>
    <mergeCell ref="A238:C238"/>
    <mergeCell ref="E238:F238"/>
    <mergeCell ref="A199:L199"/>
    <mergeCell ref="A200:L200"/>
    <mergeCell ref="A202:A204"/>
    <mergeCell ref="B202:B204"/>
    <mergeCell ref="C202:E202"/>
    <mergeCell ref="F202:F204"/>
    <mergeCell ref="G202:G204"/>
    <mergeCell ref="H202:H204"/>
    <mergeCell ref="I202:K202"/>
    <mergeCell ref="L202:L204"/>
  </mergeCells>
  <phoneticPr fontId="5" type="noConversion"/>
  <printOptions horizontalCentered="1" gridLinesSet="0"/>
  <pageMargins left="0.35433070866141736" right="0.15748031496062992" top="0.78740157480314965" bottom="0.39370078740157483" header="0.43307086614173229" footer="0"/>
  <pageSetup paperSize="9" scale="79" orientation="portrait" r:id="rId1"/>
  <headerFooter alignWithMargins="0"/>
  <rowBreaks count="5" manualBreakCount="5">
    <brk id="46" max="12" man="1"/>
    <brk id="84" max="12" man="1"/>
    <brk id="121" max="12" man="1"/>
    <brk id="159" max="12" man="1"/>
    <brk id="197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CZ11"/>
  <sheetViews>
    <sheetView showGridLines="0" view="pageBreakPreview" topLeftCell="A4" zoomScaleNormal="100" workbookViewId="0">
      <selection activeCell="D8" sqref="D8"/>
    </sheetView>
  </sheetViews>
  <sheetFormatPr defaultRowHeight="14.25"/>
  <cols>
    <col min="1" max="1" width="9" style="257"/>
    <col min="2" max="2" width="13.875" style="257" customWidth="1"/>
    <col min="3" max="3" width="14.125" style="257" customWidth="1"/>
    <col min="4" max="4" width="16.125" style="257" bestFit="1" customWidth="1"/>
    <col min="5" max="5" width="15" style="257" customWidth="1"/>
    <col min="6" max="6" width="22" style="257" customWidth="1"/>
    <col min="7" max="7" width="17.875" style="257" customWidth="1"/>
    <col min="8" max="9" width="15.625" style="257" customWidth="1"/>
    <col min="10" max="10" width="19.75" style="257" customWidth="1"/>
    <col min="11" max="11" width="10.875" style="257" customWidth="1"/>
    <col min="12" max="16384" width="9" style="257"/>
  </cols>
  <sheetData>
    <row r="2" spans="1:104" ht="36.75" customHeight="1">
      <c r="B2" s="1089" t="s">
        <v>314</v>
      </c>
      <c r="C2" s="1089"/>
      <c r="D2" s="1089"/>
      <c r="E2" s="1089"/>
      <c r="G2" s="1222" t="s">
        <v>315</v>
      </c>
      <c r="H2" s="1222"/>
      <c r="I2" s="1222"/>
      <c r="J2" s="1222"/>
      <c r="K2" s="1222"/>
    </row>
    <row r="4" spans="1:104" ht="15" thickBot="1">
      <c r="A4" s="263" t="s">
        <v>70</v>
      </c>
      <c r="J4" s="1083" t="s">
        <v>102</v>
      </c>
      <c r="K4" s="1083"/>
    </row>
    <row r="5" spans="1:104" ht="29.25" customHeight="1">
      <c r="A5" s="577"/>
      <c r="B5" s="578" t="s">
        <v>316</v>
      </c>
      <c r="C5" s="579" t="s">
        <v>317</v>
      </c>
      <c r="D5" s="580" t="s">
        <v>318</v>
      </c>
      <c r="E5" s="581"/>
      <c r="F5" s="581"/>
      <c r="G5" s="581"/>
      <c r="H5" s="578"/>
      <c r="I5" s="582" t="s">
        <v>319</v>
      </c>
      <c r="J5" s="583" t="s">
        <v>320</v>
      </c>
      <c r="K5" s="584"/>
    </row>
    <row r="6" spans="1:104" ht="26.25" customHeight="1">
      <c r="A6" s="585" t="s">
        <v>72</v>
      </c>
      <c r="B6" s="585"/>
      <c r="C6" s="586"/>
      <c r="D6" s="586"/>
      <c r="E6" s="587" t="s">
        <v>321</v>
      </c>
      <c r="F6" s="587" t="s">
        <v>322</v>
      </c>
      <c r="G6" s="587" t="s">
        <v>323</v>
      </c>
      <c r="H6" s="588" t="s">
        <v>324</v>
      </c>
      <c r="I6" s="586"/>
      <c r="J6" s="589"/>
      <c r="K6" s="590" t="s">
        <v>76</v>
      </c>
    </row>
    <row r="7" spans="1:104" ht="36">
      <c r="A7" s="591"/>
      <c r="B7" s="592" t="s">
        <v>325</v>
      </c>
      <c r="C7" s="593" t="s">
        <v>326</v>
      </c>
      <c r="D7" s="594" t="s">
        <v>327</v>
      </c>
      <c r="E7" s="594" t="s">
        <v>328</v>
      </c>
      <c r="F7" s="594" t="s">
        <v>329</v>
      </c>
      <c r="G7" s="594" t="s">
        <v>330</v>
      </c>
      <c r="H7" s="594" t="s">
        <v>331</v>
      </c>
      <c r="I7" s="594" t="s">
        <v>332</v>
      </c>
      <c r="J7" s="595" t="s">
        <v>133</v>
      </c>
      <c r="K7" s="596"/>
    </row>
    <row r="8" spans="1:104" s="600" customFormat="1" ht="132" customHeight="1">
      <c r="A8" s="597">
        <v>2005</v>
      </c>
      <c r="B8" s="598">
        <v>71305</v>
      </c>
      <c r="C8" s="598">
        <v>23251</v>
      </c>
      <c r="D8" s="598">
        <v>48054</v>
      </c>
      <c r="E8" s="598">
        <v>39972</v>
      </c>
      <c r="F8" s="598">
        <v>6156</v>
      </c>
      <c r="G8" s="598">
        <v>1706</v>
      </c>
      <c r="H8" s="598">
        <v>220</v>
      </c>
      <c r="I8" s="598">
        <v>0</v>
      </c>
      <c r="J8" s="598">
        <v>0</v>
      </c>
      <c r="K8" s="599">
        <v>2005</v>
      </c>
      <c r="L8" s="569"/>
      <c r="M8" s="569"/>
      <c r="N8" s="569"/>
      <c r="O8" s="569"/>
      <c r="P8" s="569"/>
      <c r="Q8" s="569"/>
      <c r="R8" s="569"/>
      <c r="S8" s="569"/>
      <c r="T8" s="569"/>
      <c r="U8" s="569"/>
      <c r="V8" s="569"/>
      <c r="W8" s="569"/>
      <c r="X8" s="569"/>
      <c r="Y8" s="569"/>
      <c r="Z8" s="569"/>
      <c r="AA8" s="569"/>
      <c r="AB8" s="569"/>
      <c r="AC8" s="569"/>
      <c r="AD8" s="569"/>
      <c r="AE8" s="569"/>
      <c r="AF8" s="569"/>
      <c r="AG8" s="569"/>
      <c r="AH8" s="569"/>
      <c r="AI8" s="569"/>
      <c r="AJ8" s="569"/>
      <c r="AK8" s="569"/>
      <c r="AL8" s="569"/>
      <c r="AM8" s="569"/>
      <c r="AN8" s="569"/>
      <c r="AO8" s="569"/>
      <c r="AP8" s="569"/>
      <c r="AQ8" s="569"/>
      <c r="AR8" s="569"/>
      <c r="AS8" s="569"/>
      <c r="AT8" s="569"/>
      <c r="AU8" s="569"/>
      <c r="AV8" s="569"/>
      <c r="AW8" s="569"/>
      <c r="AX8" s="569"/>
      <c r="AY8" s="569"/>
      <c r="AZ8" s="569"/>
      <c r="BA8" s="569"/>
      <c r="BB8" s="569"/>
      <c r="BC8" s="569"/>
      <c r="BD8" s="569"/>
      <c r="BE8" s="569"/>
      <c r="BF8" s="569"/>
      <c r="BG8" s="569"/>
      <c r="BH8" s="569"/>
      <c r="BI8" s="569"/>
      <c r="BJ8" s="569"/>
      <c r="BK8" s="569"/>
      <c r="BL8" s="569"/>
      <c r="BM8" s="569"/>
      <c r="BN8" s="569"/>
      <c r="BO8" s="569"/>
      <c r="BP8" s="569"/>
      <c r="BQ8" s="569"/>
      <c r="BR8" s="569"/>
      <c r="BS8" s="569"/>
      <c r="BT8" s="569"/>
      <c r="BU8" s="569"/>
      <c r="BV8" s="569"/>
      <c r="BW8" s="569"/>
      <c r="BX8" s="569"/>
      <c r="BY8" s="569"/>
      <c r="BZ8" s="569"/>
      <c r="CA8" s="569"/>
      <c r="CB8" s="569"/>
      <c r="CC8" s="569"/>
      <c r="CD8" s="569"/>
      <c r="CE8" s="569"/>
      <c r="CF8" s="569"/>
      <c r="CG8" s="569"/>
      <c r="CH8" s="569"/>
      <c r="CI8" s="569"/>
      <c r="CJ8" s="569"/>
      <c r="CK8" s="569"/>
      <c r="CL8" s="569"/>
      <c r="CM8" s="569"/>
      <c r="CN8" s="569"/>
      <c r="CO8" s="569"/>
      <c r="CP8" s="569"/>
      <c r="CQ8" s="569"/>
      <c r="CR8" s="569"/>
      <c r="CS8" s="569"/>
      <c r="CT8" s="569"/>
      <c r="CU8" s="569"/>
      <c r="CV8" s="569"/>
      <c r="CW8" s="569"/>
      <c r="CX8" s="569"/>
      <c r="CY8" s="569"/>
      <c r="CZ8" s="569"/>
    </row>
    <row r="9" spans="1:104" s="600" customFormat="1" ht="132" customHeight="1">
      <c r="A9" s="292">
        <v>2010</v>
      </c>
      <c r="B9" s="277">
        <v>72279</v>
      </c>
      <c r="C9" s="277">
        <v>19163</v>
      </c>
      <c r="D9" s="277">
        <v>53116</v>
      </c>
      <c r="E9" s="277">
        <v>47257</v>
      </c>
      <c r="F9" s="277">
        <v>3522</v>
      </c>
      <c r="G9" s="277">
        <v>1912</v>
      </c>
      <c r="H9" s="277">
        <v>373</v>
      </c>
      <c r="I9" s="277">
        <v>52</v>
      </c>
      <c r="J9" s="277">
        <v>0</v>
      </c>
      <c r="K9" s="293">
        <v>2010</v>
      </c>
      <c r="L9" s="569"/>
      <c r="M9" s="569"/>
      <c r="N9" s="569"/>
      <c r="O9" s="569"/>
      <c r="P9" s="569"/>
      <c r="Q9" s="569"/>
      <c r="R9" s="569"/>
      <c r="S9" s="569"/>
      <c r="T9" s="569"/>
      <c r="U9" s="569"/>
      <c r="V9" s="569"/>
      <c r="W9" s="569"/>
      <c r="X9" s="569"/>
      <c r="Y9" s="569"/>
      <c r="Z9" s="569"/>
      <c r="AA9" s="569"/>
      <c r="AB9" s="569"/>
      <c r="AC9" s="569"/>
      <c r="AD9" s="569"/>
      <c r="AE9" s="569"/>
      <c r="AF9" s="569"/>
      <c r="AG9" s="569"/>
      <c r="AH9" s="569"/>
      <c r="AI9" s="569"/>
      <c r="AJ9" s="569"/>
      <c r="AK9" s="569"/>
      <c r="AL9" s="569"/>
      <c r="AM9" s="569"/>
      <c r="AN9" s="569"/>
      <c r="AO9" s="569"/>
      <c r="AP9" s="569"/>
      <c r="AQ9" s="569"/>
      <c r="AR9" s="569"/>
      <c r="AS9" s="569"/>
      <c r="AT9" s="569"/>
      <c r="AU9" s="569"/>
      <c r="AV9" s="569"/>
      <c r="AW9" s="569"/>
      <c r="AX9" s="569"/>
      <c r="AY9" s="569"/>
      <c r="AZ9" s="569"/>
      <c r="BA9" s="569"/>
      <c r="BB9" s="569"/>
      <c r="BC9" s="569"/>
      <c r="BD9" s="569"/>
      <c r="BE9" s="569"/>
      <c r="BF9" s="569"/>
      <c r="BG9" s="569"/>
      <c r="BH9" s="569"/>
      <c r="BI9" s="569"/>
      <c r="BJ9" s="569"/>
      <c r="BK9" s="569"/>
      <c r="BL9" s="569"/>
      <c r="BM9" s="569"/>
      <c r="BN9" s="569"/>
      <c r="BO9" s="569"/>
      <c r="BP9" s="569"/>
      <c r="BQ9" s="569"/>
      <c r="BR9" s="569"/>
      <c r="BS9" s="569"/>
      <c r="BT9" s="569"/>
      <c r="BU9" s="569"/>
      <c r="BV9" s="569"/>
      <c r="BW9" s="569"/>
      <c r="BX9" s="569"/>
      <c r="BY9" s="569"/>
      <c r="BZ9" s="569"/>
      <c r="CA9" s="569"/>
      <c r="CB9" s="569"/>
      <c r="CC9" s="569"/>
      <c r="CD9" s="569"/>
      <c r="CE9" s="569"/>
      <c r="CF9" s="569"/>
      <c r="CG9" s="569"/>
      <c r="CH9" s="569"/>
      <c r="CI9" s="569"/>
      <c r="CJ9" s="569"/>
      <c r="CK9" s="569"/>
      <c r="CL9" s="569"/>
      <c r="CM9" s="569"/>
      <c r="CN9" s="569"/>
      <c r="CO9" s="569"/>
      <c r="CP9" s="569"/>
      <c r="CQ9" s="569"/>
      <c r="CR9" s="569"/>
      <c r="CS9" s="569"/>
      <c r="CT9" s="569"/>
      <c r="CU9" s="569"/>
      <c r="CV9" s="569"/>
      <c r="CW9" s="569"/>
      <c r="CX9" s="569"/>
      <c r="CY9" s="569"/>
      <c r="CZ9" s="569"/>
    </row>
    <row r="10" spans="1:104" s="604" customFormat="1" ht="132" customHeight="1" thickBot="1">
      <c r="A10" s="601">
        <v>2015</v>
      </c>
      <c r="B10" s="602">
        <v>82929</v>
      </c>
      <c r="C10" s="602">
        <v>23994</v>
      </c>
      <c r="D10" s="602">
        <f>SUM(E10:H10)</f>
        <v>58935</v>
      </c>
      <c r="E10" s="602">
        <v>48323</v>
      </c>
      <c r="F10" s="602">
        <v>5671</v>
      </c>
      <c r="G10" s="602">
        <v>4222</v>
      </c>
      <c r="H10" s="602">
        <v>719</v>
      </c>
      <c r="I10" s="602">
        <v>0</v>
      </c>
      <c r="J10" s="602">
        <v>0</v>
      </c>
      <c r="K10" s="405">
        <v>2015</v>
      </c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  <c r="W10" s="603"/>
      <c r="X10" s="603"/>
      <c r="Y10" s="603"/>
      <c r="Z10" s="603"/>
      <c r="AA10" s="603"/>
      <c r="AB10" s="603"/>
      <c r="AC10" s="603"/>
      <c r="AD10" s="603"/>
      <c r="AE10" s="603"/>
      <c r="AF10" s="603"/>
      <c r="AG10" s="603"/>
      <c r="AH10" s="603"/>
      <c r="AI10" s="603"/>
      <c r="AJ10" s="603"/>
      <c r="AK10" s="603"/>
      <c r="AL10" s="603"/>
      <c r="AM10" s="603"/>
      <c r="AN10" s="603"/>
      <c r="AO10" s="603"/>
      <c r="AP10" s="603"/>
      <c r="AQ10" s="603"/>
      <c r="AR10" s="603"/>
      <c r="AS10" s="603"/>
      <c r="AT10" s="603"/>
      <c r="AU10" s="603"/>
      <c r="AV10" s="603"/>
      <c r="AW10" s="603"/>
      <c r="AX10" s="603"/>
      <c r="AY10" s="603"/>
      <c r="AZ10" s="603"/>
      <c r="BA10" s="603"/>
      <c r="BB10" s="603"/>
      <c r="BC10" s="603"/>
      <c r="BD10" s="603"/>
      <c r="BE10" s="603"/>
      <c r="BF10" s="603"/>
      <c r="BG10" s="603"/>
      <c r="BH10" s="603"/>
      <c r="BI10" s="603"/>
      <c r="BJ10" s="603"/>
      <c r="BK10" s="603"/>
      <c r="BL10" s="603"/>
      <c r="BM10" s="603"/>
      <c r="BN10" s="603"/>
      <c r="BO10" s="603"/>
      <c r="BP10" s="603"/>
      <c r="BQ10" s="603"/>
      <c r="BR10" s="603"/>
      <c r="BS10" s="603"/>
      <c r="BT10" s="603"/>
      <c r="BU10" s="603"/>
      <c r="BV10" s="603"/>
      <c r="BW10" s="603"/>
      <c r="BX10" s="603"/>
      <c r="BY10" s="603"/>
      <c r="BZ10" s="603"/>
      <c r="CA10" s="603"/>
      <c r="CB10" s="603"/>
      <c r="CC10" s="603"/>
      <c r="CD10" s="603"/>
      <c r="CE10" s="603"/>
      <c r="CF10" s="603"/>
      <c r="CG10" s="603"/>
      <c r="CH10" s="603"/>
      <c r="CI10" s="603"/>
      <c r="CJ10" s="603"/>
      <c r="CK10" s="603"/>
      <c r="CL10" s="603"/>
      <c r="CM10" s="603"/>
      <c r="CN10" s="603"/>
      <c r="CO10" s="603"/>
      <c r="CP10" s="603"/>
      <c r="CQ10" s="603"/>
      <c r="CR10" s="603"/>
      <c r="CS10" s="603"/>
      <c r="CT10" s="603"/>
      <c r="CU10" s="603"/>
      <c r="CV10" s="603"/>
      <c r="CW10" s="603"/>
      <c r="CX10" s="603"/>
      <c r="CY10" s="603"/>
      <c r="CZ10" s="603"/>
    </row>
    <row r="11" spans="1:104" s="263" customFormat="1" ht="43.5" customHeight="1">
      <c r="A11" s="1099" t="s">
        <v>161</v>
      </c>
      <c r="B11" s="1099"/>
      <c r="C11" s="1099"/>
      <c r="D11" s="1099"/>
      <c r="E11" s="605"/>
      <c r="F11" s="605"/>
      <c r="G11" s="1223" t="s">
        <v>162</v>
      </c>
      <c r="H11" s="1223"/>
      <c r="I11" s="1223"/>
      <c r="J11" s="1223"/>
      <c r="K11" s="1223"/>
    </row>
  </sheetData>
  <mergeCells count="5">
    <mergeCell ref="B2:E2"/>
    <mergeCell ref="G2:K2"/>
    <mergeCell ref="J4:K4"/>
    <mergeCell ref="A11:D11"/>
    <mergeCell ref="G11:K11"/>
  </mergeCells>
  <phoneticPr fontId="5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DB13"/>
  <sheetViews>
    <sheetView showGridLines="0" view="pageBreakPreview" zoomScaleNormal="100" zoomScaleSheetLayoutView="100" workbookViewId="0">
      <selection activeCell="F25" sqref="F25"/>
    </sheetView>
  </sheetViews>
  <sheetFormatPr defaultRowHeight="14.25"/>
  <cols>
    <col min="1" max="8" width="15.625" style="257" customWidth="1"/>
    <col min="9" max="9" width="13.5" style="257" customWidth="1"/>
    <col min="10" max="10" width="14.125" style="257" customWidth="1"/>
    <col min="11" max="11" width="15.625" style="257" customWidth="1"/>
    <col min="12" max="16384" width="9" style="257"/>
  </cols>
  <sheetData>
    <row r="2" spans="1:106" ht="30" customHeight="1">
      <c r="B2" s="1090" t="s">
        <v>333</v>
      </c>
      <c r="C2" s="1090"/>
      <c r="D2" s="1090"/>
      <c r="F2" s="1081" t="s">
        <v>334</v>
      </c>
      <c r="G2" s="1081"/>
      <c r="H2" s="1081"/>
      <c r="I2" s="1081"/>
      <c r="J2" s="1081"/>
      <c r="K2" s="1081"/>
    </row>
    <row r="4" spans="1:106" ht="15" thickBot="1">
      <c r="A4" s="298" t="s">
        <v>335</v>
      </c>
      <c r="K4" s="606" t="s">
        <v>336</v>
      </c>
    </row>
    <row r="5" spans="1:106" s="610" customFormat="1" ht="13.5">
      <c r="A5" s="1035" t="s">
        <v>337</v>
      </c>
      <c r="B5" s="607" t="s">
        <v>338</v>
      </c>
      <c r="C5" s="608" t="s">
        <v>339</v>
      </c>
      <c r="D5" s="16"/>
      <c r="E5" s="609"/>
      <c r="F5" s="608" t="s">
        <v>340</v>
      </c>
      <c r="G5" s="16"/>
      <c r="H5" s="609"/>
      <c r="I5" s="607" t="s">
        <v>341</v>
      </c>
      <c r="J5" s="607" t="s">
        <v>342</v>
      </c>
      <c r="K5" s="1034" t="s">
        <v>343</v>
      </c>
    </row>
    <row r="6" spans="1:106" s="610" customFormat="1" ht="14.25" customHeight="1">
      <c r="A6" s="1039"/>
      <c r="B6" s="408"/>
      <c r="C6" s="408"/>
      <c r="D6" s="26" t="s">
        <v>344</v>
      </c>
      <c r="E6" s="26" t="s">
        <v>345</v>
      </c>
      <c r="F6" s="408"/>
      <c r="G6" s="26" t="s">
        <v>344</v>
      </c>
      <c r="H6" s="26" t="s">
        <v>345</v>
      </c>
      <c r="I6" s="408"/>
      <c r="J6" s="408"/>
      <c r="K6" s="1224"/>
    </row>
    <row r="7" spans="1:106" s="610" customFormat="1" ht="40.5">
      <c r="A7" s="1112"/>
      <c r="B7" s="269" t="s">
        <v>346</v>
      </c>
      <c r="C7" s="269" t="s">
        <v>347</v>
      </c>
      <c r="D7" s="269" t="s">
        <v>348</v>
      </c>
      <c r="E7" s="269" t="s">
        <v>349</v>
      </c>
      <c r="F7" s="269" t="s">
        <v>350</v>
      </c>
      <c r="G7" s="269" t="s">
        <v>348</v>
      </c>
      <c r="H7" s="269" t="s">
        <v>349</v>
      </c>
      <c r="I7" s="269" t="s">
        <v>351</v>
      </c>
      <c r="J7" s="269" t="s">
        <v>352</v>
      </c>
      <c r="K7" s="1116"/>
    </row>
    <row r="8" spans="1:106" s="284" customFormat="1" ht="50.1" customHeight="1">
      <c r="A8" s="396">
        <v>1995</v>
      </c>
      <c r="B8" s="611">
        <v>81687</v>
      </c>
      <c r="C8" s="277">
        <v>4887</v>
      </c>
      <c r="D8" s="277">
        <v>2011</v>
      </c>
      <c r="E8" s="277">
        <v>2876</v>
      </c>
      <c r="F8" s="277">
        <v>1795</v>
      </c>
      <c r="G8" s="277">
        <v>1060</v>
      </c>
      <c r="H8" s="277">
        <v>735</v>
      </c>
      <c r="I8" s="277">
        <v>84779</v>
      </c>
      <c r="J8" s="444">
        <v>104</v>
      </c>
      <c r="K8" s="396">
        <v>1995</v>
      </c>
      <c r="L8" s="569"/>
      <c r="M8" s="569"/>
      <c r="N8" s="569"/>
      <c r="O8" s="569"/>
      <c r="P8" s="569"/>
      <c r="Q8" s="569"/>
      <c r="R8" s="569"/>
      <c r="S8" s="569"/>
      <c r="T8" s="569"/>
      <c r="U8" s="569"/>
      <c r="V8" s="569"/>
      <c r="W8" s="569"/>
      <c r="X8" s="569"/>
      <c r="Y8" s="569"/>
      <c r="Z8" s="569"/>
      <c r="AA8" s="569"/>
      <c r="AB8" s="569"/>
      <c r="AC8" s="569"/>
      <c r="AD8" s="569"/>
      <c r="AE8" s="569"/>
      <c r="AF8" s="569"/>
      <c r="AG8" s="569"/>
      <c r="AH8" s="569"/>
      <c r="AI8" s="569"/>
      <c r="AJ8" s="569"/>
      <c r="AK8" s="569"/>
      <c r="AL8" s="569"/>
      <c r="AM8" s="569"/>
      <c r="AN8" s="569"/>
      <c r="AO8" s="569"/>
      <c r="AP8" s="569"/>
      <c r="AQ8" s="569"/>
      <c r="AR8" s="569"/>
      <c r="AS8" s="569"/>
      <c r="AT8" s="569"/>
      <c r="AU8" s="569"/>
      <c r="AV8" s="569"/>
      <c r="AW8" s="569"/>
      <c r="AX8" s="569"/>
      <c r="AY8" s="569"/>
      <c r="AZ8" s="569"/>
      <c r="BA8" s="569"/>
      <c r="BB8" s="569"/>
      <c r="BC8" s="569"/>
      <c r="BD8" s="569"/>
      <c r="BE8" s="569"/>
      <c r="BF8" s="569"/>
      <c r="BG8" s="569"/>
      <c r="BH8" s="569"/>
      <c r="BI8" s="569"/>
      <c r="BJ8" s="569"/>
      <c r="BK8" s="569"/>
      <c r="BL8" s="569"/>
      <c r="BM8" s="569"/>
      <c r="BN8" s="569"/>
      <c r="BO8" s="569"/>
      <c r="BP8" s="569"/>
      <c r="BQ8" s="569"/>
      <c r="BR8" s="569"/>
      <c r="BS8" s="569"/>
      <c r="BT8" s="569"/>
      <c r="BU8" s="569"/>
      <c r="BV8" s="569"/>
      <c r="BW8" s="569"/>
      <c r="BX8" s="569"/>
      <c r="BY8" s="569"/>
      <c r="BZ8" s="569"/>
      <c r="CA8" s="569"/>
      <c r="CB8" s="569"/>
      <c r="CC8" s="569"/>
      <c r="CD8" s="569"/>
      <c r="CE8" s="569"/>
      <c r="CF8" s="569"/>
      <c r="CG8" s="569"/>
      <c r="CH8" s="569"/>
      <c r="CI8" s="569"/>
      <c r="CJ8" s="569"/>
      <c r="CK8" s="569"/>
      <c r="CL8" s="569"/>
      <c r="CM8" s="569"/>
      <c r="CN8" s="569"/>
      <c r="CO8" s="569"/>
      <c r="CP8" s="569"/>
      <c r="CQ8" s="569"/>
      <c r="CR8" s="569"/>
      <c r="CS8" s="569"/>
      <c r="CT8" s="569"/>
      <c r="CU8" s="569"/>
      <c r="CV8" s="569"/>
      <c r="CW8" s="569"/>
      <c r="CX8" s="569"/>
      <c r="CY8" s="569"/>
      <c r="CZ8" s="569"/>
      <c r="DA8" s="569"/>
      <c r="DB8" s="569"/>
    </row>
    <row r="9" spans="1:106" s="284" customFormat="1" ht="50.1" customHeight="1">
      <c r="A9" s="396">
        <v>2000</v>
      </c>
      <c r="B9" s="611">
        <v>88845</v>
      </c>
      <c r="C9" s="277">
        <v>6301</v>
      </c>
      <c r="D9" s="277">
        <v>2934</v>
      </c>
      <c r="E9" s="277">
        <v>3367</v>
      </c>
      <c r="F9" s="277">
        <v>1990</v>
      </c>
      <c r="G9" s="277">
        <v>1335</v>
      </c>
      <c r="H9" s="277">
        <v>655</v>
      </c>
      <c r="I9" s="277">
        <v>93156</v>
      </c>
      <c r="J9" s="444">
        <v>105</v>
      </c>
      <c r="K9" s="396">
        <v>2000</v>
      </c>
      <c r="L9" s="569"/>
      <c r="M9" s="569"/>
      <c r="N9" s="569"/>
      <c r="O9" s="569"/>
      <c r="P9" s="569"/>
      <c r="Q9" s="569"/>
      <c r="R9" s="569"/>
      <c r="S9" s="569"/>
      <c r="T9" s="569"/>
      <c r="U9" s="569"/>
      <c r="V9" s="569"/>
      <c r="W9" s="569"/>
      <c r="X9" s="569"/>
      <c r="Y9" s="569"/>
      <c r="Z9" s="569"/>
      <c r="AA9" s="569"/>
      <c r="AB9" s="569"/>
      <c r="AC9" s="569"/>
      <c r="AD9" s="569"/>
      <c r="AE9" s="569"/>
      <c r="AF9" s="569"/>
      <c r="AG9" s="569"/>
      <c r="AH9" s="569"/>
      <c r="AI9" s="569"/>
      <c r="AJ9" s="569"/>
      <c r="AK9" s="569"/>
      <c r="AL9" s="569"/>
      <c r="AM9" s="569"/>
      <c r="AN9" s="569"/>
      <c r="AO9" s="569"/>
      <c r="AP9" s="569"/>
      <c r="AQ9" s="569"/>
      <c r="AR9" s="569"/>
      <c r="AS9" s="569"/>
      <c r="AT9" s="569"/>
      <c r="AU9" s="569"/>
      <c r="AV9" s="569"/>
      <c r="AW9" s="569"/>
      <c r="AX9" s="569"/>
      <c r="AY9" s="569"/>
      <c r="AZ9" s="569"/>
      <c r="BA9" s="569"/>
      <c r="BB9" s="569"/>
      <c r="BC9" s="569"/>
      <c r="BD9" s="569"/>
      <c r="BE9" s="569"/>
      <c r="BF9" s="569"/>
      <c r="BG9" s="569"/>
      <c r="BH9" s="569"/>
      <c r="BI9" s="569"/>
      <c r="BJ9" s="569"/>
      <c r="BK9" s="569"/>
      <c r="BL9" s="569"/>
      <c r="BM9" s="569"/>
      <c r="BN9" s="569"/>
      <c r="BO9" s="569"/>
      <c r="BP9" s="569"/>
      <c r="BQ9" s="569"/>
      <c r="BR9" s="569"/>
      <c r="BS9" s="569"/>
      <c r="BT9" s="569"/>
      <c r="BU9" s="569"/>
      <c r="BV9" s="569"/>
      <c r="BW9" s="569"/>
      <c r="BX9" s="569"/>
      <c r="BY9" s="569"/>
      <c r="BZ9" s="569"/>
      <c r="CA9" s="569"/>
      <c r="CB9" s="569"/>
      <c r="CC9" s="569"/>
      <c r="CD9" s="569"/>
      <c r="CE9" s="569"/>
      <c r="CF9" s="569"/>
      <c r="CG9" s="569"/>
      <c r="CH9" s="569"/>
      <c r="CI9" s="569"/>
      <c r="CJ9" s="569"/>
      <c r="CK9" s="569"/>
      <c r="CL9" s="569"/>
      <c r="CM9" s="569"/>
      <c r="CN9" s="569"/>
      <c r="CO9" s="569"/>
      <c r="CP9" s="569"/>
      <c r="CQ9" s="569"/>
      <c r="CR9" s="569"/>
      <c r="CS9" s="569"/>
      <c r="CT9" s="569"/>
      <c r="CU9" s="569"/>
      <c r="CV9" s="569"/>
      <c r="CW9" s="569"/>
      <c r="CX9" s="569"/>
      <c r="CY9" s="569"/>
      <c r="CZ9" s="569"/>
      <c r="DA9" s="569"/>
      <c r="DB9" s="569"/>
    </row>
    <row r="10" spans="1:106" s="284" customFormat="1" ht="50.1" customHeight="1">
      <c r="A10" s="396">
        <v>2005</v>
      </c>
      <c r="B10" s="611">
        <v>81487</v>
      </c>
      <c r="C10" s="277">
        <v>6643</v>
      </c>
      <c r="D10" s="277">
        <v>2872</v>
      </c>
      <c r="E10" s="277">
        <v>3771</v>
      </c>
      <c r="F10" s="277">
        <v>1926</v>
      </c>
      <c r="G10" s="277">
        <v>1684</v>
      </c>
      <c r="H10" s="277">
        <v>242</v>
      </c>
      <c r="I10" s="277">
        <v>86204</v>
      </c>
      <c r="J10" s="444">
        <v>106</v>
      </c>
      <c r="K10" s="396">
        <v>2005</v>
      </c>
      <c r="L10" s="569"/>
      <c r="M10" s="569"/>
      <c r="N10" s="569"/>
      <c r="O10" s="569"/>
      <c r="P10" s="569"/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69"/>
      <c r="AB10" s="569"/>
      <c r="AC10" s="569"/>
      <c r="AD10" s="569"/>
      <c r="AE10" s="569"/>
      <c r="AF10" s="569"/>
      <c r="AG10" s="569"/>
      <c r="AH10" s="569"/>
      <c r="AI10" s="569"/>
      <c r="AJ10" s="569"/>
      <c r="AK10" s="569"/>
      <c r="AL10" s="569"/>
      <c r="AM10" s="569"/>
      <c r="AN10" s="569"/>
      <c r="AO10" s="569"/>
      <c r="AP10" s="569"/>
      <c r="AQ10" s="569"/>
      <c r="AR10" s="569"/>
      <c r="AS10" s="569"/>
      <c r="AT10" s="569"/>
      <c r="AU10" s="569"/>
      <c r="AV10" s="569"/>
      <c r="AW10" s="569"/>
      <c r="AX10" s="569"/>
      <c r="AY10" s="569"/>
      <c r="AZ10" s="569"/>
      <c r="BA10" s="569"/>
      <c r="BB10" s="569"/>
      <c r="BC10" s="569"/>
      <c r="BD10" s="569"/>
      <c r="BE10" s="569"/>
      <c r="BF10" s="569"/>
      <c r="BG10" s="569"/>
      <c r="BH10" s="569"/>
      <c r="BI10" s="569"/>
      <c r="BJ10" s="569"/>
      <c r="BK10" s="569"/>
      <c r="BL10" s="569"/>
      <c r="BM10" s="569"/>
      <c r="BN10" s="569"/>
      <c r="BO10" s="569"/>
      <c r="BP10" s="569"/>
      <c r="BQ10" s="569"/>
      <c r="BR10" s="569"/>
      <c r="BS10" s="569"/>
      <c r="BT10" s="569"/>
      <c r="BU10" s="569"/>
      <c r="BV10" s="569"/>
      <c r="BW10" s="569"/>
      <c r="BX10" s="569"/>
      <c r="BY10" s="569"/>
      <c r="BZ10" s="569"/>
      <c r="CA10" s="569"/>
      <c r="CB10" s="569"/>
      <c r="CC10" s="569"/>
      <c r="CD10" s="569"/>
      <c r="CE10" s="569"/>
      <c r="CF10" s="569"/>
      <c r="CG10" s="569"/>
      <c r="CH10" s="569"/>
      <c r="CI10" s="569"/>
      <c r="CJ10" s="569"/>
      <c r="CK10" s="569"/>
      <c r="CL10" s="569"/>
      <c r="CM10" s="569"/>
      <c r="CN10" s="569"/>
      <c r="CO10" s="569"/>
      <c r="CP10" s="569"/>
      <c r="CQ10" s="569"/>
      <c r="CR10" s="569"/>
      <c r="CS10" s="569"/>
      <c r="CT10" s="569"/>
      <c r="CU10" s="569"/>
      <c r="CV10" s="569"/>
      <c r="CW10" s="569"/>
      <c r="CX10" s="569"/>
      <c r="CY10" s="569"/>
      <c r="CZ10" s="569"/>
      <c r="DA10" s="569"/>
      <c r="DB10" s="569"/>
    </row>
    <row r="11" spans="1:106" s="284" customFormat="1" ht="50.1" customHeight="1">
      <c r="A11" s="396">
        <v>2010</v>
      </c>
      <c r="B11" s="611">
        <v>81053</v>
      </c>
      <c r="C11" s="277">
        <v>6162</v>
      </c>
      <c r="D11" s="277">
        <v>2999</v>
      </c>
      <c r="E11" s="277">
        <v>3163</v>
      </c>
      <c r="F11" s="277">
        <v>1941</v>
      </c>
      <c r="G11" s="277">
        <v>1695</v>
      </c>
      <c r="H11" s="277">
        <v>246</v>
      </c>
      <c r="I11" s="277">
        <v>85274</v>
      </c>
      <c r="J11" s="444">
        <v>105</v>
      </c>
      <c r="K11" s="396">
        <v>2010</v>
      </c>
      <c r="L11" s="569"/>
      <c r="M11" s="569"/>
      <c r="N11" s="569"/>
      <c r="O11" s="569"/>
      <c r="P11" s="569"/>
      <c r="Q11" s="569"/>
      <c r="R11" s="569"/>
      <c r="S11" s="569"/>
      <c r="T11" s="569"/>
      <c r="U11" s="569"/>
      <c r="V11" s="569"/>
      <c r="W11" s="569"/>
      <c r="X11" s="569"/>
      <c r="Y11" s="569"/>
      <c r="Z11" s="569"/>
      <c r="AA11" s="569"/>
      <c r="AB11" s="569"/>
      <c r="AC11" s="569"/>
      <c r="AD11" s="569"/>
      <c r="AE11" s="569"/>
      <c r="AF11" s="569"/>
      <c r="AG11" s="569"/>
      <c r="AH11" s="569"/>
      <c r="AI11" s="569"/>
      <c r="AJ11" s="569"/>
      <c r="AK11" s="569"/>
      <c r="AL11" s="569"/>
      <c r="AM11" s="569"/>
      <c r="AN11" s="569"/>
      <c r="AO11" s="569"/>
      <c r="AP11" s="569"/>
      <c r="AQ11" s="569"/>
      <c r="AR11" s="569"/>
      <c r="AS11" s="569"/>
      <c r="AT11" s="569"/>
      <c r="AU11" s="569"/>
      <c r="AV11" s="569"/>
      <c r="AW11" s="569"/>
      <c r="AX11" s="569"/>
      <c r="AY11" s="569"/>
      <c r="AZ11" s="569"/>
      <c r="BA11" s="569"/>
      <c r="BB11" s="569"/>
      <c r="BC11" s="569"/>
      <c r="BD11" s="569"/>
      <c r="BE11" s="569"/>
      <c r="BF11" s="569"/>
      <c r="BG11" s="569"/>
      <c r="BH11" s="569"/>
      <c r="BI11" s="569"/>
      <c r="BJ11" s="569"/>
      <c r="BK11" s="569"/>
      <c r="BL11" s="569"/>
      <c r="BM11" s="569"/>
      <c r="BN11" s="569"/>
      <c r="BO11" s="569"/>
      <c r="BP11" s="569"/>
      <c r="BQ11" s="569"/>
      <c r="BR11" s="569"/>
      <c r="BS11" s="569"/>
      <c r="BT11" s="569"/>
      <c r="BU11" s="569"/>
      <c r="BV11" s="569"/>
      <c r="BW11" s="569"/>
      <c r="BX11" s="569"/>
      <c r="BY11" s="569"/>
      <c r="BZ11" s="569"/>
      <c r="CA11" s="569"/>
      <c r="CB11" s="569"/>
      <c r="CC11" s="569"/>
      <c r="CD11" s="569"/>
      <c r="CE11" s="569"/>
      <c r="CF11" s="569"/>
      <c r="CG11" s="569"/>
      <c r="CH11" s="569"/>
      <c r="CI11" s="569"/>
      <c r="CJ11" s="569"/>
      <c r="CK11" s="569"/>
      <c r="CL11" s="569"/>
      <c r="CM11" s="569"/>
      <c r="CN11" s="569"/>
      <c r="CO11" s="569"/>
      <c r="CP11" s="569"/>
      <c r="CQ11" s="569"/>
      <c r="CR11" s="569"/>
      <c r="CS11" s="569"/>
      <c r="CT11" s="569"/>
      <c r="CU11" s="569"/>
      <c r="CV11" s="569"/>
      <c r="CW11" s="569"/>
      <c r="CX11" s="569"/>
      <c r="CY11" s="569"/>
      <c r="CZ11" s="569"/>
      <c r="DA11" s="569"/>
      <c r="DB11" s="569"/>
    </row>
    <row r="12" spans="1:106" s="286" customFormat="1" ht="50.1" customHeight="1" thickBot="1">
      <c r="A12" s="601">
        <v>2015</v>
      </c>
      <c r="B12" s="602">
        <v>92075</v>
      </c>
      <c r="C12" s="602">
        <v>9406</v>
      </c>
      <c r="D12" s="602">
        <v>6185</v>
      </c>
      <c r="E12" s="602">
        <v>3221</v>
      </c>
      <c r="F12" s="602">
        <v>4941</v>
      </c>
      <c r="G12" s="602">
        <v>4350</v>
      </c>
      <c r="H12" s="602">
        <v>591</v>
      </c>
      <c r="I12" s="602">
        <v>96540</v>
      </c>
      <c r="J12" s="602">
        <v>104.8</v>
      </c>
      <c r="K12" s="405">
        <v>2015</v>
      </c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  <c r="W12" s="603"/>
      <c r="X12" s="603"/>
      <c r="Y12" s="603"/>
      <c r="Z12" s="603"/>
      <c r="AA12" s="603"/>
      <c r="AB12" s="603"/>
      <c r="AC12" s="603"/>
      <c r="AD12" s="603"/>
      <c r="AE12" s="603"/>
      <c r="AF12" s="603"/>
      <c r="AG12" s="603"/>
      <c r="AH12" s="603"/>
      <c r="AI12" s="603"/>
      <c r="AJ12" s="603"/>
      <c r="AK12" s="603"/>
      <c r="AL12" s="603"/>
      <c r="AM12" s="603"/>
      <c r="AN12" s="603"/>
      <c r="AO12" s="603"/>
      <c r="AP12" s="603"/>
      <c r="AQ12" s="603"/>
      <c r="AR12" s="603"/>
      <c r="AS12" s="603"/>
      <c r="AT12" s="603"/>
      <c r="AU12" s="603"/>
      <c r="AV12" s="603"/>
      <c r="AW12" s="603"/>
      <c r="AX12" s="603"/>
      <c r="AY12" s="603"/>
      <c r="AZ12" s="603"/>
      <c r="BA12" s="603"/>
      <c r="BB12" s="603"/>
      <c r="BC12" s="603"/>
      <c r="BD12" s="603"/>
      <c r="BE12" s="603"/>
      <c r="BF12" s="603"/>
      <c r="BG12" s="603"/>
      <c r="BH12" s="603"/>
      <c r="BI12" s="603"/>
      <c r="BJ12" s="603"/>
      <c r="BK12" s="603"/>
      <c r="BL12" s="603"/>
      <c r="BM12" s="603"/>
      <c r="BN12" s="603"/>
      <c r="BO12" s="603"/>
      <c r="BP12" s="603"/>
      <c r="BQ12" s="603"/>
      <c r="BR12" s="603"/>
      <c r="BS12" s="603"/>
      <c r="BT12" s="603"/>
      <c r="BU12" s="603"/>
      <c r="BV12" s="603"/>
      <c r="BW12" s="603"/>
      <c r="BX12" s="603"/>
      <c r="BY12" s="603"/>
      <c r="BZ12" s="603"/>
      <c r="CA12" s="603"/>
      <c r="CB12" s="603"/>
      <c r="CC12" s="603"/>
      <c r="CD12" s="603"/>
      <c r="CE12" s="603"/>
      <c r="CF12" s="603"/>
      <c r="CG12" s="603"/>
      <c r="CH12" s="603"/>
      <c r="CI12" s="603"/>
      <c r="CJ12" s="603"/>
      <c r="CK12" s="603"/>
      <c r="CL12" s="603"/>
      <c r="CM12" s="603"/>
      <c r="CN12" s="603"/>
      <c r="CO12" s="603"/>
      <c r="CP12" s="603"/>
      <c r="CQ12" s="603"/>
      <c r="CR12" s="603"/>
      <c r="CS12" s="603"/>
      <c r="CT12" s="603"/>
      <c r="CU12" s="603"/>
      <c r="CV12" s="603"/>
      <c r="CW12" s="603"/>
      <c r="CX12" s="603"/>
      <c r="CY12" s="603"/>
      <c r="CZ12" s="603"/>
      <c r="DA12" s="603"/>
      <c r="DB12" s="603"/>
    </row>
    <row r="13" spans="1:106" s="271" customFormat="1" ht="50.1" customHeight="1">
      <c r="A13" s="1099" t="s">
        <v>353</v>
      </c>
      <c r="B13" s="1099"/>
      <c r="C13" s="1099"/>
      <c r="D13" s="1099"/>
      <c r="E13" s="612"/>
      <c r="F13" s="612"/>
      <c r="G13" s="612"/>
      <c r="H13" s="612"/>
      <c r="I13" s="1225" t="s">
        <v>894</v>
      </c>
      <c r="J13" s="1225"/>
      <c r="K13" s="1225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</row>
  </sheetData>
  <mergeCells count="6">
    <mergeCell ref="B2:D2"/>
    <mergeCell ref="F2:K2"/>
    <mergeCell ref="A5:A7"/>
    <mergeCell ref="K5:K7"/>
    <mergeCell ref="A13:D13"/>
    <mergeCell ref="I13:K13"/>
  </mergeCells>
  <phoneticPr fontId="5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5"/>
  <sheetViews>
    <sheetView showGridLines="0" view="pageBreakPreview" topLeftCell="A2" zoomScaleNormal="100" zoomScaleSheetLayoutView="100" workbookViewId="0">
      <pane ySplit="6" topLeftCell="A11" activePane="bottomLeft" state="frozen"/>
      <selection sqref="A1:IV65536"/>
      <selection pane="bottomLeft" activeCell="AG20" sqref="AG20"/>
    </sheetView>
  </sheetViews>
  <sheetFormatPr defaultRowHeight="15.75"/>
  <cols>
    <col min="1" max="1" width="9.375" style="800" customWidth="1"/>
    <col min="2" max="3" width="8.5" style="801" bestFit="1" customWidth="1"/>
    <col min="4" max="4" width="6.75" style="801" customWidth="1"/>
    <col min="5" max="5" width="6.625" style="801" customWidth="1"/>
    <col min="6" max="6" width="6.125" style="801" customWidth="1"/>
    <col min="7" max="8" width="6.625" style="801" customWidth="1"/>
    <col min="9" max="9" width="6.125" style="801" customWidth="1"/>
    <col min="10" max="10" width="6.75" style="801" customWidth="1"/>
    <col min="11" max="11" width="6.625" style="801" customWidth="1"/>
    <col min="12" max="12" width="6.125" style="801" customWidth="1"/>
    <col min="13" max="13" width="6.625" style="801" customWidth="1"/>
    <col min="14" max="14" width="6.25" style="801" customWidth="1"/>
    <col min="15" max="15" width="5.5" style="801" customWidth="1"/>
    <col min="16" max="16" width="6.625" style="801" customWidth="1"/>
    <col min="17" max="17" width="6.375" style="801" customWidth="1"/>
    <col min="18" max="18" width="5.75" style="801" customWidth="1"/>
    <col min="19" max="19" width="6.75" style="801" customWidth="1"/>
    <col min="20" max="20" width="6.25" style="801" customWidth="1"/>
    <col min="21" max="21" width="5.75" style="801" customWidth="1"/>
    <col min="22" max="22" width="6.625" style="801" customWidth="1"/>
    <col min="23" max="23" width="6.375" style="801" customWidth="1"/>
    <col min="24" max="24" width="5.875" style="801" customWidth="1"/>
    <col min="25" max="25" width="7.25" style="801" customWidth="1"/>
    <col min="26" max="26" width="14.875" style="800" customWidth="1"/>
    <col min="27" max="27" width="14.375" style="800" customWidth="1"/>
    <col min="28" max="28" width="6.125" style="801" customWidth="1"/>
    <col min="29" max="29" width="5.625" style="801" customWidth="1"/>
    <col min="30" max="30" width="7.125" style="801" customWidth="1"/>
    <col min="31" max="31" width="6" style="801" customWidth="1"/>
    <col min="32" max="32" width="5.375" style="801" customWidth="1"/>
    <col min="33" max="33" width="6.875" style="801" customWidth="1"/>
    <col min="34" max="34" width="6" style="801" customWidth="1"/>
    <col min="35" max="35" width="5.625" style="801" customWidth="1"/>
    <col min="36" max="37" width="6.625" style="801" customWidth="1"/>
    <col min="38" max="38" width="6.125" style="801" customWidth="1"/>
    <col min="39" max="39" width="6.625" style="801" customWidth="1"/>
    <col min="40" max="40" width="6" style="801" customWidth="1"/>
    <col min="41" max="41" width="5" style="801" customWidth="1"/>
    <col min="42" max="42" width="6.625" style="801" customWidth="1"/>
    <col min="43" max="43" width="5.875" style="801" customWidth="1"/>
    <col min="44" max="44" width="5.375" style="801" customWidth="1"/>
    <col min="45" max="45" width="6.875" style="801" customWidth="1"/>
    <col min="46" max="46" width="7.125" style="801" customWidth="1"/>
    <col min="47" max="47" width="5.875" style="801" customWidth="1"/>
    <col min="48" max="48" width="6.625" style="801" customWidth="1"/>
    <col min="49" max="49" width="7.625" style="801" bestFit="1" customWidth="1"/>
    <col min="50" max="50" width="6.625" style="801" customWidth="1"/>
    <col min="51" max="51" width="6.75" style="801" customWidth="1"/>
    <col min="52" max="52" width="15" style="800" customWidth="1"/>
    <col min="53" max="57" width="9" style="840" hidden="1" customWidth="1"/>
    <col min="58" max="58" width="6" style="840" hidden="1" customWidth="1"/>
    <col min="59" max="16384" width="9" style="840"/>
  </cols>
  <sheetData>
    <row r="1" spans="1:58" s="800" customFormat="1" ht="35.1" customHeight="1"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AB1" s="801"/>
      <c r="AC1" s="801"/>
      <c r="AD1" s="801"/>
      <c r="AE1" s="801"/>
      <c r="AF1" s="801"/>
      <c r="AG1" s="801"/>
      <c r="AH1" s="801"/>
      <c r="AI1" s="801"/>
      <c r="AJ1" s="801"/>
      <c r="AK1" s="801"/>
      <c r="AL1" s="801"/>
      <c r="AM1" s="801"/>
      <c r="AN1" s="801"/>
      <c r="AO1" s="801"/>
      <c r="AP1" s="801"/>
      <c r="AQ1" s="801"/>
      <c r="AR1" s="801"/>
      <c r="AS1" s="801"/>
      <c r="AT1" s="801"/>
      <c r="AU1" s="801"/>
      <c r="AV1" s="801"/>
      <c r="AW1" s="801"/>
      <c r="AX1" s="801"/>
      <c r="AY1" s="801"/>
    </row>
    <row r="2" spans="1:58" s="802" customFormat="1" ht="24">
      <c r="A2" s="1238" t="s">
        <v>800</v>
      </c>
      <c r="B2" s="1238"/>
      <c r="C2" s="1238"/>
      <c r="D2" s="1238"/>
      <c r="E2" s="1238"/>
      <c r="F2" s="1238"/>
      <c r="G2" s="1238"/>
      <c r="H2" s="1238"/>
      <c r="I2" s="1238"/>
      <c r="J2" s="1238"/>
      <c r="K2" s="1238"/>
      <c r="L2" s="1238"/>
      <c r="M2" s="1238"/>
      <c r="N2" s="1238" t="s">
        <v>801</v>
      </c>
      <c r="O2" s="1238"/>
      <c r="P2" s="1238"/>
      <c r="Q2" s="1238"/>
      <c r="R2" s="1238"/>
      <c r="S2" s="1238"/>
      <c r="T2" s="1238"/>
      <c r="U2" s="1238"/>
      <c r="V2" s="1238"/>
      <c r="W2" s="1238"/>
      <c r="X2" s="1238"/>
      <c r="Y2" s="1238"/>
      <c r="Z2" s="1238"/>
      <c r="AA2" s="1238" t="s">
        <v>802</v>
      </c>
      <c r="AB2" s="1238"/>
      <c r="AC2" s="1238"/>
      <c r="AD2" s="1238"/>
      <c r="AE2" s="1238"/>
      <c r="AF2" s="1238"/>
      <c r="AG2" s="1238"/>
      <c r="AH2" s="1238"/>
      <c r="AI2" s="1238"/>
      <c r="AJ2" s="1238"/>
      <c r="AK2" s="1238"/>
      <c r="AL2" s="1238"/>
      <c r="AM2" s="1238"/>
      <c r="AN2" s="1238" t="s">
        <v>803</v>
      </c>
      <c r="AO2" s="1238"/>
      <c r="AP2" s="1238"/>
      <c r="AQ2" s="1238"/>
      <c r="AR2" s="1238"/>
      <c r="AS2" s="1238"/>
      <c r="AT2" s="1238"/>
      <c r="AU2" s="1238"/>
      <c r="AV2" s="1238"/>
      <c r="AW2" s="1238"/>
      <c r="AX2" s="1238"/>
      <c r="AY2" s="1238"/>
      <c r="AZ2" s="1238"/>
    </row>
    <row r="3" spans="1:58" s="802" customFormat="1" ht="18" customHeight="1">
      <c r="A3" s="1239"/>
      <c r="B3" s="1239"/>
      <c r="C3" s="1239"/>
      <c r="D3" s="1239"/>
      <c r="E3" s="1239"/>
      <c r="F3" s="1239"/>
      <c r="G3" s="1239"/>
      <c r="H3" s="1239"/>
      <c r="I3" s="1239"/>
      <c r="J3" s="1239"/>
      <c r="K3" s="1239"/>
      <c r="L3" s="1239"/>
      <c r="M3" s="1239"/>
      <c r="N3" s="1239"/>
      <c r="O3" s="1239"/>
      <c r="P3" s="1239"/>
      <c r="Q3" s="1239"/>
      <c r="R3" s="1239"/>
      <c r="S3" s="1239"/>
      <c r="T3" s="1239"/>
      <c r="U3" s="1239"/>
      <c r="V3" s="1239"/>
      <c r="W3" s="1239"/>
      <c r="X3" s="1239"/>
      <c r="Y3" s="1239"/>
      <c r="Z3" s="1239"/>
      <c r="AA3" s="1239"/>
      <c r="AB3" s="1239"/>
      <c r="AC3" s="1239"/>
      <c r="AD3" s="1239"/>
      <c r="AE3" s="1239"/>
      <c r="AF3" s="1239"/>
      <c r="AG3" s="1239"/>
      <c r="AH3" s="1239"/>
      <c r="AI3" s="1239"/>
      <c r="AJ3" s="1239"/>
      <c r="AK3" s="1239"/>
      <c r="AL3" s="1239"/>
      <c r="AM3" s="1239"/>
      <c r="AN3" s="1239"/>
      <c r="AO3" s="1239"/>
      <c r="AP3" s="1239"/>
      <c r="AQ3" s="1239"/>
      <c r="AR3" s="1239"/>
      <c r="AS3" s="1239"/>
      <c r="AT3" s="1239"/>
      <c r="AU3" s="1239"/>
      <c r="AV3" s="1239"/>
      <c r="AW3" s="1239"/>
      <c r="AX3" s="1239"/>
      <c r="AY3" s="1239"/>
      <c r="AZ3" s="1239"/>
    </row>
    <row r="4" spans="1:58" s="803" customFormat="1" ht="14.25" thickBot="1">
      <c r="A4" s="803" t="s">
        <v>804</v>
      </c>
      <c r="Z4" s="804" t="s">
        <v>805</v>
      </c>
      <c r="AA4" s="803" t="s">
        <v>804</v>
      </c>
      <c r="AZ4" s="804" t="s">
        <v>805</v>
      </c>
    </row>
    <row r="5" spans="1:58" s="997" customFormat="1" ht="30.75" customHeight="1">
      <c r="A5" s="1236" t="s">
        <v>806</v>
      </c>
      <c r="B5" s="1228" t="s">
        <v>807</v>
      </c>
      <c r="C5" s="1229"/>
      <c r="D5" s="1229"/>
      <c r="E5" s="1228" t="s">
        <v>808</v>
      </c>
      <c r="F5" s="1229"/>
      <c r="G5" s="1229"/>
      <c r="H5" s="1228" t="s">
        <v>809</v>
      </c>
      <c r="I5" s="1229"/>
      <c r="J5" s="1229"/>
      <c r="K5" s="1228" t="s">
        <v>810</v>
      </c>
      <c r="L5" s="1229"/>
      <c r="M5" s="1229"/>
      <c r="N5" s="1233" t="s">
        <v>811</v>
      </c>
      <c r="O5" s="1229"/>
      <c r="P5" s="1229"/>
      <c r="Q5" s="1228" t="s">
        <v>812</v>
      </c>
      <c r="R5" s="1229"/>
      <c r="S5" s="1229"/>
      <c r="T5" s="1228" t="s">
        <v>813</v>
      </c>
      <c r="U5" s="1229"/>
      <c r="V5" s="1229"/>
      <c r="W5" s="1228" t="s">
        <v>814</v>
      </c>
      <c r="X5" s="1229"/>
      <c r="Y5" s="1229"/>
      <c r="Z5" s="1234" t="s">
        <v>815</v>
      </c>
      <c r="AA5" s="1236" t="s">
        <v>806</v>
      </c>
      <c r="AB5" s="1228" t="s">
        <v>816</v>
      </c>
      <c r="AC5" s="1229"/>
      <c r="AD5" s="1229"/>
      <c r="AE5" s="1228" t="s">
        <v>817</v>
      </c>
      <c r="AF5" s="1229"/>
      <c r="AG5" s="1229"/>
      <c r="AH5" s="1228" t="s">
        <v>818</v>
      </c>
      <c r="AI5" s="1229"/>
      <c r="AJ5" s="1229"/>
      <c r="AK5" s="1228" t="s">
        <v>819</v>
      </c>
      <c r="AL5" s="1229"/>
      <c r="AM5" s="1229"/>
      <c r="AN5" s="1233" t="s">
        <v>820</v>
      </c>
      <c r="AO5" s="1229"/>
      <c r="AP5" s="1229"/>
      <c r="AQ5" s="1228" t="s">
        <v>821</v>
      </c>
      <c r="AR5" s="1229"/>
      <c r="AS5" s="1229"/>
      <c r="AT5" s="1228" t="s">
        <v>822</v>
      </c>
      <c r="AU5" s="1229"/>
      <c r="AV5" s="1229"/>
      <c r="AW5" s="1228" t="s">
        <v>823</v>
      </c>
      <c r="AX5" s="1229"/>
      <c r="AY5" s="1229"/>
      <c r="AZ5" s="1230" t="s">
        <v>815</v>
      </c>
      <c r="BA5" s="805"/>
      <c r="BB5" s="806"/>
      <c r="BC5" s="806"/>
      <c r="BD5" s="806"/>
      <c r="BE5" s="806"/>
      <c r="BF5" s="995"/>
    </row>
    <row r="6" spans="1:58" s="997" customFormat="1" ht="20.25" customHeight="1">
      <c r="A6" s="1237"/>
      <c r="B6" s="807" t="s">
        <v>824</v>
      </c>
      <c r="C6" s="808" t="s">
        <v>825</v>
      </c>
      <c r="D6" s="807" t="s">
        <v>826</v>
      </c>
      <c r="E6" s="807" t="s">
        <v>824</v>
      </c>
      <c r="F6" s="808" t="s">
        <v>825</v>
      </c>
      <c r="G6" s="807" t="s">
        <v>826</v>
      </c>
      <c r="H6" s="807" t="s">
        <v>824</v>
      </c>
      <c r="I6" s="808" t="s">
        <v>825</v>
      </c>
      <c r="J6" s="807" t="s">
        <v>826</v>
      </c>
      <c r="K6" s="807" t="s">
        <v>824</v>
      </c>
      <c r="L6" s="807" t="s">
        <v>825</v>
      </c>
      <c r="M6" s="807" t="s">
        <v>826</v>
      </c>
      <c r="N6" s="809" t="s">
        <v>824</v>
      </c>
      <c r="O6" s="808" t="s">
        <v>825</v>
      </c>
      <c r="P6" s="807" t="s">
        <v>826</v>
      </c>
      <c r="Q6" s="807" t="s">
        <v>824</v>
      </c>
      <c r="R6" s="808" t="s">
        <v>825</v>
      </c>
      <c r="S6" s="807" t="s">
        <v>826</v>
      </c>
      <c r="T6" s="807" t="s">
        <v>824</v>
      </c>
      <c r="U6" s="808" t="s">
        <v>825</v>
      </c>
      <c r="V6" s="807" t="s">
        <v>826</v>
      </c>
      <c r="W6" s="807" t="s">
        <v>824</v>
      </c>
      <c r="X6" s="808" t="s">
        <v>825</v>
      </c>
      <c r="Y6" s="807" t="s">
        <v>826</v>
      </c>
      <c r="Z6" s="1235"/>
      <c r="AA6" s="1237"/>
      <c r="AB6" s="807" t="s">
        <v>824</v>
      </c>
      <c r="AC6" s="808" t="s">
        <v>825</v>
      </c>
      <c r="AD6" s="807" t="s">
        <v>826</v>
      </c>
      <c r="AE6" s="807" t="s">
        <v>824</v>
      </c>
      <c r="AF6" s="808" t="s">
        <v>825</v>
      </c>
      <c r="AG6" s="807" t="s">
        <v>826</v>
      </c>
      <c r="AH6" s="807" t="s">
        <v>824</v>
      </c>
      <c r="AI6" s="808" t="s">
        <v>825</v>
      </c>
      <c r="AJ6" s="807" t="s">
        <v>826</v>
      </c>
      <c r="AK6" s="807" t="s">
        <v>824</v>
      </c>
      <c r="AL6" s="808" t="s">
        <v>825</v>
      </c>
      <c r="AM6" s="807" t="s">
        <v>826</v>
      </c>
      <c r="AN6" s="809" t="s">
        <v>824</v>
      </c>
      <c r="AO6" s="808" t="s">
        <v>825</v>
      </c>
      <c r="AP6" s="807" t="s">
        <v>826</v>
      </c>
      <c r="AQ6" s="807" t="s">
        <v>824</v>
      </c>
      <c r="AR6" s="808" t="s">
        <v>825</v>
      </c>
      <c r="AS6" s="807" t="s">
        <v>826</v>
      </c>
      <c r="AT6" s="807" t="s">
        <v>824</v>
      </c>
      <c r="AU6" s="808" t="s">
        <v>825</v>
      </c>
      <c r="AV6" s="807" t="s">
        <v>826</v>
      </c>
      <c r="AW6" s="807" t="s">
        <v>824</v>
      </c>
      <c r="AX6" s="808" t="s">
        <v>825</v>
      </c>
      <c r="AY6" s="807" t="s">
        <v>826</v>
      </c>
      <c r="AZ6" s="1231"/>
      <c r="BA6" s="805"/>
      <c r="BB6" s="806"/>
      <c r="BC6" s="806"/>
      <c r="BD6" s="806"/>
      <c r="BE6" s="806"/>
      <c r="BF6" s="995"/>
    </row>
    <row r="7" spans="1:58" s="997" customFormat="1" ht="28.5" customHeight="1">
      <c r="A7" s="1237"/>
      <c r="B7" s="810" t="s">
        <v>827</v>
      </c>
      <c r="C7" s="810" t="s">
        <v>828</v>
      </c>
      <c r="D7" s="810" t="s">
        <v>829</v>
      </c>
      <c r="E7" s="810" t="s">
        <v>827</v>
      </c>
      <c r="F7" s="810" t="s">
        <v>828</v>
      </c>
      <c r="G7" s="810" t="s">
        <v>829</v>
      </c>
      <c r="H7" s="810" t="s">
        <v>827</v>
      </c>
      <c r="I7" s="810" t="s">
        <v>828</v>
      </c>
      <c r="J7" s="810" t="s">
        <v>829</v>
      </c>
      <c r="K7" s="810" t="s">
        <v>827</v>
      </c>
      <c r="L7" s="810" t="s">
        <v>828</v>
      </c>
      <c r="M7" s="810" t="s">
        <v>829</v>
      </c>
      <c r="N7" s="811" t="s">
        <v>827</v>
      </c>
      <c r="O7" s="810" t="s">
        <v>828</v>
      </c>
      <c r="P7" s="810" t="s">
        <v>829</v>
      </c>
      <c r="Q7" s="810" t="s">
        <v>827</v>
      </c>
      <c r="R7" s="810" t="s">
        <v>828</v>
      </c>
      <c r="S7" s="810" t="s">
        <v>829</v>
      </c>
      <c r="T7" s="810" t="s">
        <v>827</v>
      </c>
      <c r="U7" s="810" t="s">
        <v>828</v>
      </c>
      <c r="V7" s="810" t="s">
        <v>829</v>
      </c>
      <c r="W7" s="810" t="s">
        <v>827</v>
      </c>
      <c r="X7" s="810" t="s">
        <v>828</v>
      </c>
      <c r="Y7" s="810" t="s">
        <v>829</v>
      </c>
      <c r="Z7" s="1235"/>
      <c r="AA7" s="1237"/>
      <c r="AB7" s="810" t="s">
        <v>827</v>
      </c>
      <c r="AC7" s="810" t="s">
        <v>828</v>
      </c>
      <c r="AD7" s="810" t="s">
        <v>829</v>
      </c>
      <c r="AE7" s="810" t="s">
        <v>827</v>
      </c>
      <c r="AF7" s="810" t="s">
        <v>828</v>
      </c>
      <c r="AG7" s="810" t="s">
        <v>829</v>
      </c>
      <c r="AH7" s="810" t="s">
        <v>827</v>
      </c>
      <c r="AI7" s="810" t="s">
        <v>828</v>
      </c>
      <c r="AJ7" s="810" t="s">
        <v>829</v>
      </c>
      <c r="AK7" s="810" t="s">
        <v>827</v>
      </c>
      <c r="AL7" s="810" t="s">
        <v>828</v>
      </c>
      <c r="AM7" s="810" t="s">
        <v>829</v>
      </c>
      <c r="AN7" s="811" t="s">
        <v>827</v>
      </c>
      <c r="AO7" s="810" t="s">
        <v>828</v>
      </c>
      <c r="AP7" s="810" t="s">
        <v>829</v>
      </c>
      <c r="AQ7" s="810" t="s">
        <v>827</v>
      </c>
      <c r="AR7" s="810" t="s">
        <v>828</v>
      </c>
      <c r="AS7" s="810" t="s">
        <v>829</v>
      </c>
      <c r="AT7" s="810" t="s">
        <v>827</v>
      </c>
      <c r="AU7" s="810" t="s">
        <v>828</v>
      </c>
      <c r="AV7" s="810" t="s">
        <v>829</v>
      </c>
      <c r="AW7" s="810" t="s">
        <v>827</v>
      </c>
      <c r="AX7" s="810" t="s">
        <v>828</v>
      </c>
      <c r="AY7" s="810" t="s">
        <v>829</v>
      </c>
      <c r="AZ7" s="1231"/>
      <c r="BA7" s="812"/>
      <c r="BB7" s="813"/>
      <c r="BC7" s="813"/>
      <c r="BD7" s="813"/>
      <c r="BE7" s="813"/>
      <c r="BF7" s="996"/>
    </row>
    <row r="8" spans="1:58" s="816" customFormat="1" ht="32.1" customHeight="1">
      <c r="A8" s="814">
        <v>2011</v>
      </c>
      <c r="B8" s="145">
        <v>1631</v>
      </c>
      <c r="C8" s="145">
        <v>957</v>
      </c>
      <c r="D8" s="145">
        <v>674</v>
      </c>
      <c r="E8" s="145">
        <v>31</v>
      </c>
      <c r="F8" s="145">
        <v>7</v>
      </c>
      <c r="G8" s="145">
        <v>24</v>
      </c>
      <c r="H8" s="145">
        <v>24</v>
      </c>
      <c r="I8" s="145">
        <v>15</v>
      </c>
      <c r="J8" s="145">
        <v>9</v>
      </c>
      <c r="K8" s="145">
        <v>789</v>
      </c>
      <c r="L8" s="145">
        <v>405</v>
      </c>
      <c r="M8" s="145">
        <v>384</v>
      </c>
      <c r="N8" s="145">
        <v>49</v>
      </c>
      <c r="O8" s="145">
        <v>30</v>
      </c>
      <c r="P8" s="145">
        <v>19</v>
      </c>
      <c r="Q8" s="145">
        <v>55</v>
      </c>
      <c r="R8" s="145">
        <v>23</v>
      </c>
      <c r="S8" s="145">
        <v>32</v>
      </c>
      <c r="T8" s="145">
        <v>63</v>
      </c>
      <c r="U8" s="145">
        <v>63</v>
      </c>
      <c r="V8" s="145">
        <v>0</v>
      </c>
      <c r="W8" s="145">
        <v>342</v>
      </c>
      <c r="X8" s="145">
        <v>188</v>
      </c>
      <c r="Y8" s="145">
        <v>154</v>
      </c>
      <c r="Z8" s="815">
        <v>2011</v>
      </c>
      <c r="AA8" s="814">
        <v>2011</v>
      </c>
      <c r="AB8" s="145">
        <v>11</v>
      </c>
      <c r="AC8" s="145">
        <v>11</v>
      </c>
      <c r="AD8" s="145">
        <v>0</v>
      </c>
      <c r="AE8" s="145">
        <v>53</v>
      </c>
      <c r="AF8" s="145">
        <v>44</v>
      </c>
      <c r="AG8" s="145">
        <v>9</v>
      </c>
      <c r="AH8" s="145">
        <v>0</v>
      </c>
      <c r="AI8" s="145">
        <v>0</v>
      </c>
      <c r="AJ8" s="145">
        <v>0</v>
      </c>
      <c r="AK8" s="145">
        <v>8</v>
      </c>
      <c r="AL8" s="145">
        <v>6</v>
      </c>
      <c r="AM8" s="145">
        <v>2</v>
      </c>
      <c r="AN8" s="145">
        <v>0</v>
      </c>
      <c r="AO8" s="145">
        <v>0</v>
      </c>
      <c r="AP8" s="145">
        <v>0</v>
      </c>
      <c r="AQ8" s="145">
        <v>23</v>
      </c>
      <c r="AR8" s="145">
        <v>19</v>
      </c>
      <c r="AS8" s="145">
        <v>4</v>
      </c>
      <c r="AT8" s="145">
        <v>1</v>
      </c>
      <c r="AU8" s="145">
        <v>0</v>
      </c>
      <c r="AV8" s="145">
        <v>1</v>
      </c>
      <c r="AW8" s="145">
        <v>182</v>
      </c>
      <c r="AX8" s="145">
        <v>146</v>
      </c>
      <c r="AY8" s="145">
        <v>36</v>
      </c>
      <c r="AZ8" s="815">
        <v>2011</v>
      </c>
    </row>
    <row r="9" spans="1:58" s="816" customFormat="1" ht="32.1" customHeight="1">
      <c r="A9" s="814">
        <v>2012</v>
      </c>
      <c r="B9" s="145">
        <v>1575</v>
      </c>
      <c r="C9" s="145">
        <v>204</v>
      </c>
      <c r="D9" s="145">
        <v>1371</v>
      </c>
      <c r="E9" s="145">
        <v>30</v>
      </c>
      <c r="F9" s="145">
        <v>20</v>
      </c>
      <c r="G9" s="145">
        <v>10</v>
      </c>
      <c r="H9" s="145">
        <v>25</v>
      </c>
      <c r="I9" s="145">
        <v>1</v>
      </c>
      <c r="J9" s="145">
        <v>24</v>
      </c>
      <c r="K9" s="145">
        <v>460</v>
      </c>
      <c r="L9" s="145">
        <v>35</v>
      </c>
      <c r="M9" s="145">
        <v>425</v>
      </c>
      <c r="N9" s="145">
        <v>34</v>
      </c>
      <c r="O9" s="145">
        <v>34</v>
      </c>
      <c r="P9" s="145">
        <v>24</v>
      </c>
      <c r="Q9" s="145">
        <v>53</v>
      </c>
      <c r="R9" s="145">
        <v>14</v>
      </c>
      <c r="S9" s="145">
        <v>39</v>
      </c>
      <c r="T9" s="145">
        <v>0</v>
      </c>
      <c r="U9" s="145">
        <v>0</v>
      </c>
      <c r="V9" s="145">
        <v>0</v>
      </c>
      <c r="W9" s="145">
        <v>0</v>
      </c>
      <c r="X9" s="145">
        <v>0</v>
      </c>
      <c r="Y9" s="145">
        <v>0</v>
      </c>
      <c r="Z9" s="815">
        <v>2012</v>
      </c>
      <c r="AA9" s="814">
        <v>2012</v>
      </c>
      <c r="AB9" s="145">
        <v>0</v>
      </c>
      <c r="AC9" s="145">
        <v>0</v>
      </c>
      <c r="AD9" s="145">
        <v>0</v>
      </c>
      <c r="AE9" s="145">
        <v>0</v>
      </c>
      <c r="AF9" s="145">
        <v>0</v>
      </c>
      <c r="AG9" s="145">
        <v>0</v>
      </c>
      <c r="AH9" s="145">
        <v>0</v>
      </c>
      <c r="AI9" s="145">
        <v>0</v>
      </c>
      <c r="AJ9" s="145">
        <v>0</v>
      </c>
      <c r="AK9" s="145">
        <v>0</v>
      </c>
      <c r="AL9" s="145">
        <v>0</v>
      </c>
      <c r="AM9" s="145">
        <v>0</v>
      </c>
      <c r="AN9" s="145">
        <v>0</v>
      </c>
      <c r="AO9" s="145">
        <v>0</v>
      </c>
      <c r="AP9" s="145">
        <v>0</v>
      </c>
      <c r="AQ9" s="145">
        <v>0</v>
      </c>
      <c r="AR9" s="145">
        <v>0</v>
      </c>
      <c r="AS9" s="145">
        <v>0</v>
      </c>
      <c r="AT9" s="145">
        <v>0</v>
      </c>
      <c r="AU9" s="145">
        <v>0</v>
      </c>
      <c r="AV9" s="145">
        <v>0</v>
      </c>
      <c r="AW9" s="145">
        <v>973</v>
      </c>
      <c r="AX9" s="145">
        <v>100</v>
      </c>
      <c r="AY9" s="145">
        <v>873</v>
      </c>
      <c r="AZ9" s="815">
        <v>2012</v>
      </c>
    </row>
    <row r="10" spans="1:58" s="816" customFormat="1" ht="32.1" customHeight="1">
      <c r="A10" s="814">
        <v>2013</v>
      </c>
      <c r="B10" s="145">
        <v>1578</v>
      </c>
      <c r="C10" s="145">
        <v>982</v>
      </c>
      <c r="D10" s="145">
        <v>596</v>
      </c>
      <c r="E10" s="145">
        <v>32</v>
      </c>
      <c r="F10" s="145">
        <v>9</v>
      </c>
      <c r="G10" s="145">
        <v>23</v>
      </c>
      <c r="H10" s="145">
        <v>25</v>
      </c>
      <c r="I10" s="145">
        <v>12</v>
      </c>
      <c r="J10" s="145">
        <v>13</v>
      </c>
      <c r="K10" s="145">
        <v>273</v>
      </c>
      <c r="L10" s="145">
        <v>139</v>
      </c>
      <c r="M10" s="145">
        <v>134</v>
      </c>
      <c r="N10" s="145">
        <v>32</v>
      </c>
      <c r="O10" s="145">
        <v>20</v>
      </c>
      <c r="P10" s="145">
        <v>12</v>
      </c>
      <c r="Q10" s="145">
        <v>74</v>
      </c>
      <c r="R10" s="145">
        <v>30</v>
      </c>
      <c r="S10" s="145">
        <v>44</v>
      </c>
      <c r="T10" s="145">
        <v>0</v>
      </c>
      <c r="U10" s="145">
        <v>0</v>
      </c>
      <c r="V10" s="145">
        <v>0</v>
      </c>
      <c r="W10" s="145">
        <v>0</v>
      </c>
      <c r="X10" s="145">
        <v>0</v>
      </c>
      <c r="Y10" s="145">
        <v>0</v>
      </c>
      <c r="Z10" s="815">
        <v>2013</v>
      </c>
      <c r="AA10" s="814">
        <v>2013</v>
      </c>
      <c r="AB10" s="145">
        <v>0</v>
      </c>
      <c r="AC10" s="145">
        <v>0</v>
      </c>
      <c r="AD10" s="145">
        <v>0</v>
      </c>
      <c r="AE10" s="145">
        <v>0</v>
      </c>
      <c r="AF10" s="145">
        <v>0</v>
      </c>
      <c r="AG10" s="145">
        <v>0</v>
      </c>
      <c r="AH10" s="145">
        <v>0</v>
      </c>
      <c r="AI10" s="145">
        <v>0</v>
      </c>
      <c r="AJ10" s="145">
        <v>0</v>
      </c>
      <c r="AK10" s="145">
        <v>0</v>
      </c>
      <c r="AL10" s="145">
        <v>0</v>
      </c>
      <c r="AM10" s="145">
        <v>0</v>
      </c>
      <c r="AN10" s="145">
        <v>0</v>
      </c>
      <c r="AO10" s="145">
        <v>0</v>
      </c>
      <c r="AP10" s="145">
        <v>0</v>
      </c>
      <c r="AQ10" s="145">
        <v>0</v>
      </c>
      <c r="AR10" s="145">
        <v>0</v>
      </c>
      <c r="AS10" s="145">
        <v>0</v>
      </c>
      <c r="AT10" s="145">
        <v>0</v>
      </c>
      <c r="AU10" s="145">
        <v>0</v>
      </c>
      <c r="AV10" s="145">
        <v>0</v>
      </c>
      <c r="AW10" s="145">
        <v>1142</v>
      </c>
      <c r="AX10" s="145">
        <v>772</v>
      </c>
      <c r="AY10" s="145">
        <v>370</v>
      </c>
      <c r="AZ10" s="815">
        <v>2013</v>
      </c>
    </row>
    <row r="11" spans="1:58" s="816" customFormat="1" ht="32.1" customHeight="1">
      <c r="A11" s="814">
        <v>2014</v>
      </c>
      <c r="B11" s="145">
        <v>1861</v>
      </c>
      <c r="C11" s="145">
        <v>1226</v>
      </c>
      <c r="D11" s="145">
        <v>635</v>
      </c>
      <c r="E11" s="145">
        <v>35</v>
      </c>
      <c r="F11" s="145">
        <v>8</v>
      </c>
      <c r="G11" s="145">
        <v>27</v>
      </c>
      <c r="H11" s="145">
        <v>25</v>
      </c>
      <c r="I11" s="145">
        <v>14</v>
      </c>
      <c r="J11" s="145">
        <v>11</v>
      </c>
      <c r="K11" s="145">
        <v>195</v>
      </c>
      <c r="L11" s="145">
        <v>89</v>
      </c>
      <c r="M11" s="145">
        <v>106</v>
      </c>
      <c r="N11" s="145">
        <v>27</v>
      </c>
      <c r="O11" s="145">
        <v>16</v>
      </c>
      <c r="P11" s="145">
        <v>11</v>
      </c>
      <c r="Q11" s="145">
        <v>90</v>
      </c>
      <c r="R11" s="145">
        <v>41</v>
      </c>
      <c r="S11" s="145">
        <v>49</v>
      </c>
      <c r="T11" s="145">
        <v>86</v>
      </c>
      <c r="U11" s="145">
        <v>71</v>
      </c>
      <c r="V11" s="145">
        <v>15</v>
      </c>
      <c r="W11" s="145">
        <v>454</v>
      </c>
      <c r="X11" s="145">
        <v>260</v>
      </c>
      <c r="Y11" s="145">
        <v>194</v>
      </c>
      <c r="Z11" s="815">
        <v>2014</v>
      </c>
      <c r="AA11" s="814">
        <v>2014</v>
      </c>
      <c r="AB11" s="145">
        <v>10</v>
      </c>
      <c r="AC11" s="145">
        <v>10</v>
      </c>
      <c r="AD11" s="145">
        <v>0</v>
      </c>
      <c r="AE11" s="145">
        <v>66</v>
      </c>
      <c r="AF11" s="145">
        <v>56</v>
      </c>
      <c r="AG11" s="145">
        <v>10</v>
      </c>
      <c r="AH11" s="145">
        <v>4</v>
      </c>
      <c r="AI11" s="145">
        <v>4</v>
      </c>
      <c r="AJ11" s="145">
        <v>0</v>
      </c>
      <c r="AK11" s="145">
        <v>5</v>
      </c>
      <c r="AL11" s="145">
        <v>4</v>
      </c>
      <c r="AM11" s="145">
        <v>1</v>
      </c>
      <c r="AN11" s="145">
        <v>2</v>
      </c>
      <c r="AO11" s="145">
        <v>1</v>
      </c>
      <c r="AP11" s="145">
        <v>1</v>
      </c>
      <c r="AQ11" s="145">
        <v>16</v>
      </c>
      <c r="AR11" s="145">
        <v>12</v>
      </c>
      <c r="AS11" s="145">
        <v>3</v>
      </c>
      <c r="AT11" s="145">
        <v>3</v>
      </c>
      <c r="AU11" s="145">
        <v>2</v>
      </c>
      <c r="AV11" s="145">
        <v>1</v>
      </c>
      <c r="AW11" s="145">
        <v>844</v>
      </c>
      <c r="AX11" s="145">
        <v>638</v>
      </c>
      <c r="AY11" s="145">
        <v>206</v>
      </c>
      <c r="AZ11" s="815">
        <v>2014</v>
      </c>
    </row>
    <row r="12" spans="1:58" s="820" customFormat="1" ht="32.1" customHeight="1">
      <c r="A12" s="817">
        <v>2015</v>
      </c>
      <c r="B12" s="818">
        <v>1910</v>
      </c>
      <c r="C12" s="818">
        <v>1276</v>
      </c>
      <c r="D12" s="818">
        <v>634</v>
      </c>
      <c r="E12" s="818">
        <v>33</v>
      </c>
      <c r="F12" s="818">
        <v>7</v>
      </c>
      <c r="G12" s="818">
        <v>26</v>
      </c>
      <c r="H12" s="818">
        <v>19</v>
      </c>
      <c r="I12" s="818">
        <v>10</v>
      </c>
      <c r="J12" s="818">
        <v>9</v>
      </c>
      <c r="K12" s="818">
        <v>554</v>
      </c>
      <c r="L12" s="818">
        <v>309</v>
      </c>
      <c r="M12" s="818">
        <v>245</v>
      </c>
      <c r="N12" s="818">
        <v>28</v>
      </c>
      <c r="O12" s="818">
        <v>17</v>
      </c>
      <c r="P12" s="818">
        <v>11</v>
      </c>
      <c r="Q12" s="818">
        <v>97</v>
      </c>
      <c r="R12" s="818">
        <v>45</v>
      </c>
      <c r="S12" s="818">
        <v>52</v>
      </c>
      <c r="T12" s="818">
        <v>97</v>
      </c>
      <c r="U12" s="818">
        <v>76</v>
      </c>
      <c r="V12" s="818">
        <v>21</v>
      </c>
      <c r="W12" s="818">
        <v>424</v>
      </c>
      <c r="X12" s="818">
        <v>235</v>
      </c>
      <c r="Y12" s="818">
        <v>189</v>
      </c>
      <c r="Z12" s="819">
        <v>2015</v>
      </c>
      <c r="AA12" s="817">
        <v>2015</v>
      </c>
      <c r="AB12" s="818">
        <v>7</v>
      </c>
      <c r="AC12" s="818">
        <v>7</v>
      </c>
      <c r="AD12" s="818">
        <v>0</v>
      </c>
      <c r="AE12" s="818">
        <v>65</v>
      </c>
      <c r="AF12" s="818">
        <v>55</v>
      </c>
      <c r="AG12" s="818">
        <v>10</v>
      </c>
      <c r="AH12" s="818">
        <v>4</v>
      </c>
      <c r="AI12" s="818">
        <v>4</v>
      </c>
      <c r="AJ12" s="818">
        <v>0</v>
      </c>
      <c r="AK12" s="818">
        <v>8</v>
      </c>
      <c r="AL12" s="818">
        <v>6</v>
      </c>
      <c r="AM12" s="818">
        <v>2</v>
      </c>
      <c r="AN12" s="818">
        <v>1</v>
      </c>
      <c r="AO12" s="818">
        <v>0</v>
      </c>
      <c r="AP12" s="818">
        <v>1</v>
      </c>
      <c r="AQ12" s="818">
        <v>19</v>
      </c>
      <c r="AR12" s="818">
        <v>16</v>
      </c>
      <c r="AS12" s="818">
        <v>3</v>
      </c>
      <c r="AT12" s="818">
        <v>4</v>
      </c>
      <c r="AU12" s="818">
        <v>3</v>
      </c>
      <c r="AV12" s="818">
        <v>1</v>
      </c>
      <c r="AW12" s="818">
        <v>550</v>
      </c>
      <c r="AX12" s="818">
        <v>486</v>
      </c>
      <c r="AY12" s="818">
        <v>64</v>
      </c>
      <c r="AZ12" s="819">
        <v>2015</v>
      </c>
    </row>
    <row r="13" spans="1:58" s="820" customFormat="1" ht="32.1" customHeight="1">
      <c r="A13" s="817">
        <v>2016</v>
      </c>
      <c r="B13" s="818">
        <v>2100</v>
      </c>
      <c r="C13" s="818">
        <v>1375</v>
      </c>
      <c r="D13" s="818">
        <v>730</v>
      </c>
      <c r="E13" s="818">
        <v>32</v>
      </c>
      <c r="F13" s="818">
        <v>5</v>
      </c>
      <c r="G13" s="818">
        <v>27</v>
      </c>
      <c r="H13" s="818">
        <v>17</v>
      </c>
      <c r="I13" s="818">
        <v>8</v>
      </c>
      <c r="J13" s="818">
        <v>9</v>
      </c>
      <c r="K13" s="818">
        <v>203</v>
      </c>
      <c r="L13" s="818">
        <v>79</v>
      </c>
      <c r="M13" s="818">
        <v>124</v>
      </c>
      <c r="N13" s="818">
        <v>27</v>
      </c>
      <c r="O13" s="818">
        <v>16</v>
      </c>
      <c r="P13" s="818">
        <v>11</v>
      </c>
      <c r="Q13" s="818">
        <v>111</v>
      </c>
      <c r="R13" s="818">
        <v>51</v>
      </c>
      <c r="S13" s="818">
        <v>60</v>
      </c>
      <c r="T13" s="818">
        <v>85</v>
      </c>
      <c r="U13" s="818">
        <v>83</v>
      </c>
      <c r="V13" s="818">
        <v>23</v>
      </c>
      <c r="W13" s="818">
        <v>463</v>
      </c>
      <c r="X13" s="818">
        <v>236</v>
      </c>
      <c r="Y13" s="818">
        <v>227</v>
      </c>
      <c r="Z13" s="819">
        <v>2016</v>
      </c>
      <c r="AA13" s="817">
        <v>2016</v>
      </c>
      <c r="AB13" s="818">
        <v>11</v>
      </c>
      <c r="AC13" s="818">
        <v>11</v>
      </c>
      <c r="AD13" s="818">
        <v>0</v>
      </c>
      <c r="AE13" s="818">
        <v>80</v>
      </c>
      <c r="AF13" s="818">
        <v>70</v>
      </c>
      <c r="AG13" s="818">
        <v>10</v>
      </c>
      <c r="AH13" s="818">
        <v>0</v>
      </c>
      <c r="AI13" s="818">
        <v>0</v>
      </c>
      <c r="AJ13" s="818">
        <v>0</v>
      </c>
      <c r="AK13" s="818">
        <v>4</v>
      </c>
      <c r="AL13" s="818">
        <v>4</v>
      </c>
      <c r="AM13" s="818">
        <v>0</v>
      </c>
      <c r="AN13" s="818">
        <v>3</v>
      </c>
      <c r="AO13" s="818">
        <v>0</v>
      </c>
      <c r="AP13" s="818">
        <v>3</v>
      </c>
      <c r="AQ13" s="818">
        <v>8</v>
      </c>
      <c r="AR13" s="818">
        <v>5</v>
      </c>
      <c r="AS13" s="818">
        <v>3</v>
      </c>
      <c r="AT13" s="818">
        <v>0</v>
      </c>
      <c r="AU13" s="818">
        <v>0</v>
      </c>
      <c r="AV13" s="818">
        <v>0</v>
      </c>
      <c r="AW13" s="818">
        <v>1064</v>
      </c>
      <c r="AX13" s="818">
        <v>807</v>
      </c>
      <c r="AY13" s="818">
        <v>236</v>
      </c>
      <c r="AZ13" s="819">
        <v>2016</v>
      </c>
    </row>
    <row r="14" spans="1:58" s="820" customFormat="1" ht="32.1" customHeight="1">
      <c r="A14" s="821">
        <v>2017</v>
      </c>
      <c r="B14" s="822">
        <f>SUM(B15:B25)</f>
        <v>2196</v>
      </c>
      <c r="C14" s="822">
        <f t="shared" ref="C14:Y14" si="0">SUM(C15:C25)</f>
        <v>1564</v>
      </c>
      <c r="D14" s="822">
        <f t="shared" si="0"/>
        <v>632</v>
      </c>
      <c r="E14" s="822">
        <f t="shared" si="0"/>
        <v>36</v>
      </c>
      <c r="F14" s="822">
        <f t="shared" si="0"/>
        <v>10</v>
      </c>
      <c r="G14" s="822">
        <f t="shared" si="0"/>
        <v>26</v>
      </c>
      <c r="H14" s="822">
        <f t="shared" si="0"/>
        <v>21</v>
      </c>
      <c r="I14" s="822">
        <f t="shared" si="0"/>
        <v>12</v>
      </c>
      <c r="J14" s="822">
        <f t="shared" si="0"/>
        <v>9</v>
      </c>
      <c r="K14" s="822">
        <f t="shared" si="0"/>
        <v>199</v>
      </c>
      <c r="L14" s="822">
        <f t="shared" si="0"/>
        <v>107</v>
      </c>
      <c r="M14" s="822">
        <f t="shared" si="0"/>
        <v>92</v>
      </c>
      <c r="N14" s="822">
        <f t="shared" si="0"/>
        <v>28</v>
      </c>
      <c r="O14" s="822">
        <f t="shared" si="0"/>
        <v>13</v>
      </c>
      <c r="P14" s="822">
        <f t="shared" si="0"/>
        <v>15</v>
      </c>
      <c r="Q14" s="822">
        <f t="shared" si="0"/>
        <v>108</v>
      </c>
      <c r="R14" s="822">
        <f t="shared" si="0"/>
        <v>72</v>
      </c>
      <c r="S14" s="822">
        <f t="shared" si="0"/>
        <v>36</v>
      </c>
      <c r="T14" s="822">
        <f t="shared" si="0"/>
        <v>107</v>
      </c>
      <c r="U14" s="822">
        <f t="shared" si="0"/>
        <v>84</v>
      </c>
      <c r="V14" s="822">
        <f t="shared" si="0"/>
        <v>23</v>
      </c>
      <c r="W14" s="822">
        <f t="shared" si="0"/>
        <v>473</v>
      </c>
      <c r="X14" s="822">
        <f t="shared" si="0"/>
        <v>290</v>
      </c>
      <c r="Y14" s="822">
        <f t="shared" si="0"/>
        <v>183</v>
      </c>
      <c r="Z14" s="823">
        <v>2017</v>
      </c>
      <c r="AA14" s="821">
        <v>2017</v>
      </c>
      <c r="AB14" s="822">
        <f>SUM(AB15:AB25)</f>
        <v>10</v>
      </c>
      <c r="AC14" s="822">
        <f t="shared" ref="AC14:AY14" si="1">SUM(AC15:AC25)</f>
        <v>10</v>
      </c>
      <c r="AD14" s="822">
        <f t="shared" si="1"/>
        <v>0</v>
      </c>
      <c r="AE14" s="822">
        <f t="shared" si="1"/>
        <v>87</v>
      </c>
      <c r="AF14" s="822">
        <f t="shared" si="1"/>
        <v>77</v>
      </c>
      <c r="AG14" s="822">
        <f t="shared" si="1"/>
        <v>10</v>
      </c>
      <c r="AH14" s="822">
        <f t="shared" si="1"/>
        <v>0</v>
      </c>
      <c r="AI14" s="822">
        <f t="shared" si="1"/>
        <v>0</v>
      </c>
      <c r="AJ14" s="822">
        <f t="shared" si="1"/>
        <v>0</v>
      </c>
      <c r="AK14" s="822">
        <f t="shared" si="1"/>
        <v>4</v>
      </c>
      <c r="AL14" s="822">
        <f t="shared" si="1"/>
        <v>1</v>
      </c>
      <c r="AM14" s="822">
        <f t="shared" si="1"/>
        <v>3</v>
      </c>
      <c r="AN14" s="822">
        <f t="shared" si="1"/>
        <v>17</v>
      </c>
      <c r="AO14" s="822">
        <f t="shared" si="1"/>
        <v>11</v>
      </c>
      <c r="AP14" s="822">
        <f t="shared" si="1"/>
        <v>6</v>
      </c>
      <c r="AQ14" s="822">
        <f t="shared" si="1"/>
        <v>25</v>
      </c>
      <c r="AR14" s="822">
        <f t="shared" si="1"/>
        <v>22</v>
      </c>
      <c r="AS14" s="822">
        <f t="shared" si="1"/>
        <v>3</v>
      </c>
      <c r="AT14" s="822">
        <f t="shared" si="1"/>
        <v>37</v>
      </c>
      <c r="AU14" s="822">
        <f t="shared" si="1"/>
        <v>28</v>
      </c>
      <c r="AV14" s="822">
        <f t="shared" si="1"/>
        <v>9</v>
      </c>
      <c r="AW14" s="822">
        <f t="shared" si="1"/>
        <v>1044</v>
      </c>
      <c r="AX14" s="822">
        <f t="shared" si="1"/>
        <v>827</v>
      </c>
      <c r="AY14" s="822">
        <f t="shared" si="1"/>
        <v>217</v>
      </c>
      <c r="AZ14" s="823">
        <v>2017</v>
      </c>
    </row>
    <row r="15" spans="1:58" s="816" customFormat="1" ht="32.1" customHeight="1">
      <c r="A15" s="824" t="s">
        <v>830</v>
      </c>
      <c r="B15" s="998">
        <f>SUM(E15,H15,K15,N15,Q15,T15,W15,AB15,AE15,AH15,AK15,AN15,AQ15,AT15,AW15)</f>
        <v>503</v>
      </c>
      <c r="C15" s="998">
        <f>SUM(F15,I15,L15,O15,R15,U15,X15,AC15,AF15,AI15,AL15,AO15,AR15,AU15,AX15)</f>
        <v>303</v>
      </c>
      <c r="D15" s="998">
        <f>SUM(G15,J15,M15,P15,S15,V15,Y15,AD15,AG15,AJ15,AM15,AP15,AS15,AV15,AY15)</f>
        <v>200</v>
      </c>
      <c r="E15" s="998">
        <f>SUM(F15:G15)</f>
        <v>14</v>
      </c>
      <c r="F15" s="998">
        <v>8</v>
      </c>
      <c r="G15" s="998">
        <v>6</v>
      </c>
      <c r="H15" s="998">
        <f>SUM(I15:J15)</f>
        <v>10</v>
      </c>
      <c r="I15" s="998">
        <v>6</v>
      </c>
      <c r="J15" s="998">
        <v>4</v>
      </c>
      <c r="K15" s="998">
        <f>SUM(L15:M15)</f>
        <v>116</v>
      </c>
      <c r="L15" s="998">
        <v>75</v>
      </c>
      <c r="M15" s="998">
        <v>41</v>
      </c>
      <c r="N15" s="998">
        <f>SUM(O15:P15)</f>
        <v>18</v>
      </c>
      <c r="O15" s="998">
        <v>8</v>
      </c>
      <c r="P15" s="998">
        <v>10</v>
      </c>
      <c r="Q15" s="998">
        <f>SUM(R15:S15)</f>
        <v>20</v>
      </c>
      <c r="R15" s="998">
        <v>18</v>
      </c>
      <c r="S15" s="998">
        <v>2</v>
      </c>
      <c r="T15" s="998">
        <f>SUM(U15:V15)</f>
        <v>0</v>
      </c>
      <c r="U15" s="998">
        <v>0</v>
      </c>
      <c r="V15" s="998">
        <v>0</v>
      </c>
      <c r="W15" s="998">
        <f>SUM(X15:Y15)</f>
        <v>131</v>
      </c>
      <c r="X15" s="998">
        <v>86</v>
      </c>
      <c r="Y15" s="998">
        <v>45</v>
      </c>
      <c r="Z15" s="825" t="s">
        <v>831</v>
      </c>
      <c r="AA15" s="824" t="s">
        <v>832</v>
      </c>
      <c r="AB15" s="998">
        <f>SUM(AC15:AD15)</f>
        <v>0</v>
      </c>
      <c r="AC15" s="998">
        <v>0</v>
      </c>
      <c r="AD15" s="998">
        <v>0</v>
      </c>
      <c r="AE15" s="998">
        <f>SUM(AF15:AG15)</f>
        <v>5</v>
      </c>
      <c r="AF15" s="998">
        <v>5</v>
      </c>
      <c r="AG15" s="998">
        <v>0</v>
      </c>
      <c r="AH15" s="998">
        <f>SUM(AI15:AJ15)</f>
        <v>0</v>
      </c>
      <c r="AI15" s="998">
        <v>0</v>
      </c>
      <c r="AJ15" s="998">
        <v>0</v>
      </c>
      <c r="AK15" s="998">
        <f>SUM(AL15:AM15)</f>
        <v>3</v>
      </c>
      <c r="AL15" s="998">
        <v>0</v>
      </c>
      <c r="AM15" s="998">
        <v>3</v>
      </c>
      <c r="AN15" s="998">
        <f>SUM(AO15:AP15)</f>
        <v>0</v>
      </c>
      <c r="AO15" s="998">
        <v>0</v>
      </c>
      <c r="AP15" s="998">
        <v>0</v>
      </c>
      <c r="AQ15" s="998">
        <f>SUM(AR15:AS15)</f>
        <v>2</v>
      </c>
      <c r="AR15" s="998">
        <v>2</v>
      </c>
      <c r="AS15" s="998">
        <v>0</v>
      </c>
      <c r="AT15" s="998">
        <f>SUM(AU15:AV15)</f>
        <v>1</v>
      </c>
      <c r="AU15" s="998">
        <v>1</v>
      </c>
      <c r="AV15" s="998">
        <v>0</v>
      </c>
      <c r="AW15" s="998">
        <f>SUM(AX15:AY15)</f>
        <v>183</v>
      </c>
      <c r="AX15" s="998">
        <v>94</v>
      </c>
      <c r="AY15" s="998">
        <v>89</v>
      </c>
      <c r="AZ15" s="825" t="s">
        <v>831</v>
      </c>
    </row>
    <row r="16" spans="1:58" s="816" customFormat="1" ht="32.1" customHeight="1">
      <c r="A16" s="824" t="s">
        <v>833</v>
      </c>
      <c r="B16" s="998">
        <f t="shared" ref="B16:D25" si="2">SUM(E16,H16,K16,N16,Q16,T16,W16,AB16,AE16,AH16,AK16,AN16,AQ16,AT16,AW16)</f>
        <v>355</v>
      </c>
      <c r="C16" s="998">
        <f t="shared" si="2"/>
        <v>257</v>
      </c>
      <c r="D16" s="998">
        <f t="shared" si="2"/>
        <v>98</v>
      </c>
      <c r="E16" s="998">
        <f t="shared" ref="E16:E25" si="3">SUM(F16:G16)</f>
        <v>5</v>
      </c>
      <c r="F16" s="998">
        <v>0</v>
      </c>
      <c r="G16" s="998">
        <v>5</v>
      </c>
      <c r="H16" s="998">
        <f t="shared" ref="H16:H25" si="4">SUM(I16:J16)</f>
        <v>5</v>
      </c>
      <c r="I16" s="998">
        <v>2</v>
      </c>
      <c r="J16" s="998">
        <v>3</v>
      </c>
      <c r="K16" s="998">
        <f t="shared" ref="K16:K25" si="5">SUM(L16:M16)</f>
        <v>16</v>
      </c>
      <c r="L16" s="998">
        <v>7</v>
      </c>
      <c r="M16" s="998">
        <v>9</v>
      </c>
      <c r="N16" s="998">
        <f t="shared" ref="N16:N25" si="6">SUM(O16:P16)</f>
        <v>7</v>
      </c>
      <c r="O16" s="998">
        <v>4</v>
      </c>
      <c r="P16" s="998">
        <v>3</v>
      </c>
      <c r="Q16" s="998">
        <f t="shared" ref="Q16:Q25" si="7">SUM(R16:S16)</f>
        <v>17</v>
      </c>
      <c r="R16" s="998">
        <v>9</v>
      </c>
      <c r="S16" s="998">
        <v>8</v>
      </c>
      <c r="T16" s="998">
        <f t="shared" ref="T16:T25" si="8">SUM(U16:V16)</f>
        <v>29</v>
      </c>
      <c r="U16" s="998">
        <v>16</v>
      </c>
      <c r="V16" s="998">
        <v>13</v>
      </c>
      <c r="W16" s="998">
        <f t="shared" ref="W16:W25" si="9">SUM(X16:Y16)</f>
        <v>70</v>
      </c>
      <c r="X16" s="998">
        <v>43</v>
      </c>
      <c r="Y16" s="998">
        <v>27</v>
      </c>
      <c r="Z16" s="825" t="s">
        <v>33</v>
      </c>
      <c r="AA16" s="824" t="s">
        <v>834</v>
      </c>
      <c r="AB16" s="998">
        <f t="shared" ref="AB16:AB25" si="10">SUM(AC16:AD16)</f>
        <v>2</v>
      </c>
      <c r="AC16" s="998">
        <v>2</v>
      </c>
      <c r="AD16" s="998">
        <v>0</v>
      </c>
      <c r="AE16" s="998">
        <f t="shared" ref="AE16:AE25" si="11">SUM(AF16:AG16)</f>
        <v>27</v>
      </c>
      <c r="AF16" s="998">
        <v>24</v>
      </c>
      <c r="AG16" s="998">
        <v>3</v>
      </c>
      <c r="AH16" s="998">
        <f t="shared" ref="AH16:AH23" si="12">SUM(AI16:AJ16)</f>
        <v>0</v>
      </c>
      <c r="AI16" s="998">
        <v>0</v>
      </c>
      <c r="AJ16" s="998">
        <v>0</v>
      </c>
      <c r="AK16" s="998">
        <f t="shared" ref="AK16:AK25" si="13">SUM(AL16:AM16)</f>
        <v>1</v>
      </c>
      <c r="AL16" s="998">
        <v>1</v>
      </c>
      <c r="AM16" s="998">
        <v>0</v>
      </c>
      <c r="AN16" s="998">
        <f t="shared" ref="AN16:AN25" si="14">SUM(AO16:AP16)</f>
        <v>0</v>
      </c>
      <c r="AO16" s="998" t="s">
        <v>890</v>
      </c>
      <c r="AP16" s="998">
        <v>0</v>
      </c>
      <c r="AQ16" s="998">
        <f t="shared" ref="AQ16:AQ25" si="15">SUM(AR16:AS16)</f>
        <v>13</v>
      </c>
      <c r="AR16" s="998">
        <v>13</v>
      </c>
      <c r="AS16" s="998">
        <v>0</v>
      </c>
      <c r="AT16" s="998">
        <f t="shared" ref="AT16:AT25" si="16">SUM(AU16:AV16)</f>
        <v>0</v>
      </c>
      <c r="AU16" s="998">
        <v>0</v>
      </c>
      <c r="AV16" s="998">
        <v>0</v>
      </c>
      <c r="AW16" s="998">
        <f t="shared" ref="AW16:AW25" si="17">SUM(AX16:AY16)</f>
        <v>163</v>
      </c>
      <c r="AX16" s="998">
        <v>136</v>
      </c>
      <c r="AY16" s="998">
        <v>27</v>
      </c>
      <c r="AZ16" s="825" t="s">
        <v>33</v>
      </c>
    </row>
    <row r="17" spans="1:52" s="816" customFormat="1" ht="32.1" customHeight="1">
      <c r="A17" s="824" t="s">
        <v>1027</v>
      </c>
      <c r="B17" s="998">
        <f t="shared" si="2"/>
        <v>346</v>
      </c>
      <c r="C17" s="998">
        <f t="shared" si="2"/>
        <v>208</v>
      </c>
      <c r="D17" s="998">
        <f t="shared" si="2"/>
        <v>138</v>
      </c>
      <c r="E17" s="998">
        <f t="shared" si="3"/>
        <v>4</v>
      </c>
      <c r="F17" s="998">
        <v>0</v>
      </c>
      <c r="G17" s="998">
        <v>4</v>
      </c>
      <c r="H17" s="998">
        <f t="shared" si="4"/>
        <v>6</v>
      </c>
      <c r="I17" s="998">
        <v>4</v>
      </c>
      <c r="J17" s="998">
        <v>2</v>
      </c>
      <c r="K17" s="998">
        <f t="shared" si="5"/>
        <v>35</v>
      </c>
      <c r="L17" s="998">
        <v>13</v>
      </c>
      <c r="M17" s="998">
        <v>22</v>
      </c>
      <c r="N17" s="998">
        <f t="shared" si="6"/>
        <v>1</v>
      </c>
      <c r="O17" s="998">
        <v>0</v>
      </c>
      <c r="P17" s="998">
        <v>1</v>
      </c>
      <c r="Q17" s="998">
        <f t="shared" si="7"/>
        <v>14</v>
      </c>
      <c r="R17" s="998">
        <v>0</v>
      </c>
      <c r="S17" s="998">
        <v>14</v>
      </c>
      <c r="T17" s="998">
        <f t="shared" si="8"/>
        <v>2</v>
      </c>
      <c r="U17" s="998">
        <v>2</v>
      </c>
      <c r="V17" s="998">
        <v>0</v>
      </c>
      <c r="W17" s="998">
        <f t="shared" si="9"/>
        <v>68</v>
      </c>
      <c r="X17" s="998">
        <v>33</v>
      </c>
      <c r="Y17" s="998">
        <v>35</v>
      </c>
      <c r="Z17" s="825" t="s">
        <v>1028</v>
      </c>
      <c r="AA17" s="824" t="s">
        <v>1023</v>
      </c>
      <c r="AB17" s="998">
        <f t="shared" si="10"/>
        <v>0</v>
      </c>
      <c r="AC17" s="998">
        <v>0</v>
      </c>
      <c r="AD17" s="998">
        <v>0</v>
      </c>
      <c r="AE17" s="998">
        <f t="shared" si="11"/>
        <v>0</v>
      </c>
      <c r="AF17" s="998">
        <v>0</v>
      </c>
      <c r="AG17" s="998">
        <v>0</v>
      </c>
      <c r="AH17" s="998">
        <f t="shared" si="12"/>
        <v>0</v>
      </c>
      <c r="AI17" s="998">
        <v>0</v>
      </c>
      <c r="AJ17" s="998">
        <v>0</v>
      </c>
      <c r="AK17" s="998">
        <f t="shared" si="13"/>
        <v>0</v>
      </c>
      <c r="AL17" s="998">
        <v>0</v>
      </c>
      <c r="AM17" s="998">
        <v>0</v>
      </c>
      <c r="AN17" s="998">
        <f t="shared" si="14"/>
        <v>17</v>
      </c>
      <c r="AO17" s="998">
        <v>11</v>
      </c>
      <c r="AP17" s="998">
        <v>6</v>
      </c>
      <c r="AQ17" s="998">
        <f t="shared" si="15"/>
        <v>0</v>
      </c>
      <c r="AR17" s="998">
        <v>0</v>
      </c>
      <c r="AS17" s="998">
        <v>0</v>
      </c>
      <c r="AT17" s="998">
        <f t="shared" si="16"/>
        <v>30</v>
      </c>
      <c r="AU17" s="998">
        <v>24</v>
      </c>
      <c r="AV17" s="998">
        <v>6</v>
      </c>
      <c r="AW17" s="998">
        <f t="shared" si="17"/>
        <v>169</v>
      </c>
      <c r="AX17" s="998">
        <v>121</v>
      </c>
      <c r="AY17" s="998">
        <v>48</v>
      </c>
      <c r="AZ17" s="825" t="s">
        <v>1029</v>
      </c>
    </row>
    <row r="18" spans="1:52" s="816" customFormat="1" ht="32.1" customHeight="1">
      <c r="A18" s="824" t="s">
        <v>835</v>
      </c>
      <c r="B18" s="998">
        <f t="shared" si="2"/>
        <v>123</v>
      </c>
      <c r="C18" s="998">
        <f t="shared" si="2"/>
        <v>75</v>
      </c>
      <c r="D18" s="998">
        <f t="shared" si="2"/>
        <v>48</v>
      </c>
      <c r="E18" s="998">
        <f t="shared" si="3"/>
        <v>5</v>
      </c>
      <c r="F18" s="998">
        <v>1</v>
      </c>
      <c r="G18" s="998">
        <v>4</v>
      </c>
      <c r="H18" s="998">
        <f t="shared" si="4"/>
        <v>0</v>
      </c>
      <c r="I18" s="998">
        <v>0</v>
      </c>
      <c r="J18" s="998">
        <v>0</v>
      </c>
      <c r="K18" s="998">
        <f t="shared" si="5"/>
        <v>4</v>
      </c>
      <c r="L18" s="998">
        <v>1</v>
      </c>
      <c r="M18" s="998">
        <v>3</v>
      </c>
      <c r="N18" s="998">
        <f t="shared" si="6"/>
        <v>0</v>
      </c>
      <c r="O18" s="998"/>
      <c r="P18" s="998">
        <v>0</v>
      </c>
      <c r="Q18" s="998">
        <f t="shared" si="7"/>
        <v>11</v>
      </c>
      <c r="R18" s="998">
        <v>6</v>
      </c>
      <c r="S18" s="998">
        <v>5</v>
      </c>
      <c r="T18" s="998">
        <f t="shared" si="8"/>
        <v>15</v>
      </c>
      <c r="U18" s="998">
        <v>15</v>
      </c>
      <c r="V18" s="998">
        <v>0</v>
      </c>
      <c r="W18" s="998">
        <f t="shared" si="9"/>
        <v>33</v>
      </c>
      <c r="X18" s="998">
        <v>18</v>
      </c>
      <c r="Y18" s="998">
        <v>15</v>
      </c>
      <c r="Z18" s="825" t="s">
        <v>575</v>
      </c>
      <c r="AA18" s="824" t="s">
        <v>836</v>
      </c>
      <c r="AB18" s="998">
        <f t="shared" si="10"/>
        <v>0</v>
      </c>
      <c r="AC18" s="998">
        <v>0</v>
      </c>
      <c r="AD18" s="998">
        <v>0</v>
      </c>
      <c r="AE18" s="998">
        <f t="shared" si="11"/>
        <v>2</v>
      </c>
      <c r="AF18" s="998">
        <v>1</v>
      </c>
      <c r="AG18" s="998">
        <v>1</v>
      </c>
      <c r="AH18" s="998">
        <f t="shared" si="12"/>
        <v>0</v>
      </c>
      <c r="AI18" s="998">
        <v>0</v>
      </c>
      <c r="AJ18" s="998">
        <v>0</v>
      </c>
      <c r="AK18" s="998">
        <f t="shared" si="13"/>
        <v>0</v>
      </c>
      <c r="AL18" s="998">
        <v>0</v>
      </c>
      <c r="AM18" s="998">
        <v>0</v>
      </c>
      <c r="AN18" s="998">
        <f t="shared" si="14"/>
        <v>0</v>
      </c>
      <c r="AO18" s="998">
        <v>0</v>
      </c>
      <c r="AP18" s="998">
        <v>0</v>
      </c>
      <c r="AQ18" s="998">
        <f t="shared" si="15"/>
        <v>0</v>
      </c>
      <c r="AR18" s="998">
        <v>0</v>
      </c>
      <c r="AS18" s="998">
        <v>0</v>
      </c>
      <c r="AT18" s="998">
        <f t="shared" si="16"/>
        <v>0</v>
      </c>
      <c r="AU18" s="998">
        <v>0</v>
      </c>
      <c r="AV18" s="998">
        <v>0</v>
      </c>
      <c r="AW18" s="998">
        <f t="shared" si="17"/>
        <v>53</v>
      </c>
      <c r="AX18" s="998">
        <v>33</v>
      </c>
      <c r="AY18" s="998">
        <v>20</v>
      </c>
      <c r="AZ18" s="825" t="s">
        <v>837</v>
      </c>
    </row>
    <row r="19" spans="1:52" s="816" customFormat="1" ht="32.1" customHeight="1">
      <c r="A19" s="824" t="s">
        <v>838</v>
      </c>
      <c r="B19" s="998">
        <f t="shared" si="2"/>
        <v>41</v>
      </c>
      <c r="C19" s="998">
        <f t="shared" si="2"/>
        <v>29</v>
      </c>
      <c r="D19" s="998">
        <f t="shared" si="2"/>
        <v>12</v>
      </c>
      <c r="E19" s="998">
        <f t="shared" si="3"/>
        <v>2</v>
      </c>
      <c r="F19" s="998">
        <v>0</v>
      </c>
      <c r="G19" s="998">
        <v>2</v>
      </c>
      <c r="H19" s="998">
        <f t="shared" si="4"/>
        <v>0</v>
      </c>
      <c r="I19" s="998">
        <v>0</v>
      </c>
      <c r="J19" s="998">
        <v>0</v>
      </c>
      <c r="K19" s="998">
        <f t="shared" si="5"/>
        <v>1</v>
      </c>
      <c r="L19" s="998">
        <v>0</v>
      </c>
      <c r="M19" s="998">
        <v>1</v>
      </c>
      <c r="N19" s="998">
        <f t="shared" si="6"/>
        <v>0</v>
      </c>
      <c r="O19" s="998">
        <v>0</v>
      </c>
      <c r="P19" s="998">
        <v>0</v>
      </c>
      <c r="Q19" s="998">
        <f t="shared" si="7"/>
        <v>1</v>
      </c>
      <c r="R19" s="998">
        <v>1</v>
      </c>
      <c r="S19" s="998">
        <v>0</v>
      </c>
      <c r="T19" s="998">
        <f t="shared" si="8"/>
        <v>0</v>
      </c>
      <c r="U19" s="998">
        <v>0</v>
      </c>
      <c r="V19" s="998">
        <v>0</v>
      </c>
      <c r="W19" s="998">
        <f t="shared" si="9"/>
        <v>12</v>
      </c>
      <c r="X19" s="998">
        <v>4</v>
      </c>
      <c r="Y19" s="998">
        <v>8</v>
      </c>
      <c r="Z19" s="825" t="s">
        <v>34</v>
      </c>
      <c r="AA19" s="824" t="s">
        <v>839</v>
      </c>
      <c r="AB19" s="998">
        <f t="shared" si="10"/>
        <v>0</v>
      </c>
      <c r="AC19" s="998">
        <v>0</v>
      </c>
      <c r="AD19" s="998">
        <v>0</v>
      </c>
      <c r="AE19" s="998">
        <f t="shared" si="11"/>
        <v>0</v>
      </c>
      <c r="AF19" s="998">
        <v>0</v>
      </c>
      <c r="AG19" s="998">
        <v>0</v>
      </c>
      <c r="AH19" s="998">
        <f t="shared" si="12"/>
        <v>0</v>
      </c>
      <c r="AI19" s="998">
        <v>0</v>
      </c>
      <c r="AJ19" s="998">
        <v>0</v>
      </c>
      <c r="AK19" s="998">
        <f t="shared" si="13"/>
        <v>0</v>
      </c>
      <c r="AL19" s="998">
        <v>0</v>
      </c>
      <c r="AM19" s="998">
        <v>0</v>
      </c>
      <c r="AN19" s="998">
        <f t="shared" si="14"/>
        <v>0</v>
      </c>
      <c r="AO19" s="998">
        <v>0</v>
      </c>
      <c r="AP19" s="998">
        <v>0</v>
      </c>
      <c r="AQ19" s="998">
        <f t="shared" si="15"/>
        <v>0</v>
      </c>
      <c r="AR19" s="998">
        <v>0</v>
      </c>
      <c r="AS19" s="998">
        <v>0</v>
      </c>
      <c r="AT19" s="998">
        <f t="shared" si="16"/>
        <v>0</v>
      </c>
      <c r="AU19" s="998">
        <v>0</v>
      </c>
      <c r="AV19" s="998">
        <v>0</v>
      </c>
      <c r="AW19" s="998">
        <f t="shared" si="17"/>
        <v>25</v>
      </c>
      <c r="AX19" s="998">
        <v>24</v>
      </c>
      <c r="AY19" s="998">
        <v>1</v>
      </c>
      <c r="AZ19" s="825" t="s">
        <v>34</v>
      </c>
    </row>
    <row r="20" spans="1:52" s="816" customFormat="1" ht="32.1" customHeight="1">
      <c r="A20" s="824" t="s">
        <v>840</v>
      </c>
      <c r="B20" s="998">
        <f t="shared" si="2"/>
        <v>123</v>
      </c>
      <c r="C20" s="998">
        <f t="shared" si="2"/>
        <v>96</v>
      </c>
      <c r="D20" s="998">
        <f t="shared" si="2"/>
        <v>27</v>
      </c>
      <c r="E20" s="998">
        <f t="shared" si="3"/>
        <v>2</v>
      </c>
      <c r="F20" s="998">
        <v>0</v>
      </c>
      <c r="G20" s="998">
        <v>2</v>
      </c>
      <c r="H20" s="998">
        <f t="shared" si="4"/>
        <v>0</v>
      </c>
      <c r="I20" s="998">
        <v>0</v>
      </c>
      <c r="J20" s="998">
        <v>0</v>
      </c>
      <c r="K20" s="998">
        <f t="shared" si="5"/>
        <v>3</v>
      </c>
      <c r="L20" s="998">
        <v>2</v>
      </c>
      <c r="M20" s="998">
        <v>1</v>
      </c>
      <c r="N20" s="998">
        <f t="shared" si="6"/>
        <v>0</v>
      </c>
      <c r="O20" s="998">
        <v>0</v>
      </c>
      <c r="P20" s="998">
        <v>0</v>
      </c>
      <c r="Q20" s="998">
        <f t="shared" si="7"/>
        <v>8</v>
      </c>
      <c r="R20" s="998">
        <v>7</v>
      </c>
      <c r="S20" s="998">
        <v>1</v>
      </c>
      <c r="T20" s="998">
        <f t="shared" si="8"/>
        <v>0</v>
      </c>
      <c r="U20" s="998">
        <v>0</v>
      </c>
      <c r="V20" s="998">
        <v>0</v>
      </c>
      <c r="W20" s="998">
        <f t="shared" si="9"/>
        <v>31</v>
      </c>
      <c r="X20" s="998">
        <v>13</v>
      </c>
      <c r="Y20" s="998">
        <v>18</v>
      </c>
      <c r="Z20" s="825" t="s">
        <v>35</v>
      </c>
      <c r="AA20" s="824" t="s">
        <v>841</v>
      </c>
      <c r="AB20" s="998">
        <f t="shared" si="10"/>
        <v>0</v>
      </c>
      <c r="AC20" s="998">
        <v>0</v>
      </c>
      <c r="AD20" s="998">
        <v>0</v>
      </c>
      <c r="AE20" s="998">
        <f t="shared" si="11"/>
        <v>3</v>
      </c>
      <c r="AF20" s="998">
        <v>3</v>
      </c>
      <c r="AG20" s="998">
        <v>0</v>
      </c>
      <c r="AH20" s="998">
        <f t="shared" si="12"/>
        <v>0</v>
      </c>
      <c r="AI20" s="998">
        <v>0</v>
      </c>
      <c r="AJ20" s="998">
        <v>0</v>
      </c>
      <c r="AK20" s="998">
        <f t="shared" si="13"/>
        <v>0</v>
      </c>
      <c r="AL20" s="998">
        <v>0</v>
      </c>
      <c r="AM20" s="998">
        <v>0</v>
      </c>
      <c r="AN20" s="998">
        <f t="shared" si="14"/>
        <v>0</v>
      </c>
      <c r="AO20" s="998">
        <v>0</v>
      </c>
      <c r="AP20" s="998">
        <v>0</v>
      </c>
      <c r="AQ20" s="998">
        <f t="shared" si="15"/>
        <v>0</v>
      </c>
      <c r="AR20" s="998">
        <v>0</v>
      </c>
      <c r="AS20" s="998">
        <v>0</v>
      </c>
      <c r="AT20" s="998">
        <f t="shared" si="16"/>
        <v>0</v>
      </c>
      <c r="AU20" s="998">
        <v>0</v>
      </c>
      <c r="AV20" s="998">
        <v>0</v>
      </c>
      <c r="AW20" s="998">
        <f t="shared" si="17"/>
        <v>76</v>
      </c>
      <c r="AX20" s="998">
        <v>71</v>
      </c>
      <c r="AY20" s="998">
        <v>5</v>
      </c>
      <c r="AZ20" s="825" t="s">
        <v>35</v>
      </c>
    </row>
    <row r="21" spans="1:52" s="816" customFormat="1" ht="32.1" customHeight="1">
      <c r="A21" s="826" t="s">
        <v>842</v>
      </c>
      <c r="B21" s="998">
        <f t="shared" si="2"/>
        <v>181</v>
      </c>
      <c r="C21" s="998">
        <f t="shared" si="2"/>
        <v>153</v>
      </c>
      <c r="D21" s="998">
        <f t="shared" si="2"/>
        <v>28</v>
      </c>
      <c r="E21" s="998">
        <f t="shared" si="3"/>
        <v>0</v>
      </c>
      <c r="F21" s="998">
        <v>0</v>
      </c>
      <c r="G21" s="998">
        <v>0</v>
      </c>
      <c r="H21" s="998">
        <f t="shared" si="4"/>
        <v>0</v>
      </c>
      <c r="I21" s="998">
        <v>0</v>
      </c>
      <c r="J21" s="998">
        <v>0</v>
      </c>
      <c r="K21" s="998">
        <f t="shared" si="5"/>
        <v>5</v>
      </c>
      <c r="L21" s="998">
        <v>2</v>
      </c>
      <c r="M21" s="998">
        <v>3</v>
      </c>
      <c r="N21" s="998">
        <f t="shared" si="6"/>
        <v>0</v>
      </c>
      <c r="O21" s="998">
        <v>0</v>
      </c>
      <c r="P21" s="998">
        <v>0</v>
      </c>
      <c r="Q21" s="998">
        <f t="shared" si="7"/>
        <v>3</v>
      </c>
      <c r="R21" s="998">
        <v>3</v>
      </c>
      <c r="S21" s="998">
        <v>0</v>
      </c>
      <c r="T21" s="998">
        <f t="shared" si="8"/>
        <v>12</v>
      </c>
      <c r="U21" s="998">
        <v>3</v>
      </c>
      <c r="V21" s="998">
        <v>9</v>
      </c>
      <c r="W21" s="998">
        <f t="shared" si="9"/>
        <v>38</v>
      </c>
      <c r="X21" s="998">
        <v>31</v>
      </c>
      <c r="Y21" s="998">
        <v>7</v>
      </c>
      <c r="Z21" s="825" t="s">
        <v>36</v>
      </c>
      <c r="AA21" s="826" t="s">
        <v>843</v>
      </c>
      <c r="AB21" s="998">
        <f t="shared" si="10"/>
        <v>1</v>
      </c>
      <c r="AC21" s="998">
        <v>1</v>
      </c>
      <c r="AD21" s="998">
        <v>0</v>
      </c>
      <c r="AE21" s="998">
        <f t="shared" si="11"/>
        <v>18</v>
      </c>
      <c r="AF21" s="998">
        <v>15</v>
      </c>
      <c r="AG21" s="998">
        <v>3</v>
      </c>
      <c r="AH21" s="998">
        <v>0</v>
      </c>
      <c r="AI21" s="998">
        <v>0</v>
      </c>
      <c r="AJ21" s="998">
        <v>0</v>
      </c>
      <c r="AK21" s="998">
        <f t="shared" si="13"/>
        <v>0</v>
      </c>
      <c r="AL21" s="998">
        <v>0</v>
      </c>
      <c r="AM21" s="998">
        <v>0</v>
      </c>
      <c r="AN21" s="998">
        <f t="shared" si="14"/>
        <v>0</v>
      </c>
      <c r="AO21" s="998">
        <v>0</v>
      </c>
      <c r="AP21" s="998">
        <v>0</v>
      </c>
      <c r="AQ21" s="998">
        <f t="shared" si="15"/>
        <v>1</v>
      </c>
      <c r="AR21" s="998">
        <v>1</v>
      </c>
      <c r="AS21" s="998">
        <v>0</v>
      </c>
      <c r="AT21" s="998">
        <f t="shared" si="16"/>
        <v>0</v>
      </c>
      <c r="AU21" s="998">
        <v>0</v>
      </c>
      <c r="AV21" s="998">
        <v>0</v>
      </c>
      <c r="AW21" s="998">
        <f t="shared" si="17"/>
        <v>103</v>
      </c>
      <c r="AX21" s="998">
        <v>97</v>
      </c>
      <c r="AY21" s="998">
        <v>6</v>
      </c>
      <c r="AZ21" s="825" t="s">
        <v>36</v>
      </c>
    </row>
    <row r="22" spans="1:52" s="816" customFormat="1" ht="32.1" customHeight="1">
      <c r="A22" s="824" t="s">
        <v>844</v>
      </c>
      <c r="B22" s="998">
        <f t="shared" si="2"/>
        <v>132</v>
      </c>
      <c r="C22" s="998">
        <f t="shared" si="2"/>
        <v>122</v>
      </c>
      <c r="D22" s="998">
        <f t="shared" si="2"/>
        <v>10</v>
      </c>
      <c r="E22" s="998">
        <f t="shared" si="3"/>
        <v>1</v>
      </c>
      <c r="F22" s="998">
        <v>0</v>
      </c>
      <c r="G22" s="998">
        <v>1</v>
      </c>
      <c r="H22" s="998">
        <f t="shared" si="4"/>
        <v>0</v>
      </c>
      <c r="I22" s="998">
        <v>0</v>
      </c>
      <c r="J22" s="998">
        <v>0</v>
      </c>
      <c r="K22" s="998">
        <f t="shared" si="5"/>
        <v>1</v>
      </c>
      <c r="L22" s="998">
        <v>1</v>
      </c>
      <c r="M22" s="998">
        <v>0</v>
      </c>
      <c r="N22" s="998">
        <f t="shared" si="6"/>
        <v>2</v>
      </c>
      <c r="O22" s="998">
        <v>1</v>
      </c>
      <c r="P22" s="998">
        <v>1</v>
      </c>
      <c r="Q22" s="998">
        <v>5</v>
      </c>
      <c r="R22" s="998">
        <v>5</v>
      </c>
      <c r="S22" s="998">
        <v>0</v>
      </c>
      <c r="T22" s="998">
        <f t="shared" si="8"/>
        <v>9</v>
      </c>
      <c r="U22" s="998">
        <v>9</v>
      </c>
      <c r="V22" s="998">
        <v>0</v>
      </c>
      <c r="W22" s="998">
        <f t="shared" si="9"/>
        <v>21</v>
      </c>
      <c r="X22" s="998">
        <v>17</v>
      </c>
      <c r="Y22" s="998">
        <v>4</v>
      </c>
      <c r="Z22" s="827" t="s">
        <v>845</v>
      </c>
      <c r="AA22" s="824" t="s">
        <v>846</v>
      </c>
      <c r="AB22" s="998">
        <f t="shared" si="10"/>
        <v>3</v>
      </c>
      <c r="AC22" s="998">
        <v>3</v>
      </c>
      <c r="AD22" s="998">
        <v>0</v>
      </c>
      <c r="AE22" s="998">
        <f t="shared" si="11"/>
        <v>13</v>
      </c>
      <c r="AF22" s="998">
        <v>13</v>
      </c>
      <c r="AG22" s="998">
        <v>0</v>
      </c>
      <c r="AH22" s="998">
        <f t="shared" si="12"/>
        <v>0</v>
      </c>
      <c r="AI22" s="998">
        <v>0</v>
      </c>
      <c r="AJ22" s="998">
        <v>0</v>
      </c>
      <c r="AK22" s="998">
        <f t="shared" si="13"/>
        <v>0</v>
      </c>
      <c r="AL22" s="998">
        <v>0</v>
      </c>
      <c r="AM22" s="998">
        <v>0</v>
      </c>
      <c r="AN22" s="998">
        <f t="shared" si="14"/>
        <v>0</v>
      </c>
      <c r="AO22" s="998">
        <v>0</v>
      </c>
      <c r="AP22" s="998">
        <v>0</v>
      </c>
      <c r="AQ22" s="998">
        <f t="shared" si="15"/>
        <v>1</v>
      </c>
      <c r="AR22" s="998">
        <v>1</v>
      </c>
      <c r="AS22" s="998">
        <v>0</v>
      </c>
      <c r="AT22" s="998">
        <f t="shared" si="16"/>
        <v>0</v>
      </c>
      <c r="AU22" s="998">
        <v>0</v>
      </c>
      <c r="AV22" s="998">
        <v>0</v>
      </c>
      <c r="AW22" s="998">
        <f t="shared" si="17"/>
        <v>76</v>
      </c>
      <c r="AX22" s="998">
        <v>72</v>
      </c>
      <c r="AY22" s="998">
        <v>4</v>
      </c>
      <c r="AZ22" s="827" t="s">
        <v>845</v>
      </c>
    </row>
    <row r="23" spans="1:52" s="816" customFormat="1" ht="32.1" customHeight="1">
      <c r="A23" s="824" t="s">
        <v>847</v>
      </c>
      <c r="B23" s="998">
        <f t="shared" si="2"/>
        <v>46</v>
      </c>
      <c r="C23" s="998">
        <f t="shared" si="2"/>
        <v>28</v>
      </c>
      <c r="D23" s="998">
        <f t="shared" si="2"/>
        <v>18</v>
      </c>
      <c r="E23" s="998">
        <f t="shared" si="3"/>
        <v>1</v>
      </c>
      <c r="F23" s="998">
        <v>1</v>
      </c>
      <c r="G23" s="998">
        <v>0</v>
      </c>
      <c r="H23" s="998">
        <f t="shared" si="4"/>
        <v>0</v>
      </c>
      <c r="I23" s="998">
        <v>0</v>
      </c>
      <c r="J23" s="998">
        <v>0</v>
      </c>
      <c r="K23" s="998">
        <f t="shared" si="5"/>
        <v>4</v>
      </c>
      <c r="L23" s="998">
        <v>2</v>
      </c>
      <c r="M23" s="998">
        <v>2</v>
      </c>
      <c r="N23" s="998">
        <f t="shared" si="6"/>
        <v>0</v>
      </c>
      <c r="O23" s="998">
        <v>0</v>
      </c>
      <c r="P23" s="998">
        <v>0</v>
      </c>
      <c r="Q23" s="998">
        <f t="shared" si="7"/>
        <v>1</v>
      </c>
      <c r="R23" s="998">
        <v>0</v>
      </c>
      <c r="S23" s="998">
        <v>1</v>
      </c>
      <c r="T23" s="998">
        <f t="shared" si="8"/>
        <v>1</v>
      </c>
      <c r="U23" s="998">
        <v>0</v>
      </c>
      <c r="V23" s="998">
        <v>1</v>
      </c>
      <c r="W23" s="998">
        <f t="shared" si="9"/>
        <v>12</v>
      </c>
      <c r="X23" s="998">
        <v>6</v>
      </c>
      <c r="Y23" s="998">
        <v>6</v>
      </c>
      <c r="Z23" s="825" t="s">
        <v>38</v>
      </c>
      <c r="AA23" s="824" t="s">
        <v>848</v>
      </c>
      <c r="AB23" s="998">
        <f t="shared" si="10"/>
        <v>0</v>
      </c>
      <c r="AC23" s="998">
        <v>0</v>
      </c>
      <c r="AD23" s="998">
        <v>0</v>
      </c>
      <c r="AE23" s="998">
        <f t="shared" si="11"/>
        <v>2</v>
      </c>
      <c r="AF23" s="998">
        <v>2</v>
      </c>
      <c r="AG23" s="998">
        <v>0</v>
      </c>
      <c r="AH23" s="998">
        <f t="shared" si="12"/>
        <v>0</v>
      </c>
      <c r="AI23" s="998">
        <v>0</v>
      </c>
      <c r="AJ23" s="998">
        <v>0</v>
      </c>
      <c r="AK23" s="998">
        <f t="shared" si="13"/>
        <v>0</v>
      </c>
      <c r="AL23" s="998">
        <v>0</v>
      </c>
      <c r="AM23" s="998">
        <v>0</v>
      </c>
      <c r="AN23" s="998">
        <f t="shared" si="14"/>
        <v>0</v>
      </c>
      <c r="AO23" s="998">
        <v>0</v>
      </c>
      <c r="AP23" s="998">
        <v>0</v>
      </c>
      <c r="AQ23" s="998">
        <f t="shared" si="15"/>
        <v>0</v>
      </c>
      <c r="AR23" s="998">
        <v>0</v>
      </c>
      <c r="AS23" s="998">
        <v>0</v>
      </c>
      <c r="AT23" s="998">
        <f t="shared" si="16"/>
        <v>0</v>
      </c>
      <c r="AU23" s="998">
        <v>0</v>
      </c>
      <c r="AV23" s="998">
        <v>0</v>
      </c>
      <c r="AW23" s="998">
        <f t="shared" si="17"/>
        <v>25</v>
      </c>
      <c r="AX23" s="998">
        <v>17</v>
      </c>
      <c r="AY23" s="998">
        <v>8</v>
      </c>
      <c r="AZ23" s="825" t="s">
        <v>38</v>
      </c>
    </row>
    <row r="24" spans="1:52" s="816" customFormat="1" ht="32.1" customHeight="1">
      <c r="A24" s="824" t="s">
        <v>849</v>
      </c>
      <c r="B24" s="998">
        <f t="shared" si="2"/>
        <v>201</v>
      </c>
      <c r="C24" s="998">
        <f t="shared" si="2"/>
        <v>174</v>
      </c>
      <c r="D24" s="998">
        <f t="shared" si="2"/>
        <v>27</v>
      </c>
      <c r="E24" s="998">
        <f t="shared" si="3"/>
        <v>2</v>
      </c>
      <c r="F24" s="998">
        <v>0</v>
      </c>
      <c r="G24" s="998">
        <v>2</v>
      </c>
      <c r="H24" s="998">
        <f t="shared" si="4"/>
        <v>0</v>
      </c>
      <c r="I24" s="998">
        <v>0</v>
      </c>
      <c r="J24" s="998">
        <v>0</v>
      </c>
      <c r="K24" s="998">
        <f t="shared" si="5"/>
        <v>7</v>
      </c>
      <c r="L24" s="998">
        <v>2</v>
      </c>
      <c r="M24" s="998">
        <v>5</v>
      </c>
      <c r="N24" s="998">
        <f t="shared" si="6"/>
        <v>0</v>
      </c>
      <c r="O24" s="998">
        <v>0</v>
      </c>
      <c r="P24" s="998">
        <v>0</v>
      </c>
      <c r="Q24" s="998">
        <f t="shared" si="7"/>
        <v>28</v>
      </c>
      <c r="R24" s="998">
        <v>23</v>
      </c>
      <c r="S24" s="998">
        <v>5</v>
      </c>
      <c r="T24" s="998">
        <f t="shared" si="8"/>
        <v>24</v>
      </c>
      <c r="U24" s="998">
        <v>24</v>
      </c>
      <c r="V24" s="998">
        <v>0</v>
      </c>
      <c r="W24" s="998">
        <f t="shared" si="9"/>
        <v>38</v>
      </c>
      <c r="X24" s="998">
        <v>29</v>
      </c>
      <c r="Y24" s="998">
        <v>9</v>
      </c>
      <c r="Z24" s="825" t="s">
        <v>850</v>
      </c>
      <c r="AA24" s="824" t="s">
        <v>851</v>
      </c>
      <c r="AB24" s="998">
        <f t="shared" si="10"/>
        <v>3</v>
      </c>
      <c r="AC24" s="998">
        <v>3</v>
      </c>
      <c r="AD24" s="998">
        <v>0</v>
      </c>
      <c r="AE24" s="998">
        <f t="shared" si="11"/>
        <v>14</v>
      </c>
      <c r="AF24" s="998">
        <v>13</v>
      </c>
      <c r="AG24" s="998">
        <v>1</v>
      </c>
      <c r="AH24" s="998">
        <v>0</v>
      </c>
      <c r="AI24" s="998">
        <v>0</v>
      </c>
      <c r="AJ24" s="998">
        <v>0</v>
      </c>
      <c r="AK24" s="998">
        <f t="shared" si="13"/>
        <v>0</v>
      </c>
      <c r="AL24" s="998">
        <v>0</v>
      </c>
      <c r="AM24" s="998">
        <v>0</v>
      </c>
      <c r="AN24" s="998">
        <f t="shared" si="14"/>
        <v>0</v>
      </c>
      <c r="AO24" s="998">
        <v>0</v>
      </c>
      <c r="AP24" s="998">
        <v>0</v>
      </c>
      <c r="AQ24" s="998">
        <f t="shared" si="15"/>
        <v>0</v>
      </c>
      <c r="AR24" s="998">
        <v>0</v>
      </c>
      <c r="AS24" s="998">
        <v>0</v>
      </c>
      <c r="AT24" s="998">
        <f t="shared" si="16"/>
        <v>0</v>
      </c>
      <c r="AU24" s="998">
        <v>0</v>
      </c>
      <c r="AV24" s="998">
        <v>0</v>
      </c>
      <c r="AW24" s="998">
        <f t="shared" si="17"/>
        <v>85</v>
      </c>
      <c r="AX24" s="998">
        <v>80</v>
      </c>
      <c r="AY24" s="998">
        <v>5</v>
      </c>
      <c r="AZ24" s="825" t="s">
        <v>850</v>
      </c>
    </row>
    <row r="25" spans="1:52" s="816" customFormat="1" ht="32.1" customHeight="1" thickBot="1">
      <c r="A25" s="828" t="s">
        <v>852</v>
      </c>
      <c r="B25" s="1028">
        <f t="shared" si="2"/>
        <v>145</v>
      </c>
      <c r="C25" s="999">
        <f t="shared" si="2"/>
        <v>119</v>
      </c>
      <c r="D25" s="999">
        <f t="shared" si="2"/>
        <v>26</v>
      </c>
      <c r="E25" s="999">
        <f t="shared" si="3"/>
        <v>0</v>
      </c>
      <c r="F25" s="999">
        <v>0</v>
      </c>
      <c r="G25" s="999">
        <v>0</v>
      </c>
      <c r="H25" s="999">
        <f t="shared" si="4"/>
        <v>0</v>
      </c>
      <c r="I25" s="999">
        <v>0</v>
      </c>
      <c r="J25" s="999">
        <v>0</v>
      </c>
      <c r="K25" s="999">
        <f t="shared" si="5"/>
        <v>7</v>
      </c>
      <c r="L25" s="999">
        <v>2</v>
      </c>
      <c r="M25" s="999">
        <v>5</v>
      </c>
      <c r="N25" s="999">
        <f t="shared" si="6"/>
        <v>0</v>
      </c>
      <c r="O25" s="999">
        <v>0</v>
      </c>
      <c r="P25" s="999">
        <v>0</v>
      </c>
      <c r="Q25" s="999">
        <f t="shared" si="7"/>
        <v>0</v>
      </c>
      <c r="R25" s="999">
        <v>0</v>
      </c>
      <c r="S25" s="999"/>
      <c r="T25" s="999">
        <f t="shared" si="8"/>
        <v>15</v>
      </c>
      <c r="U25" s="999">
        <v>15</v>
      </c>
      <c r="V25" s="999">
        <v>0</v>
      </c>
      <c r="W25" s="999">
        <f t="shared" si="9"/>
        <v>19</v>
      </c>
      <c r="X25" s="999">
        <v>10</v>
      </c>
      <c r="Y25" s="999">
        <v>9</v>
      </c>
      <c r="Z25" s="829" t="s">
        <v>853</v>
      </c>
      <c r="AA25" s="828" t="s">
        <v>854</v>
      </c>
      <c r="AB25" s="1028">
        <f t="shared" si="10"/>
        <v>1</v>
      </c>
      <c r="AC25" s="999">
        <v>1</v>
      </c>
      <c r="AD25" s="999">
        <v>0</v>
      </c>
      <c r="AE25" s="999">
        <f t="shared" si="11"/>
        <v>3</v>
      </c>
      <c r="AF25" s="999">
        <v>1</v>
      </c>
      <c r="AG25" s="999">
        <v>2</v>
      </c>
      <c r="AH25" s="999">
        <v>0</v>
      </c>
      <c r="AI25" s="999">
        <v>0</v>
      </c>
      <c r="AJ25" s="999">
        <v>0</v>
      </c>
      <c r="AK25" s="999">
        <f t="shared" si="13"/>
        <v>0</v>
      </c>
      <c r="AL25" s="999">
        <v>0</v>
      </c>
      <c r="AM25" s="999">
        <v>0</v>
      </c>
      <c r="AN25" s="999">
        <f t="shared" si="14"/>
        <v>0</v>
      </c>
      <c r="AO25" s="999">
        <v>0</v>
      </c>
      <c r="AP25" s="999">
        <v>0</v>
      </c>
      <c r="AQ25" s="999">
        <f t="shared" si="15"/>
        <v>8</v>
      </c>
      <c r="AR25" s="999">
        <v>5</v>
      </c>
      <c r="AS25" s="999">
        <v>3</v>
      </c>
      <c r="AT25" s="999">
        <f t="shared" si="16"/>
        <v>6</v>
      </c>
      <c r="AU25" s="999">
        <v>3</v>
      </c>
      <c r="AV25" s="999">
        <v>3</v>
      </c>
      <c r="AW25" s="999">
        <f t="shared" si="17"/>
        <v>86</v>
      </c>
      <c r="AX25" s="999">
        <v>82</v>
      </c>
      <c r="AY25" s="999">
        <v>4</v>
      </c>
      <c r="AZ25" s="829" t="s">
        <v>855</v>
      </c>
    </row>
    <row r="26" spans="1:52" s="803" customFormat="1" ht="27.75" customHeight="1">
      <c r="A26" s="1232" t="s">
        <v>856</v>
      </c>
      <c r="B26" s="1232"/>
      <c r="C26" s="1232"/>
      <c r="D26" s="1232"/>
      <c r="E26" s="1232"/>
      <c r="F26" s="1232"/>
      <c r="G26" s="1232"/>
      <c r="H26" s="1232"/>
      <c r="I26" s="1232"/>
      <c r="J26" s="1232"/>
      <c r="K26" s="1232"/>
      <c r="L26" s="1232"/>
      <c r="M26" s="1232"/>
      <c r="N26" s="1232" t="s">
        <v>857</v>
      </c>
      <c r="O26" s="1232"/>
      <c r="P26" s="1232"/>
      <c r="Q26" s="1232"/>
      <c r="R26" s="1232"/>
      <c r="S26" s="1232"/>
      <c r="T26" s="1232"/>
      <c r="U26" s="1232"/>
      <c r="V26" s="1232"/>
      <c r="W26" s="1232"/>
      <c r="X26" s="1232"/>
      <c r="Y26" s="1232"/>
      <c r="Z26" s="1232"/>
      <c r="AA26" s="1232" t="s">
        <v>858</v>
      </c>
      <c r="AB26" s="1226"/>
      <c r="AC26" s="1226"/>
      <c r="AD26" s="1226"/>
      <c r="AE26" s="1226"/>
      <c r="AF26" s="1226"/>
      <c r="AG26" s="1226"/>
      <c r="AH26" s="1226"/>
      <c r="AI26" s="1226"/>
      <c r="AJ26" s="1226"/>
      <c r="AK26" s="1226"/>
      <c r="AL26" s="1226"/>
      <c r="AM26" s="1226"/>
      <c r="AN26" s="1232" t="s">
        <v>859</v>
      </c>
      <c r="AO26" s="1232"/>
      <c r="AP26" s="1232"/>
      <c r="AQ26" s="1232"/>
      <c r="AR26" s="1232"/>
      <c r="AS26" s="1232"/>
      <c r="AT26" s="1232"/>
      <c r="AU26" s="1232"/>
      <c r="AV26" s="1232"/>
      <c r="AW26" s="1232"/>
      <c r="AX26" s="1232"/>
      <c r="AY26" s="1232"/>
      <c r="AZ26" s="1232"/>
    </row>
    <row r="27" spans="1:52" s="803" customFormat="1" ht="13.5">
      <c r="A27" s="803" t="s">
        <v>860</v>
      </c>
      <c r="B27" s="830"/>
      <c r="C27" s="830"/>
      <c r="D27" s="830"/>
      <c r="E27" s="830"/>
      <c r="F27" s="830"/>
      <c r="G27" s="831"/>
      <c r="H27" s="830"/>
      <c r="I27" s="830"/>
      <c r="J27" s="830"/>
      <c r="K27" s="830"/>
      <c r="L27" s="830"/>
      <c r="M27" s="831"/>
      <c r="N27" s="1226" t="s">
        <v>861</v>
      </c>
      <c r="O27" s="1226"/>
      <c r="P27" s="1226"/>
      <c r="Q27" s="1226"/>
      <c r="R27" s="1226"/>
      <c r="S27" s="1226"/>
      <c r="T27" s="1226"/>
      <c r="U27" s="1226"/>
      <c r="V27" s="1226"/>
      <c r="W27" s="1226"/>
      <c r="X27" s="1226"/>
      <c r="Y27" s="1226"/>
      <c r="Z27" s="1226"/>
      <c r="AA27" s="803" t="s">
        <v>862</v>
      </c>
      <c r="AB27" s="830"/>
      <c r="AC27" s="830"/>
      <c r="AD27" s="831"/>
      <c r="AE27" s="830"/>
      <c r="AF27" s="830"/>
      <c r="AG27" s="830"/>
      <c r="AH27" s="830"/>
      <c r="AI27" s="830"/>
      <c r="AJ27" s="831"/>
      <c r="AK27" s="830"/>
      <c r="AL27" s="830"/>
      <c r="AM27" s="831"/>
      <c r="AN27" s="1227" t="s">
        <v>863</v>
      </c>
      <c r="AO27" s="1227"/>
      <c r="AP27" s="1227"/>
      <c r="AQ27" s="1227"/>
      <c r="AR27" s="1227"/>
      <c r="AS27" s="1227"/>
      <c r="AT27" s="1227"/>
      <c r="AU27" s="1227"/>
      <c r="AV27" s="1227"/>
      <c r="AW27" s="1227"/>
      <c r="AX27" s="1227"/>
      <c r="AY27" s="1227"/>
      <c r="AZ27" s="1227"/>
    </row>
    <row r="28" spans="1:52" s="832" customFormat="1" ht="6.75" customHeight="1">
      <c r="G28" s="833"/>
      <c r="M28" s="833"/>
      <c r="P28" s="833"/>
      <c r="S28" s="833"/>
      <c r="U28" s="834"/>
      <c r="V28" s="834"/>
      <c r="W28" s="834"/>
      <c r="X28" s="834"/>
      <c r="Y28" s="835"/>
      <c r="Z28" s="834"/>
      <c r="AD28" s="833"/>
      <c r="AJ28" s="833"/>
      <c r="AM28" s="833"/>
      <c r="AN28" s="1227"/>
      <c r="AO28" s="1227"/>
      <c r="AP28" s="1227"/>
      <c r="AQ28" s="1227"/>
      <c r="AR28" s="1227"/>
      <c r="AS28" s="1227"/>
      <c r="AT28" s="1227"/>
      <c r="AU28" s="1227"/>
      <c r="AV28" s="1227"/>
      <c r="AW28" s="1227"/>
      <c r="AX28" s="1227"/>
      <c r="AY28" s="1227"/>
      <c r="AZ28" s="1227"/>
    </row>
    <row r="29" spans="1:52" s="832" customFormat="1" ht="3" customHeight="1">
      <c r="G29" s="833"/>
      <c r="M29" s="833"/>
      <c r="P29" s="833"/>
      <c r="S29" s="833"/>
      <c r="Y29" s="833"/>
      <c r="AD29" s="833"/>
      <c r="AJ29" s="833"/>
      <c r="AM29" s="833"/>
      <c r="AP29" s="833"/>
      <c r="AS29" s="833"/>
      <c r="AV29" s="833"/>
      <c r="AY29" s="833"/>
    </row>
    <row r="30" spans="1:52" s="836" customFormat="1" ht="3" customHeight="1">
      <c r="G30" s="837"/>
      <c r="M30" s="837"/>
      <c r="P30" s="837"/>
      <c r="S30" s="837"/>
      <c r="Y30" s="837"/>
      <c r="Z30" s="800"/>
      <c r="AD30" s="837"/>
      <c r="AJ30" s="837"/>
      <c r="AM30" s="837"/>
      <c r="AP30" s="837"/>
      <c r="AS30" s="837"/>
      <c r="AV30" s="837"/>
      <c r="AY30" s="837"/>
      <c r="AZ30" s="800"/>
    </row>
    <row r="31" spans="1:52" s="836" customFormat="1" ht="12">
      <c r="B31" s="838"/>
      <c r="C31" s="838"/>
      <c r="D31" s="838"/>
      <c r="E31" s="838"/>
      <c r="F31" s="838"/>
      <c r="G31" s="837"/>
      <c r="H31" s="838"/>
      <c r="I31" s="838"/>
      <c r="J31" s="838"/>
      <c r="K31" s="838"/>
      <c r="L31" s="838"/>
      <c r="M31" s="837"/>
      <c r="N31" s="838"/>
      <c r="O31" s="838"/>
      <c r="P31" s="837"/>
      <c r="Q31" s="838"/>
      <c r="R31" s="838"/>
      <c r="S31" s="837"/>
      <c r="T31" s="838"/>
      <c r="U31" s="838"/>
      <c r="V31" s="838"/>
      <c r="W31" s="838"/>
      <c r="X31" s="838"/>
      <c r="Y31" s="837"/>
      <c r="Z31" s="800"/>
      <c r="AB31" s="838"/>
      <c r="AC31" s="838"/>
      <c r="AD31" s="837"/>
      <c r="AE31" s="838"/>
      <c r="AF31" s="838"/>
      <c r="AG31" s="838"/>
      <c r="AH31" s="838"/>
      <c r="AI31" s="838"/>
      <c r="AJ31" s="837"/>
      <c r="AK31" s="838"/>
      <c r="AL31" s="838"/>
      <c r="AM31" s="837"/>
      <c r="AN31" s="838"/>
      <c r="AO31" s="838"/>
      <c r="AP31" s="837"/>
      <c r="AQ31" s="838"/>
      <c r="AR31" s="838"/>
      <c r="AS31" s="837"/>
      <c r="AT31" s="838"/>
      <c r="AU31" s="838"/>
      <c r="AV31" s="837"/>
      <c r="AW31" s="838"/>
      <c r="AX31" s="838"/>
      <c r="AY31" s="837"/>
      <c r="AZ31" s="800"/>
    </row>
    <row r="32" spans="1:52" s="836" customFormat="1" ht="12">
      <c r="B32" s="838"/>
      <c r="C32" s="838"/>
      <c r="D32" s="838"/>
      <c r="E32" s="838"/>
      <c r="F32" s="838"/>
      <c r="G32" s="837"/>
      <c r="H32" s="838"/>
      <c r="I32" s="838"/>
      <c r="J32" s="838"/>
      <c r="K32" s="838"/>
      <c r="L32" s="838"/>
      <c r="M32" s="837"/>
      <c r="N32" s="838"/>
      <c r="O32" s="838"/>
      <c r="P32" s="837"/>
      <c r="Q32" s="838"/>
      <c r="R32" s="838"/>
      <c r="S32" s="837"/>
      <c r="T32" s="838"/>
      <c r="U32" s="838"/>
      <c r="V32" s="838"/>
      <c r="W32" s="838"/>
      <c r="X32" s="838"/>
      <c r="Y32" s="837"/>
      <c r="Z32" s="800"/>
      <c r="AB32" s="838"/>
      <c r="AC32" s="838"/>
      <c r="AD32" s="837"/>
      <c r="AE32" s="838"/>
      <c r="AF32" s="838"/>
      <c r="AG32" s="838"/>
      <c r="AH32" s="838"/>
      <c r="AI32" s="838"/>
      <c r="AJ32" s="837"/>
      <c r="AK32" s="838"/>
      <c r="AL32" s="838"/>
      <c r="AM32" s="837"/>
      <c r="AN32" s="838"/>
      <c r="AO32" s="838"/>
      <c r="AP32" s="837"/>
      <c r="AQ32" s="838"/>
      <c r="AR32" s="838"/>
      <c r="AS32" s="837"/>
      <c r="AT32" s="838"/>
      <c r="AU32" s="838"/>
      <c r="AV32" s="837"/>
      <c r="AW32" s="838"/>
      <c r="AX32" s="838"/>
      <c r="AY32" s="837"/>
      <c r="AZ32" s="800"/>
    </row>
    <row r="33" spans="2:52" s="836" customFormat="1" ht="12">
      <c r="B33" s="838"/>
      <c r="C33" s="838"/>
      <c r="D33" s="838"/>
      <c r="E33" s="838"/>
      <c r="F33" s="838"/>
      <c r="G33" s="837"/>
      <c r="H33" s="838"/>
      <c r="I33" s="838"/>
      <c r="J33" s="838"/>
      <c r="K33" s="838"/>
      <c r="L33" s="838"/>
      <c r="M33" s="837"/>
      <c r="N33" s="838"/>
      <c r="O33" s="838"/>
      <c r="P33" s="837"/>
      <c r="Q33" s="838"/>
      <c r="R33" s="838"/>
      <c r="S33" s="837"/>
      <c r="T33" s="838"/>
      <c r="U33" s="838"/>
      <c r="V33" s="838"/>
      <c r="W33" s="838"/>
      <c r="X33" s="838"/>
      <c r="Y33" s="837"/>
      <c r="Z33" s="800"/>
      <c r="AB33" s="838"/>
      <c r="AC33" s="838"/>
      <c r="AD33" s="837"/>
      <c r="AE33" s="838"/>
      <c r="AF33" s="838"/>
      <c r="AG33" s="838"/>
      <c r="AH33" s="838"/>
      <c r="AI33" s="838"/>
      <c r="AJ33" s="837"/>
      <c r="AK33" s="838"/>
      <c r="AL33" s="838"/>
      <c r="AM33" s="837"/>
      <c r="AN33" s="838"/>
      <c r="AO33" s="838"/>
      <c r="AP33" s="837"/>
      <c r="AQ33" s="838"/>
      <c r="AR33" s="838"/>
      <c r="AS33" s="837"/>
      <c r="AT33" s="838"/>
      <c r="AU33" s="838"/>
      <c r="AV33" s="837"/>
      <c r="AW33" s="838"/>
      <c r="AX33" s="838"/>
      <c r="AY33" s="837"/>
      <c r="AZ33" s="800"/>
    </row>
    <row r="34" spans="2:52" s="836" customFormat="1" ht="12">
      <c r="B34" s="838"/>
      <c r="C34" s="838"/>
      <c r="D34" s="838"/>
      <c r="E34" s="838"/>
      <c r="F34" s="838"/>
      <c r="G34" s="837"/>
      <c r="H34" s="838"/>
      <c r="I34" s="838"/>
      <c r="J34" s="838"/>
      <c r="K34" s="838"/>
      <c r="L34" s="838"/>
      <c r="M34" s="837"/>
      <c r="N34" s="838"/>
      <c r="O34" s="838"/>
      <c r="P34" s="837"/>
      <c r="Q34" s="838"/>
      <c r="R34" s="838"/>
      <c r="S34" s="837"/>
      <c r="T34" s="838"/>
      <c r="U34" s="838"/>
      <c r="V34" s="838"/>
      <c r="W34" s="838"/>
      <c r="X34" s="838"/>
      <c r="Y34" s="837"/>
      <c r="Z34" s="800"/>
      <c r="AB34" s="838"/>
      <c r="AC34" s="838"/>
      <c r="AD34" s="837"/>
      <c r="AE34" s="838"/>
      <c r="AF34" s="838"/>
      <c r="AG34" s="838"/>
      <c r="AH34" s="838"/>
      <c r="AI34" s="838"/>
      <c r="AJ34" s="837"/>
      <c r="AK34" s="838"/>
      <c r="AL34" s="838"/>
      <c r="AM34" s="837"/>
      <c r="AN34" s="838"/>
      <c r="AO34" s="838"/>
      <c r="AP34" s="837"/>
      <c r="AQ34" s="838"/>
      <c r="AR34" s="838"/>
      <c r="AS34" s="837"/>
      <c r="AT34" s="838"/>
      <c r="AU34" s="838"/>
      <c r="AV34" s="837"/>
      <c r="AW34" s="838"/>
      <c r="AX34" s="838"/>
      <c r="AY34" s="837"/>
      <c r="AZ34" s="800"/>
    </row>
    <row r="35" spans="2:52" s="800" customFormat="1" ht="12.6" customHeight="1">
      <c r="B35" s="801"/>
      <c r="C35" s="801"/>
      <c r="D35" s="801"/>
      <c r="E35" s="801"/>
      <c r="F35" s="801"/>
      <c r="G35" s="839"/>
      <c r="H35" s="801"/>
      <c r="I35" s="801"/>
      <c r="J35" s="801"/>
      <c r="K35" s="801"/>
      <c r="L35" s="801"/>
      <c r="M35" s="839"/>
      <c r="N35" s="801"/>
      <c r="O35" s="801"/>
      <c r="P35" s="839"/>
      <c r="Q35" s="801"/>
      <c r="R35" s="801"/>
      <c r="S35" s="839"/>
      <c r="T35" s="801"/>
      <c r="U35" s="801"/>
      <c r="V35" s="801"/>
      <c r="W35" s="801"/>
      <c r="X35" s="801"/>
      <c r="Y35" s="839"/>
      <c r="AB35" s="801"/>
      <c r="AC35" s="801"/>
      <c r="AD35" s="839"/>
      <c r="AE35" s="801"/>
      <c r="AF35" s="801"/>
      <c r="AG35" s="801"/>
      <c r="AH35" s="801"/>
      <c r="AI35" s="801"/>
      <c r="AJ35" s="839"/>
      <c r="AK35" s="801"/>
      <c r="AL35" s="801"/>
      <c r="AM35" s="839"/>
      <c r="AN35" s="801"/>
      <c r="AO35" s="801"/>
      <c r="AP35" s="839"/>
      <c r="AQ35" s="801"/>
      <c r="AR35" s="801"/>
      <c r="AS35" s="839"/>
      <c r="AT35" s="801"/>
      <c r="AU35" s="801"/>
      <c r="AV35" s="839"/>
      <c r="AW35" s="801"/>
      <c r="AX35" s="801"/>
      <c r="AY35" s="839"/>
    </row>
    <row r="36" spans="2:52" s="800" customFormat="1" ht="12.6" customHeight="1">
      <c r="B36" s="801"/>
      <c r="C36" s="801"/>
      <c r="D36" s="801"/>
      <c r="E36" s="801"/>
      <c r="F36" s="801"/>
      <c r="G36" s="839"/>
      <c r="H36" s="801"/>
      <c r="I36" s="801"/>
      <c r="J36" s="801"/>
      <c r="K36" s="801"/>
      <c r="L36" s="801"/>
      <c r="M36" s="839"/>
      <c r="N36" s="801"/>
      <c r="O36" s="801"/>
      <c r="P36" s="839"/>
      <c r="Q36" s="801"/>
      <c r="R36" s="801"/>
      <c r="S36" s="839"/>
      <c r="T36" s="801"/>
      <c r="U36" s="801"/>
      <c r="V36" s="801"/>
      <c r="W36" s="801"/>
      <c r="X36" s="801"/>
      <c r="Y36" s="839"/>
      <c r="AB36" s="801"/>
      <c r="AC36" s="801"/>
      <c r="AD36" s="839"/>
      <c r="AE36" s="801"/>
      <c r="AF36" s="801"/>
      <c r="AG36" s="801"/>
      <c r="AH36" s="801"/>
      <c r="AI36" s="801"/>
      <c r="AJ36" s="839"/>
      <c r="AK36" s="801"/>
      <c r="AL36" s="801"/>
      <c r="AM36" s="839"/>
      <c r="AN36" s="801"/>
      <c r="AO36" s="801"/>
      <c r="AP36" s="839"/>
      <c r="AQ36" s="801"/>
      <c r="AR36" s="801"/>
      <c r="AS36" s="839"/>
      <c r="AT36" s="801"/>
      <c r="AU36" s="801"/>
      <c r="AV36" s="839"/>
      <c r="AW36" s="801"/>
      <c r="AX36" s="801"/>
      <c r="AY36" s="839"/>
    </row>
    <row r="37" spans="2:52" ht="15" customHeight="1">
      <c r="G37" s="839"/>
      <c r="M37" s="839"/>
      <c r="P37" s="839"/>
      <c r="S37" s="839"/>
      <c r="Y37" s="839"/>
      <c r="AD37" s="839"/>
      <c r="AJ37" s="839"/>
      <c r="AM37" s="839"/>
      <c r="AP37" s="839"/>
      <c r="AS37" s="839"/>
      <c r="AV37" s="839"/>
      <c r="AY37" s="839"/>
    </row>
    <row r="38" spans="2:52" ht="12.6" customHeight="1">
      <c r="G38" s="839"/>
      <c r="M38" s="839"/>
      <c r="P38" s="839"/>
      <c r="S38" s="839"/>
      <c r="Y38" s="839"/>
      <c r="AD38" s="839"/>
      <c r="AJ38" s="839"/>
      <c r="AM38" s="839"/>
      <c r="AP38" s="839"/>
      <c r="AS38" s="839"/>
      <c r="AV38" s="839"/>
      <c r="AY38" s="839"/>
    </row>
    <row r="39" spans="2:52" ht="12.6" customHeight="1">
      <c r="G39" s="839"/>
      <c r="M39" s="839"/>
      <c r="P39" s="839"/>
      <c r="S39" s="839"/>
      <c r="Y39" s="839"/>
      <c r="AD39" s="839"/>
      <c r="AJ39" s="839"/>
      <c r="AM39" s="839"/>
      <c r="AP39" s="839"/>
      <c r="AS39" s="839"/>
      <c r="AV39" s="839"/>
      <c r="AY39" s="839"/>
    </row>
    <row r="40" spans="2:52" ht="12.6" customHeight="1">
      <c r="G40" s="839"/>
      <c r="M40" s="839"/>
      <c r="P40" s="839"/>
      <c r="S40" s="839"/>
      <c r="Y40" s="839"/>
      <c r="AD40" s="839"/>
      <c r="AJ40" s="839"/>
      <c r="AM40" s="839"/>
      <c r="AP40" s="839"/>
      <c r="AS40" s="839"/>
      <c r="AV40" s="839"/>
      <c r="AY40" s="839"/>
    </row>
    <row r="41" spans="2:52" ht="5.25" customHeight="1">
      <c r="G41" s="840"/>
      <c r="M41" s="840"/>
      <c r="P41" s="840"/>
      <c r="S41" s="840"/>
      <c r="Y41" s="840"/>
      <c r="AD41" s="840"/>
      <c r="AJ41" s="840"/>
      <c r="AM41" s="840"/>
      <c r="AP41" s="840"/>
      <c r="AS41" s="840"/>
      <c r="AV41" s="840"/>
      <c r="AY41" s="840"/>
    </row>
    <row r="42" spans="2:52" ht="12.95" customHeight="1"/>
    <row r="43" spans="2:52" ht="12.95" customHeight="1"/>
    <row r="44" spans="2:52" ht="12.95" customHeight="1"/>
    <row r="45" spans="2:52" ht="9.75" customHeight="1"/>
  </sheetData>
  <mergeCells count="31">
    <mergeCell ref="A5:A7"/>
    <mergeCell ref="B5:D5"/>
    <mergeCell ref="E5:G5"/>
    <mergeCell ref="H5:J5"/>
    <mergeCell ref="K5:M5"/>
    <mergeCell ref="A2:M2"/>
    <mergeCell ref="N2:Z2"/>
    <mergeCell ref="AA2:AM2"/>
    <mergeCell ref="AN2:AZ2"/>
    <mergeCell ref="A3:AZ3"/>
    <mergeCell ref="A26:M26"/>
    <mergeCell ref="N26:Z26"/>
    <mergeCell ref="AA26:AM26"/>
    <mergeCell ref="AN26:AZ26"/>
    <mergeCell ref="AB5:AD5"/>
    <mergeCell ref="AE5:AG5"/>
    <mergeCell ref="AH5:AJ5"/>
    <mergeCell ref="AK5:AM5"/>
    <mergeCell ref="AN5:AP5"/>
    <mergeCell ref="AQ5:AS5"/>
    <mergeCell ref="N5:P5"/>
    <mergeCell ref="Q5:S5"/>
    <mergeCell ref="T5:V5"/>
    <mergeCell ref="W5:Y5"/>
    <mergeCell ref="Z5:Z7"/>
    <mergeCell ref="AA5:AA7"/>
    <mergeCell ref="N27:Z27"/>
    <mergeCell ref="AN27:AZ28"/>
    <mergeCell ref="AT5:AV5"/>
    <mergeCell ref="AW5:AY5"/>
    <mergeCell ref="AZ5:AZ7"/>
  </mergeCells>
  <phoneticPr fontId="5" type="noConversion"/>
  <printOptions horizontalCentered="1" gridLinesSet="0"/>
  <pageMargins left="0.47244094488188981" right="0.39370078740157483" top="0.39370078740157483" bottom="0.39370078740157483" header="0" footer="0"/>
  <pageSetup paperSize="9" scale="65" fitToWidth="2" orientation="landscape" r:id="rId1"/>
  <headerFooter alignWithMargins="0"/>
  <colBreaks count="1" manualBreakCount="1">
    <brk id="26" max="27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2"/>
  <sheetViews>
    <sheetView showGridLines="0" view="pageBreakPreview" zoomScaleNormal="100" workbookViewId="0">
      <selection activeCell="E28" sqref="E28"/>
    </sheetView>
  </sheetViews>
  <sheetFormatPr defaultRowHeight="15.75"/>
  <cols>
    <col min="1" max="1" width="11.875" style="642" customWidth="1"/>
    <col min="2" max="2" width="16" style="642" customWidth="1"/>
    <col min="3" max="3" width="20.5" style="642" customWidth="1"/>
    <col min="4" max="4" width="14.5" style="642" customWidth="1"/>
    <col min="5" max="5" width="20.75" style="642" customWidth="1"/>
    <col min="6" max="6" width="23.875" style="642" bestFit="1" customWidth="1"/>
    <col min="7" max="16384" width="9" style="642"/>
  </cols>
  <sheetData>
    <row r="1" spans="1:6" s="614" customFormat="1" ht="11.25">
      <c r="A1" s="65"/>
      <c r="B1" s="613"/>
      <c r="C1" s="613"/>
      <c r="D1" s="613"/>
      <c r="E1" s="68"/>
    </row>
    <row r="2" spans="1:6" s="78" customFormat="1" ht="12">
      <c r="B2" s="174"/>
      <c r="C2" s="174"/>
      <c r="D2" s="174"/>
      <c r="E2" s="174"/>
    </row>
    <row r="3" spans="1:6" s="615" customFormat="1" ht="30.75" customHeight="1">
      <c r="A3" s="1046" t="s">
        <v>354</v>
      </c>
      <c r="B3" s="1046"/>
      <c r="C3" s="1046"/>
      <c r="D3" s="1046"/>
      <c r="E3" s="1046"/>
    </row>
    <row r="4" spans="1:6" s="77" customFormat="1" ht="12.75" customHeight="1">
      <c r="A4" s="616"/>
      <c r="B4" s="616"/>
      <c r="C4" s="616"/>
      <c r="D4" s="616"/>
      <c r="E4" s="616"/>
    </row>
    <row r="5" spans="1:6" s="617" customFormat="1" ht="17.25" customHeight="1" thickBot="1">
      <c r="A5" s="617" t="s">
        <v>355</v>
      </c>
      <c r="E5" s="618"/>
      <c r="F5" s="618" t="s">
        <v>356</v>
      </c>
    </row>
    <row r="6" spans="1:6" s="620" customFormat="1" ht="30" customHeight="1">
      <c r="A6" s="1240" t="s">
        <v>357</v>
      </c>
      <c r="B6" s="619" t="s">
        <v>358</v>
      </c>
      <c r="C6" s="619" t="s">
        <v>359</v>
      </c>
      <c r="D6" s="619" t="s">
        <v>360</v>
      </c>
      <c r="E6" s="619" t="s">
        <v>361</v>
      </c>
      <c r="F6" s="1242" t="s">
        <v>362</v>
      </c>
    </row>
    <row r="7" spans="1:6" s="620" customFormat="1" ht="46.5" customHeight="1">
      <c r="A7" s="1241"/>
      <c r="B7" s="621" t="s">
        <v>363</v>
      </c>
      <c r="C7" s="621" t="s">
        <v>364</v>
      </c>
      <c r="D7" s="621" t="s">
        <v>365</v>
      </c>
      <c r="E7" s="621" t="s">
        <v>366</v>
      </c>
      <c r="F7" s="1243"/>
    </row>
    <row r="8" spans="1:6" s="617" customFormat="1" ht="25.5" customHeight="1">
      <c r="A8" s="622">
        <v>2012</v>
      </c>
      <c r="B8" s="623">
        <v>432</v>
      </c>
      <c r="C8" s="624">
        <v>48</v>
      </c>
      <c r="D8" s="624">
        <v>383</v>
      </c>
      <c r="E8" s="625">
        <v>5</v>
      </c>
      <c r="F8" s="626">
        <v>2012</v>
      </c>
    </row>
    <row r="9" spans="1:6" s="617" customFormat="1" ht="25.5" customHeight="1">
      <c r="A9" s="622">
        <v>2013</v>
      </c>
      <c r="B9" s="623">
        <v>402</v>
      </c>
      <c r="C9" s="624">
        <v>41</v>
      </c>
      <c r="D9" s="624">
        <v>367</v>
      </c>
      <c r="E9" s="625">
        <v>3</v>
      </c>
      <c r="F9" s="626">
        <v>2013</v>
      </c>
    </row>
    <row r="10" spans="1:6" s="617" customFormat="1" ht="25.5" customHeight="1">
      <c r="A10" s="622">
        <v>2014</v>
      </c>
      <c r="B10" s="623">
        <v>409</v>
      </c>
      <c r="C10" s="624">
        <v>30</v>
      </c>
      <c r="D10" s="624">
        <v>382</v>
      </c>
      <c r="E10" s="627">
        <v>3</v>
      </c>
      <c r="F10" s="626">
        <v>2014</v>
      </c>
    </row>
    <row r="11" spans="1:6" s="617" customFormat="1" ht="25.5" customHeight="1">
      <c r="A11" s="622">
        <v>2015</v>
      </c>
      <c r="B11" s="623">
        <v>454</v>
      </c>
      <c r="C11" s="624">
        <v>26</v>
      </c>
      <c r="D11" s="624">
        <v>383</v>
      </c>
      <c r="E11" s="627">
        <v>4</v>
      </c>
      <c r="F11" s="626">
        <v>2015</v>
      </c>
    </row>
    <row r="12" spans="1:6" s="617" customFormat="1" ht="25.5" customHeight="1">
      <c r="A12" s="622">
        <v>2016</v>
      </c>
      <c r="B12" s="623">
        <v>522</v>
      </c>
      <c r="C12" s="624">
        <v>38</v>
      </c>
      <c r="D12" s="624">
        <v>478</v>
      </c>
      <c r="E12" s="627">
        <v>5</v>
      </c>
      <c r="F12" s="626">
        <v>2016</v>
      </c>
    </row>
    <row r="13" spans="1:6" s="617" customFormat="1" ht="25.5" customHeight="1" thickBot="1">
      <c r="A13" s="628">
        <v>2017</v>
      </c>
      <c r="B13" s="629">
        <v>494</v>
      </c>
      <c r="C13" s="630">
        <v>25</v>
      </c>
      <c r="D13" s="630">
        <v>427</v>
      </c>
      <c r="E13" s="631">
        <v>7</v>
      </c>
      <c r="F13" s="632">
        <v>2017</v>
      </c>
    </row>
    <row r="14" spans="1:6" s="637" customFormat="1" ht="18" customHeight="1">
      <c r="A14" s="633" t="s">
        <v>367</v>
      </c>
      <c r="B14" s="634"/>
      <c r="C14" s="634"/>
      <c r="D14" s="635"/>
      <c r="E14" s="636"/>
      <c r="F14" s="636"/>
    </row>
    <row r="15" spans="1:6" s="639" customFormat="1" ht="18.75" customHeight="1">
      <c r="A15" s="633" t="s">
        <v>368</v>
      </c>
      <c r="B15" s="638"/>
      <c r="C15" s="638"/>
      <c r="D15" s="638"/>
      <c r="E15" s="638"/>
      <c r="F15" s="638"/>
    </row>
    <row r="16" spans="1:6" s="78" customFormat="1" ht="13.5" customHeight="1">
      <c r="A16" s="169"/>
      <c r="B16" s="640"/>
      <c r="C16" s="640"/>
      <c r="E16" s="174"/>
    </row>
    <row r="17" s="641" customFormat="1" ht="8.25"/>
    <row r="18" s="641" customFormat="1" ht="8.25"/>
    <row r="19" s="641" customFormat="1" ht="8.25"/>
    <row r="20" s="641" customFormat="1" ht="8.25"/>
    <row r="21" ht="12.95" customHeight="1"/>
    <row r="22" ht="9.75" customHeight="1"/>
  </sheetData>
  <mergeCells count="3">
    <mergeCell ref="A3:E3"/>
    <mergeCell ref="A6:A7"/>
    <mergeCell ref="F6:F7"/>
  </mergeCells>
  <phoneticPr fontId="5" type="noConversion"/>
  <pageMargins left="0.75" right="0.75" top="1" bottom="1" header="0.5" footer="0.5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showGridLines="0" view="pageBreakPreview" zoomScale="90" zoomScaleNormal="100" zoomScaleSheetLayoutView="90" workbookViewId="0">
      <selection activeCell="I33" sqref="I33"/>
    </sheetView>
  </sheetViews>
  <sheetFormatPr defaultRowHeight="14.25"/>
  <sheetData>
    <row r="1" spans="1:32">
      <c r="A1" s="643"/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5"/>
      <c r="Z1" s="644"/>
      <c r="AA1" s="644"/>
      <c r="AB1" s="644"/>
      <c r="AC1" s="644"/>
      <c r="AD1" s="644"/>
      <c r="AE1" s="644"/>
      <c r="AF1" s="645" t="s">
        <v>369</v>
      </c>
    </row>
    <row r="2" spans="1:32">
      <c r="A2" s="646"/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8"/>
    </row>
    <row r="3" spans="1:32" ht="22.5">
      <c r="A3" s="1250" t="s">
        <v>370</v>
      </c>
      <c r="B3" s="1250"/>
      <c r="C3" s="1250"/>
      <c r="D3" s="1250"/>
      <c r="E3" s="1250"/>
      <c r="F3" s="1250"/>
      <c r="G3" s="1250"/>
      <c r="H3" s="1250"/>
      <c r="I3" s="1250"/>
      <c r="J3" s="1250"/>
      <c r="K3" s="1250"/>
      <c r="L3" s="1250"/>
      <c r="M3" s="1250"/>
      <c r="N3" s="1250"/>
      <c r="O3" s="1250"/>
      <c r="P3" s="1250"/>
      <c r="Q3" s="1251" t="s">
        <v>371</v>
      </c>
      <c r="R3" s="1251"/>
      <c r="S3" s="1251"/>
      <c r="T3" s="1251"/>
      <c r="U3" s="1251"/>
      <c r="V3" s="1251"/>
      <c r="W3" s="1251"/>
      <c r="X3" s="1251"/>
      <c r="Y3" s="1251"/>
      <c r="Z3" s="1251"/>
      <c r="AA3" s="1251"/>
      <c r="AB3" s="1251"/>
      <c r="AC3" s="1251"/>
      <c r="AD3" s="1251"/>
      <c r="AE3" s="1251"/>
      <c r="AF3" s="1251"/>
    </row>
    <row r="4" spans="1:32">
      <c r="A4" s="649"/>
      <c r="B4" s="649"/>
      <c r="C4" s="649"/>
      <c r="D4" s="649"/>
      <c r="E4" s="649"/>
      <c r="F4" s="649"/>
      <c r="G4" s="649"/>
      <c r="H4" s="649"/>
      <c r="I4" s="649"/>
      <c r="J4" s="649"/>
      <c r="K4" s="650"/>
      <c r="L4" s="650"/>
      <c r="M4" s="650"/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49"/>
      <c r="AA4" s="649"/>
      <c r="AB4" s="649"/>
      <c r="AC4" s="649"/>
      <c r="AD4" s="649"/>
      <c r="AE4" s="649"/>
      <c r="AF4" s="650"/>
    </row>
    <row r="5" spans="1:32" ht="15" thickBot="1">
      <c r="A5" s="11" t="s">
        <v>372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Z5" s="11"/>
      <c r="AA5" s="11"/>
      <c r="AB5" s="12"/>
      <c r="AC5" s="11"/>
      <c r="AD5" s="11"/>
      <c r="AE5" s="12"/>
      <c r="AF5" s="12" t="s">
        <v>373</v>
      </c>
    </row>
    <row r="6" spans="1:32" ht="40.5">
      <c r="A6" s="1244" t="s">
        <v>374</v>
      </c>
      <c r="B6" s="651" t="s">
        <v>42</v>
      </c>
      <c r="C6" s="652"/>
      <c r="D6" s="652"/>
      <c r="E6" s="651" t="s">
        <v>375</v>
      </c>
      <c r="F6" s="652"/>
      <c r="G6" s="653"/>
      <c r="H6" s="651" t="s">
        <v>376</v>
      </c>
      <c r="I6" s="652"/>
      <c r="J6" s="652"/>
      <c r="K6" s="654" t="s">
        <v>377</v>
      </c>
      <c r="L6" s="652"/>
      <c r="M6" s="652"/>
      <c r="N6" s="651" t="s">
        <v>378</v>
      </c>
      <c r="O6" s="652"/>
      <c r="P6" s="652"/>
      <c r="Q6" s="651" t="s">
        <v>379</v>
      </c>
      <c r="R6" s="652"/>
      <c r="S6" s="652"/>
      <c r="T6" s="651" t="s">
        <v>380</v>
      </c>
      <c r="U6" s="652"/>
      <c r="V6" s="652"/>
      <c r="W6" s="651" t="s">
        <v>381</v>
      </c>
      <c r="X6" s="652"/>
      <c r="Y6" s="652"/>
      <c r="Z6" s="651" t="s">
        <v>382</v>
      </c>
      <c r="AA6" s="652"/>
      <c r="AB6" s="652"/>
      <c r="AC6" s="651" t="s">
        <v>383</v>
      </c>
      <c r="AD6" s="652"/>
      <c r="AE6" s="652"/>
      <c r="AF6" s="1247" t="s">
        <v>76</v>
      </c>
    </row>
    <row r="7" spans="1:32" ht="27">
      <c r="A7" s="1245"/>
      <c r="B7" s="655" t="s">
        <v>45</v>
      </c>
      <c r="C7" s="655"/>
      <c r="D7" s="656"/>
      <c r="E7" s="657" t="s">
        <v>384</v>
      </c>
      <c r="F7" s="658"/>
      <c r="G7" s="658"/>
      <c r="H7" s="657" t="s">
        <v>385</v>
      </c>
      <c r="I7" s="658"/>
      <c r="J7" s="658"/>
      <c r="K7" s="1252" t="s">
        <v>386</v>
      </c>
      <c r="L7" s="1253"/>
      <c r="M7" s="1254"/>
      <c r="N7" s="659" t="s">
        <v>387</v>
      </c>
      <c r="O7" s="658"/>
      <c r="P7" s="658"/>
      <c r="Q7" s="660" t="s">
        <v>388</v>
      </c>
      <c r="R7" s="658"/>
      <c r="S7" s="658"/>
      <c r="T7" s="661" t="s">
        <v>389</v>
      </c>
      <c r="U7" s="658"/>
      <c r="V7" s="658"/>
      <c r="W7" s="659" t="s">
        <v>390</v>
      </c>
      <c r="X7" s="658"/>
      <c r="Y7" s="658"/>
      <c r="Z7" s="661" t="s">
        <v>391</v>
      </c>
      <c r="AA7" s="658"/>
      <c r="AB7" s="658"/>
      <c r="AC7" s="659" t="s">
        <v>392</v>
      </c>
      <c r="AD7" s="658"/>
      <c r="AE7" s="658"/>
      <c r="AF7" s="1248"/>
    </row>
    <row r="8" spans="1:32">
      <c r="A8" s="1245"/>
      <c r="B8" s="662" t="s">
        <v>42</v>
      </c>
      <c r="C8" s="663" t="s">
        <v>43</v>
      </c>
      <c r="D8" s="663" t="s">
        <v>44</v>
      </c>
      <c r="E8" s="663" t="s">
        <v>42</v>
      </c>
      <c r="F8" s="663" t="s">
        <v>43</v>
      </c>
      <c r="G8" s="663" t="s">
        <v>44</v>
      </c>
      <c r="H8" s="663" t="s">
        <v>42</v>
      </c>
      <c r="I8" s="664" t="s">
        <v>43</v>
      </c>
      <c r="J8" s="664" t="s">
        <v>44</v>
      </c>
      <c r="K8" s="663" t="s">
        <v>42</v>
      </c>
      <c r="L8" s="663" t="s">
        <v>43</v>
      </c>
      <c r="M8" s="664" t="s">
        <v>44</v>
      </c>
      <c r="N8" s="663" t="s">
        <v>42</v>
      </c>
      <c r="O8" s="663" t="s">
        <v>43</v>
      </c>
      <c r="P8" s="665" t="s">
        <v>44</v>
      </c>
      <c r="Q8" s="663" t="s">
        <v>42</v>
      </c>
      <c r="R8" s="663" t="s">
        <v>43</v>
      </c>
      <c r="S8" s="665" t="s">
        <v>44</v>
      </c>
      <c r="T8" s="663" t="s">
        <v>42</v>
      </c>
      <c r="U8" s="663" t="s">
        <v>43</v>
      </c>
      <c r="V8" s="663" t="s">
        <v>44</v>
      </c>
      <c r="W8" s="663" t="s">
        <v>42</v>
      </c>
      <c r="X8" s="663" t="s">
        <v>43</v>
      </c>
      <c r="Y8" s="663" t="s">
        <v>44</v>
      </c>
      <c r="Z8" s="662" t="s">
        <v>42</v>
      </c>
      <c r="AA8" s="663" t="s">
        <v>43</v>
      </c>
      <c r="AB8" s="663" t="s">
        <v>44</v>
      </c>
      <c r="AC8" s="663" t="s">
        <v>42</v>
      </c>
      <c r="AD8" s="663" t="s">
        <v>43</v>
      </c>
      <c r="AE8" s="663" t="s">
        <v>44</v>
      </c>
      <c r="AF8" s="1248"/>
    </row>
    <row r="9" spans="1:32">
      <c r="A9" s="1246"/>
      <c r="B9" s="666" t="s">
        <v>45</v>
      </c>
      <c r="C9" s="667" t="s">
        <v>2</v>
      </c>
      <c r="D9" s="667" t="s">
        <v>47</v>
      </c>
      <c r="E9" s="667" t="s">
        <v>45</v>
      </c>
      <c r="F9" s="667" t="s">
        <v>2</v>
      </c>
      <c r="G9" s="667" t="s">
        <v>3</v>
      </c>
      <c r="H9" s="667" t="s">
        <v>45</v>
      </c>
      <c r="I9" s="668" t="s">
        <v>2</v>
      </c>
      <c r="J9" s="668" t="s">
        <v>3</v>
      </c>
      <c r="K9" s="667" t="s">
        <v>45</v>
      </c>
      <c r="L9" s="667" t="s">
        <v>2</v>
      </c>
      <c r="M9" s="668" t="s">
        <v>3</v>
      </c>
      <c r="N9" s="667" t="s">
        <v>45</v>
      </c>
      <c r="O9" s="667" t="s">
        <v>2</v>
      </c>
      <c r="P9" s="669" t="s">
        <v>3</v>
      </c>
      <c r="Q9" s="667" t="s">
        <v>45</v>
      </c>
      <c r="R9" s="667" t="s">
        <v>2</v>
      </c>
      <c r="S9" s="669" t="s">
        <v>3</v>
      </c>
      <c r="T9" s="667" t="s">
        <v>45</v>
      </c>
      <c r="U9" s="667" t="s">
        <v>2</v>
      </c>
      <c r="V9" s="667" t="s">
        <v>3</v>
      </c>
      <c r="W9" s="667" t="s">
        <v>45</v>
      </c>
      <c r="X9" s="667" t="s">
        <v>2</v>
      </c>
      <c r="Y9" s="667" t="s">
        <v>3</v>
      </c>
      <c r="Z9" s="666" t="s">
        <v>45</v>
      </c>
      <c r="AA9" s="667" t="s">
        <v>2</v>
      </c>
      <c r="AB9" s="667" t="s">
        <v>3</v>
      </c>
      <c r="AC9" s="667" t="s">
        <v>45</v>
      </c>
      <c r="AD9" s="667" t="s">
        <v>2</v>
      </c>
      <c r="AE9" s="667" t="s">
        <v>3</v>
      </c>
      <c r="AF9" s="1249"/>
    </row>
    <row r="10" spans="1:32">
      <c r="A10" s="670">
        <v>2015</v>
      </c>
      <c r="B10" s="671">
        <v>915</v>
      </c>
      <c r="C10" s="671">
        <v>490</v>
      </c>
      <c r="D10" s="671">
        <v>425</v>
      </c>
      <c r="E10" s="671">
        <v>30</v>
      </c>
      <c r="F10" s="671">
        <v>12</v>
      </c>
      <c r="G10" s="671">
        <v>18</v>
      </c>
      <c r="H10" s="671">
        <v>252</v>
      </c>
      <c r="I10" s="671">
        <v>155</v>
      </c>
      <c r="J10" s="671">
        <v>97</v>
      </c>
      <c r="K10" s="671">
        <v>4</v>
      </c>
      <c r="L10" s="671">
        <v>2</v>
      </c>
      <c r="M10" s="671">
        <v>2</v>
      </c>
      <c r="N10" s="671">
        <v>45</v>
      </c>
      <c r="O10" s="671">
        <v>15</v>
      </c>
      <c r="P10" s="672">
        <v>30</v>
      </c>
      <c r="Q10" s="671">
        <v>17</v>
      </c>
      <c r="R10" s="671">
        <v>6</v>
      </c>
      <c r="S10" s="672">
        <v>11</v>
      </c>
      <c r="T10" s="671">
        <v>37</v>
      </c>
      <c r="U10" s="671">
        <v>12</v>
      </c>
      <c r="V10" s="671">
        <v>25</v>
      </c>
      <c r="W10" s="671">
        <v>0</v>
      </c>
      <c r="X10" s="671">
        <v>0</v>
      </c>
      <c r="Y10" s="671">
        <v>0</v>
      </c>
      <c r="Z10" s="671">
        <v>0</v>
      </c>
      <c r="AA10" s="671">
        <v>0</v>
      </c>
      <c r="AB10" s="671">
        <v>0</v>
      </c>
      <c r="AC10" s="671">
        <v>183</v>
      </c>
      <c r="AD10" s="671">
        <v>88</v>
      </c>
      <c r="AE10" s="671">
        <v>95</v>
      </c>
      <c r="AF10" s="673">
        <v>2015</v>
      </c>
    </row>
    <row r="11" spans="1:32">
      <c r="A11" s="1019">
        <v>2016</v>
      </c>
      <c r="B11" s="671">
        <v>897</v>
      </c>
      <c r="C11" s="671">
        <v>496</v>
      </c>
      <c r="D11" s="671">
        <v>401</v>
      </c>
      <c r="E11" s="671">
        <v>36</v>
      </c>
      <c r="F11" s="671">
        <v>16</v>
      </c>
      <c r="G11" s="671">
        <v>20</v>
      </c>
      <c r="H11" s="671">
        <v>253</v>
      </c>
      <c r="I11" s="671">
        <v>155</v>
      </c>
      <c r="J11" s="671">
        <v>98</v>
      </c>
      <c r="K11" s="671">
        <v>3</v>
      </c>
      <c r="L11" s="671">
        <v>0</v>
      </c>
      <c r="M11" s="671">
        <v>3</v>
      </c>
      <c r="N11" s="671">
        <v>31</v>
      </c>
      <c r="O11" s="671">
        <v>19</v>
      </c>
      <c r="P11" s="672">
        <v>12</v>
      </c>
      <c r="Q11" s="671">
        <v>25</v>
      </c>
      <c r="R11" s="671">
        <v>11</v>
      </c>
      <c r="S11" s="672">
        <v>14</v>
      </c>
      <c r="T11" s="671">
        <v>18</v>
      </c>
      <c r="U11" s="671">
        <v>9</v>
      </c>
      <c r="V11" s="671">
        <v>9</v>
      </c>
      <c r="W11" s="671">
        <v>0</v>
      </c>
      <c r="X11" s="671">
        <v>0</v>
      </c>
      <c r="Y11" s="671">
        <v>0</v>
      </c>
      <c r="Z11" s="671">
        <v>0</v>
      </c>
      <c r="AA11" s="671">
        <v>0</v>
      </c>
      <c r="AB11" s="671">
        <v>0</v>
      </c>
      <c r="AC11" s="671">
        <v>179</v>
      </c>
      <c r="AD11" s="671">
        <v>81</v>
      </c>
      <c r="AE11" s="671">
        <v>98</v>
      </c>
      <c r="AF11" s="1020">
        <v>2016</v>
      </c>
    </row>
    <row r="12" spans="1:32" ht="15" thickBot="1">
      <c r="A12" s="1025">
        <v>2017</v>
      </c>
      <c r="B12" s="1026">
        <v>922</v>
      </c>
      <c r="C12" s="1026">
        <v>527</v>
      </c>
      <c r="D12" s="1026">
        <v>395</v>
      </c>
      <c r="E12" s="1026">
        <v>32</v>
      </c>
      <c r="F12" s="1026">
        <v>19</v>
      </c>
      <c r="G12" s="1026">
        <v>13</v>
      </c>
      <c r="H12" s="1026">
        <v>231</v>
      </c>
      <c r="I12" s="1026">
        <v>153</v>
      </c>
      <c r="J12" s="1026">
        <v>78</v>
      </c>
      <c r="K12" s="1026">
        <v>1</v>
      </c>
      <c r="L12" s="1026">
        <v>0</v>
      </c>
      <c r="M12" s="1026">
        <v>1</v>
      </c>
      <c r="N12" s="1026">
        <v>37</v>
      </c>
      <c r="O12" s="1026">
        <v>20</v>
      </c>
      <c r="P12" s="1026">
        <v>17</v>
      </c>
      <c r="Q12" s="1026">
        <v>21</v>
      </c>
      <c r="R12" s="1026">
        <v>11</v>
      </c>
      <c r="S12" s="1026">
        <v>10</v>
      </c>
      <c r="T12" s="1026">
        <v>44</v>
      </c>
      <c r="U12" s="1026">
        <v>15</v>
      </c>
      <c r="V12" s="1026">
        <v>29</v>
      </c>
      <c r="W12" s="1026">
        <v>0</v>
      </c>
      <c r="X12" s="1026">
        <v>0</v>
      </c>
      <c r="Y12" s="1026">
        <v>0</v>
      </c>
      <c r="Z12" s="1026">
        <v>0</v>
      </c>
      <c r="AA12" s="1026">
        <v>0</v>
      </c>
      <c r="AB12" s="1026">
        <v>0</v>
      </c>
      <c r="AC12" s="1026">
        <v>180</v>
      </c>
      <c r="AD12" s="1026">
        <v>86</v>
      </c>
      <c r="AE12" s="1026">
        <v>94</v>
      </c>
      <c r="AF12" s="1027">
        <v>2017</v>
      </c>
    </row>
    <row r="13" spans="1:32">
      <c r="A13" s="11" t="s">
        <v>393</v>
      </c>
      <c r="B13" s="674"/>
      <c r="C13" s="674"/>
      <c r="D13" s="674"/>
      <c r="E13" s="674"/>
      <c r="F13" s="674"/>
      <c r="G13" s="674"/>
      <c r="H13" s="675"/>
      <c r="I13" s="675"/>
      <c r="J13" s="674"/>
      <c r="K13" s="676"/>
      <c r="L13" s="674"/>
      <c r="M13" s="674"/>
      <c r="N13" s="676"/>
      <c r="O13" s="674"/>
      <c r="P13" s="677"/>
      <c r="Q13" s="675"/>
      <c r="R13" s="674"/>
      <c r="S13" s="674"/>
      <c r="T13" s="674"/>
      <c r="U13" s="674"/>
      <c r="V13" s="674"/>
      <c r="W13" s="674"/>
      <c r="X13" s="674"/>
      <c r="Y13" s="674"/>
      <c r="Z13" s="674"/>
      <c r="AA13" s="674"/>
      <c r="AB13" s="674"/>
      <c r="AC13" s="674"/>
      <c r="AD13" s="674"/>
      <c r="AE13" s="674"/>
      <c r="AF13" s="575" t="s">
        <v>394</v>
      </c>
    </row>
    <row r="14" spans="1:32">
      <c r="A14" s="678"/>
      <c r="B14" s="678"/>
      <c r="C14" s="678"/>
      <c r="D14" s="678"/>
      <c r="E14" s="678"/>
      <c r="F14" s="678"/>
      <c r="G14" s="678"/>
      <c r="H14" s="678"/>
      <c r="I14" s="678"/>
      <c r="J14" s="678"/>
      <c r="K14" s="678"/>
      <c r="L14" s="678"/>
      <c r="M14" s="678"/>
      <c r="N14" s="678"/>
      <c r="O14" s="678"/>
      <c r="P14" s="678"/>
      <c r="Q14" s="678"/>
      <c r="R14" s="678"/>
      <c r="S14" s="678"/>
      <c r="T14" s="678"/>
      <c r="U14" s="678"/>
      <c r="V14" s="678"/>
      <c r="W14" s="678"/>
      <c r="X14" s="678"/>
      <c r="Y14" s="678"/>
      <c r="Z14" s="678"/>
      <c r="AA14" s="678"/>
      <c r="AB14" s="678"/>
      <c r="AC14" s="678"/>
      <c r="AD14" s="678"/>
      <c r="AE14" s="678"/>
      <c r="AF14" s="679"/>
    </row>
    <row r="15" spans="1:32">
      <c r="A15" s="678"/>
      <c r="B15" s="678"/>
      <c r="C15" s="678"/>
      <c r="D15" s="678"/>
      <c r="E15" s="678"/>
      <c r="F15" s="678"/>
      <c r="G15" s="678"/>
      <c r="H15" s="678"/>
      <c r="I15" s="678"/>
      <c r="J15" s="678"/>
      <c r="K15" s="678"/>
      <c r="L15" s="678"/>
      <c r="M15" s="678"/>
      <c r="N15" s="678"/>
      <c r="O15" s="678"/>
      <c r="P15" s="678"/>
      <c r="Q15" s="678"/>
      <c r="R15" s="678"/>
      <c r="S15" s="678"/>
      <c r="T15" s="678"/>
      <c r="U15" s="678"/>
      <c r="V15" s="678"/>
      <c r="W15" s="678"/>
      <c r="X15" s="678"/>
      <c r="Y15" s="678"/>
      <c r="Z15" s="678"/>
      <c r="AA15" s="678"/>
      <c r="AB15" s="678"/>
      <c r="AC15" s="678"/>
      <c r="AD15" s="678"/>
      <c r="AE15" s="678"/>
      <c r="AF15" s="678"/>
    </row>
    <row r="16" spans="1:32">
      <c r="A16" s="643"/>
      <c r="B16" s="644"/>
      <c r="C16" s="644"/>
      <c r="D16" s="644"/>
      <c r="E16" s="644"/>
      <c r="F16" s="644"/>
      <c r="G16" s="644"/>
      <c r="H16" s="644"/>
      <c r="I16" s="644"/>
      <c r="J16" s="644"/>
      <c r="K16" s="644"/>
      <c r="L16" s="644"/>
      <c r="M16" s="644"/>
      <c r="N16" s="644"/>
      <c r="O16" s="644"/>
      <c r="P16" s="644"/>
      <c r="Q16" s="644"/>
      <c r="R16" s="644"/>
      <c r="S16" s="645"/>
      <c r="T16" s="644"/>
      <c r="U16" s="644"/>
      <c r="V16" s="644"/>
      <c r="W16" s="644"/>
      <c r="X16" s="644"/>
      <c r="Y16" s="645"/>
      <c r="Z16" s="644"/>
      <c r="AA16" s="644"/>
      <c r="AB16" s="644"/>
      <c r="AC16" s="644"/>
      <c r="AD16" s="644"/>
      <c r="AE16" s="645"/>
      <c r="AF16" s="645" t="s">
        <v>369</v>
      </c>
    </row>
    <row r="17" spans="1:32">
      <c r="A17" s="646"/>
      <c r="B17" s="647"/>
      <c r="C17" s="647"/>
      <c r="D17" s="647"/>
      <c r="E17" s="647"/>
      <c r="F17" s="647"/>
      <c r="G17" s="647"/>
      <c r="H17" s="647"/>
      <c r="I17" s="647"/>
      <c r="J17" s="647"/>
      <c r="K17" s="647"/>
      <c r="L17" s="647"/>
      <c r="M17" s="647"/>
      <c r="N17" s="647"/>
      <c r="O17" s="647"/>
      <c r="P17" s="647"/>
      <c r="Q17" s="647"/>
      <c r="R17" s="647"/>
      <c r="S17" s="645"/>
      <c r="T17" s="647"/>
      <c r="U17" s="647"/>
      <c r="V17" s="647"/>
      <c r="W17" s="647"/>
      <c r="X17" s="647"/>
      <c r="Y17" s="647"/>
      <c r="Z17" s="647"/>
      <c r="AA17" s="647"/>
      <c r="AB17" s="647"/>
      <c r="AC17" s="647"/>
      <c r="AD17" s="647"/>
      <c r="AE17" s="647"/>
      <c r="AF17" s="646"/>
    </row>
    <row r="18" spans="1:32" ht="22.5">
      <c r="A18" s="1250" t="s">
        <v>395</v>
      </c>
      <c r="B18" s="1250"/>
      <c r="C18" s="1250"/>
      <c r="D18" s="1250"/>
      <c r="E18" s="1250"/>
      <c r="F18" s="1250"/>
      <c r="G18" s="1250"/>
      <c r="H18" s="1250"/>
      <c r="I18" s="1250"/>
      <c r="J18" s="1250"/>
      <c r="K18" s="1250"/>
      <c r="L18" s="1250"/>
      <c r="M18" s="1250"/>
      <c r="N18" s="1250"/>
      <c r="O18" s="1250"/>
      <c r="P18" s="1250"/>
      <c r="Q18" s="1251" t="s">
        <v>396</v>
      </c>
      <c r="R18" s="1251"/>
      <c r="S18" s="1251"/>
      <c r="T18" s="1251"/>
      <c r="U18" s="1251"/>
      <c r="V18" s="1251"/>
      <c r="W18" s="1251"/>
      <c r="X18" s="1251"/>
      <c r="Y18" s="1251"/>
      <c r="Z18" s="1251"/>
      <c r="AA18" s="1251"/>
      <c r="AB18" s="1251"/>
      <c r="AC18" s="1251"/>
      <c r="AD18" s="1251"/>
      <c r="AE18" s="1251"/>
      <c r="AF18" s="1251"/>
    </row>
    <row r="19" spans="1:32">
      <c r="A19" s="649"/>
      <c r="B19" s="649"/>
      <c r="C19" s="649"/>
      <c r="D19" s="649"/>
      <c r="E19" s="649"/>
      <c r="F19" s="649"/>
      <c r="G19" s="649"/>
      <c r="H19" s="650"/>
      <c r="I19" s="650"/>
      <c r="J19" s="650"/>
      <c r="K19" s="650"/>
      <c r="L19" s="650"/>
      <c r="M19" s="650"/>
      <c r="N19" s="650"/>
      <c r="O19" s="650"/>
      <c r="P19" s="650"/>
      <c r="Q19" s="650"/>
      <c r="R19" s="650"/>
      <c r="S19" s="650"/>
      <c r="T19" s="650"/>
      <c r="U19" s="650"/>
      <c r="V19" s="650"/>
      <c r="W19" s="650"/>
      <c r="X19" s="650"/>
      <c r="Y19" s="650"/>
      <c r="Z19" s="650"/>
      <c r="AA19" s="650"/>
      <c r="AB19" s="650"/>
      <c r="AC19" s="650"/>
      <c r="AD19" s="650"/>
      <c r="AE19" s="650"/>
      <c r="AF19" s="649"/>
    </row>
    <row r="20" spans="1:32" ht="15" thickBot="1">
      <c r="A20" s="11" t="s">
        <v>372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 t="s">
        <v>373</v>
      </c>
    </row>
    <row r="21" spans="1:32" ht="40.5">
      <c r="A21" s="1244" t="s">
        <v>374</v>
      </c>
      <c r="B21" s="651" t="s">
        <v>397</v>
      </c>
      <c r="C21" s="652"/>
      <c r="D21" s="652"/>
      <c r="E21" s="651" t="s">
        <v>398</v>
      </c>
      <c r="F21" s="652"/>
      <c r="G21" s="652"/>
      <c r="H21" s="680" t="s">
        <v>399</v>
      </c>
      <c r="I21" s="652"/>
      <c r="J21" s="652"/>
      <c r="K21" s="651" t="s">
        <v>400</v>
      </c>
      <c r="L21" s="652"/>
      <c r="M21" s="652"/>
      <c r="N21" s="651" t="s">
        <v>401</v>
      </c>
      <c r="O21" s="652"/>
      <c r="P21" s="652"/>
      <c r="Q21" s="651" t="s">
        <v>402</v>
      </c>
      <c r="R21" s="652"/>
      <c r="S21" s="652"/>
      <c r="T21" s="651" t="s">
        <v>403</v>
      </c>
      <c r="U21" s="652"/>
      <c r="V21" s="652"/>
      <c r="W21" s="651" t="s">
        <v>404</v>
      </c>
      <c r="X21" s="652"/>
      <c r="Y21" s="652"/>
      <c r="Z21" s="651" t="s">
        <v>405</v>
      </c>
      <c r="AA21" s="652"/>
      <c r="AB21" s="652"/>
      <c r="AC21" s="651" t="s">
        <v>406</v>
      </c>
      <c r="AD21" s="652"/>
      <c r="AE21" s="652"/>
      <c r="AF21" s="1247" t="s">
        <v>76</v>
      </c>
    </row>
    <row r="22" spans="1:32" ht="31.5">
      <c r="A22" s="1245"/>
      <c r="B22" s="657" t="s">
        <v>407</v>
      </c>
      <c r="C22" s="681"/>
      <c r="D22" s="681"/>
      <c r="E22" s="660" t="s">
        <v>408</v>
      </c>
      <c r="F22" s="681"/>
      <c r="G22" s="681"/>
      <c r="H22" s="659" t="s">
        <v>409</v>
      </c>
      <c r="I22" s="681"/>
      <c r="J22" s="681"/>
      <c r="K22" s="659" t="s">
        <v>410</v>
      </c>
      <c r="L22" s="681"/>
      <c r="M22" s="681"/>
      <c r="N22" s="659" t="s">
        <v>411</v>
      </c>
      <c r="O22" s="681"/>
      <c r="P22" s="681"/>
      <c r="Q22" s="659" t="s">
        <v>412</v>
      </c>
      <c r="R22" s="681"/>
      <c r="S22" s="681"/>
      <c r="T22" s="659" t="s">
        <v>413</v>
      </c>
      <c r="U22" s="681"/>
      <c r="V22" s="681"/>
      <c r="W22" s="661" t="s">
        <v>414</v>
      </c>
      <c r="X22" s="658"/>
      <c r="Y22" s="658"/>
      <c r="Z22" s="661" t="s">
        <v>415</v>
      </c>
      <c r="AA22" s="658"/>
      <c r="AB22" s="658"/>
      <c r="AC22" s="659" t="s">
        <v>416</v>
      </c>
      <c r="AD22" s="681"/>
      <c r="AE22" s="681"/>
      <c r="AF22" s="1248"/>
    </row>
    <row r="23" spans="1:32">
      <c r="A23" s="1245"/>
      <c r="B23" s="663" t="s">
        <v>42</v>
      </c>
      <c r="C23" s="663" t="s">
        <v>43</v>
      </c>
      <c r="D23" s="664" t="s">
        <v>44</v>
      </c>
      <c r="E23" s="663" t="s">
        <v>42</v>
      </c>
      <c r="F23" s="663" t="s">
        <v>43</v>
      </c>
      <c r="G23" s="664" t="s">
        <v>44</v>
      </c>
      <c r="H23" s="663" t="s">
        <v>42</v>
      </c>
      <c r="I23" s="663" t="s">
        <v>43</v>
      </c>
      <c r="J23" s="664" t="s">
        <v>44</v>
      </c>
      <c r="K23" s="663" t="s">
        <v>42</v>
      </c>
      <c r="L23" s="663" t="s">
        <v>43</v>
      </c>
      <c r="M23" s="665" t="s">
        <v>44</v>
      </c>
      <c r="N23" s="663" t="s">
        <v>42</v>
      </c>
      <c r="O23" s="663" t="s">
        <v>43</v>
      </c>
      <c r="P23" s="665" t="s">
        <v>44</v>
      </c>
      <c r="Q23" s="663" t="s">
        <v>42</v>
      </c>
      <c r="R23" s="663" t="s">
        <v>43</v>
      </c>
      <c r="S23" s="663" t="s">
        <v>44</v>
      </c>
      <c r="T23" s="663" t="s">
        <v>42</v>
      </c>
      <c r="U23" s="663" t="s">
        <v>43</v>
      </c>
      <c r="V23" s="665" t="s">
        <v>44</v>
      </c>
      <c r="W23" s="663" t="s">
        <v>42</v>
      </c>
      <c r="X23" s="663" t="s">
        <v>43</v>
      </c>
      <c r="Y23" s="663" t="s">
        <v>44</v>
      </c>
      <c r="Z23" s="663" t="s">
        <v>42</v>
      </c>
      <c r="AA23" s="663" t="s">
        <v>43</v>
      </c>
      <c r="AB23" s="665" t="s">
        <v>44</v>
      </c>
      <c r="AC23" s="663" t="s">
        <v>42</v>
      </c>
      <c r="AD23" s="663" t="s">
        <v>43</v>
      </c>
      <c r="AE23" s="663" t="s">
        <v>44</v>
      </c>
      <c r="AF23" s="1248"/>
    </row>
    <row r="24" spans="1:32">
      <c r="A24" s="1246"/>
      <c r="B24" s="667" t="s">
        <v>45</v>
      </c>
      <c r="C24" s="667" t="s">
        <v>2</v>
      </c>
      <c r="D24" s="668" t="s">
        <v>3</v>
      </c>
      <c r="E24" s="667" t="s">
        <v>45</v>
      </c>
      <c r="F24" s="667" t="s">
        <v>2</v>
      </c>
      <c r="G24" s="668" t="s">
        <v>3</v>
      </c>
      <c r="H24" s="667" t="s">
        <v>45</v>
      </c>
      <c r="I24" s="667" t="s">
        <v>2</v>
      </c>
      <c r="J24" s="668" t="s">
        <v>3</v>
      </c>
      <c r="K24" s="667" t="s">
        <v>45</v>
      </c>
      <c r="L24" s="667" t="s">
        <v>2</v>
      </c>
      <c r="M24" s="669" t="s">
        <v>3</v>
      </c>
      <c r="N24" s="667" t="s">
        <v>45</v>
      </c>
      <c r="O24" s="667" t="s">
        <v>2</v>
      </c>
      <c r="P24" s="669" t="s">
        <v>3</v>
      </c>
      <c r="Q24" s="667" t="s">
        <v>45</v>
      </c>
      <c r="R24" s="667" t="s">
        <v>2</v>
      </c>
      <c r="S24" s="667" t="s">
        <v>3</v>
      </c>
      <c r="T24" s="667" t="s">
        <v>45</v>
      </c>
      <c r="U24" s="667" t="s">
        <v>2</v>
      </c>
      <c r="V24" s="669" t="s">
        <v>3</v>
      </c>
      <c r="W24" s="667" t="s">
        <v>45</v>
      </c>
      <c r="X24" s="667" t="s">
        <v>2</v>
      </c>
      <c r="Y24" s="667" t="s">
        <v>3</v>
      </c>
      <c r="Z24" s="667" t="s">
        <v>45</v>
      </c>
      <c r="AA24" s="667" t="s">
        <v>2</v>
      </c>
      <c r="AB24" s="669" t="s">
        <v>3</v>
      </c>
      <c r="AC24" s="667" t="s">
        <v>45</v>
      </c>
      <c r="AD24" s="667" t="s">
        <v>2</v>
      </c>
      <c r="AE24" s="667" t="s">
        <v>3</v>
      </c>
      <c r="AF24" s="1249"/>
    </row>
    <row r="25" spans="1:32">
      <c r="A25" s="670">
        <v>2015</v>
      </c>
      <c r="B25" s="671">
        <v>105</v>
      </c>
      <c r="C25" s="671">
        <v>71</v>
      </c>
      <c r="D25" s="671">
        <v>34</v>
      </c>
      <c r="E25" s="671">
        <v>37</v>
      </c>
      <c r="F25" s="671">
        <v>25</v>
      </c>
      <c r="G25" s="671">
        <v>12</v>
      </c>
      <c r="H25" s="671">
        <v>4</v>
      </c>
      <c r="I25" s="671">
        <v>1</v>
      </c>
      <c r="J25" s="671">
        <v>3</v>
      </c>
      <c r="K25" s="671">
        <v>8</v>
      </c>
      <c r="L25" s="671">
        <v>2</v>
      </c>
      <c r="M25" s="672">
        <v>6</v>
      </c>
      <c r="N25" s="671">
        <v>21</v>
      </c>
      <c r="O25" s="671">
        <v>9</v>
      </c>
      <c r="P25" s="672">
        <v>12</v>
      </c>
      <c r="Q25" s="671">
        <v>0</v>
      </c>
      <c r="R25" s="671">
        <v>0</v>
      </c>
      <c r="S25" s="671">
        <v>0</v>
      </c>
      <c r="T25" s="671">
        <v>0</v>
      </c>
      <c r="U25" s="671">
        <v>0</v>
      </c>
      <c r="V25" s="672">
        <v>0</v>
      </c>
      <c r="W25" s="671">
        <v>1</v>
      </c>
      <c r="X25" s="671">
        <v>1</v>
      </c>
      <c r="Y25" s="671">
        <v>0</v>
      </c>
      <c r="Z25" s="671">
        <v>92</v>
      </c>
      <c r="AA25" s="671">
        <v>42</v>
      </c>
      <c r="AB25" s="672">
        <v>50</v>
      </c>
      <c r="AC25" s="671">
        <v>79</v>
      </c>
      <c r="AD25" s="671">
        <v>49</v>
      </c>
      <c r="AE25" s="671">
        <v>30</v>
      </c>
      <c r="AF25" s="673">
        <v>2015</v>
      </c>
    </row>
    <row r="26" spans="1:32">
      <c r="A26" s="1019">
        <v>2016</v>
      </c>
      <c r="B26" s="671">
        <v>88</v>
      </c>
      <c r="C26" s="671">
        <v>54</v>
      </c>
      <c r="D26" s="671">
        <v>34</v>
      </c>
      <c r="E26" s="671">
        <v>25</v>
      </c>
      <c r="F26" s="671">
        <v>13</v>
      </c>
      <c r="G26" s="671">
        <v>12</v>
      </c>
      <c r="H26" s="671">
        <v>4</v>
      </c>
      <c r="I26" s="671">
        <v>1</v>
      </c>
      <c r="J26" s="671">
        <v>3</v>
      </c>
      <c r="K26" s="671">
        <v>9</v>
      </c>
      <c r="L26" s="671">
        <v>0</v>
      </c>
      <c r="M26" s="672">
        <v>9</v>
      </c>
      <c r="N26" s="671">
        <v>22</v>
      </c>
      <c r="O26" s="671">
        <v>10</v>
      </c>
      <c r="P26" s="672">
        <v>12</v>
      </c>
      <c r="Q26" s="671">
        <v>0</v>
      </c>
      <c r="R26" s="671">
        <v>0</v>
      </c>
      <c r="S26" s="671">
        <v>0</v>
      </c>
      <c r="T26" s="671">
        <v>1</v>
      </c>
      <c r="U26" s="671">
        <v>0</v>
      </c>
      <c r="V26" s="672">
        <v>1</v>
      </c>
      <c r="W26" s="671">
        <v>1</v>
      </c>
      <c r="X26" s="671">
        <v>0</v>
      </c>
      <c r="Y26" s="671">
        <v>1</v>
      </c>
      <c r="Z26" s="671">
        <v>100</v>
      </c>
      <c r="AA26" s="671">
        <v>53</v>
      </c>
      <c r="AB26" s="672">
        <v>47</v>
      </c>
      <c r="AC26" s="671">
        <v>102</v>
      </c>
      <c r="AD26" s="671">
        <v>74</v>
      </c>
      <c r="AE26" s="671">
        <v>28</v>
      </c>
      <c r="AF26" s="1020">
        <v>2016</v>
      </c>
    </row>
    <row r="27" spans="1:32" ht="15" thickBot="1">
      <c r="A27" s="1025">
        <v>2017</v>
      </c>
      <c r="B27" s="1026">
        <v>130</v>
      </c>
      <c r="C27" s="1026">
        <v>79</v>
      </c>
      <c r="D27" s="1026">
        <v>51</v>
      </c>
      <c r="E27" s="1026">
        <v>40</v>
      </c>
      <c r="F27" s="1026">
        <v>28</v>
      </c>
      <c r="G27" s="1026">
        <v>12</v>
      </c>
      <c r="H27" s="1026">
        <v>0</v>
      </c>
      <c r="I27" s="1026">
        <v>0</v>
      </c>
      <c r="J27" s="1026">
        <v>0</v>
      </c>
      <c r="K27" s="1026">
        <v>14</v>
      </c>
      <c r="L27" s="1026">
        <v>6</v>
      </c>
      <c r="M27" s="1026">
        <v>8</v>
      </c>
      <c r="N27" s="1026">
        <v>16</v>
      </c>
      <c r="O27" s="1026">
        <v>5</v>
      </c>
      <c r="P27" s="1026">
        <v>11</v>
      </c>
      <c r="Q27" s="1026">
        <v>0</v>
      </c>
      <c r="R27" s="1026">
        <v>0</v>
      </c>
      <c r="S27" s="1026">
        <v>0</v>
      </c>
      <c r="T27" s="1026">
        <v>0</v>
      </c>
      <c r="U27" s="1026">
        <v>0</v>
      </c>
      <c r="V27" s="1026">
        <v>0</v>
      </c>
      <c r="W27" s="1026">
        <v>0</v>
      </c>
      <c r="X27" s="1026">
        <v>0</v>
      </c>
      <c r="Y27" s="1026">
        <v>0</v>
      </c>
      <c r="Z27" s="1026">
        <v>77</v>
      </c>
      <c r="AA27" s="1026">
        <v>36</v>
      </c>
      <c r="AB27" s="1026">
        <v>41</v>
      </c>
      <c r="AC27" s="1026">
        <v>99</v>
      </c>
      <c r="AD27" s="1026">
        <v>69</v>
      </c>
      <c r="AE27" s="1026">
        <v>30</v>
      </c>
      <c r="AF27" s="1027">
        <v>2017</v>
      </c>
    </row>
    <row r="28" spans="1:32">
      <c r="A28" s="11" t="s">
        <v>393</v>
      </c>
      <c r="B28" s="674"/>
      <c r="C28" s="674"/>
      <c r="D28" s="674"/>
      <c r="E28" s="674"/>
      <c r="F28" s="674"/>
      <c r="G28" s="674"/>
      <c r="H28" s="675"/>
      <c r="I28" s="675"/>
      <c r="J28" s="674"/>
      <c r="K28" s="676"/>
      <c r="L28" s="674"/>
      <c r="M28" s="674"/>
      <c r="N28" s="676"/>
      <c r="O28" s="674"/>
      <c r="P28" s="677"/>
      <c r="Q28" s="675"/>
      <c r="R28" s="674"/>
      <c r="S28" s="674"/>
      <c r="T28" s="674"/>
      <c r="U28" s="674"/>
      <c r="V28" s="674"/>
      <c r="W28" s="674"/>
      <c r="X28" s="674"/>
      <c r="Y28" s="674"/>
      <c r="Z28" s="674"/>
      <c r="AA28" s="674"/>
      <c r="AB28" s="674"/>
      <c r="AC28" s="674"/>
      <c r="AD28" s="674"/>
      <c r="AE28" s="674"/>
      <c r="AF28" s="575" t="s">
        <v>394</v>
      </c>
    </row>
  </sheetData>
  <mergeCells count="9">
    <mergeCell ref="A21:A24"/>
    <mergeCell ref="AF21:AF24"/>
    <mergeCell ref="A3:P3"/>
    <mergeCell ref="Q3:AF3"/>
    <mergeCell ref="A6:A9"/>
    <mergeCell ref="AF6:AF9"/>
    <mergeCell ref="K7:M7"/>
    <mergeCell ref="A18:P18"/>
    <mergeCell ref="Q18:AF18"/>
  </mergeCells>
  <phoneticPr fontId="5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1"/>
  <sheetViews>
    <sheetView view="pageBreakPreview" zoomScaleNormal="90" zoomScaleSheetLayoutView="85" workbookViewId="0">
      <selection activeCell="D26" sqref="D26"/>
    </sheetView>
  </sheetViews>
  <sheetFormatPr defaultColWidth="10" defaultRowHeight="13.5"/>
  <cols>
    <col min="1" max="1" width="11.625" style="683" customWidth="1"/>
    <col min="2" max="5" width="25.5" style="683" customWidth="1"/>
    <col min="6" max="16384" width="10" style="683"/>
  </cols>
  <sheetData>
    <row r="1" spans="1:6">
      <c r="A1" s="682"/>
      <c r="B1" s="682"/>
      <c r="C1" s="682"/>
      <c r="D1" s="682"/>
      <c r="E1" s="682"/>
    </row>
    <row r="2" spans="1:6" s="684" customFormat="1" ht="33" customHeight="1">
      <c r="A2" s="1255" t="s">
        <v>417</v>
      </c>
      <c r="B2" s="1255"/>
      <c r="C2" s="1255"/>
      <c r="D2" s="1255"/>
      <c r="E2" s="1255"/>
      <c r="F2" s="1255"/>
    </row>
    <row r="3" spans="1:6">
      <c r="A3" s="682"/>
      <c r="B3" s="682"/>
      <c r="C3" s="682"/>
      <c r="D3" s="682"/>
      <c r="E3" s="682"/>
    </row>
    <row r="4" spans="1:6" s="686" customFormat="1" ht="14.25" thickBot="1">
      <c r="A4" s="685" t="s">
        <v>418</v>
      </c>
      <c r="F4" s="687" t="s">
        <v>419</v>
      </c>
    </row>
    <row r="5" spans="1:6" s="691" customFormat="1" ht="50.1" customHeight="1">
      <c r="A5" s="688" t="s">
        <v>420</v>
      </c>
      <c r="B5" s="689" t="s">
        <v>421</v>
      </c>
      <c r="C5" s="689" t="s">
        <v>422</v>
      </c>
      <c r="D5" s="689" t="s">
        <v>423</v>
      </c>
      <c r="E5" s="689" t="s">
        <v>424</v>
      </c>
      <c r="F5" s="690" t="s">
        <v>425</v>
      </c>
    </row>
    <row r="6" spans="1:6" s="691" customFormat="1" ht="50.1" customHeight="1">
      <c r="A6" s="692">
        <v>2010</v>
      </c>
      <c r="B6" s="693">
        <v>32298</v>
      </c>
      <c r="C6" s="694">
        <v>8240</v>
      </c>
      <c r="D6" s="694">
        <v>24058</v>
      </c>
      <c r="E6" s="695">
        <v>0.25509999999999999</v>
      </c>
      <c r="F6" s="696">
        <v>2010</v>
      </c>
    </row>
    <row r="7" spans="1:6" s="702" customFormat="1" ht="50.1" customHeight="1" thickBot="1">
      <c r="A7" s="697">
        <v>2015</v>
      </c>
      <c r="B7" s="698">
        <v>36907</v>
      </c>
      <c r="C7" s="699">
        <v>10988</v>
      </c>
      <c r="D7" s="699">
        <v>25919</v>
      </c>
      <c r="E7" s="700">
        <v>0.29770000000000002</v>
      </c>
      <c r="F7" s="701">
        <v>2015</v>
      </c>
    </row>
    <row r="8" spans="1:6" s="703" customFormat="1" ht="36" customHeight="1">
      <c r="A8" s="1256" t="s">
        <v>426</v>
      </c>
      <c r="B8" s="1256"/>
      <c r="C8" s="1256"/>
      <c r="D8" s="1256"/>
      <c r="E8" s="1256"/>
      <c r="F8" s="1256"/>
    </row>
    <row r="9" spans="1:6" s="703" customFormat="1" ht="21" customHeight="1">
      <c r="A9" s="633" t="s">
        <v>427</v>
      </c>
    </row>
    <row r="10" spans="1:6" s="703" customFormat="1" ht="21" customHeight="1">
      <c r="A10" s="633" t="s">
        <v>428</v>
      </c>
    </row>
    <row r="11" spans="1:6" ht="21" customHeight="1">
      <c r="A11" s="682"/>
      <c r="B11" s="682"/>
      <c r="C11" s="682"/>
      <c r="D11" s="682"/>
      <c r="E11" s="682"/>
    </row>
    <row r="12" spans="1:6">
      <c r="A12" s="682"/>
      <c r="B12" s="682"/>
      <c r="C12" s="682"/>
      <c r="D12" s="682"/>
      <c r="E12" s="682"/>
    </row>
    <row r="13" spans="1:6">
      <c r="A13" s="682"/>
      <c r="B13" s="682"/>
      <c r="C13" s="682"/>
      <c r="D13" s="682"/>
      <c r="E13" s="682"/>
    </row>
    <row r="14" spans="1:6">
      <c r="A14" s="682"/>
      <c r="B14" s="682"/>
      <c r="C14" s="682"/>
      <c r="D14" s="682"/>
      <c r="E14" s="682"/>
    </row>
    <row r="15" spans="1:6">
      <c r="A15" s="682"/>
      <c r="B15" s="682"/>
      <c r="C15" s="682"/>
      <c r="D15" s="682"/>
      <c r="E15" s="682"/>
    </row>
    <row r="16" spans="1:6">
      <c r="A16" s="682"/>
      <c r="B16" s="682"/>
      <c r="C16" s="682"/>
      <c r="D16" s="682"/>
      <c r="E16" s="682"/>
    </row>
    <row r="17" spans="1:5">
      <c r="A17" s="682"/>
      <c r="B17" s="682"/>
      <c r="C17" s="682"/>
      <c r="D17" s="682"/>
      <c r="E17" s="682"/>
    </row>
    <row r="18" spans="1:5">
      <c r="A18" s="682"/>
      <c r="B18" s="682"/>
      <c r="C18" s="682"/>
      <c r="D18" s="682"/>
      <c r="E18" s="682"/>
    </row>
    <row r="19" spans="1:5">
      <c r="A19" s="682"/>
      <c r="B19" s="682"/>
      <c r="C19" s="682"/>
      <c r="D19" s="682"/>
      <c r="E19" s="682"/>
    </row>
    <row r="20" spans="1:5">
      <c r="A20" s="682"/>
      <c r="B20" s="682"/>
      <c r="C20" s="682"/>
      <c r="D20" s="682"/>
      <c r="E20" s="682"/>
    </row>
    <row r="21" spans="1:5">
      <c r="A21" s="682"/>
      <c r="B21" s="682"/>
      <c r="C21" s="682"/>
      <c r="D21" s="682"/>
      <c r="E21" s="682"/>
    </row>
    <row r="22" spans="1:5">
      <c r="A22" s="682"/>
      <c r="B22" s="682"/>
      <c r="C22" s="682"/>
      <c r="D22" s="682"/>
      <c r="E22" s="682"/>
    </row>
    <row r="23" spans="1:5">
      <c r="A23" s="682"/>
      <c r="B23" s="682"/>
      <c r="C23" s="682"/>
      <c r="D23" s="682"/>
      <c r="E23" s="682"/>
    </row>
    <row r="24" spans="1:5">
      <c r="A24" s="682"/>
      <c r="B24" s="682"/>
      <c r="C24" s="682"/>
      <c r="D24" s="682"/>
      <c r="E24" s="682"/>
    </row>
    <row r="25" spans="1:5">
      <c r="A25" s="682"/>
      <c r="B25" s="682"/>
      <c r="C25" s="682"/>
      <c r="D25" s="682"/>
      <c r="E25" s="682"/>
    </row>
    <row r="26" spans="1:5">
      <c r="A26" s="682"/>
      <c r="B26" s="682"/>
      <c r="C26" s="682"/>
      <c r="D26" s="682"/>
      <c r="E26" s="682"/>
    </row>
    <row r="27" spans="1:5">
      <c r="A27" s="682"/>
      <c r="B27" s="682"/>
      <c r="C27" s="682"/>
      <c r="D27" s="682"/>
      <c r="E27" s="682"/>
    </row>
    <row r="28" spans="1:5">
      <c r="A28" s="682"/>
      <c r="B28" s="682"/>
      <c r="C28" s="682"/>
      <c r="D28" s="682"/>
      <c r="E28" s="682"/>
    </row>
    <row r="29" spans="1:5">
      <c r="A29" s="682"/>
      <c r="B29" s="682"/>
      <c r="C29" s="682"/>
      <c r="D29" s="682"/>
      <c r="E29" s="682"/>
    </row>
    <row r="30" spans="1:5">
      <c r="A30" s="682"/>
      <c r="B30" s="682"/>
      <c r="C30" s="682"/>
      <c r="D30" s="682"/>
      <c r="E30" s="682"/>
    </row>
    <row r="31" spans="1:5">
      <c r="A31" s="682"/>
      <c r="B31" s="682"/>
      <c r="C31" s="682"/>
      <c r="D31" s="682"/>
      <c r="E31" s="682"/>
    </row>
  </sheetData>
  <mergeCells count="2">
    <mergeCell ref="A2:F2"/>
    <mergeCell ref="A8:F8"/>
  </mergeCells>
  <phoneticPr fontId="5" type="noConversion"/>
  <pageMargins left="0.74803149606299213" right="0.74803149606299213" top="0.74803149606299213" bottom="0.74803149606299213" header="0.51181102362204722" footer="0.39370078740157483"/>
  <pageSetup paperSize="9" scale="98" orientation="landscape" r:id="rId1"/>
  <headerFooter alignWithMargins="0">
    <oddFooter>&amp;L&amp;"돋움,기울임꼴"Ⅲ. 인 구&amp;C-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C35"/>
  <sheetViews>
    <sheetView showGridLines="0" view="pageBreakPreview" zoomScale="115" zoomScaleNormal="100" zoomScaleSheetLayoutView="115" workbookViewId="0">
      <selection activeCell="B19" sqref="B19"/>
    </sheetView>
  </sheetViews>
  <sheetFormatPr defaultRowHeight="12"/>
  <cols>
    <col min="1" max="1" width="10.125" style="78" customWidth="1"/>
    <col min="2" max="2" width="9.625" style="173" customWidth="1"/>
    <col min="3" max="3" width="9.125" style="174" customWidth="1"/>
    <col min="4" max="4" width="8.875" style="174" customWidth="1"/>
    <col min="5" max="6" width="9.125" style="174" customWidth="1"/>
    <col min="7" max="7" width="8.875" style="174" customWidth="1"/>
    <col min="8" max="8" width="8.625" style="174" customWidth="1"/>
    <col min="9" max="9" width="3.75" style="78" customWidth="1"/>
    <col min="10" max="12" width="8.375" style="78" customWidth="1"/>
    <col min="13" max="13" width="8.375" style="175" customWidth="1"/>
    <col min="14" max="14" width="10.125" style="175" customWidth="1"/>
    <col min="15" max="15" width="11.25" style="174" customWidth="1"/>
    <col min="16" max="16" width="8.375" style="176" customWidth="1"/>
    <col min="17" max="17" width="14.5" style="78" customWidth="1"/>
    <col min="18" max="20" width="0.5" style="78" customWidth="1"/>
    <col min="21" max="21" width="6" style="78" customWidth="1"/>
    <col min="22" max="16384" width="9" style="78"/>
  </cols>
  <sheetData>
    <row r="1" spans="1:17" s="65" customFormat="1" ht="11.25" customHeight="1">
      <c r="A1" s="62"/>
      <c r="B1" s="63"/>
      <c r="C1" s="64"/>
      <c r="D1" s="64"/>
      <c r="E1" s="64"/>
      <c r="F1" s="64"/>
      <c r="G1" s="64"/>
      <c r="H1" s="64"/>
      <c r="M1" s="66"/>
      <c r="N1" s="66"/>
      <c r="O1" s="64"/>
      <c r="P1" s="67"/>
      <c r="Q1" s="68"/>
    </row>
    <row r="2" spans="1:17" s="72" customFormat="1" ht="12" customHeight="1">
      <c r="A2" s="69"/>
      <c r="B2" s="70"/>
      <c r="C2" s="71"/>
      <c r="D2" s="71"/>
      <c r="E2" s="71"/>
      <c r="F2" s="71"/>
      <c r="G2" s="71"/>
      <c r="H2" s="71"/>
      <c r="M2" s="73"/>
      <c r="N2" s="73"/>
      <c r="O2" s="71"/>
      <c r="P2" s="74"/>
      <c r="Q2" s="75"/>
    </row>
    <row r="3" spans="1:17" s="77" customFormat="1" ht="18" customHeight="1">
      <c r="A3" s="1046" t="s">
        <v>926</v>
      </c>
      <c r="B3" s="1046"/>
      <c r="C3" s="1046"/>
      <c r="D3" s="1046"/>
      <c r="E3" s="1046"/>
      <c r="F3" s="1046"/>
      <c r="G3" s="1046"/>
      <c r="H3" s="1046"/>
      <c r="I3" s="76"/>
      <c r="J3" s="1047" t="s">
        <v>927</v>
      </c>
      <c r="K3" s="1048"/>
      <c r="L3" s="1048"/>
      <c r="M3" s="1048"/>
      <c r="N3" s="1048"/>
      <c r="O3" s="1048"/>
      <c r="P3" s="1048"/>
      <c r="Q3" s="1048"/>
    </row>
    <row r="4" spans="1:17" s="81" customFormat="1" ht="12.75" customHeight="1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80"/>
      <c r="N4" s="80"/>
      <c r="O4" s="80"/>
      <c r="P4" s="80"/>
      <c r="Q4" s="80"/>
    </row>
    <row r="5" spans="1:17" s="81" customFormat="1" ht="12.75" customHeight="1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  <c r="N5" s="80"/>
      <c r="O5" s="80"/>
      <c r="P5" s="80"/>
      <c r="Q5" s="80"/>
    </row>
    <row r="6" spans="1:17" ht="12.75" customHeight="1" thickBot="1">
      <c r="A6" s="82" t="s">
        <v>928</v>
      </c>
      <c r="B6" s="83"/>
      <c r="C6" s="84"/>
      <c r="D6" s="84"/>
      <c r="E6" s="84"/>
      <c r="F6" s="84"/>
      <c r="G6" s="84"/>
      <c r="H6" s="84"/>
      <c r="J6" s="84"/>
      <c r="K6" s="84"/>
      <c r="L6" s="84"/>
      <c r="M6" s="85"/>
      <c r="N6" s="85"/>
      <c r="O6" s="84"/>
      <c r="P6" s="86"/>
      <c r="Q6" s="83" t="s">
        <v>929</v>
      </c>
    </row>
    <row r="7" spans="1:17" ht="6" customHeight="1" thickTop="1">
      <c r="A7" s="87"/>
      <c r="B7" s="88"/>
      <c r="C7" s="89"/>
      <c r="D7" s="90"/>
      <c r="E7" s="90"/>
      <c r="F7" s="90"/>
      <c r="G7" s="90"/>
      <c r="H7" s="78"/>
      <c r="J7" s="90"/>
      <c r="K7" s="90"/>
      <c r="M7" s="91"/>
      <c r="N7" s="92"/>
      <c r="O7" s="93"/>
      <c r="P7" s="94"/>
      <c r="Q7" s="95"/>
    </row>
    <row r="8" spans="1:17" ht="14.25" customHeight="1">
      <c r="A8" s="96"/>
      <c r="B8" s="97" t="s">
        <v>930</v>
      </c>
      <c r="C8" s="1049" t="s">
        <v>931</v>
      </c>
      <c r="D8" s="1050"/>
      <c r="E8" s="1050"/>
      <c r="F8" s="1050"/>
      <c r="G8" s="1050"/>
      <c r="H8" s="1050"/>
      <c r="I8" s="98"/>
      <c r="J8" s="1051" t="s">
        <v>932</v>
      </c>
      <c r="K8" s="1051"/>
      <c r="L8" s="1052"/>
      <c r="M8" s="99" t="s">
        <v>31</v>
      </c>
      <c r="N8" s="100" t="s">
        <v>933</v>
      </c>
      <c r="O8" s="101" t="s">
        <v>32</v>
      </c>
      <c r="P8" s="102"/>
      <c r="Q8" s="1053" t="s">
        <v>934</v>
      </c>
    </row>
    <row r="9" spans="1:17">
      <c r="A9" s="96" t="s">
        <v>935</v>
      </c>
      <c r="B9" s="103"/>
      <c r="C9" s="104" t="s">
        <v>936</v>
      </c>
      <c r="D9" s="105"/>
      <c r="E9" s="106"/>
      <c r="F9" s="104" t="s">
        <v>937</v>
      </c>
      <c r="G9" s="105"/>
      <c r="H9" s="106"/>
      <c r="I9" s="107"/>
      <c r="J9" s="104" t="s">
        <v>938</v>
      </c>
      <c r="K9" s="105"/>
      <c r="L9" s="106"/>
      <c r="M9" s="108"/>
      <c r="N9" s="1054" t="s">
        <v>939</v>
      </c>
      <c r="O9" s="101"/>
      <c r="P9" s="109" t="s">
        <v>940</v>
      </c>
      <c r="Q9" s="1053"/>
    </row>
    <row r="10" spans="1:17" ht="12" customHeight="1">
      <c r="A10" s="96" t="s">
        <v>941</v>
      </c>
      <c r="B10" s="103" t="s">
        <v>942</v>
      </c>
      <c r="C10" s="110"/>
      <c r="D10" s="111" t="s">
        <v>943</v>
      </c>
      <c r="E10" s="111" t="s">
        <v>944</v>
      </c>
      <c r="F10" s="110"/>
      <c r="G10" s="111" t="s">
        <v>945</v>
      </c>
      <c r="H10" s="111" t="s">
        <v>946</v>
      </c>
      <c r="I10" s="1013"/>
      <c r="J10" s="110"/>
      <c r="K10" s="111" t="s">
        <v>947</v>
      </c>
      <c r="L10" s="111" t="s">
        <v>948</v>
      </c>
      <c r="M10" s="107" t="s">
        <v>949</v>
      </c>
      <c r="N10" s="1054"/>
      <c r="O10" s="112" t="s">
        <v>950</v>
      </c>
      <c r="P10" s="113"/>
      <c r="Q10" s="1053"/>
    </row>
    <row r="11" spans="1:17">
      <c r="A11" s="96"/>
      <c r="B11" s="97" t="s">
        <v>951</v>
      </c>
      <c r="C11" s="110" t="s">
        <v>952</v>
      </c>
      <c r="D11" s="110" t="s">
        <v>2</v>
      </c>
      <c r="E11" s="110" t="s">
        <v>953</v>
      </c>
      <c r="F11" s="110" t="s">
        <v>954</v>
      </c>
      <c r="G11" s="110" t="s">
        <v>2</v>
      </c>
      <c r="H11" s="110" t="s">
        <v>955</v>
      </c>
      <c r="I11" s="107"/>
      <c r="J11" s="110" t="s">
        <v>956</v>
      </c>
      <c r="K11" s="110" t="s">
        <v>2</v>
      </c>
      <c r="L11" s="110" t="s">
        <v>957</v>
      </c>
      <c r="M11" s="108" t="s">
        <v>958</v>
      </c>
      <c r="N11" s="1054"/>
      <c r="O11" s="112" t="s">
        <v>959</v>
      </c>
      <c r="P11" s="113" t="s">
        <v>6</v>
      </c>
      <c r="Q11" s="1053"/>
    </row>
    <row r="12" spans="1:17" ht="6" customHeight="1">
      <c r="A12" s="1014"/>
      <c r="B12" s="114"/>
      <c r="C12" s="115"/>
      <c r="D12" s="115"/>
      <c r="E12" s="116"/>
      <c r="F12" s="115"/>
      <c r="G12" s="115"/>
      <c r="H12" s="116"/>
      <c r="I12" s="107"/>
      <c r="J12" s="115"/>
      <c r="K12" s="115"/>
      <c r="L12" s="116"/>
      <c r="M12" s="117"/>
      <c r="N12" s="118"/>
      <c r="O12" s="119"/>
      <c r="P12" s="120"/>
      <c r="Q12" s="121"/>
    </row>
    <row r="13" spans="1:17" s="129" customFormat="1" ht="20.25" customHeight="1">
      <c r="A13" s="122">
        <v>2012</v>
      </c>
      <c r="B13" s="123">
        <v>37536</v>
      </c>
      <c r="C13" s="123">
        <v>89990</v>
      </c>
      <c r="D13" s="123">
        <v>44239</v>
      </c>
      <c r="E13" s="124">
        <v>45751</v>
      </c>
      <c r="F13" s="123">
        <v>88415</v>
      </c>
      <c r="G13" s="123">
        <v>44035</v>
      </c>
      <c r="H13" s="124">
        <v>44380</v>
      </c>
      <c r="I13" s="125"/>
      <c r="J13" s="123">
        <v>1575</v>
      </c>
      <c r="K13" s="123">
        <v>204</v>
      </c>
      <c r="L13" s="123">
        <v>1371</v>
      </c>
      <c r="M13" s="126">
        <v>2.36</v>
      </c>
      <c r="N13" s="124">
        <v>18735</v>
      </c>
      <c r="O13" s="126">
        <v>199.15</v>
      </c>
      <c r="P13" s="127">
        <v>443.95</v>
      </c>
      <c r="Q13" s="128">
        <v>2012</v>
      </c>
    </row>
    <row r="14" spans="1:17" s="129" customFormat="1" ht="20.25" customHeight="1">
      <c r="A14" s="122">
        <v>2013</v>
      </c>
      <c r="B14" s="123">
        <v>38320</v>
      </c>
      <c r="C14" s="123">
        <v>91282</v>
      </c>
      <c r="D14" s="123">
        <v>45684</v>
      </c>
      <c r="E14" s="124">
        <v>45598</v>
      </c>
      <c r="F14" s="123">
        <v>89704</v>
      </c>
      <c r="G14" s="123">
        <v>44702</v>
      </c>
      <c r="H14" s="124">
        <v>45002</v>
      </c>
      <c r="I14" s="125"/>
      <c r="J14" s="123">
        <v>1578</v>
      </c>
      <c r="K14" s="123">
        <v>982</v>
      </c>
      <c r="L14" s="123">
        <v>596</v>
      </c>
      <c r="M14" s="126">
        <v>2.2997390396659707</v>
      </c>
      <c r="N14" s="124">
        <v>19306</v>
      </c>
      <c r="O14" s="126">
        <v>202.04968804198481</v>
      </c>
      <c r="P14" s="127">
        <v>443.97</v>
      </c>
      <c r="Q14" s="128">
        <v>2013</v>
      </c>
    </row>
    <row r="15" spans="1:17" s="129" customFormat="1" ht="20.25" customHeight="1">
      <c r="A15" s="122">
        <v>2014</v>
      </c>
      <c r="B15" s="123">
        <v>39530</v>
      </c>
      <c r="C15" s="123">
        <v>93727</v>
      </c>
      <c r="D15" s="123">
        <v>47073</v>
      </c>
      <c r="E15" s="124">
        <v>46654</v>
      </c>
      <c r="F15" s="123">
        <v>91866</v>
      </c>
      <c r="G15" s="123">
        <v>45847</v>
      </c>
      <c r="H15" s="124">
        <v>46019</v>
      </c>
      <c r="I15" s="125"/>
      <c r="J15" s="123">
        <v>1861</v>
      </c>
      <c r="K15" s="123">
        <v>1226</v>
      </c>
      <c r="L15" s="123">
        <v>635</v>
      </c>
      <c r="M15" s="126">
        <v>2.3239564887427271</v>
      </c>
      <c r="N15" s="124">
        <v>20006</v>
      </c>
      <c r="O15" s="126">
        <v>206.91938644503006</v>
      </c>
      <c r="P15" s="127">
        <v>443.97</v>
      </c>
      <c r="Q15" s="128">
        <v>2014</v>
      </c>
    </row>
    <row r="16" spans="1:17" s="129" customFormat="1" ht="20.25" customHeight="1">
      <c r="A16" s="122">
        <v>2015</v>
      </c>
      <c r="B16" s="123">
        <v>41008</v>
      </c>
      <c r="C16" s="123">
        <v>96463</v>
      </c>
      <c r="D16" s="123">
        <v>48474</v>
      </c>
      <c r="E16" s="124">
        <v>47989</v>
      </c>
      <c r="F16" s="123">
        <v>94553</v>
      </c>
      <c r="G16" s="123">
        <v>47198</v>
      </c>
      <c r="H16" s="124">
        <v>47355</v>
      </c>
      <c r="I16" s="125"/>
      <c r="J16" s="123">
        <v>1910</v>
      </c>
      <c r="K16" s="123">
        <v>1276</v>
      </c>
      <c r="L16" s="123">
        <v>634</v>
      </c>
      <c r="M16" s="126">
        <v>2.3057208349590326</v>
      </c>
      <c r="N16" s="124">
        <v>20614</v>
      </c>
      <c r="O16" s="126">
        <v>212.97159717998963</v>
      </c>
      <c r="P16" s="127">
        <v>443.97</v>
      </c>
      <c r="Q16" s="128">
        <v>2015</v>
      </c>
    </row>
    <row r="17" spans="1:29" s="129" customFormat="1" ht="20.25" customHeight="1">
      <c r="A17" s="122">
        <v>2016</v>
      </c>
      <c r="B17" s="123">
        <v>43555</v>
      </c>
      <c r="C17" s="123">
        <v>102075</v>
      </c>
      <c r="D17" s="123">
        <v>51152</v>
      </c>
      <c r="E17" s="123">
        <v>50923</v>
      </c>
      <c r="F17" s="123">
        <v>99971</v>
      </c>
      <c r="G17" s="123">
        <v>49769</v>
      </c>
      <c r="H17" s="124">
        <v>50202</v>
      </c>
      <c r="I17" s="130"/>
      <c r="J17" s="124">
        <v>2104</v>
      </c>
      <c r="K17" s="124">
        <v>1383</v>
      </c>
      <c r="L17" s="124">
        <v>721</v>
      </c>
      <c r="M17" s="126">
        <v>2.2952818275743314</v>
      </c>
      <c r="N17" s="124">
        <v>21315</v>
      </c>
      <c r="O17" s="126">
        <v>225.15483885498071</v>
      </c>
      <c r="P17" s="131">
        <v>444.01000000000005</v>
      </c>
      <c r="Q17" s="132">
        <v>2016</v>
      </c>
    </row>
    <row r="18" spans="1:29" s="129" customFormat="1" ht="20.25" customHeight="1">
      <c r="A18" s="133">
        <v>2017</v>
      </c>
      <c r="B18" s="134">
        <f t="shared" ref="B18:H18" si="0">SUM(B19:B29)</f>
        <v>44833</v>
      </c>
      <c r="C18" s="134">
        <f t="shared" si="0"/>
        <v>103766</v>
      </c>
      <c r="D18" s="134">
        <f t="shared" si="0"/>
        <v>51985</v>
      </c>
      <c r="E18" s="135">
        <f t="shared" si="0"/>
        <v>51781</v>
      </c>
      <c r="F18" s="135">
        <f>SUM(G18:H18)</f>
        <v>101570</v>
      </c>
      <c r="G18" s="135">
        <f t="shared" si="0"/>
        <v>50530</v>
      </c>
      <c r="H18" s="135">
        <f t="shared" si="0"/>
        <v>51040</v>
      </c>
      <c r="I18" s="136"/>
      <c r="J18" s="135">
        <f>SUM(J19:J29)</f>
        <v>2196</v>
      </c>
      <c r="K18" s="135">
        <f t="shared" ref="K18:L18" si="1">SUM(K19:K29)</f>
        <v>1455</v>
      </c>
      <c r="L18" s="135">
        <f t="shared" si="1"/>
        <v>741</v>
      </c>
      <c r="M18" s="137">
        <f t="shared" ref="M18:M29" si="2">F18/B18</f>
        <v>2.2655187027412844</v>
      </c>
      <c r="N18" s="135">
        <f>SUM(N19:N29)</f>
        <v>21315</v>
      </c>
      <c r="O18" s="137">
        <f t="shared" ref="O18:O29" si="3">F18/P18</f>
        <v>229.34495450132093</v>
      </c>
      <c r="P18" s="138">
        <f>SUM(P19:P29)</f>
        <v>442.87</v>
      </c>
      <c r="Q18" s="139">
        <v>2017</v>
      </c>
    </row>
    <row r="19" spans="1:29" ht="20.100000000000001" customHeight="1">
      <c r="A19" s="140" t="s">
        <v>960</v>
      </c>
      <c r="B19" s="141">
        <v>17137</v>
      </c>
      <c r="C19" s="142">
        <f>SUM(D19:E19)</f>
        <v>40221</v>
      </c>
      <c r="D19" s="142">
        <f t="shared" ref="D19:E29" si="4">SUM(G19,K19)</f>
        <v>19882</v>
      </c>
      <c r="E19" s="142">
        <f t="shared" si="4"/>
        <v>20339</v>
      </c>
      <c r="F19" s="124">
        <f>SUM(G19:H19)</f>
        <v>39718</v>
      </c>
      <c r="G19" s="142">
        <v>19682</v>
      </c>
      <c r="H19" s="142">
        <v>20036</v>
      </c>
      <c r="I19" s="143"/>
      <c r="J19" s="144">
        <v>503</v>
      </c>
      <c r="K19" s="998">
        <v>200</v>
      </c>
      <c r="L19" s="998">
        <v>303</v>
      </c>
      <c r="M19" s="146">
        <f t="shared" si="2"/>
        <v>2.3176752056952794</v>
      </c>
      <c r="N19" s="142">
        <v>5909</v>
      </c>
      <c r="O19" s="147">
        <f t="shared" si="3"/>
        <v>1303.5116508040696</v>
      </c>
      <c r="P19" s="148">
        <v>30.47</v>
      </c>
      <c r="Q19" s="149" t="s">
        <v>961</v>
      </c>
    </row>
    <row r="20" spans="1:29" ht="20.100000000000001" customHeight="1">
      <c r="A20" s="150" t="s">
        <v>962</v>
      </c>
      <c r="B20" s="141">
        <v>4702</v>
      </c>
      <c r="C20" s="142">
        <f t="shared" ref="C20:C29" si="5">SUM(D20:E20)</f>
        <v>9756</v>
      </c>
      <c r="D20" s="142">
        <f t="shared" si="4"/>
        <v>4903</v>
      </c>
      <c r="E20" s="142">
        <f t="shared" si="4"/>
        <v>4853</v>
      </c>
      <c r="F20" s="124">
        <f t="shared" ref="F20:F29" si="6">SUM(G20:H20)</f>
        <v>9401</v>
      </c>
      <c r="G20" s="142">
        <v>4646</v>
      </c>
      <c r="H20" s="142">
        <v>4755</v>
      </c>
      <c r="I20" s="151"/>
      <c r="J20" s="144">
        <v>355</v>
      </c>
      <c r="K20" s="998">
        <v>257</v>
      </c>
      <c r="L20" s="998">
        <v>98</v>
      </c>
      <c r="M20" s="146">
        <f t="shared" si="2"/>
        <v>1.9993619736282433</v>
      </c>
      <c r="N20" s="142">
        <v>3252</v>
      </c>
      <c r="O20" s="147">
        <f t="shared" si="3"/>
        <v>268.36996859834426</v>
      </c>
      <c r="P20" s="148">
        <v>35.03</v>
      </c>
      <c r="Q20" s="149" t="s">
        <v>33</v>
      </c>
    </row>
    <row r="21" spans="1:29" ht="20.100000000000001" customHeight="1">
      <c r="A21" s="150" t="s">
        <v>963</v>
      </c>
      <c r="B21" s="141">
        <v>10054</v>
      </c>
      <c r="C21" s="142">
        <f t="shared" si="5"/>
        <v>26911</v>
      </c>
      <c r="D21" s="142">
        <f t="shared" si="4"/>
        <v>13481</v>
      </c>
      <c r="E21" s="142">
        <f t="shared" si="4"/>
        <v>13430</v>
      </c>
      <c r="F21" s="124">
        <f t="shared" si="6"/>
        <v>26565</v>
      </c>
      <c r="G21" s="142">
        <v>13279</v>
      </c>
      <c r="H21" s="142">
        <v>13286</v>
      </c>
      <c r="I21" s="151"/>
      <c r="J21" s="144">
        <v>346</v>
      </c>
      <c r="K21" s="998">
        <v>202</v>
      </c>
      <c r="L21" s="998">
        <v>144</v>
      </c>
      <c r="M21" s="146">
        <f t="shared" si="2"/>
        <v>2.6422319474835887</v>
      </c>
      <c r="N21" s="142">
        <v>2096</v>
      </c>
      <c r="O21" s="147">
        <f t="shared" si="3"/>
        <v>594.02951699463324</v>
      </c>
      <c r="P21" s="148">
        <v>44.72</v>
      </c>
      <c r="Q21" s="149" t="s">
        <v>964</v>
      </c>
    </row>
    <row r="22" spans="1:29" ht="20.100000000000001" customHeight="1">
      <c r="A22" s="150" t="s">
        <v>965</v>
      </c>
      <c r="B22" s="141">
        <v>1784</v>
      </c>
      <c r="C22" s="142">
        <f t="shared" si="5"/>
        <v>3751</v>
      </c>
      <c r="D22" s="142">
        <f t="shared" si="4"/>
        <v>1910</v>
      </c>
      <c r="E22" s="142">
        <f t="shared" si="4"/>
        <v>1841</v>
      </c>
      <c r="F22" s="124">
        <f t="shared" si="6"/>
        <v>3628</v>
      </c>
      <c r="G22" s="142">
        <v>1835</v>
      </c>
      <c r="H22" s="142">
        <v>1793</v>
      </c>
      <c r="I22" s="151"/>
      <c r="J22" s="144">
        <v>123</v>
      </c>
      <c r="K22" s="998">
        <v>75</v>
      </c>
      <c r="L22" s="998">
        <v>48</v>
      </c>
      <c r="M22" s="146">
        <f t="shared" si="2"/>
        <v>2.0336322869955157</v>
      </c>
      <c r="N22" s="142">
        <v>1357</v>
      </c>
      <c r="O22" s="147">
        <f t="shared" si="3"/>
        <v>106.29944330501024</v>
      </c>
      <c r="P22" s="148">
        <v>34.130000000000003</v>
      </c>
      <c r="Q22" s="149" t="s">
        <v>966</v>
      </c>
    </row>
    <row r="23" spans="1:29" ht="20.100000000000001" customHeight="1">
      <c r="A23" s="150" t="s">
        <v>967</v>
      </c>
      <c r="B23" s="141">
        <v>1590</v>
      </c>
      <c r="C23" s="142">
        <f t="shared" si="5"/>
        <v>3534</v>
      </c>
      <c r="D23" s="142">
        <f t="shared" si="4"/>
        <v>1810</v>
      </c>
      <c r="E23" s="142">
        <f t="shared" si="4"/>
        <v>1724</v>
      </c>
      <c r="F23" s="124">
        <f t="shared" si="6"/>
        <v>3493</v>
      </c>
      <c r="G23" s="142">
        <v>1781</v>
      </c>
      <c r="H23" s="142">
        <v>1712</v>
      </c>
      <c r="I23" s="151"/>
      <c r="J23" s="144">
        <v>41</v>
      </c>
      <c r="K23" s="998">
        <v>29</v>
      </c>
      <c r="L23" s="998">
        <v>12</v>
      </c>
      <c r="M23" s="146">
        <f t="shared" si="2"/>
        <v>2.1968553459119495</v>
      </c>
      <c r="N23" s="142">
        <v>1228</v>
      </c>
      <c r="O23" s="147">
        <f t="shared" si="3"/>
        <v>94.918478260869577</v>
      </c>
      <c r="P23" s="148">
        <v>36.799999999999997</v>
      </c>
      <c r="Q23" s="149" t="s">
        <v>34</v>
      </c>
    </row>
    <row r="24" spans="1:29" ht="20.100000000000001" customHeight="1">
      <c r="A24" s="150" t="s">
        <v>968</v>
      </c>
      <c r="B24" s="141">
        <v>1597</v>
      </c>
      <c r="C24" s="142">
        <f t="shared" si="5"/>
        <v>3189</v>
      </c>
      <c r="D24" s="142">
        <f t="shared" si="4"/>
        <v>1562</v>
      </c>
      <c r="E24" s="142">
        <f t="shared" si="4"/>
        <v>1627</v>
      </c>
      <c r="F24" s="124">
        <f t="shared" si="6"/>
        <v>3066</v>
      </c>
      <c r="G24" s="142">
        <v>1466</v>
      </c>
      <c r="H24" s="142">
        <v>1600</v>
      </c>
      <c r="I24" s="151"/>
      <c r="J24" s="144">
        <v>123</v>
      </c>
      <c r="K24" s="998">
        <v>96</v>
      </c>
      <c r="L24" s="998">
        <v>27</v>
      </c>
      <c r="M24" s="146">
        <f t="shared" si="2"/>
        <v>1.9198497182216656</v>
      </c>
      <c r="N24" s="142">
        <v>1378</v>
      </c>
      <c r="O24" s="147">
        <f t="shared" si="3"/>
        <v>55.826656955571742</v>
      </c>
      <c r="P24" s="148">
        <v>54.92</v>
      </c>
      <c r="Q24" s="149" t="s">
        <v>35</v>
      </c>
    </row>
    <row r="25" spans="1:29" ht="20.100000000000001" customHeight="1">
      <c r="A25" s="152" t="s">
        <v>969</v>
      </c>
      <c r="B25" s="141">
        <v>1286</v>
      </c>
      <c r="C25" s="142">
        <f t="shared" si="5"/>
        <v>2715</v>
      </c>
      <c r="D25" s="142">
        <f t="shared" si="4"/>
        <v>1441</v>
      </c>
      <c r="E25" s="142">
        <f t="shared" si="4"/>
        <v>1274</v>
      </c>
      <c r="F25" s="124">
        <f t="shared" si="6"/>
        <v>2534</v>
      </c>
      <c r="G25" s="142">
        <v>1288</v>
      </c>
      <c r="H25" s="142">
        <v>1246</v>
      </c>
      <c r="I25" s="151"/>
      <c r="J25" s="144">
        <v>181</v>
      </c>
      <c r="K25" s="998">
        <v>153</v>
      </c>
      <c r="L25" s="998">
        <v>28</v>
      </c>
      <c r="M25" s="146">
        <f t="shared" si="2"/>
        <v>1.9704510108864697</v>
      </c>
      <c r="N25" s="142">
        <v>1089</v>
      </c>
      <c r="O25" s="147">
        <f t="shared" si="3"/>
        <v>82.059585492227981</v>
      </c>
      <c r="P25" s="148">
        <v>30.88</v>
      </c>
      <c r="Q25" s="149" t="s">
        <v>36</v>
      </c>
    </row>
    <row r="26" spans="1:29" ht="20.100000000000001" customHeight="1">
      <c r="A26" s="150" t="s">
        <v>970</v>
      </c>
      <c r="B26" s="141">
        <v>1177</v>
      </c>
      <c r="C26" s="142">
        <f t="shared" si="5"/>
        <v>2372</v>
      </c>
      <c r="D26" s="142">
        <f t="shared" si="4"/>
        <v>1228</v>
      </c>
      <c r="E26" s="142">
        <f t="shared" si="4"/>
        <v>1144</v>
      </c>
      <c r="F26" s="124">
        <f t="shared" si="6"/>
        <v>2240</v>
      </c>
      <c r="G26" s="142">
        <v>1106</v>
      </c>
      <c r="H26" s="142">
        <v>1134</v>
      </c>
      <c r="I26" s="151"/>
      <c r="J26" s="144">
        <v>132</v>
      </c>
      <c r="K26" s="998">
        <v>122</v>
      </c>
      <c r="L26" s="998">
        <v>10</v>
      </c>
      <c r="M26" s="146">
        <f t="shared" si="2"/>
        <v>1.9031435853865761</v>
      </c>
      <c r="N26" s="142">
        <v>957</v>
      </c>
      <c r="O26" s="147">
        <f t="shared" si="3"/>
        <v>76.843910806174961</v>
      </c>
      <c r="P26" s="148">
        <v>29.15</v>
      </c>
      <c r="Q26" s="153" t="s">
        <v>37</v>
      </c>
    </row>
    <row r="27" spans="1:29" ht="20.100000000000001" customHeight="1">
      <c r="A27" s="150" t="s">
        <v>971</v>
      </c>
      <c r="B27" s="141">
        <v>1702</v>
      </c>
      <c r="C27" s="142">
        <f t="shared" si="5"/>
        <v>3475</v>
      </c>
      <c r="D27" s="142">
        <f t="shared" si="4"/>
        <v>1682</v>
      </c>
      <c r="E27" s="142">
        <f t="shared" si="4"/>
        <v>1793</v>
      </c>
      <c r="F27" s="124">
        <f t="shared" si="6"/>
        <v>3429</v>
      </c>
      <c r="G27" s="142">
        <v>1654</v>
      </c>
      <c r="H27" s="142">
        <v>1775</v>
      </c>
      <c r="I27" s="151"/>
      <c r="J27" s="144">
        <v>46</v>
      </c>
      <c r="K27" s="998">
        <v>28</v>
      </c>
      <c r="L27" s="998">
        <v>18</v>
      </c>
      <c r="M27" s="146">
        <f t="shared" si="2"/>
        <v>2.0146886016451235</v>
      </c>
      <c r="N27" s="142">
        <v>1303</v>
      </c>
      <c r="O27" s="147">
        <f t="shared" si="3"/>
        <v>61.639403199712383</v>
      </c>
      <c r="P27" s="148">
        <v>55.63</v>
      </c>
      <c r="Q27" s="149" t="s">
        <v>38</v>
      </c>
    </row>
    <row r="28" spans="1:29" ht="20.100000000000001" customHeight="1">
      <c r="A28" s="150" t="s">
        <v>972</v>
      </c>
      <c r="B28" s="141">
        <v>1883</v>
      </c>
      <c r="C28" s="142">
        <f t="shared" si="5"/>
        <v>3905</v>
      </c>
      <c r="D28" s="142">
        <f t="shared" si="4"/>
        <v>2015</v>
      </c>
      <c r="E28" s="142">
        <f t="shared" si="4"/>
        <v>1890</v>
      </c>
      <c r="F28" s="124">
        <f t="shared" si="6"/>
        <v>3704</v>
      </c>
      <c r="G28" s="142">
        <v>1841</v>
      </c>
      <c r="H28" s="142">
        <v>1863</v>
      </c>
      <c r="I28" s="151"/>
      <c r="J28" s="144">
        <v>201</v>
      </c>
      <c r="K28" s="998">
        <v>174</v>
      </c>
      <c r="L28" s="998">
        <v>27</v>
      </c>
      <c r="M28" s="146">
        <f t="shared" si="2"/>
        <v>1.9670738183749337</v>
      </c>
      <c r="N28" s="142">
        <v>1482</v>
      </c>
      <c r="O28" s="147">
        <f t="shared" si="3"/>
        <v>68.150873965041399</v>
      </c>
      <c r="P28" s="148">
        <v>54.35</v>
      </c>
      <c r="Q28" s="149" t="s">
        <v>973</v>
      </c>
    </row>
    <row r="29" spans="1:29" ht="20.25" customHeight="1" thickBot="1">
      <c r="A29" s="150" t="s">
        <v>974</v>
      </c>
      <c r="B29" s="141">
        <v>1921</v>
      </c>
      <c r="C29" s="154">
        <f t="shared" si="5"/>
        <v>3937</v>
      </c>
      <c r="D29" s="154">
        <f t="shared" si="4"/>
        <v>2071</v>
      </c>
      <c r="E29" s="154">
        <f t="shared" si="4"/>
        <v>1866</v>
      </c>
      <c r="F29" s="154">
        <f t="shared" si="6"/>
        <v>3792</v>
      </c>
      <c r="G29" s="154">
        <v>1952</v>
      </c>
      <c r="H29" s="154">
        <v>1840</v>
      </c>
      <c r="I29" s="155"/>
      <c r="J29" s="156">
        <v>145</v>
      </c>
      <c r="K29" s="999">
        <v>119</v>
      </c>
      <c r="L29" s="999">
        <v>26</v>
      </c>
      <c r="M29" s="157">
        <f t="shared" si="2"/>
        <v>1.973971889640812</v>
      </c>
      <c r="N29" s="154">
        <v>1264</v>
      </c>
      <c r="O29" s="158">
        <f t="shared" si="3"/>
        <v>103.07148681706985</v>
      </c>
      <c r="P29" s="159">
        <v>36.79</v>
      </c>
      <c r="Q29" s="160" t="s">
        <v>975</v>
      </c>
    </row>
    <row r="30" spans="1:29" ht="16.5" customHeight="1">
      <c r="A30" s="1042" t="s">
        <v>976</v>
      </c>
      <c r="B30" s="1042"/>
      <c r="C30" s="1042"/>
      <c r="D30" s="161"/>
      <c r="E30" s="161"/>
      <c r="F30" s="161"/>
      <c r="G30" s="161"/>
      <c r="H30" s="161"/>
      <c r="I30" s="161"/>
      <c r="J30" s="1044" t="s">
        <v>977</v>
      </c>
      <c r="K30" s="1044"/>
      <c r="L30" s="1044"/>
      <c r="M30" s="1044"/>
      <c r="N30" s="1044"/>
      <c r="O30" s="1044"/>
      <c r="P30" s="1044"/>
      <c r="Q30" s="1044"/>
    </row>
    <row r="31" spans="1:29" ht="10.5" customHeight="1">
      <c r="A31" s="1043"/>
      <c r="B31" s="1043"/>
      <c r="C31" s="1043"/>
      <c r="D31" s="98"/>
      <c r="E31" s="98"/>
      <c r="F31" s="98"/>
      <c r="G31" s="98"/>
      <c r="H31" s="98"/>
      <c r="I31" s="98"/>
      <c r="J31" s="1045"/>
      <c r="K31" s="1045"/>
      <c r="L31" s="1045"/>
      <c r="M31" s="1045"/>
      <c r="N31" s="1045"/>
      <c r="O31" s="1045"/>
      <c r="P31" s="1045"/>
      <c r="Q31" s="1045"/>
    </row>
    <row r="32" spans="1:29" ht="12" hidden="1" customHeight="1">
      <c r="A32" s="1043"/>
      <c r="B32" s="1043"/>
      <c r="C32" s="1043"/>
      <c r="D32" s="162"/>
      <c r="E32" s="162"/>
      <c r="F32" s="162"/>
      <c r="G32" s="162"/>
      <c r="H32" s="162"/>
      <c r="I32" s="98"/>
      <c r="J32" s="1045"/>
      <c r="K32" s="1045"/>
      <c r="L32" s="1045"/>
      <c r="M32" s="1045"/>
      <c r="N32" s="1045"/>
      <c r="O32" s="1045"/>
      <c r="P32" s="1045"/>
      <c r="Q32" s="1045"/>
      <c r="AC32" s="129"/>
    </row>
    <row r="33" spans="1:17" ht="12.6" customHeight="1">
      <c r="A33" s="98"/>
      <c r="B33" s="163"/>
      <c r="C33" s="164"/>
      <c r="D33" s="164"/>
      <c r="E33" s="164"/>
      <c r="F33" s="164"/>
      <c r="G33" s="164"/>
      <c r="H33" s="164"/>
      <c r="I33" s="98"/>
      <c r="J33" s="165"/>
      <c r="K33" s="98"/>
      <c r="L33" s="98"/>
      <c r="M33" s="166"/>
      <c r="N33" s="166"/>
      <c r="O33" s="167"/>
      <c r="P33" s="168"/>
      <c r="Q33" s="98"/>
    </row>
    <row r="34" spans="1:17" ht="12.95" customHeight="1">
      <c r="A34" s="169"/>
      <c r="B34" s="129"/>
      <c r="C34" s="78"/>
      <c r="D34" s="78"/>
      <c r="E34" s="78"/>
      <c r="F34" s="78"/>
      <c r="G34" s="78"/>
      <c r="H34" s="78"/>
      <c r="M34" s="170"/>
      <c r="N34" s="170"/>
      <c r="O34" s="78"/>
      <c r="P34" s="171"/>
      <c r="Q34" s="172"/>
    </row>
    <row r="35" spans="1:17">
      <c r="B35" s="129"/>
      <c r="C35" s="78"/>
      <c r="D35" s="78"/>
      <c r="E35" s="78"/>
      <c r="F35" s="78"/>
      <c r="G35" s="78"/>
      <c r="H35" s="78"/>
      <c r="M35" s="170"/>
      <c r="N35" s="170"/>
      <c r="O35" s="78"/>
      <c r="P35" s="171"/>
    </row>
  </sheetData>
  <mergeCells count="8">
    <mergeCell ref="A30:C32"/>
    <mergeCell ref="J30:Q32"/>
    <mergeCell ref="A3:H3"/>
    <mergeCell ref="J3:Q3"/>
    <mergeCell ref="C8:H8"/>
    <mergeCell ref="J8:L8"/>
    <mergeCell ref="Q8:Q11"/>
    <mergeCell ref="N9:N11"/>
  </mergeCells>
  <phoneticPr fontId="5" type="noConversion"/>
  <printOptions horizontalCentered="1"/>
  <pageMargins left="0.19685039370078741" right="0.19685039370078741" top="0.78740157480314965" bottom="0.39370078740157483" header="0.39370078740157483" footer="0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7"/>
  <sheetViews>
    <sheetView showGridLines="0" view="pageBreakPreview" zoomScale="115" zoomScaleNormal="120" zoomScaleSheetLayoutView="115" workbookViewId="0">
      <selection activeCell="A16" sqref="A16"/>
    </sheetView>
  </sheetViews>
  <sheetFormatPr defaultRowHeight="14.25"/>
  <cols>
    <col min="1" max="1" width="9" style="180"/>
    <col min="2" max="2" width="5.5" style="180" customWidth="1"/>
    <col min="3" max="4" width="6.125" style="180" bestFit="1" customWidth="1"/>
    <col min="5" max="5" width="7" style="180" customWidth="1"/>
    <col min="6" max="6" width="6.125" style="180" bestFit="1" customWidth="1"/>
    <col min="7" max="7" width="7.875" style="180" customWidth="1"/>
    <col min="8" max="8" width="7.75" style="180" customWidth="1"/>
    <col min="9" max="9" width="6.375" style="180" customWidth="1"/>
    <col min="10" max="10" width="6.875" style="180" customWidth="1"/>
    <col min="11" max="11" width="16.125" style="180" bestFit="1" customWidth="1"/>
    <col min="12" max="257" width="9" style="180"/>
    <col min="258" max="258" width="5.5" style="180" customWidth="1"/>
    <col min="259" max="260" width="6.125" style="180" bestFit="1" customWidth="1"/>
    <col min="261" max="261" width="7" style="180" customWidth="1"/>
    <col min="262" max="262" width="6.125" style="180" bestFit="1" customWidth="1"/>
    <col min="263" max="263" width="7.875" style="180" customWidth="1"/>
    <col min="264" max="264" width="7.75" style="180" customWidth="1"/>
    <col min="265" max="265" width="6.375" style="180" customWidth="1"/>
    <col min="266" max="266" width="6.875" style="180" customWidth="1"/>
    <col min="267" max="267" width="16.125" style="180" bestFit="1" customWidth="1"/>
    <col min="268" max="513" width="9" style="180"/>
    <col min="514" max="514" width="5.5" style="180" customWidth="1"/>
    <col min="515" max="516" width="6.125" style="180" bestFit="1" customWidth="1"/>
    <col min="517" max="517" width="7" style="180" customWidth="1"/>
    <col min="518" max="518" width="6.125" style="180" bestFit="1" customWidth="1"/>
    <col min="519" max="519" width="7.875" style="180" customWidth="1"/>
    <col min="520" max="520" width="7.75" style="180" customWidth="1"/>
    <col min="521" max="521" width="6.375" style="180" customWidth="1"/>
    <col min="522" max="522" width="6.875" style="180" customWidth="1"/>
    <col min="523" max="523" width="16.125" style="180" bestFit="1" customWidth="1"/>
    <col min="524" max="769" width="9" style="180"/>
    <col min="770" max="770" width="5.5" style="180" customWidth="1"/>
    <col min="771" max="772" width="6.125" style="180" bestFit="1" customWidth="1"/>
    <col min="773" max="773" width="7" style="180" customWidth="1"/>
    <col min="774" max="774" width="6.125" style="180" bestFit="1" customWidth="1"/>
    <col min="775" max="775" width="7.875" style="180" customWidth="1"/>
    <col min="776" max="776" width="7.75" style="180" customWidth="1"/>
    <col min="777" max="777" width="6.375" style="180" customWidth="1"/>
    <col min="778" max="778" width="6.875" style="180" customWidth="1"/>
    <col min="779" max="779" width="16.125" style="180" bestFit="1" customWidth="1"/>
    <col min="780" max="1025" width="9" style="180"/>
    <col min="1026" max="1026" width="5.5" style="180" customWidth="1"/>
    <col min="1027" max="1028" width="6.125" style="180" bestFit="1" customWidth="1"/>
    <col min="1029" max="1029" width="7" style="180" customWidth="1"/>
    <col min="1030" max="1030" width="6.125" style="180" bestFit="1" customWidth="1"/>
    <col min="1031" max="1031" width="7.875" style="180" customWidth="1"/>
    <col min="1032" max="1032" width="7.75" style="180" customWidth="1"/>
    <col min="1033" max="1033" width="6.375" style="180" customWidth="1"/>
    <col min="1034" max="1034" width="6.875" style="180" customWidth="1"/>
    <col min="1035" max="1035" width="16.125" style="180" bestFit="1" customWidth="1"/>
    <col min="1036" max="1281" width="9" style="180"/>
    <col min="1282" max="1282" width="5.5" style="180" customWidth="1"/>
    <col min="1283" max="1284" width="6.125" style="180" bestFit="1" customWidth="1"/>
    <col min="1285" max="1285" width="7" style="180" customWidth="1"/>
    <col min="1286" max="1286" width="6.125" style="180" bestFit="1" customWidth="1"/>
    <col min="1287" max="1287" width="7.875" style="180" customWidth="1"/>
    <col min="1288" max="1288" width="7.75" style="180" customWidth="1"/>
    <col min="1289" max="1289" width="6.375" style="180" customWidth="1"/>
    <col min="1290" max="1290" width="6.875" style="180" customWidth="1"/>
    <col min="1291" max="1291" width="16.125" style="180" bestFit="1" customWidth="1"/>
    <col min="1292" max="1537" width="9" style="180"/>
    <col min="1538" max="1538" width="5.5" style="180" customWidth="1"/>
    <col min="1539" max="1540" width="6.125" style="180" bestFit="1" customWidth="1"/>
    <col min="1541" max="1541" width="7" style="180" customWidth="1"/>
    <col min="1542" max="1542" width="6.125" style="180" bestFit="1" customWidth="1"/>
    <col min="1543" max="1543" width="7.875" style="180" customWidth="1"/>
    <col min="1544" max="1544" width="7.75" style="180" customWidth="1"/>
    <col min="1545" max="1545" width="6.375" style="180" customWidth="1"/>
    <col min="1546" max="1546" width="6.875" style="180" customWidth="1"/>
    <col min="1547" max="1547" width="16.125" style="180" bestFit="1" customWidth="1"/>
    <col min="1548" max="1793" width="9" style="180"/>
    <col min="1794" max="1794" width="5.5" style="180" customWidth="1"/>
    <col min="1795" max="1796" width="6.125" style="180" bestFit="1" customWidth="1"/>
    <col min="1797" max="1797" width="7" style="180" customWidth="1"/>
    <col min="1798" max="1798" width="6.125" style="180" bestFit="1" customWidth="1"/>
    <col min="1799" max="1799" width="7.875" style="180" customWidth="1"/>
    <col min="1800" max="1800" width="7.75" style="180" customWidth="1"/>
    <col min="1801" max="1801" width="6.375" style="180" customWidth="1"/>
    <col min="1802" max="1802" width="6.875" style="180" customWidth="1"/>
    <col min="1803" max="1803" width="16.125" style="180" bestFit="1" customWidth="1"/>
    <col min="1804" max="2049" width="9" style="180"/>
    <col min="2050" max="2050" width="5.5" style="180" customWidth="1"/>
    <col min="2051" max="2052" width="6.125" style="180" bestFit="1" customWidth="1"/>
    <col min="2053" max="2053" width="7" style="180" customWidth="1"/>
    <col min="2054" max="2054" width="6.125" style="180" bestFit="1" customWidth="1"/>
    <col min="2055" max="2055" width="7.875" style="180" customWidth="1"/>
    <col min="2056" max="2056" width="7.75" style="180" customWidth="1"/>
    <col min="2057" max="2057" width="6.375" style="180" customWidth="1"/>
    <col min="2058" max="2058" width="6.875" style="180" customWidth="1"/>
    <col min="2059" max="2059" width="16.125" style="180" bestFit="1" customWidth="1"/>
    <col min="2060" max="2305" width="9" style="180"/>
    <col min="2306" max="2306" width="5.5" style="180" customWidth="1"/>
    <col min="2307" max="2308" width="6.125" style="180" bestFit="1" customWidth="1"/>
    <col min="2309" max="2309" width="7" style="180" customWidth="1"/>
    <col min="2310" max="2310" width="6.125" style="180" bestFit="1" customWidth="1"/>
    <col min="2311" max="2311" width="7.875" style="180" customWidth="1"/>
    <col min="2312" max="2312" width="7.75" style="180" customWidth="1"/>
    <col min="2313" max="2313" width="6.375" style="180" customWidth="1"/>
    <col min="2314" max="2314" width="6.875" style="180" customWidth="1"/>
    <col min="2315" max="2315" width="16.125" style="180" bestFit="1" customWidth="1"/>
    <col min="2316" max="2561" width="9" style="180"/>
    <col min="2562" max="2562" width="5.5" style="180" customWidth="1"/>
    <col min="2563" max="2564" width="6.125" style="180" bestFit="1" customWidth="1"/>
    <col min="2565" max="2565" width="7" style="180" customWidth="1"/>
    <col min="2566" max="2566" width="6.125" style="180" bestFit="1" customWidth="1"/>
    <col min="2567" max="2567" width="7.875" style="180" customWidth="1"/>
    <col min="2568" max="2568" width="7.75" style="180" customWidth="1"/>
    <col min="2569" max="2569" width="6.375" style="180" customWidth="1"/>
    <col min="2570" max="2570" width="6.875" style="180" customWidth="1"/>
    <col min="2571" max="2571" width="16.125" style="180" bestFit="1" customWidth="1"/>
    <col min="2572" max="2817" width="9" style="180"/>
    <col min="2818" max="2818" width="5.5" style="180" customWidth="1"/>
    <col min="2819" max="2820" width="6.125" style="180" bestFit="1" customWidth="1"/>
    <col min="2821" max="2821" width="7" style="180" customWidth="1"/>
    <col min="2822" max="2822" width="6.125" style="180" bestFit="1" customWidth="1"/>
    <col min="2823" max="2823" width="7.875" style="180" customWidth="1"/>
    <col min="2824" max="2824" width="7.75" style="180" customWidth="1"/>
    <col min="2825" max="2825" width="6.375" style="180" customWidth="1"/>
    <col min="2826" max="2826" width="6.875" style="180" customWidth="1"/>
    <col min="2827" max="2827" width="16.125" style="180" bestFit="1" customWidth="1"/>
    <col min="2828" max="3073" width="9" style="180"/>
    <col min="3074" max="3074" width="5.5" style="180" customWidth="1"/>
    <col min="3075" max="3076" width="6.125" style="180" bestFit="1" customWidth="1"/>
    <col min="3077" max="3077" width="7" style="180" customWidth="1"/>
    <col min="3078" max="3078" width="6.125" style="180" bestFit="1" customWidth="1"/>
    <col min="3079" max="3079" width="7.875" style="180" customWidth="1"/>
    <col min="3080" max="3080" width="7.75" style="180" customWidth="1"/>
    <col min="3081" max="3081" width="6.375" style="180" customWidth="1"/>
    <col min="3082" max="3082" width="6.875" style="180" customWidth="1"/>
    <col min="3083" max="3083" width="16.125" style="180" bestFit="1" customWidth="1"/>
    <col min="3084" max="3329" width="9" style="180"/>
    <col min="3330" max="3330" width="5.5" style="180" customWidth="1"/>
    <col min="3331" max="3332" width="6.125" style="180" bestFit="1" customWidth="1"/>
    <col min="3333" max="3333" width="7" style="180" customWidth="1"/>
    <col min="3334" max="3334" width="6.125" style="180" bestFit="1" customWidth="1"/>
    <col min="3335" max="3335" width="7.875" style="180" customWidth="1"/>
    <col min="3336" max="3336" width="7.75" style="180" customWidth="1"/>
    <col min="3337" max="3337" width="6.375" style="180" customWidth="1"/>
    <col min="3338" max="3338" width="6.875" style="180" customWidth="1"/>
    <col min="3339" max="3339" width="16.125" style="180" bestFit="1" customWidth="1"/>
    <col min="3340" max="3585" width="9" style="180"/>
    <col min="3586" max="3586" width="5.5" style="180" customWidth="1"/>
    <col min="3587" max="3588" width="6.125" style="180" bestFit="1" customWidth="1"/>
    <col min="3589" max="3589" width="7" style="180" customWidth="1"/>
    <col min="3590" max="3590" width="6.125" style="180" bestFit="1" customWidth="1"/>
    <col min="3591" max="3591" width="7.875" style="180" customWidth="1"/>
    <col min="3592" max="3592" width="7.75" style="180" customWidth="1"/>
    <col min="3593" max="3593" width="6.375" style="180" customWidth="1"/>
    <col min="3594" max="3594" width="6.875" style="180" customWidth="1"/>
    <col min="3595" max="3595" width="16.125" style="180" bestFit="1" customWidth="1"/>
    <col min="3596" max="3841" width="9" style="180"/>
    <col min="3842" max="3842" width="5.5" style="180" customWidth="1"/>
    <col min="3843" max="3844" width="6.125" style="180" bestFit="1" customWidth="1"/>
    <col min="3845" max="3845" width="7" style="180" customWidth="1"/>
    <col min="3846" max="3846" width="6.125" style="180" bestFit="1" customWidth="1"/>
    <col min="3847" max="3847" width="7.875" style="180" customWidth="1"/>
    <col min="3848" max="3848" width="7.75" style="180" customWidth="1"/>
    <col min="3849" max="3849" width="6.375" style="180" customWidth="1"/>
    <col min="3850" max="3850" width="6.875" style="180" customWidth="1"/>
    <col min="3851" max="3851" width="16.125" style="180" bestFit="1" customWidth="1"/>
    <col min="3852" max="4097" width="9" style="180"/>
    <col min="4098" max="4098" width="5.5" style="180" customWidth="1"/>
    <col min="4099" max="4100" width="6.125" style="180" bestFit="1" customWidth="1"/>
    <col min="4101" max="4101" width="7" style="180" customWidth="1"/>
    <col min="4102" max="4102" width="6.125" style="180" bestFit="1" customWidth="1"/>
    <col min="4103" max="4103" width="7.875" style="180" customWidth="1"/>
    <col min="4104" max="4104" width="7.75" style="180" customWidth="1"/>
    <col min="4105" max="4105" width="6.375" style="180" customWidth="1"/>
    <col min="4106" max="4106" width="6.875" style="180" customWidth="1"/>
    <col min="4107" max="4107" width="16.125" style="180" bestFit="1" customWidth="1"/>
    <col min="4108" max="4353" width="9" style="180"/>
    <col min="4354" max="4354" width="5.5" style="180" customWidth="1"/>
    <col min="4355" max="4356" width="6.125" style="180" bestFit="1" customWidth="1"/>
    <col min="4357" max="4357" width="7" style="180" customWidth="1"/>
    <col min="4358" max="4358" width="6.125" style="180" bestFit="1" customWidth="1"/>
    <col min="4359" max="4359" width="7.875" style="180" customWidth="1"/>
    <col min="4360" max="4360" width="7.75" style="180" customWidth="1"/>
    <col min="4361" max="4361" width="6.375" style="180" customWidth="1"/>
    <col min="4362" max="4362" width="6.875" style="180" customWidth="1"/>
    <col min="4363" max="4363" width="16.125" style="180" bestFit="1" customWidth="1"/>
    <col min="4364" max="4609" width="9" style="180"/>
    <col min="4610" max="4610" width="5.5" style="180" customWidth="1"/>
    <col min="4611" max="4612" width="6.125" style="180" bestFit="1" customWidth="1"/>
    <col min="4613" max="4613" width="7" style="180" customWidth="1"/>
    <col min="4614" max="4614" width="6.125" style="180" bestFit="1" customWidth="1"/>
    <col min="4615" max="4615" width="7.875" style="180" customWidth="1"/>
    <col min="4616" max="4616" width="7.75" style="180" customWidth="1"/>
    <col min="4617" max="4617" width="6.375" style="180" customWidth="1"/>
    <col min="4618" max="4618" width="6.875" style="180" customWidth="1"/>
    <col min="4619" max="4619" width="16.125" style="180" bestFit="1" customWidth="1"/>
    <col min="4620" max="4865" width="9" style="180"/>
    <col min="4866" max="4866" width="5.5" style="180" customWidth="1"/>
    <col min="4867" max="4868" width="6.125" style="180" bestFit="1" customWidth="1"/>
    <col min="4869" max="4869" width="7" style="180" customWidth="1"/>
    <col min="4870" max="4870" width="6.125" style="180" bestFit="1" customWidth="1"/>
    <col min="4871" max="4871" width="7.875" style="180" customWidth="1"/>
    <col min="4872" max="4872" width="7.75" style="180" customWidth="1"/>
    <col min="4873" max="4873" width="6.375" style="180" customWidth="1"/>
    <col min="4874" max="4874" width="6.875" style="180" customWidth="1"/>
    <col min="4875" max="4875" width="16.125" style="180" bestFit="1" customWidth="1"/>
    <col min="4876" max="5121" width="9" style="180"/>
    <col min="5122" max="5122" width="5.5" style="180" customWidth="1"/>
    <col min="5123" max="5124" width="6.125" style="180" bestFit="1" customWidth="1"/>
    <col min="5125" max="5125" width="7" style="180" customWidth="1"/>
    <col min="5126" max="5126" width="6.125" style="180" bestFit="1" customWidth="1"/>
    <col min="5127" max="5127" width="7.875" style="180" customWidth="1"/>
    <col min="5128" max="5128" width="7.75" style="180" customWidth="1"/>
    <col min="5129" max="5129" width="6.375" style="180" customWidth="1"/>
    <col min="5130" max="5130" width="6.875" style="180" customWidth="1"/>
    <col min="5131" max="5131" width="16.125" style="180" bestFit="1" customWidth="1"/>
    <col min="5132" max="5377" width="9" style="180"/>
    <col min="5378" max="5378" width="5.5" style="180" customWidth="1"/>
    <col min="5379" max="5380" width="6.125" style="180" bestFit="1" customWidth="1"/>
    <col min="5381" max="5381" width="7" style="180" customWidth="1"/>
    <col min="5382" max="5382" width="6.125" style="180" bestFit="1" customWidth="1"/>
    <col min="5383" max="5383" width="7.875" style="180" customWidth="1"/>
    <col min="5384" max="5384" width="7.75" style="180" customWidth="1"/>
    <col min="5385" max="5385" width="6.375" style="180" customWidth="1"/>
    <col min="5386" max="5386" width="6.875" style="180" customWidth="1"/>
    <col min="5387" max="5387" width="16.125" style="180" bestFit="1" customWidth="1"/>
    <col min="5388" max="5633" width="9" style="180"/>
    <col min="5634" max="5634" width="5.5" style="180" customWidth="1"/>
    <col min="5635" max="5636" width="6.125" style="180" bestFit="1" customWidth="1"/>
    <col min="5637" max="5637" width="7" style="180" customWidth="1"/>
    <col min="5638" max="5638" width="6.125" style="180" bestFit="1" customWidth="1"/>
    <col min="5639" max="5639" width="7.875" style="180" customWidth="1"/>
    <col min="5640" max="5640" width="7.75" style="180" customWidth="1"/>
    <col min="5641" max="5641" width="6.375" style="180" customWidth="1"/>
    <col min="5642" max="5642" width="6.875" style="180" customWidth="1"/>
    <col min="5643" max="5643" width="16.125" style="180" bestFit="1" customWidth="1"/>
    <col min="5644" max="5889" width="9" style="180"/>
    <col min="5890" max="5890" width="5.5" style="180" customWidth="1"/>
    <col min="5891" max="5892" width="6.125" style="180" bestFit="1" customWidth="1"/>
    <col min="5893" max="5893" width="7" style="180" customWidth="1"/>
    <col min="5894" max="5894" width="6.125" style="180" bestFit="1" customWidth="1"/>
    <col min="5895" max="5895" width="7.875" style="180" customWidth="1"/>
    <col min="5896" max="5896" width="7.75" style="180" customWidth="1"/>
    <col min="5897" max="5897" width="6.375" style="180" customWidth="1"/>
    <col min="5898" max="5898" width="6.875" style="180" customWidth="1"/>
    <col min="5899" max="5899" width="16.125" style="180" bestFit="1" customWidth="1"/>
    <col min="5900" max="6145" width="9" style="180"/>
    <col min="6146" max="6146" width="5.5" style="180" customWidth="1"/>
    <col min="6147" max="6148" width="6.125" style="180" bestFit="1" customWidth="1"/>
    <col min="6149" max="6149" width="7" style="180" customWidth="1"/>
    <col min="6150" max="6150" width="6.125" style="180" bestFit="1" customWidth="1"/>
    <col min="6151" max="6151" width="7.875" style="180" customWidth="1"/>
    <col min="6152" max="6152" width="7.75" style="180" customWidth="1"/>
    <col min="6153" max="6153" width="6.375" style="180" customWidth="1"/>
    <col min="6154" max="6154" width="6.875" style="180" customWidth="1"/>
    <col min="6155" max="6155" width="16.125" style="180" bestFit="1" customWidth="1"/>
    <col min="6156" max="6401" width="9" style="180"/>
    <col min="6402" max="6402" width="5.5" style="180" customWidth="1"/>
    <col min="6403" max="6404" width="6.125" style="180" bestFit="1" customWidth="1"/>
    <col min="6405" max="6405" width="7" style="180" customWidth="1"/>
    <col min="6406" max="6406" width="6.125" style="180" bestFit="1" customWidth="1"/>
    <col min="6407" max="6407" width="7.875" style="180" customWidth="1"/>
    <col min="6408" max="6408" width="7.75" style="180" customWidth="1"/>
    <col min="6409" max="6409" width="6.375" style="180" customWidth="1"/>
    <col min="6410" max="6410" width="6.875" style="180" customWidth="1"/>
    <col min="6411" max="6411" width="16.125" style="180" bestFit="1" customWidth="1"/>
    <col min="6412" max="6657" width="9" style="180"/>
    <col min="6658" max="6658" width="5.5" style="180" customWidth="1"/>
    <col min="6659" max="6660" width="6.125" style="180" bestFit="1" customWidth="1"/>
    <col min="6661" max="6661" width="7" style="180" customWidth="1"/>
    <col min="6662" max="6662" width="6.125" style="180" bestFit="1" customWidth="1"/>
    <col min="6663" max="6663" width="7.875" style="180" customWidth="1"/>
    <col min="6664" max="6664" width="7.75" style="180" customWidth="1"/>
    <col min="6665" max="6665" width="6.375" style="180" customWidth="1"/>
    <col min="6666" max="6666" width="6.875" style="180" customWidth="1"/>
    <col min="6667" max="6667" width="16.125" style="180" bestFit="1" customWidth="1"/>
    <col min="6668" max="6913" width="9" style="180"/>
    <col min="6914" max="6914" width="5.5" style="180" customWidth="1"/>
    <col min="6915" max="6916" width="6.125" style="180" bestFit="1" customWidth="1"/>
    <col min="6917" max="6917" width="7" style="180" customWidth="1"/>
    <col min="6918" max="6918" width="6.125" style="180" bestFit="1" customWidth="1"/>
    <col min="6919" max="6919" width="7.875" style="180" customWidth="1"/>
    <col min="6920" max="6920" width="7.75" style="180" customWidth="1"/>
    <col min="6921" max="6921" width="6.375" style="180" customWidth="1"/>
    <col min="6922" max="6922" width="6.875" style="180" customWidth="1"/>
    <col min="6923" max="6923" width="16.125" style="180" bestFit="1" customWidth="1"/>
    <col min="6924" max="7169" width="9" style="180"/>
    <col min="7170" max="7170" width="5.5" style="180" customWidth="1"/>
    <col min="7171" max="7172" width="6.125" style="180" bestFit="1" customWidth="1"/>
    <col min="7173" max="7173" width="7" style="180" customWidth="1"/>
    <col min="7174" max="7174" width="6.125" style="180" bestFit="1" customWidth="1"/>
    <col min="7175" max="7175" width="7.875" style="180" customWidth="1"/>
    <col min="7176" max="7176" width="7.75" style="180" customWidth="1"/>
    <col min="7177" max="7177" width="6.375" style="180" customWidth="1"/>
    <col min="7178" max="7178" width="6.875" style="180" customWidth="1"/>
    <col min="7179" max="7179" width="16.125" style="180" bestFit="1" customWidth="1"/>
    <col min="7180" max="7425" width="9" style="180"/>
    <col min="7426" max="7426" width="5.5" style="180" customWidth="1"/>
    <col min="7427" max="7428" width="6.125" style="180" bestFit="1" customWidth="1"/>
    <col min="7429" max="7429" width="7" style="180" customWidth="1"/>
    <col min="7430" max="7430" width="6.125" style="180" bestFit="1" customWidth="1"/>
    <col min="7431" max="7431" width="7.875" style="180" customWidth="1"/>
    <col min="7432" max="7432" width="7.75" style="180" customWidth="1"/>
    <col min="7433" max="7433" width="6.375" style="180" customWidth="1"/>
    <col min="7434" max="7434" width="6.875" style="180" customWidth="1"/>
    <col min="7435" max="7435" width="16.125" style="180" bestFit="1" customWidth="1"/>
    <col min="7436" max="7681" width="9" style="180"/>
    <col min="7682" max="7682" width="5.5" style="180" customWidth="1"/>
    <col min="7683" max="7684" width="6.125" style="180" bestFit="1" customWidth="1"/>
    <col min="7685" max="7685" width="7" style="180" customWidth="1"/>
    <col min="7686" max="7686" width="6.125" style="180" bestFit="1" customWidth="1"/>
    <col min="7687" max="7687" width="7.875" style="180" customWidth="1"/>
    <col min="7688" max="7688" width="7.75" style="180" customWidth="1"/>
    <col min="7689" max="7689" width="6.375" style="180" customWidth="1"/>
    <col min="7690" max="7690" width="6.875" style="180" customWidth="1"/>
    <col min="7691" max="7691" width="16.125" style="180" bestFit="1" customWidth="1"/>
    <col min="7692" max="7937" width="9" style="180"/>
    <col min="7938" max="7938" width="5.5" style="180" customWidth="1"/>
    <col min="7939" max="7940" width="6.125" style="180" bestFit="1" customWidth="1"/>
    <col min="7941" max="7941" width="7" style="180" customWidth="1"/>
    <col min="7942" max="7942" width="6.125" style="180" bestFit="1" customWidth="1"/>
    <col min="7943" max="7943" width="7.875" style="180" customWidth="1"/>
    <col min="7944" max="7944" width="7.75" style="180" customWidth="1"/>
    <col min="7945" max="7945" width="6.375" style="180" customWidth="1"/>
    <col min="7946" max="7946" width="6.875" style="180" customWidth="1"/>
    <col min="7947" max="7947" width="16.125" style="180" bestFit="1" customWidth="1"/>
    <col min="7948" max="8193" width="9" style="180"/>
    <col min="8194" max="8194" width="5.5" style="180" customWidth="1"/>
    <col min="8195" max="8196" width="6.125" style="180" bestFit="1" customWidth="1"/>
    <col min="8197" max="8197" width="7" style="180" customWidth="1"/>
    <col min="8198" max="8198" width="6.125" style="180" bestFit="1" customWidth="1"/>
    <col min="8199" max="8199" width="7.875" style="180" customWidth="1"/>
    <col min="8200" max="8200" width="7.75" style="180" customWidth="1"/>
    <col min="8201" max="8201" width="6.375" style="180" customWidth="1"/>
    <col min="8202" max="8202" width="6.875" style="180" customWidth="1"/>
    <col min="8203" max="8203" width="16.125" style="180" bestFit="1" customWidth="1"/>
    <col min="8204" max="8449" width="9" style="180"/>
    <col min="8450" max="8450" width="5.5" style="180" customWidth="1"/>
    <col min="8451" max="8452" width="6.125" style="180" bestFit="1" customWidth="1"/>
    <col min="8453" max="8453" width="7" style="180" customWidth="1"/>
    <col min="8454" max="8454" width="6.125" style="180" bestFit="1" customWidth="1"/>
    <col min="8455" max="8455" width="7.875" style="180" customWidth="1"/>
    <col min="8456" max="8456" width="7.75" style="180" customWidth="1"/>
    <col min="8457" max="8457" width="6.375" style="180" customWidth="1"/>
    <col min="8458" max="8458" width="6.875" style="180" customWidth="1"/>
    <col min="8459" max="8459" width="16.125" style="180" bestFit="1" customWidth="1"/>
    <col min="8460" max="8705" width="9" style="180"/>
    <col min="8706" max="8706" width="5.5" style="180" customWidth="1"/>
    <col min="8707" max="8708" width="6.125" style="180" bestFit="1" customWidth="1"/>
    <col min="8709" max="8709" width="7" style="180" customWidth="1"/>
    <col min="8710" max="8710" width="6.125" style="180" bestFit="1" customWidth="1"/>
    <col min="8711" max="8711" width="7.875" style="180" customWidth="1"/>
    <col min="8712" max="8712" width="7.75" style="180" customWidth="1"/>
    <col min="8713" max="8713" width="6.375" style="180" customWidth="1"/>
    <col min="8714" max="8714" width="6.875" style="180" customWidth="1"/>
    <col min="8715" max="8715" width="16.125" style="180" bestFit="1" customWidth="1"/>
    <col min="8716" max="8961" width="9" style="180"/>
    <col min="8962" max="8962" width="5.5" style="180" customWidth="1"/>
    <col min="8963" max="8964" width="6.125" style="180" bestFit="1" customWidth="1"/>
    <col min="8965" max="8965" width="7" style="180" customWidth="1"/>
    <col min="8966" max="8966" width="6.125" style="180" bestFit="1" customWidth="1"/>
    <col min="8967" max="8967" width="7.875" style="180" customWidth="1"/>
    <col min="8968" max="8968" width="7.75" style="180" customWidth="1"/>
    <col min="8969" max="8969" width="6.375" style="180" customWidth="1"/>
    <col min="8970" max="8970" width="6.875" style="180" customWidth="1"/>
    <col min="8971" max="8971" width="16.125" style="180" bestFit="1" customWidth="1"/>
    <col min="8972" max="9217" width="9" style="180"/>
    <col min="9218" max="9218" width="5.5" style="180" customWidth="1"/>
    <col min="9219" max="9220" width="6.125" style="180" bestFit="1" customWidth="1"/>
    <col min="9221" max="9221" width="7" style="180" customWidth="1"/>
    <col min="9222" max="9222" width="6.125" style="180" bestFit="1" customWidth="1"/>
    <col min="9223" max="9223" width="7.875" style="180" customWidth="1"/>
    <col min="9224" max="9224" width="7.75" style="180" customWidth="1"/>
    <col min="9225" max="9225" width="6.375" style="180" customWidth="1"/>
    <col min="9226" max="9226" width="6.875" style="180" customWidth="1"/>
    <col min="9227" max="9227" width="16.125" style="180" bestFit="1" customWidth="1"/>
    <col min="9228" max="9473" width="9" style="180"/>
    <col min="9474" max="9474" width="5.5" style="180" customWidth="1"/>
    <col min="9475" max="9476" width="6.125" style="180" bestFit="1" customWidth="1"/>
    <col min="9477" max="9477" width="7" style="180" customWidth="1"/>
    <col min="9478" max="9478" width="6.125" style="180" bestFit="1" customWidth="1"/>
    <col min="9479" max="9479" width="7.875" style="180" customWidth="1"/>
    <col min="9480" max="9480" width="7.75" style="180" customWidth="1"/>
    <col min="9481" max="9481" width="6.375" style="180" customWidth="1"/>
    <col min="9482" max="9482" width="6.875" style="180" customWidth="1"/>
    <col min="9483" max="9483" width="16.125" style="180" bestFit="1" customWidth="1"/>
    <col min="9484" max="9729" width="9" style="180"/>
    <col min="9730" max="9730" width="5.5" style="180" customWidth="1"/>
    <col min="9731" max="9732" width="6.125" style="180" bestFit="1" customWidth="1"/>
    <col min="9733" max="9733" width="7" style="180" customWidth="1"/>
    <col min="9734" max="9734" width="6.125" style="180" bestFit="1" customWidth="1"/>
    <col min="9735" max="9735" width="7.875" style="180" customWidth="1"/>
    <col min="9736" max="9736" width="7.75" style="180" customWidth="1"/>
    <col min="9737" max="9737" width="6.375" style="180" customWidth="1"/>
    <col min="9738" max="9738" width="6.875" style="180" customWidth="1"/>
    <col min="9739" max="9739" width="16.125" style="180" bestFit="1" customWidth="1"/>
    <col min="9740" max="9985" width="9" style="180"/>
    <col min="9986" max="9986" width="5.5" style="180" customWidth="1"/>
    <col min="9987" max="9988" width="6.125" style="180" bestFit="1" customWidth="1"/>
    <col min="9989" max="9989" width="7" style="180" customWidth="1"/>
    <col min="9990" max="9990" width="6.125" style="180" bestFit="1" customWidth="1"/>
    <col min="9991" max="9991" width="7.875" style="180" customWidth="1"/>
    <col min="9992" max="9992" width="7.75" style="180" customWidth="1"/>
    <col min="9993" max="9993" width="6.375" style="180" customWidth="1"/>
    <col min="9994" max="9994" width="6.875" style="180" customWidth="1"/>
    <col min="9995" max="9995" width="16.125" style="180" bestFit="1" customWidth="1"/>
    <col min="9996" max="10241" width="9" style="180"/>
    <col min="10242" max="10242" width="5.5" style="180" customWidth="1"/>
    <col min="10243" max="10244" width="6.125" style="180" bestFit="1" customWidth="1"/>
    <col min="10245" max="10245" width="7" style="180" customWidth="1"/>
    <col min="10246" max="10246" width="6.125" style="180" bestFit="1" customWidth="1"/>
    <col min="10247" max="10247" width="7.875" style="180" customWidth="1"/>
    <col min="10248" max="10248" width="7.75" style="180" customWidth="1"/>
    <col min="10249" max="10249" width="6.375" style="180" customWidth="1"/>
    <col min="10250" max="10250" width="6.875" style="180" customWidth="1"/>
    <col min="10251" max="10251" width="16.125" style="180" bestFit="1" customWidth="1"/>
    <col min="10252" max="10497" width="9" style="180"/>
    <col min="10498" max="10498" width="5.5" style="180" customWidth="1"/>
    <col min="10499" max="10500" width="6.125" style="180" bestFit="1" customWidth="1"/>
    <col min="10501" max="10501" width="7" style="180" customWidth="1"/>
    <col min="10502" max="10502" width="6.125" style="180" bestFit="1" customWidth="1"/>
    <col min="10503" max="10503" width="7.875" style="180" customWidth="1"/>
    <col min="10504" max="10504" width="7.75" style="180" customWidth="1"/>
    <col min="10505" max="10505" width="6.375" style="180" customWidth="1"/>
    <col min="10506" max="10506" width="6.875" style="180" customWidth="1"/>
    <col min="10507" max="10507" width="16.125" style="180" bestFit="1" customWidth="1"/>
    <col min="10508" max="10753" width="9" style="180"/>
    <col min="10754" max="10754" width="5.5" style="180" customWidth="1"/>
    <col min="10755" max="10756" width="6.125" style="180" bestFit="1" customWidth="1"/>
    <col min="10757" max="10757" width="7" style="180" customWidth="1"/>
    <col min="10758" max="10758" width="6.125" style="180" bestFit="1" customWidth="1"/>
    <col min="10759" max="10759" width="7.875" style="180" customWidth="1"/>
    <col min="10760" max="10760" width="7.75" style="180" customWidth="1"/>
    <col min="10761" max="10761" width="6.375" style="180" customWidth="1"/>
    <col min="10762" max="10762" width="6.875" style="180" customWidth="1"/>
    <col min="10763" max="10763" width="16.125" style="180" bestFit="1" customWidth="1"/>
    <col min="10764" max="11009" width="9" style="180"/>
    <col min="11010" max="11010" width="5.5" style="180" customWidth="1"/>
    <col min="11011" max="11012" width="6.125" style="180" bestFit="1" customWidth="1"/>
    <col min="11013" max="11013" width="7" style="180" customWidth="1"/>
    <col min="11014" max="11014" width="6.125" style="180" bestFit="1" customWidth="1"/>
    <col min="11015" max="11015" width="7.875" style="180" customWidth="1"/>
    <col min="11016" max="11016" width="7.75" style="180" customWidth="1"/>
    <col min="11017" max="11017" width="6.375" style="180" customWidth="1"/>
    <col min="11018" max="11018" width="6.875" style="180" customWidth="1"/>
    <col min="11019" max="11019" width="16.125" style="180" bestFit="1" customWidth="1"/>
    <col min="11020" max="11265" width="9" style="180"/>
    <col min="11266" max="11266" width="5.5" style="180" customWidth="1"/>
    <col min="11267" max="11268" width="6.125" style="180" bestFit="1" customWidth="1"/>
    <col min="11269" max="11269" width="7" style="180" customWidth="1"/>
    <col min="11270" max="11270" width="6.125" style="180" bestFit="1" customWidth="1"/>
    <col min="11271" max="11271" width="7.875" style="180" customWidth="1"/>
    <col min="11272" max="11272" width="7.75" style="180" customWidth="1"/>
    <col min="11273" max="11273" width="6.375" style="180" customWidth="1"/>
    <col min="11274" max="11274" width="6.875" style="180" customWidth="1"/>
    <col min="11275" max="11275" width="16.125" style="180" bestFit="1" customWidth="1"/>
    <col min="11276" max="11521" width="9" style="180"/>
    <col min="11522" max="11522" width="5.5" style="180" customWidth="1"/>
    <col min="11523" max="11524" width="6.125" style="180" bestFit="1" customWidth="1"/>
    <col min="11525" max="11525" width="7" style="180" customWidth="1"/>
    <col min="11526" max="11526" width="6.125" style="180" bestFit="1" customWidth="1"/>
    <col min="11527" max="11527" width="7.875" style="180" customWidth="1"/>
    <col min="11528" max="11528" width="7.75" style="180" customWidth="1"/>
    <col min="11529" max="11529" width="6.375" style="180" customWidth="1"/>
    <col min="11530" max="11530" width="6.875" style="180" customWidth="1"/>
    <col min="11531" max="11531" width="16.125" style="180" bestFit="1" customWidth="1"/>
    <col min="11532" max="11777" width="9" style="180"/>
    <col min="11778" max="11778" width="5.5" style="180" customWidth="1"/>
    <col min="11779" max="11780" width="6.125" style="180" bestFit="1" customWidth="1"/>
    <col min="11781" max="11781" width="7" style="180" customWidth="1"/>
    <col min="11782" max="11782" width="6.125" style="180" bestFit="1" customWidth="1"/>
    <col min="11783" max="11783" width="7.875" style="180" customWidth="1"/>
    <col min="11784" max="11784" width="7.75" style="180" customWidth="1"/>
    <col min="11785" max="11785" width="6.375" style="180" customWidth="1"/>
    <col min="11786" max="11786" width="6.875" style="180" customWidth="1"/>
    <col min="11787" max="11787" width="16.125" style="180" bestFit="1" customWidth="1"/>
    <col min="11788" max="12033" width="9" style="180"/>
    <col min="12034" max="12034" width="5.5" style="180" customWidth="1"/>
    <col min="12035" max="12036" width="6.125" style="180" bestFit="1" customWidth="1"/>
    <col min="12037" max="12037" width="7" style="180" customWidth="1"/>
    <col min="12038" max="12038" width="6.125" style="180" bestFit="1" customWidth="1"/>
    <col min="12039" max="12039" width="7.875" style="180" customWidth="1"/>
    <col min="12040" max="12040" width="7.75" style="180" customWidth="1"/>
    <col min="12041" max="12041" width="6.375" style="180" customWidth="1"/>
    <col min="12042" max="12042" width="6.875" style="180" customWidth="1"/>
    <col min="12043" max="12043" width="16.125" style="180" bestFit="1" customWidth="1"/>
    <col min="12044" max="12289" width="9" style="180"/>
    <col min="12290" max="12290" width="5.5" style="180" customWidth="1"/>
    <col min="12291" max="12292" width="6.125" style="180" bestFit="1" customWidth="1"/>
    <col min="12293" max="12293" width="7" style="180" customWidth="1"/>
    <col min="12294" max="12294" width="6.125" style="180" bestFit="1" customWidth="1"/>
    <col min="12295" max="12295" width="7.875" style="180" customWidth="1"/>
    <col min="12296" max="12296" width="7.75" style="180" customWidth="1"/>
    <col min="12297" max="12297" width="6.375" style="180" customWidth="1"/>
    <col min="12298" max="12298" width="6.875" style="180" customWidth="1"/>
    <col min="12299" max="12299" width="16.125" style="180" bestFit="1" customWidth="1"/>
    <col min="12300" max="12545" width="9" style="180"/>
    <col min="12546" max="12546" width="5.5" style="180" customWidth="1"/>
    <col min="12547" max="12548" width="6.125" style="180" bestFit="1" customWidth="1"/>
    <col min="12549" max="12549" width="7" style="180" customWidth="1"/>
    <col min="12550" max="12550" width="6.125" style="180" bestFit="1" customWidth="1"/>
    <col min="12551" max="12551" width="7.875" style="180" customWidth="1"/>
    <col min="12552" max="12552" width="7.75" style="180" customWidth="1"/>
    <col min="12553" max="12553" width="6.375" style="180" customWidth="1"/>
    <col min="12554" max="12554" width="6.875" style="180" customWidth="1"/>
    <col min="12555" max="12555" width="16.125" style="180" bestFit="1" customWidth="1"/>
    <col min="12556" max="12801" width="9" style="180"/>
    <col min="12802" max="12802" width="5.5" style="180" customWidth="1"/>
    <col min="12803" max="12804" width="6.125" style="180" bestFit="1" customWidth="1"/>
    <col min="12805" max="12805" width="7" style="180" customWidth="1"/>
    <col min="12806" max="12806" width="6.125" style="180" bestFit="1" customWidth="1"/>
    <col min="12807" max="12807" width="7.875" style="180" customWidth="1"/>
    <col min="12808" max="12808" width="7.75" style="180" customWidth="1"/>
    <col min="12809" max="12809" width="6.375" style="180" customWidth="1"/>
    <col min="12810" max="12810" width="6.875" style="180" customWidth="1"/>
    <col min="12811" max="12811" width="16.125" style="180" bestFit="1" customWidth="1"/>
    <col min="12812" max="13057" width="9" style="180"/>
    <col min="13058" max="13058" width="5.5" style="180" customWidth="1"/>
    <col min="13059" max="13060" width="6.125" style="180" bestFit="1" customWidth="1"/>
    <col min="13061" max="13061" width="7" style="180" customWidth="1"/>
    <col min="13062" max="13062" width="6.125" style="180" bestFit="1" customWidth="1"/>
    <col min="13063" max="13063" width="7.875" style="180" customWidth="1"/>
    <col min="13064" max="13064" width="7.75" style="180" customWidth="1"/>
    <col min="13065" max="13065" width="6.375" style="180" customWidth="1"/>
    <col min="13066" max="13066" width="6.875" style="180" customWidth="1"/>
    <col min="13067" max="13067" width="16.125" style="180" bestFit="1" customWidth="1"/>
    <col min="13068" max="13313" width="9" style="180"/>
    <col min="13314" max="13314" width="5.5" style="180" customWidth="1"/>
    <col min="13315" max="13316" width="6.125" style="180" bestFit="1" customWidth="1"/>
    <col min="13317" max="13317" width="7" style="180" customWidth="1"/>
    <col min="13318" max="13318" width="6.125" style="180" bestFit="1" customWidth="1"/>
    <col min="13319" max="13319" width="7.875" style="180" customWidth="1"/>
    <col min="13320" max="13320" width="7.75" style="180" customWidth="1"/>
    <col min="13321" max="13321" width="6.375" style="180" customWidth="1"/>
    <col min="13322" max="13322" width="6.875" style="180" customWidth="1"/>
    <col min="13323" max="13323" width="16.125" style="180" bestFit="1" customWidth="1"/>
    <col min="13324" max="13569" width="9" style="180"/>
    <col min="13570" max="13570" width="5.5" style="180" customWidth="1"/>
    <col min="13571" max="13572" width="6.125" style="180" bestFit="1" customWidth="1"/>
    <col min="13573" max="13573" width="7" style="180" customWidth="1"/>
    <col min="13574" max="13574" width="6.125" style="180" bestFit="1" customWidth="1"/>
    <col min="13575" max="13575" width="7.875" style="180" customWidth="1"/>
    <col min="13576" max="13576" width="7.75" style="180" customWidth="1"/>
    <col min="13577" max="13577" width="6.375" style="180" customWidth="1"/>
    <col min="13578" max="13578" width="6.875" style="180" customWidth="1"/>
    <col min="13579" max="13579" width="16.125" style="180" bestFit="1" customWidth="1"/>
    <col min="13580" max="13825" width="9" style="180"/>
    <col min="13826" max="13826" width="5.5" style="180" customWidth="1"/>
    <col min="13827" max="13828" width="6.125" style="180" bestFit="1" customWidth="1"/>
    <col min="13829" max="13829" width="7" style="180" customWidth="1"/>
    <col min="13830" max="13830" width="6.125" style="180" bestFit="1" customWidth="1"/>
    <col min="13831" max="13831" width="7.875" style="180" customWidth="1"/>
    <col min="13832" max="13832" width="7.75" style="180" customWidth="1"/>
    <col min="13833" max="13833" width="6.375" style="180" customWidth="1"/>
    <col min="13834" max="13834" width="6.875" style="180" customWidth="1"/>
    <col min="13835" max="13835" width="16.125" style="180" bestFit="1" customWidth="1"/>
    <col min="13836" max="14081" width="9" style="180"/>
    <col min="14082" max="14082" width="5.5" style="180" customWidth="1"/>
    <col min="14083" max="14084" width="6.125" style="180" bestFit="1" customWidth="1"/>
    <col min="14085" max="14085" width="7" style="180" customWidth="1"/>
    <col min="14086" max="14086" width="6.125" style="180" bestFit="1" customWidth="1"/>
    <col min="14087" max="14087" width="7.875" style="180" customWidth="1"/>
    <col min="14088" max="14088" width="7.75" style="180" customWidth="1"/>
    <col min="14089" max="14089" width="6.375" style="180" customWidth="1"/>
    <col min="14090" max="14090" width="6.875" style="180" customWidth="1"/>
    <col min="14091" max="14091" width="16.125" style="180" bestFit="1" customWidth="1"/>
    <col min="14092" max="14337" width="9" style="180"/>
    <col min="14338" max="14338" width="5.5" style="180" customWidth="1"/>
    <col min="14339" max="14340" width="6.125" style="180" bestFit="1" customWidth="1"/>
    <col min="14341" max="14341" width="7" style="180" customWidth="1"/>
    <col min="14342" max="14342" width="6.125" style="180" bestFit="1" customWidth="1"/>
    <col min="14343" max="14343" width="7.875" style="180" customWidth="1"/>
    <col min="14344" max="14344" width="7.75" style="180" customWidth="1"/>
    <col min="14345" max="14345" width="6.375" style="180" customWidth="1"/>
    <col min="14346" max="14346" width="6.875" style="180" customWidth="1"/>
    <col min="14347" max="14347" width="16.125" style="180" bestFit="1" customWidth="1"/>
    <col min="14348" max="14593" width="9" style="180"/>
    <col min="14594" max="14594" width="5.5" style="180" customWidth="1"/>
    <col min="14595" max="14596" width="6.125" style="180" bestFit="1" customWidth="1"/>
    <col min="14597" max="14597" width="7" style="180" customWidth="1"/>
    <col min="14598" max="14598" width="6.125" style="180" bestFit="1" customWidth="1"/>
    <col min="14599" max="14599" width="7.875" style="180" customWidth="1"/>
    <col min="14600" max="14600" width="7.75" style="180" customWidth="1"/>
    <col min="14601" max="14601" width="6.375" style="180" customWidth="1"/>
    <col min="14602" max="14602" width="6.875" style="180" customWidth="1"/>
    <col min="14603" max="14603" width="16.125" style="180" bestFit="1" customWidth="1"/>
    <col min="14604" max="14849" width="9" style="180"/>
    <col min="14850" max="14850" width="5.5" style="180" customWidth="1"/>
    <col min="14851" max="14852" width="6.125" style="180" bestFit="1" customWidth="1"/>
    <col min="14853" max="14853" width="7" style="180" customWidth="1"/>
    <col min="14854" max="14854" width="6.125" style="180" bestFit="1" customWidth="1"/>
    <col min="14855" max="14855" width="7.875" style="180" customWidth="1"/>
    <col min="14856" max="14856" width="7.75" style="180" customWidth="1"/>
    <col min="14857" max="14857" width="6.375" style="180" customWidth="1"/>
    <col min="14858" max="14858" width="6.875" style="180" customWidth="1"/>
    <col min="14859" max="14859" width="16.125" style="180" bestFit="1" customWidth="1"/>
    <col min="14860" max="15105" width="9" style="180"/>
    <col min="15106" max="15106" width="5.5" style="180" customWidth="1"/>
    <col min="15107" max="15108" width="6.125" style="180" bestFit="1" customWidth="1"/>
    <col min="15109" max="15109" width="7" style="180" customWidth="1"/>
    <col min="15110" max="15110" width="6.125" style="180" bestFit="1" customWidth="1"/>
    <col min="15111" max="15111" width="7.875" style="180" customWidth="1"/>
    <col min="15112" max="15112" width="7.75" style="180" customWidth="1"/>
    <col min="15113" max="15113" width="6.375" style="180" customWidth="1"/>
    <col min="15114" max="15114" width="6.875" style="180" customWidth="1"/>
    <col min="15115" max="15115" width="16.125" style="180" bestFit="1" customWidth="1"/>
    <col min="15116" max="15361" width="9" style="180"/>
    <col min="15362" max="15362" width="5.5" style="180" customWidth="1"/>
    <col min="15363" max="15364" width="6.125" style="180" bestFit="1" customWidth="1"/>
    <col min="15365" max="15365" width="7" style="180" customWidth="1"/>
    <col min="15366" max="15366" width="6.125" style="180" bestFit="1" customWidth="1"/>
    <col min="15367" max="15367" width="7.875" style="180" customWidth="1"/>
    <col min="15368" max="15368" width="7.75" style="180" customWidth="1"/>
    <col min="15369" max="15369" width="6.375" style="180" customWidth="1"/>
    <col min="15370" max="15370" width="6.875" style="180" customWidth="1"/>
    <col min="15371" max="15371" width="16.125" style="180" bestFit="1" customWidth="1"/>
    <col min="15372" max="15617" width="9" style="180"/>
    <col min="15618" max="15618" width="5.5" style="180" customWidth="1"/>
    <col min="15619" max="15620" width="6.125" style="180" bestFit="1" customWidth="1"/>
    <col min="15621" max="15621" width="7" style="180" customWidth="1"/>
    <col min="15622" max="15622" width="6.125" style="180" bestFit="1" customWidth="1"/>
    <col min="15623" max="15623" width="7.875" style="180" customWidth="1"/>
    <col min="15624" max="15624" width="7.75" style="180" customWidth="1"/>
    <col min="15625" max="15625" width="6.375" style="180" customWidth="1"/>
    <col min="15626" max="15626" width="6.875" style="180" customWidth="1"/>
    <col min="15627" max="15627" width="16.125" style="180" bestFit="1" customWidth="1"/>
    <col min="15628" max="15873" width="9" style="180"/>
    <col min="15874" max="15874" width="5.5" style="180" customWidth="1"/>
    <col min="15875" max="15876" width="6.125" style="180" bestFit="1" customWidth="1"/>
    <col min="15877" max="15877" width="7" style="180" customWidth="1"/>
    <col min="15878" max="15878" width="6.125" style="180" bestFit="1" customWidth="1"/>
    <col min="15879" max="15879" width="7.875" style="180" customWidth="1"/>
    <col min="15880" max="15880" width="7.75" style="180" customWidth="1"/>
    <col min="15881" max="15881" width="6.375" style="180" customWidth="1"/>
    <col min="15882" max="15882" width="6.875" style="180" customWidth="1"/>
    <col min="15883" max="15883" width="16.125" style="180" bestFit="1" customWidth="1"/>
    <col min="15884" max="16129" width="9" style="180"/>
    <col min="16130" max="16130" width="5.5" style="180" customWidth="1"/>
    <col min="16131" max="16132" width="6.125" style="180" bestFit="1" customWidth="1"/>
    <col min="16133" max="16133" width="7" style="180" customWidth="1"/>
    <col min="16134" max="16134" width="6.125" style="180" bestFit="1" customWidth="1"/>
    <col min="16135" max="16135" width="7.875" style="180" customWidth="1"/>
    <col min="16136" max="16136" width="7.75" style="180" customWidth="1"/>
    <col min="16137" max="16137" width="6.375" style="180" customWidth="1"/>
    <col min="16138" max="16138" width="6.875" style="180" customWidth="1"/>
    <col min="16139" max="16139" width="16.125" style="180" bestFit="1" customWidth="1"/>
    <col min="16140" max="16384" width="9" style="180"/>
  </cols>
  <sheetData>
    <row r="1" spans="1:11" ht="20.25">
      <c r="A1" s="177"/>
      <c r="B1" s="177"/>
      <c r="C1" s="177"/>
      <c r="D1" s="178"/>
      <c r="E1" s="179"/>
      <c r="F1" s="179"/>
      <c r="G1" s="179"/>
      <c r="H1" s="179"/>
      <c r="I1" s="179"/>
      <c r="J1" s="179"/>
      <c r="K1" s="179"/>
    </row>
    <row r="2" spans="1:11" ht="20.25">
      <c r="A2" s="1059" t="s">
        <v>978</v>
      </c>
      <c r="B2" s="1059"/>
      <c r="C2" s="1059"/>
      <c r="D2" s="1059"/>
      <c r="E2" s="1059"/>
      <c r="F2" s="1059"/>
      <c r="G2" s="1059" t="s">
        <v>979</v>
      </c>
      <c r="H2" s="1059"/>
      <c r="I2" s="1059"/>
      <c r="J2" s="1059"/>
      <c r="K2" s="1059"/>
    </row>
    <row r="3" spans="1:11">
      <c r="A3" s="181"/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15" thickBot="1">
      <c r="A4" s="183" t="s">
        <v>980</v>
      </c>
      <c r="B4" s="184"/>
      <c r="C4" s="184"/>
      <c r="D4" s="184"/>
      <c r="E4" s="184"/>
      <c r="F4" s="184"/>
      <c r="G4" s="184"/>
      <c r="H4" s="184"/>
      <c r="I4" s="184"/>
      <c r="J4" s="1060"/>
      <c r="K4" s="1060"/>
    </row>
    <row r="5" spans="1:11">
      <c r="A5" s="1061"/>
      <c r="B5" s="1063"/>
      <c r="C5" s="1063"/>
      <c r="D5" s="1063"/>
      <c r="E5" s="1063"/>
      <c r="F5" s="1063"/>
      <c r="G5" s="1063"/>
      <c r="H5" s="1063"/>
      <c r="I5" s="1063"/>
      <c r="J5" s="1064"/>
      <c r="K5" s="185"/>
    </row>
    <row r="6" spans="1:11" ht="30" customHeight="1">
      <c r="A6" s="1062"/>
      <c r="B6" s="1065" t="s">
        <v>981</v>
      </c>
      <c r="C6" s="1066"/>
      <c r="D6" s="1067"/>
      <c r="E6" s="1065" t="s">
        <v>982</v>
      </c>
      <c r="F6" s="1066"/>
      <c r="G6" s="1067"/>
      <c r="H6" s="1065" t="s">
        <v>983</v>
      </c>
      <c r="I6" s="1066"/>
      <c r="J6" s="1067"/>
      <c r="K6" s="186" t="s">
        <v>984</v>
      </c>
    </row>
    <row r="7" spans="1:11">
      <c r="A7" s="1062"/>
      <c r="B7" s="187"/>
      <c r="C7" s="1055" t="s">
        <v>985</v>
      </c>
      <c r="D7" s="1055" t="s">
        <v>986</v>
      </c>
      <c r="E7" s="188"/>
      <c r="F7" s="1055" t="s">
        <v>985</v>
      </c>
      <c r="G7" s="1055" t="s">
        <v>986</v>
      </c>
      <c r="H7" s="188"/>
      <c r="I7" s="1055" t="s">
        <v>985</v>
      </c>
      <c r="J7" s="1057" t="s">
        <v>986</v>
      </c>
      <c r="K7" s="186" t="s">
        <v>987</v>
      </c>
    </row>
    <row r="8" spans="1:11">
      <c r="A8" s="1062"/>
      <c r="B8" s="189"/>
      <c r="C8" s="1056"/>
      <c r="D8" s="1056"/>
      <c r="E8" s="190"/>
      <c r="F8" s="1056"/>
      <c r="G8" s="1056"/>
      <c r="H8" s="190"/>
      <c r="I8" s="1056"/>
      <c r="J8" s="1058"/>
      <c r="K8" s="191" t="s">
        <v>39</v>
      </c>
    </row>
    <row r="9" spans="1:11">
      <c r="A9" s="192">
        <v>2013</v>
      </c>
      <c r="B9" s="193">
        <v>240</v>
      </c>
      <c r="C9" s="194">
        <v>152</v>
      </c>
      <c r="D9" s="194">
        <v>88</v>
      </c>
      <c r="E9" s="1021">
        <v>187</v>
      </c>
      <c r="F9" s="194">
        <v>127</v>
      </c>
      <c r="G9" s="194">
        <v>60</v>
      </c>
      <c r="H9" s="1021">
        <v>53</v>
      </c>
      <c r="I9" s="194">
        <v>25</v>
      </c>
      <c r="J9" s="195">
        <v>28</v>
      </c>
      <c r="K9" s="196">
        <v>2013</v>
      </c>
    </row>
    <row r="10" spans="1:11">
      <c r="A10" s="192">
        <v>2014</v>
      </c>
      <c r="B10" s="1022">
        <v>176</v>
      </c>
      <c r="C10" s="1023">
        <v>124</v>
      </c>
      <c r="D10" s="1023">
        <v>52</v>
      </c>
      <c r="E10" s="1023">
        <v>153</v>
      </c>
      <c r="F10" s="1023">
        <v>101</v>
      </c>
      <c r="G10" s="1023">
        <v>52</v>
      </c>
      <c r="H10" s="1023">
        <v>23</v>
      </c>
      <c r="I10" s="1023">
        <v>23</v>
      </c>
      <c r="J10" s="200">
        <v>0</v>
      </c>
      <c r="K10" s="196">
        <v>2014</v>
      </c>
    </row>
    <row r="11" spans="1:11">
      <c r="A11" s="197">
        <v>2015</v>
      </c>
      <c r="B11" s="198">
        <v>328</v>
      </c>
      <c r="C11" s="199">
        <v>208</v>
      </c>
      <c r="D11" s="199">
        <v>120</v>
      </c>
      <c r="E11" s="199">
        <v>274</v>
      </c>
      <c r="F11" s="199">
        <v>184</v>
      </c>
      <c r="G11" s="199">
        <v>90</v>
      </c>
      <c r="H11" s="199">
        <v>54</v>
      </c>
      <c r="I11" s="199">
        <v>24</v>
      </c>
      <c r="J11" s="200">
        <v>30</v>
      </c>
      <c r="K11" s="1000">
        <v>2015</v>
      </c>
    </row>
    <row r="12" spans="1:11">
      <c r="A12" s="197">
        <v>2016</v>
      </c>
      <c r="B12" s="198">
        <v>439</v>
      </c>
      <c r="C12" s="199">
        <v>272</v>
      </c>
      <c r="D12" s="199">
        <v>268</v>
      </c>
      <c r="E12" s="199">
        <v>399</v>
      </c>
      <c r="F12" s="199">
        <v>250</v>
      </c>
      <c r="G12" s="199">
        <v>149</v>
      </c>
      <c r="H12" s="199">
        <v>40</v>
      </c>
      <c r="I12" s="199">
        <v>22</v>
      </c>
      <c r="J12" s="200">
        <v>18</v>
      </c>
      <c r="K12" s="1001">
        <v>2016</v>
      </c>
    </row>
    <row r="13" spans="1:11">
      <c r="A13" s="201">
        <v>2017</v>
      </c>
      <c r="B13" s="202">
        <f>SUM(B14:B24)</f>
        <v>583</v>
      </c>
      <c r="C13" s="1024">
        <f t="shared" ref="C13:G13" si="0">SUM(C14:C24)</f>
        <v>349</v>
      </c>
      <c r="D13" s="1024">
        <f t="shared" si="0"/>
        <v>234</v>
      </c>
      <c r="E13" s="1024">
        <f t="shared" si="0"/>
        <v>525</v>
      </c>
      <c r="F13" s="1024">
        <f t="shared" si="0"/>
        <v>320</v>
      </c>
      <c r="G13" s="1024">
        <f t="shared" si="0"/>
        <v>205</v>
      </c>
      <c r="H13" s="203">
        <f t="shared" ref="H13:J13" si="1">SUM(H14:H24)</f>
        <v>58</v>
      </c>
      <c r="I13" s="203">
        <f t="shared" si="1"/>
        <v>29</v>
      </c>
      <c r="J13" s="204">
        <f t="shared" si="1"/>
        <v>29</v>
      </c>
      <c r="K13" s="1002">
        <v>2017</v>
      </c>
    </row>
    <row r="14" spans="1:11">
      <c r="A14" s="205" t="s">
        <v>988</v>
      </c>
      <c r="B14" s="1005">
        <v>186</v>
      </c>
      <c r="C14" s="1006">
        <v>83</v>
      </c>
      <c r="D14" s="1006">
        <v>103</v>
      </c>
      <c r="E14" s="1006">
        <v>160</v>
      </c>
      <c r="F14" s="1006">
        <v>71</v>
      </c>
      <c r="G14" s="1006">
        <v>89</v>
      </c>
      <c r="H14" s="206">
        <v>26</v>
      </c>
      <c r="I14" s="206">
        <v>12</v>
      </c>
      <c r="J14" s="207">
        <v>14</v>
      </c>
      <c r="K14" s="208" t="s">
        <v>989</v>
      </c>
    </row>
    <row r="15" spans="1:11">
      <c r="A15" s="205" t="s">
        <v>990</v>
      </c>
      <c r="B15" s="1005">
        <v>39</v>
      </c>
      <c r="C15" s="1006">
        <v>20</v>
      </c>
      <c r="D15" s="1006">
        <v>19</v>
      </c>
      <c r="E15" s="1006">
        <v>36</v>
      </c>
      <c r="F15" s="1006">
        <v>19</v>
      </c>
      <c r="G15" s="1006">
        <v>17</v>
      </c>
      <c r="H15" s="206">
        <v>3</v>
      </c>
      <c r="I15" s="206">
        <v>1</v>
      </c>
      <c r="J15" s="207">
        <v>2</v>
      </c>
      <c r="K15" s="208" t="s">
        <v>33</v>
      </c>
    </row>
    <row r="16" spans="1:11">
      <c r="A16" s="205" t="s">
        <v>1023</v>
      </c>
      <c r="B16" s="1005">
        <v>212</v>
      </c>
      <c r="C16" s="1006">
        <v>148</v>
      </c>
      <c r="D16" s="1006">
        <v>64</v>
      </c>
      <c r="E16" s="1006">
        <v>202</v>
      </c>
      <c r="F16" s="1006">
        <v>141</v>
      </c>
      <c r="G16" s="1006">
        <v>61</v>
      </c>
      <c r="H16" s="206">
        <v>10</v>
      </c>
      <c r="I16" s="206">
        <v>7</v>
      </c>
      <c r="J16" s="207">
        <v>3</v>
      </c>
      <c r="K16" s="208" t="s">
        <v>1024</v>
      </c>
    </row>
    <row r="17" spans="1:11">
      <c r="A17" s="205" t="s">
        <v>991</v>
      </c>
      <c r="B17" s="1005">
        <v>23</v>
      </c>
      <c r="C17" s="1006">
        <v>16</v>
      </c>
      <c r="D17" s="1006">
        <v>7</v>
      </c>
      <c r="E17" s="1006">
        <v>23</v>
      </c>
      <c r="F17" s="1006">
        <v>16</v>
      </c>
      <c r="G17" s="1006">
        <v>7</v>
      </c>
      <c r="H17" s="206">
        <v>0</v>
      </c>
      <c r="I17" s="206">
        <v>0</v>
      </c>
      <c r="J17" s="207">
        <v>0</v>
      </c>
      <c r="K17" s="208" t="s">
        <v>992</v>
      </c>
    </row>
    <row r="18" spans="1:11">
      <c r="A18" s="205" t="s">
        <v>967</v>
      </c>
      <c r="B18" s="1005">
        <v>2</v>
      </c>
      <c r="C18" s="1006">
        <v>0</v>
      </c>
      <c r="D18" s="1006">
        <v>2</v>
      </c>
      <c r="E18" s="1006">
        <v>1</v>
      </c>
      <c r="F18" s="1006">
        <v>0</v>
      </c>
      <c r="G18" s="1006">
        <v>1</v>
      </c>
      <c r="H18" s="206">
        <v>1</v>
      </c>
      <c r="I18" s="206">
        <v>0</v>
      </c>
      <c r="J18" s="207">
        <v>1</v>
      </c>
      <c r="K18" s="208" t="s">
        <v>34</v>
      </c>
    </row>
    <row r="19" spans="1:11">
      <c r="A19" s="205" t="s">
        <v>968</v>
      </c>
      <c r="B19" s="1005">
        <v>23</v>
      </c>
      <c r="C19" s="1006">
        <v>16</v>
      </c>
      <c r="D19" s="1006">
        <v>7</v>
      </c>
      <c r="E19" s="1006">
        <v>20</v>
      </c>
      <c r="F19" s="1006">
        <v>15</v>
      </c>
      <c r="G19" s="1006">
        <v>5</v>
      </c>
      <c r="H19" s="206">
        <v>3</v>
      </c>
      <c r="I19" s="206">
        <v>1</v>
      </c>
      <c r="J19" s="207">
        <v>2</v>
      </c>
      <c r="K19" s="208" t="s">
        <v>35</v>
      </c>
    </row>
    <row r="20" spans="1:11">
      <c r="A20" s="205" t="s">
        <v>993</v>
      </c>
      <c r="B20" s="1005">
        <v>15</v>
      </c>
      <c r="C20" s="1006">
        <v>9</v>
      </c>
      <c r="D20" s="1006">
        <v>6</v>
      </c>
      <c r="E20" s="1006">
        <v>13</v>
      </c>
      <c r="F20" s="1006">
        <v>8</v>
      </c>
      <c r="G20" s="1006">
        <v>5</v>
      </c>
      <c r="H20" s="206">
        <v>2</v>
      </c>
      <c r="I20" s="206">
        <v>1</v>
      </c>
      <c r="J20" s="207">
        <v>1</v>
      </c>
      <c r="K20" s="208" t="s">
        <v>36</v>
      </c>
    </row>
    <row r="21" spans="1:11">
      <c r="A21" s="205" t="s">
        <v>994</v>
      </c>
      <c r="B21" s="1005">
        <v>5</v>
      </c>
      <c r="C21" s="1006">
        <v>4</v>
      </c>
      <c r="D21" s="1006">
        <v>1</v>
      </c>
      <c r="E21" s="1006">
        <v>4</v>
      </c>
      <c r="F21" s="1006">
        <v>3</v>
      </c>
      <c r="G21" s="1006">
        <v>1</v>
      </c>
      <c r="H21" s="206">
        <v>1</v>
      </c>
      <c r="I21" s="206">
        <v>1</v>
      </c>
      <c r="J21" s="207">
        <v>0</v>
      </c>
      <c r="K21" s="208" t="s">
        <v>37</v>
      </c>
    </row>
    <row r="22" spans="1:11">
      <c r="A22" s="205" t="s">
        <v>995</v>
      </c>
      <c r="B22" s="1005">
        <v>18</v>
      </c>
      <c r="C22" s="1006">
        <v>8</v>
      </c>
      <c r="D22" s="1006">
        <v>10</v>
      </c>
      <c r="E22" s="1006">
        <v>14</v>
      </c>
      <c r="F22" s="1006">
        <v>5</v>
      </c>
      <c r="G22" s="1006">
        <v>9</v>
      </c>
      <c r="H22" s="206">
        <v>4</v>
      </c>
      <c r="I22" s="206">
        <v>3</v>
      </c>
      <c r="J22" s="207">
        <v>1</v>
      </c>
      <c r="K22" s="208" t="s">
        <v>38</v>
      </c>
    </row>
    <row r="23" spans="1:11">
      <c r="A23" s="205" t="s">
        <v>996</v>
      </c>
      <c r="B23" s="1005">
        <v>36</v>
      </c>
      <c r="C23" s="1006">
        <v>28</v>
      </c>
      <c r="D23" s="1006">
        <v>8</v>
      </c>
      <c r="E23" s="1006">
        <v>30</v>
      </c>
      <c r="F23" s="1006">
        <v>26</v>
      </c>
      <c r="G23" s="1006">
        <v>4</v>
      </c>
      <c r="H23" s="206">
        <v>6</v>
      </c>
      <c r="I23" s="206">
        <v>2</v>
      </c>
      <c r="J23" s="207">
        <v>4</v>
      </c>
      <c r="K23" s="208" t="s">
        <v>997</v>
      </c>
    </row>
    <row r="24" spans="1:11" ht="15" thickBot="1">
      <c r="A24" s="205" t="s">
        <v>998</v>
      </c>
      <c r="B24" s="1007">
        <v>24</v>
      </c>
      <c r="C24" s="1006">
        <v>17</v>
      </c>
      <c r="D24" s="1006">
        <v>7</v>
      </c>
      <c r="E24" s="1006">
        <v>22</v>
      </c>
      <c r="F24" s="1006">
        <v>16</v>
      </c>
      <c r="G24" s="1006">
        <v>6</v>
      </c>
      <c r="H24" s="206">
        <v>2</v>
      </c>
      <c r="I24" s="206">
        <v>1</v>
      </c>
      <c r="J24" s="207">
        <v>1</v>
      </c>
      <c r="K24" s="208" t="s">
        <v>999</v>
      </c>
    </row>
    <row r="25" spans="1:11">
      <c r="A25" s="209" t="s">
        <v>1000</v>
      </c>
      <c r="B25" s="210"/>
      <c r="C25" s="210"/>
      <c r="D25" s="210"/>
      <c r="E25" s="210"/>
      <c r="F25" s="210"/>
      <c r="G25" s="210"/>
      <c r="H25" s="211"/>
      <c r="I25" s="211"/>
      <c r="J25" s="211"/>
      <c r="K25" s="212" t="s">
        <v>891</v>
      </c>
    </row>
    <row r="26" spans="1:11" ht="15" thickBot="1">
      <c r="A26" s="213" t="s">
        <v>1001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5"/>
    </row>
    <row r="27" spans="1:11" ht="15" thickTop="1"/>
  </sheetData>
  <mergeCells count="14">
    <mergeCell ref="F7:F8"/>
    <mergeCell ref="G7:G8"/>
    <mergeCell ref="I7:I8"/>
    <mergeCell ref="J7:J8"/>
    <mergeCell ref="A2:F2"/>
    <mergeCell ref="G2:K2"/>
    <mergeCell ref="J4:K4"/>
    <mergeCell ref="A5:A8"/>
    <mergeCell ref="B5:J5"/>
    <mergeCell ref="B6:D6"/>
    <mergeCell ref="E6:G6"/>
    <mergeCell ref="H6:J6"/>
    <mergeCell ref="C7:C8"/>
    <mergeCell ref="D7:D8"/>
  </mergeCells>
  <phoneticPr fontId="5" type="noConversion"/>
  <pageMargins left="0.7" right="0.7" top="0.75" bottom="0.75" header="0.3" footer="0.3"/>
  <pageSetup paperSize="9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showGridLines="0" view="pageBreakPreview" zoomScaleNormal="100" workbookViewId="0">
      <selection activeCell="A9" sqref="A9"/>
    </sheetView>
  </sheetViews>
  <sheetFormatPr defaultRowHeight="15"/>
  <cols>
    <col min="1" max="1" width="8.125" style="254" customWidth="1"/>
    <col min="2" max="5" width="7.625" style="9" customWidth="1"/>
    <col min="6" max="8" width="7.625" style="217" customWidth="1"/>
    <col min="9" max="9" width="7.625" style="9" customWidth="1"/>
    <col min="10" max="12" width="7.625" style="217" customWidth="1"/>
    <col min="13" max="13" width="7.625" style="9" customWidth="1"/>
    <col min="14" max="18" width="7.625" style="256" customWidth="1"/>
    <col min="19" max="21" width="7.625" style="877" customWidth="1"/>
    <col min="22" max="22" width="9.125" style="877" bestFit="1" customWidth="1"/>
    <col min="23" max="25" width="7.625" style="877" customWidth="1"/>
    <col min="26" max="16384" width="9" style="877"/>
  </cols>
  <sheetData>
    <row r="1" spans="1:26" ht="35.1" customHeight="1">
      <c r="A1" s="216"/>
      <c r="N1" s="4"/>
      <c r="O1" s="4"/>
      <c r="P1" s="4"/>
      <c r="Q1" s="4"/>
      <c r="R1" s="4"/>
    </row>
    <row r="2" spans="1:26" s="7" customFormat="1" ht="24">
      <c r="A2" s="1033" t="s">
        <v>1002</v>
      </c>
      <c r="B2" s="1033"/>
      <c r="C2" s="1033"/>
      <c r="D2" s="1033"/>
      <c r="E2" s="1033"/>
      <c r="F2" s="1033"/>
      <c r="G2" s="1033"/>
      <c r="H2" s="1033"/>
      <c r="I2" s="1033"/>
      <c r="J2" s="1033"/>
      <c r="K2" s="1033"/>
      <c r="L2" s="1033"/>
      <c r="M2" s="1033"/>
      <c r="N2" s="1033" t="s">
        <v>1003</v>
      </c>
      <c r="O2" s="1033"/>
      <c r="P2" s="1033"/>
      <c r="Q2" s="1033"/>
      <c r="R2" s="1033"/>
      <c r="S2" s="1033"/>
      <c r="T2" s="1033"/>
      <c r="U2" s="1033"/>
      <c r="V2" s="1033"/>
      <c r="W2" s="1033"/>
      <c r="X2" s="1033"/>
      <c r="Y2" s="1033"/>
      <c r="Z2" s="1033"/>
    </row>
    <row r="3" spans="1:26" s="7" customFormat="1" ht="2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015"/>
      <c r="P3" s="1015"/>
      <c r="Q3" s="1015"/>
    </row>
    <row r="4" spans="1:26" s="221" customFormat="1" ht="21" customHeight="1" thickBot="1">
      <c r="A4" s="11" t="s">
        <v>40</v>
      </c>
      <c r="B4" s="58"/>
      <c r="C4" s="58"/>
      <c r="D4" s="219"/>
      <c r="E4" s="219"/>
      <c r="F4" s="220"/>
      <c r="G4" s="220"/>
      <c r="H4" s="220"/>
      <c r="I4" s="58"/>
      <c r="J4" s="220"/>
      <c r="K4" s="220"/>
      <c r="L4" s="220"/>
      <c r="M4" s="58"/>
      <c r="N4" s="219"/>
      <c r="O4" s="219"/>
      <c r="P4" s="219"/>
      <c r="Q4" s="219"/>
      <c r="R4" s="219"/>
      <c r="X4" s="221" t="s">
        <v>41</v>
      </c>
    </row>
    <row r="5" spans="1:26" s="222" customFormat="1" ht="23.25" customHeight="1">
      <c r="A5" s="1068" t="s">
        <v>1004</v>
      </c>
      <c r="B5" s="1071">
        <v>2012</v>
      </c>
      <c r="C5" s="1072"/>
      <c r="D5" s="1072"/>
      <c r="E5" s="1073"/>
      <c r="F5" s="1071">
        <v>2013</v>
      </c>
      <c r="G5" s="1072"/>
      <c r="H5" s="1072"/>
      <c r="I5" s="1073"/>
      <c r="J5" s="1071">
        <v>2014</v>
      </c>
      <c r="K5" s="1072"/>
      <c r="L5" s="1072"/>
      <c r="M5" s="1073"/>
      <c r="N5" s="1071">
        <v>2015</v>
      </c>
      <c r="O5" s="1072"/>
      <c r="P5" s="1072"/>
      <c r="Q5" s="1073"/>
      <c r="R5" s="1071">
        <v>2016</v>
      </c>
      <c r="S5" s="1072"/>
      <c r="T5" s="1072"/>
      <c r="U5" s="1073"/>
      <c r="V5" s="1074">
        <v>2017</v>
      </c>
      <c r="W5" s="1075"/>
      <c r="X5" s="1075"/>
      <c r="Y5" s="1076"/>
      <c r="Z5" s="1077" t="s">
        <v>1005</v>
      </c>
    </row>
    <row r="6" spans="1:26" s="222" customFormat="1" ht="18.75" customHeight="1">
      <c r="A6" s="1069"/>
      <c r="B6" s="223" t="s">
        <v>1006</v>
      </c>
      <c r="C6" s="223" t="s">
        <v>1007</v>
      </c>
      <c r="D6" s="223" t="s">
        <v>1008</v>
      </c>
      <c r="E6" s="223" t="s">
        <v>1009</v>
      </c>
      <c r="F6" s="223" t="s">
        <v>1006</v>
      </c>
      <c r="G6" s="223" t="s">
        <v>1007</v>
      </c>
      <c r="H6" s="223" t="s">
        <v>1008</v>
      </c>
      <c r="I6" s="223" t="s">
        <v>1009</v>
      </c>
      <c r="J6" s="223" t="s">
        <v>1006</v>
      </c>
      <c r="K6" s="223" t="s">
        <v>1007</v>
      </c>
      <c r="L6" s="223" t="s">
        <v>1008</v>
      </c>
      <c r="M6" s="223" t="s">
        <v>1009</v>
      </c>
      <c r="N6" s="223" t="s">
        <v>1006</v>
      </c>
      <c r="O6" s="223" t="s">
        <v>1007</v>
      </c>
      <c r="P6" s="223" t="s">
        <v>1008</v>
      </c>
      <c r="Q6" s="223" t="s">
        <v>1009</v>
      </c>
      <c r="R6" s="223" t="s">
        <v>1006</v>
      </c>
      <c r="S6" s="223" t="s">
        <v>1007</v>
      </c>
      <c r="T6" s="223" t="s">
        <v>1008</v>
      </c>
      <c r="U6" s="223" t="s">
        <v>1009</v>
      </c>
      <c r="V6" s="224" t="s">
        <v>1006</v>
      </c>
      <c r="W6" s="224" t="s">
        <v>1007</v>
      </c>
      <c r="X6" s="225" t="s">
        <v>1008</v>
      </c>
      <c r="Y6" s="224" t="s">
        <v>1009</v>
      </c>
      <c r="Z6" s="1078"/>
    </row>
    <row r="7" spans="1:26" s="222" customFormat="1" ht="18.75" customHeight="1">
      <c r="A7" s="1070"/>
      <c r="B7" s="226" t="s">
        <v>917</v>
      </c>
      <c r="C7" s="226" t="s">
        <v>919</v>
      </c>
      <c r="D7" s="226" t="s">
        <v>920</v>
      </c>
      <c r="E7" s="226" t="s">
        <v>1010</v>
      </c>
      <c r="F7" s="226" t="s">
        <v>917</v>
      </c>
      <c r="G7" s="226" t="s">
        <v>919</v>
      </c>
      <c r="H7" s="226" t="s">
        <v>920</v>
      </c>
      <c r="I7" s="226" t="s">
        <v>1010</v>
      </c>
      <c r="J7" s="226" t="s">
        <v>917</v>
      </c>
      <c r="K7" s="226" t="s">
        <v>919</v>
      </c>
      <c r="L7" s="226" t="s">
        <v>920</v>
      </c>
      <c r="M7" s="226" t="s">
        <v>1010</v>
      </c>
      <c r="N7" s="226" t="s">
        <v>917</v>
      </c>
      <c r="O7" s="226" t="s">
        <v>919</v>
      </c>
      <c r="P7" s="226" t="s">
        <v>920</v>
      </c>
      <c r="Q7" s="226" t="s">
        <v>1010</v>
      </c>
      <c r="R7" s="226" t="s">
        <v>917</v>
      </c>
      <c r="S7" s="226" t="s">
        <v>919</v>
      </c>
      <c r="T7" s="226" t="s">
        <v>920</v>
      </c>
      <c r="U7" s="226" t="s">
        <v>1010</v>
      </c>
      <c r="V7" s="227" t="s">
        <v>917</v>
      </c>
      <c r="W7" s="227" t="s">
        <v>919</v>
      </c>
      <c r="X7" s="228" t="s">
        <v>920</v>
      </c>
      <c r="Y7" s="227" t="s">
        <v>1010</v>
      </c>
      <c r="Z7" s="1079"/>
    </row>
    <row r="8" spans="1:26" s="221" customFormat="1" ht="27.95" customHeight="1">
      <c r="A8" s="229" t="s">
        <v>1011</v>
      </c>
      <c r="B8" s="230">
        <v>88415</v>
      </c>
      <c r="C8" s="230">
        <v>44035</v>
      </c>
      <c r="D8" s="230">
        <v>44380</v>
      </c>
      <c r="E8" s="231">
        <v>100.05351467511169</v>
      </c>
      <c r="F8" s="230">
        <v>89704</v>
      </c>
      <c r="G8" s="230">
        <v>44702</v>
      </c>
      <c r="H8" s="230">
        <v>45002</v>
      </c>
      <c r="I8" s="231">
        <v>100</v>
      </c>
      <c r="J8" s="230">
        <v>91866</v>
      </c>
      <c r="K8" s="230">
        <v>45847</v>
      </c>
      <c r="L8" s="230">
        <v>46019</v>
      </c>
      <c r="M8" s="231">
        <v>99.999999999999986</v>
      </c>
      <c r="N8" s="230">
        <v>94553</v>
      </c>
      <c r="O8" s="230">
        <v>47198</v>
      </c>
      <c r="P8" s="230">
        <v>47355</v>
      </c>
      <c r="Q8" s="231">
        <v>100</v>
      </c>
      <c r="R8" s="230">
        <v>99971</v>
      </c>
      <c r="S8" s="230">
        <v>49769</v>
      </c>
      <c r="T8" s="230">
        <v>50202</v>
      </c>
      <c r="U8" s="231">
        <v>99.999999999999986</v>
      </c>
      <c r="V8" s="232">
        <f>SUM(W8:X8)</f>
        <v>101570</v>
      </c>
      <c r="W8" s="232">
        <f>SUM(W9:W26)</f>
        <v>50530</v>
      </c>
      <c r="X8" s="232">
        <f>SUM(X9:X26)</f>
        <v>51040</v>
      </c>
      <c r="Y8" s="233">
        <f>SUM(Y9:Y26)</f>
        <v>100.00000000000001</v>
      </c>
      <c r="Z8" s="234" t="s">
        <v>48</v>
      </c>
    </row>
    <row r="9" spans="1:26" s="221" customFormat="1" ht="27.95" customHeight="1">
      <c r="A9" s="1012" t="s">
        <v>1012</v>
      </c>
      <c r="B9" s="235">
        <v>3195</v>
      </c>
      <c r="C9" s="235">
        <v>1630</v>
      </c>
      <c r="D9" s="235">
        <v>1565</v>
      </c>
      <c r="E9" s="236">
        <v>3.6136402194197816</v>
      </c>
      <c r="F9" s="235">
        <v>3276</v>
      </c>
      <c r="G9" s="235">
        <v>1682</v>
      </c>
      <c r="H9" s="235">
        <v>1594</v>
      </c>
      <c r="I9" s="236">
        <v>3.6520110585927053</v>
      </c>
      <c r="J9" s="235">
        <v>3431</v>
      </c>
      <c r="K9" s="235">
        <v>1769</v>
      </c>
      <c r="L9" s="235">
        <v>1662</v>
      </c>
      <c r="M9" s="236">
        <v>3.7347876254544667</v>
      </c>
      <c r="N9" s="235">
        <v>4792</v>
      </c>
      <c r="O9" s="235">
        <v>1905</v>
      </c>
      <c r="P9" s="235">
        <v>1728</v>
      </c>
      <c r="Q9" s="236">
        <v>5.0680570685224167</v>
      </c>
      <c r="R9" s="237">
        <v>4082</v>
      </c>
      <c r="S9" s="238">
        <v>2126</v>
      </c>
      <c r="T9" s="238">
        <v>1956</v>
      </c>
      <c r="U9" s="236">
        <v>4.0831841233957844</v>
      </c>
      <c r="V9" s="239">
        <f>SUM(W9:X9)</f>
        <v>3995</v>
      </c>
      <c r="W9" s="240">
        <v>2068</v>
      </c>
      <c r="X9" s="240">
        <v>1927</v>
      </c>
      <c r="Y9" s="241">
        <f>V9/$V$8*100</f>
        <v>3.9332480063010733</v>
      </c>
      <c r="Z9" s="1017" t="s">
        <v>1013</v>
      </c>
    </row>
    <row r="10" spans="1:26" s="221" customFormat="1" ht="27.95" customHeight="1">
      <c r="A10" s="1012" t="s">
        <v>1014</v>
      </c>
      <c r="B10" s="235">
        <v>3635</v>
      </c>
      <c r="C10" s="235">
        <v>1844</v>
      </c>
      <c r="D10" s="235">
        <v>1791</v>
      </c>
      <c r="E10" s="236">
        <v>4.1112933325793133</v>
      </c>
      <c r="F10" s="235">
        <v>3714</v>
      </c>
      <c r="G10" s="235">
        <v>1889</v>
      </c>
      <c r="H10" s="235">
        <v>1825</v>
      </c>
      <c r="I10" s="236">
        <v>4.1402835993935616</v>
      </c>
      <c r="J10" s="235">
        <v>3891</v>
      </c>
      <c r="K10" s="235">
        <v>1981</v>
      </c>
      <c r="L10" s="235">
        <v>1910</v>
      </c>
      <c r="M10" s="236">
        <v>4.235516948599046</v>
      </c>
      <c r="N10" s="235">
        <v>3633</v>
      </c>
      <c r="O10" s="235">
        <v>2141</v>
      </c>
      <c r="P10" s="235">
        <v>2016</v>
      </c>
      <c r="Q10" s="236">
        <v>3.8422895095872156</v>
      </c>
      <c r="R10" s="237">
        <v>4692</v>
      </c>
      <c r="S10" s="238">
        <v>2384</v>
      </c>
      <c r="T10" s="238">
        <v>2308</v>
      </c>
      <c r="U10" s="236">
        <v>4.6933610747116656</v>
      </c>
      <c r="V10" s="239">
        <f t="shared" ref="V10:V26" si="0">SUM(W10:X10)</f>
        <v>4795</v>
      </c>
      <c r="W10" s="240">
        <v>2459</v>
      </c>
      <c r="X10" s="240">
        <v>2336</v>
      </c>
      <c r="Y10" s="241">
        <f t="shared" ref="Y10:Y26" si="1">V10/$V$8*100</f>
        <v>4.7208821502412128</v>
      </c>
      <c r="Z10" s="1009" t="s">
        <v>49</v>
      </c>
    </row>
    <row r="11" spans="1:26" s="221" customFormat="1" ht="27.95" customHeight="1">
      <c r="A11" s="1012" t="s">
        <v>1015</v>
      </c>
      <c r="B11" s="235">
        <v>4765</v>
      </c>
      <c r="C11" s="235">
        <v>2517</v>
      </c>
      <c r="D11" s="235">
        <v>2248</v>
      </c>
      <c r="E11" s="236">
        <v>5.3893570095572016</v>
      </c>
      <c r="F11" s="235">
        <v>4656</v>
      </c>
      <c r="G11" s="235">
        <v>2469</v>
      </c>
      <c r="H11" s="235">
        <v>2187</v>
      </c>
      <c r="I11" s="236">
        <v>5.1904039953625256</v>
      </c>
      <c r="J11" s="235">
        <v>4578</v>
      </c>
      <c r="K11" s="235">
        <v>2392</v>
      </c>
      <c r="L11" s="235">
        <v>2186</v>
      </c>
      <c r="M11" s="236">
        <v>4.9833453072954086</v>
      </c>
      <c r="N11" s="235">
        <v>4157</v>
      </c>
      <c r="O11" s="235">
        <v>2284</v>
      </c>
      <c r="P11" s="235">
        <v>2151</v>
      </c>
      <c r="Q11" s="236">
        <v>4.3964760504690492</v>
      </c>
      <c r="R11" s="237">
        <v>4551</v>
      </c>
      <c r="S11" s="238">
        <v>2342</v>
      </c>
      <c r="T11" s="238">
        <v>2209</v>
      </c>
      <c r="U11" s="236">
        <v>4.5523201728501261</v>
      </c>
      <c r="V11" s="239">
        <f t="shared" si="0"/>
        <v>4709</v>
      </c>
      <c r="W11" s="240">
        <v>2417</v>
      </c>
      <c r="X11" s="240">
        <v>2292</v>
      </c>
      <c r="Y11" s="241">
        <f t="shared" si="1"/>
        <v>4.6362114797676472</v>
      </c>
      <c r="Z11" s="1009" t="s">
        <v>51</v>
      </c>
    </row>
    <row r="12" spans="1:26" s="221" customFormat="1" ht="27.95" customHeight="1">
      <c r="A12" s="1012" t="s">
        <v>1016</v>
      </c>
      <c r="B12" s="235">
        <v>5346</v>
      </c>
      <c r="C12" s="235">
        <v>2866</v>
      </c>
      <c r="D12" s="235">
        <v>2480</v>
      </c>
      <c r="E12" s="236">
        <v>6.1</v>
      </c>
      <c r="F12" s="235">
        <v>5362</v>
      </c>
      <c r="G12" s="235">
        <v>2863</v>
      </c>
      <c r="H12" s="235">
        <v>2499</v>
      </c>
      <c r="I12" s="236">
        <v>5.9774369035940422</v>
      </c>
      <c r="J12" s="235">
        <v>5477</v>
      </c>
      <c r="K12" s="235">
        <v>2920</v>
      </c>
      <c r="L12" s="235">
        <v>2557</v>
      </c>
      <c r="M12" s="236">
        <v>5.9619445714410118</v>
      </c>
      <c r="N12" s="235">
        <v>4435</v>
      </c>
      <c r="O12" s="235">
        <v>2867</v>
      </c>
      <c r="P12" s="235">
        <v>2547</v>
      </c>
      <c r="Q12" s="236">
        <v>4.6904910473491057</v>
      </c>
      <c r="R12" s="237">
        <v>5536</v>
      </c>
      <c r="S12" s="238">
        <v>2942</v>
      </c>
      <c r="T12" s="238">
        <v>2594</v>
      </c>
      <c r="U12" s="236">
        <v>5.537605905712657</v>
      </c>
      <c r="V12" s="239">
        <f t="shared" si="0"/>
        <v>5451</v>
      </c>
      <c r="W12" s="240">
        <v>2894</v>
      </c>
      <c r="X12" s="240">
        <v>2557</v>
      </c>
      <c r="Y12" s="241">
        <f t="shared" si="1"/>
        <v>5.3667421482721274</v>
      </c>
      <c r="Z12" s="1009" t="s">
        <v>53</v>
      </c>
    </row>
    <row r="13" spans="1:26" s="221" customFormat="1" ht="27.95" customHeight="1">
      <c r="A13" s="1012" t="s">
        <v>54</v>
      </c>
      <c r="B13" s="235">
        <v>5039</v>
      </c>
      <c r="C13" s="235">
        <v>2746</v>
      </c>
      <c r="D13" s="235">
        <v>2293</v>
      </c>
      <c r="E13" s="236">
        <v>5.6992591754792734</v>
      </c>
      <c r="F13" s="235">
        <v>5003</v>
      </c>
      <c r="G13" s="235">
        <v>2741</v>
      </c>
      <c r="H13" s="235">
        <v>2262</v>
      </c>
      <c r="I13" s="236">
        <v>5.5772317845358064</v>
      </c>
      <c r="J13" s="235">
        <v>5198</v>
      </c>
      <c r="K13" s="235">
        <v>2900</v>
      </c>
      <c r="L13" s="235">
        <v>2298</v>
      </c>
      <c r="M13" s="236">
        <v>5.6582413515337553</v>
      </c>
      <c r="N13" s="235">
        <v>5414</v>
      </c>
      <c r="O13" s="235">
        <v>3020</v>
      </c>
      <c r="P13" s="235">
        <v>2393</v>
      </c>
      <c r="Q13" s="236">
        <v>5.7258891838439814</v>
      </c>
      <c r="R13" s="237">
        <v>5491</v>
      </c>
      <c r="S13" s="238">
        <v>2987</v>
      </c>
      <c r="T13" s="238">
        <v>2504</v>
      </c>
      <c r="U13" s="236">
        <v>5.4925928519270588</v>
      </c>
      <c r="V13" s="239">
        <f t="shared" si="0"/>
        <v>5532</v>
      </c>
      <c r="W13" s="240">
        <v>3035</v>
      </c>
      <c r="X13" s="240">
        <v>2497</v>
      </c>
      <c r="Y13" s="241">
        <f t="shared" si="1"/>
        <v>5.4464901053460668</v>
      </c>
      <c r="Z13" s="1009" t="s">
        <v>54</v>
      </c>
    </row>
    <row r="14" spans="1:26" s="221" customFormat="1" ht="27.95" customHeight="1">
      <c r="A14" s="1012" t="s">
        <v>55</v>
      </c>
      <c r="B14" s="235">
        <v>4250</v>
      </c>
      <c r="C14" s="235">
        <v>2348</v>
      </c>
      <c r="D14" s="235">
        <v>1902</v>
      </c>
      <c r="E14" s="236">
        <v>4.8068766612000227</v>
      </c>
      <c r="F14" s="235">
        <v>4173</v>
      </c>
      <c r="G14" s="235">
        <v>2301</v>
      </c>
      <c r="H14" s="235">
        <v>1872</v>
      </c>
      <c r="I14" s="236">
        <v>4.6519664674930885</v>
      </c>
      <c r="J14" s="235">
        <v>4136</v>
      </c>
      <c r="K14" s="235">
        <v>2279</v>
      </c>
      <c r="L14" s="235">
        <v>1857</v>
      </c>
      <c r="M14" s="236">
        <v>4.5022097402738765</v>
      </c>
      <c r="N14" s="235">
        <v>5413</v>
      </c>
      <c r="O14" s="235">
        <v>2308</v>
      </c>
      <c r="P14" s="235">
        <v>1877</v>
      </c>
      <c r="Q14" s="236">
        <v>5.7248315759415354</v>
      </c>
      <c r="R14" s="237">
        <v>4666</v>
      </c>
      <c r="S14" s="238">
        <v>2528</v>
      </c>
      <c r="T14" s="238">
        <v>2138</v>
      </c>
      <c r="U14" s="236">
        <v>4.667353532524432</v>
      </c>
      <c r="V14" s="239">
        <f t="shared" si="0"/>
        <v>4810</v>
      </c>
      <c r="W14" s="240">
        <v>2560</v>
      </c>
      <c r="X14" s="240">
        <v>2250</v>
      </c>
      <c r="Y14" s="241">
        <f t="shared" si="1"/>
        <v>4.7356502904400903</v>
      </c>
      <c r="Z14" s="1009" t="s">
        <v>55</v>
      </c>
    </row>
    <row r="15" spans="1:26" s="221" customFormat="1" ht="27.95" customHeight="1">
      <c r="A15" s="1012" t="s">
        <v>56</v>
      </c>
      <c r="B15" s="235">
        <v>4786</v>
      </c>
      <c r="C15" s="235">
        <v>2485</v>
      </c>
      <c r="D15" s="235">
        <v>2301</v>
      </c>
      <c r="E15" s="236">
        <v>5.4131086354125433</v>
      </c>
      <c r="F15" s="235">
        <v>4934</v>
      </c>
      <c r="G15" s="235">
        <v>2594</v>
      </c>
      <c r="H15" s="235">
        <v>2340</v>
      </c>
      <c r="I15" s="236">
        <v>5.5003121376973159</v>
      </c>
      <c r="J15" s="235">
        <v>5007</v>
      </c>
      <c r="K15" s="235">
        <v>2632</v>
      </c>
      <c r="L15" s="235">
        <v>2375</v>
      </c>
      <c r="M15" s="236">
        <v>5.450329828228071</v>
      </c>
      <c r="N15" s="235">
        <v>4185</v>
      </c>
      <c r="O15" s="235">
        <v>2619</v>
      </c>
      <c r="P15" s="235">
        <v>2402</v>
      </c>
      <c r="Q15" s="236">
        <v>4.4260890717375441</v>
      </c>
      <c r="R15" s="237">
        <v>5404</v>
      </c>
      <c r="S15" s="238">
        <v>2819</v>
      </c>
      <c r="T15" s="238">
        <v>2585</v>
      </c>
      <c r="U15" s="236">
        <v>5.4055676146082368</v>
      </c>
      <c r="V15" s="239">
        <f t="shared" si="0"/>
        <v>5157</v>
      </c>
      <c r="W15" s="240">
        <v>2714</v>
      </c>
      <c r="X15" s="240">
        <v>2443</v>
      </c>
      <c r="Y15" s="241">
        <f t="shared" si="1"/>
        <v>5.0772866003741264</v>
      </c>
      <c r="Z15" s="1009" t="s">
        <v>56</v>
      </c>
    </row>
    <row r="16" spans="1:26" s="221" customFormat="1" ht="27.95" customHeight="1">
      <c r="A16" s="1012" t="s">
        <v>57</v>
      </c>
      <c r="B16" s="235">
        <v>5651</v>
      </c>
      <c r="C16" s="235">
        <v>2960</v>
      </c>
      <c r="D16" s="235">
        <v>2691</v>
      </c>
      <c r="E16" s="236">
        <v>6.3914494146920768</v>
      </c>
      <c r="F16" s="235">
        <v>5447</v>
      </c>
      <c r="G16" s="235">
        <v>2798</v>
      </c>
      <c r="H16" s="235">
        <v>2649</v>
      </c>
      <c r="I16" s="236">
        <v>6.0721929902791407</v>
      </c>
      <c r="J16" s="235">
        <v>5462</v>
      </c>
      <c r="K16" s="235">
        <v>2789</v>
      </c>
      <c r="L16" s="235">
        <v>2673</v>
      </c>
      <c r="M16" s="236">
        <v>5.9456164413384718</v>
      </c>
      <c r="N16" s="235">
        <v>5021</v>
      </c>
      <c r="O16" s="235">
        <v>2953</v>
      </c>
      <c r="P16" s="235">
        <v>2849</v>
      </c>
      <c r="Q16" s="236">
        <v>5.3102492781826065</v>
      </c>
      <c r="R16" s="237">
        <v>6558</v>
      </c>
      <c r="S16" s="238">
        <v>3357</v>
      </c>
      <c r="T16" s="238">
        <v>3201</v>
      </c>
      <c r="U16" s="236">
        <v>6.55990237168779</v>
      </c>
      <c r="V16" s="239">
        <f t="shared" si="0"/>
        <v>6737</v>
      </c>
      <c r="W16" s="240">
        <v>3423</v>
      </c>
      <c r="X16" s="240">
        <v>3314</v>
      </c>
      <c r="Y16" s="241">
        <f t="shared" si="1"/>
        <v>6.6328640346559027</v>
      </c>
      <c r="Z16" s="1009" t="s">
        <v>57</v>
      </c>
    </row>
    <row r="17" spans="1:26" s="221" customFormat="1" ht="27.95" customHeight="1">
      <c r="A17" s="1012" t="s">
        <v>58</v>
      </c>
      <c r="B17" s="235">
        <v>6781</v>
      </c>
      <c r="C17" s="235">
        <v>3691</v>
      </c>
      <c r="D17" s="235">
        <v>3090</v>
      </c>
      <c r="E17" s="236">
        <v>7.6695130916699661</v>
      </c>
      <c r="F17" s="235">
        <v>6800</v>
      </c>
      <c r="G17" s="235">
        <v>3696</v>
      </c>
      <c r="H17" s="235">
        <v>3104</v>
      </c>
      <c r="I17" s="236">
        <v>7.5804869348078121</v>
      </c>
      <c r="J17" s="235">
        <v>6971</v>
      </c>
      <c r="K17" s="235">
        <v>3771</v>
      </c>
      <c r="L17" s="235">
        <v>3200</v>
      </c>
      <c r="M17" s="236">
        <v>7.588226329654062</v>
      </c>
      <c r="N17" s="235">
        <v>5802</v>
      </c>
      <c r="O17" s="235">
        <v>3798</v>
      </c>
      <c r="P17" s="235">
        <v>3311</v>
      </c>
      <c r="Q17" s="236">
        <v>6.1362410499931253</v>
      </c>
      <c r="R17" s="237">
        <v>7266</v>
      </c>
      <c r="S17" s="238">
        <v>3812</v>
      </c>
      <c r="T17" s="238">
        <v>3454</v>
      </c>
      <c r="U17" s="236">
        <v>7.2681077512478627</v>
      </c>
      <c r="V17" s="239">
        <f t="shared" si="0"/>
        <v>7228</v>
      </c>
      <c r="W17" s="240">
        <v>3763</v>
      </c>
      <c r="X17" s="240">
        <v>3465</v>
      </c>
      <c r="Y17" s="241">
        <f t="shared" si="1"/>
        <v>7.1162744904991637</v>
      </c>
      <c r="Z17" s="1009" t="s">
        <v>58</v>
      </c>
    </row>
    <row r="18" spans="1:26" s="221" customFormat="1" ht="27.95" customHeight="1">
      <c r="A18" s="1012" t="s">
        <v>59</v>
      </c>
      <c r="B18" s="235">
        <v>6430</v>
      </c>
      <c r="C18" s="235">
        <v>3367</v>
      </c>
      <c r="D18" s="235">
        <v>3063</v>
      </c>
      <c r="E18" s="236">
        <v>7.2725216309449756</v>
      </c>
      <c r="F18" s="235">
        <v>6770</v>
      </c>
      <c r="G18" s="235">
        <v>3552</v>
      </c>
      <c r="H18" s="235">
        <v>3218</v>
      </c>
      <c r="I18" s="236">
        <v>7.5470436100954243</v>
      </c>
      <c r="J18" s="235">
        <v>6937</v>
      </c>
      <c r="K18" s="235">
        <v>3684</v>
      </c>
      <c r="L18" s="235">
        <v>3253</v>
      </c>
      <c r="M18" s="236">
        <v>7.551215901421636</v>
      </c>
      <c r="N18" s="235">
        <v>7109</v>
      </c>
      <c r="O18" s="235">
        <v>3842</v>
      </c>
      <c r="P18" s="235">
        <v>3316</v>
      </c>
      <c r="Q18" s="236">
        <v>7.5185345784903701</v>
      </c>
      <c r="R18" s="237">
        <v>7811</v>
      </c>
      <c r="S18" s="238">
        <v>4194</v>
      </c>
      <c r="T18" s="238">
        <v>3617</v>
      </c>
      <c r="U18" s="236">
        <v>7.8132658470956571</v>
      </c>
      <c r="V18" s="239">
        <f t="shared" si="0"/>
        <v>8038</v>
      </c>
      <c r="W18" s="240">
        <v>4375</v>
      </c>
      <c r="X18" s="240">
        <v>3663</v>
      </c>
      <c r="Y18" s="241">
        <f t="shared" si="1"/>
        <v>7.9137540612385555</v>
      </c>
      <c r="Z18" s="1009" t="s">
        <v>59</v>
      </c>
    </row>
    <row r="19" spans="1:26" s="221" customFormat="1" ht="27.95" customHeight="1">
      <c r="A19" s="1012" t="s">
        <v>60</v>
      </c>
      <c r="B19" s="235">
        <v>7661</v>
      </c>
      <c r="C19" s="235">
        <v>3890</v>
      </c>
      <c r="D19" s="235">
        <v>3771</v>
      </c>
      <c r="E19" s="236">
        <v>8.6648193179890303</v>
      </c>
      <c r="F19" s="235">
        <v>7746</v>
      </c>
      <c r="G19" s="235">
        <v>3953</v>
      </c>
      <c r="H19" s="235">
        <v>3793</v>
      </c>
      <c r="I19" s="236">
        <v>8.635066440738429</v>
      </c>
      <c r="J19" s="235">
        <v>7816</v>
      </c>
      <c r="K19" s="235">
        <v>4015</v>
      </c>
      <c r="L19" s="235">
        <v>3801</v>
      </c>
      <c r="M19" s="236">
        <v>8.508044325430518</v>
      </c>
      <c r="N19" s="235">
        <v>7158</v>
      </c>
      <c r="O19" s="235">
        <v>3953</v>
      </c>
      <c r="P19" s="235">
        <v>3725</v>
      </c>
      <c r="Q19" s="236">
        <v>7.5703573657102368</v>
      </c>
      <c r="R19" s="237">
        <v>7540</v>
      </c>
      <c r="S19" s="238">
        <v>3907</v>
      </c>
      <c r="T19" s="238">
        <v>3633</v>
      </c>
      <c r="U19" s="236">
        <v>7.5421872342979466</v>
      </c>
      <c r="V19" s="239">
        <f t="shared" si="0"/>
        <v>7411</v>
      </c>
      <c r="W19" s="240">
        <v>3817</v>
      </c>
      <c r="X19" s="240">
        <v>3594</v>
      </c>
      <c r="Y19" s="241">
        <f t="shared" si="1"/>
        <v>7.2964458009254702</v>
      </c>
      <c r="Z19" s="1009" t="s">
        <v>60</v>
      </c>
    </row>
    <row r="20" spans="1:26" s="221" customFormat="1" ht="27.95" customHeight="1">
      <c r="A20" s="1012" t="s">
        <v>61</v>
      </c>
      <c r="B20" s="235">
        <v>6520</v>
      </c>
      <c r="C20" s="235">
        <v>3252</v>
      </c>
      <c r="D20" s="235">
        <v>3268</v>
      </c>
      <c r="E20" s="236">
        <v>7.3743143131821522</v>
      </c>
      <c r="F20" s="235">
        <v>6899</v>
      </c>
      <c r="G20" s="235">
        <v>3461</v>
      </c>
      <c r="H20" s="235">
        <v>3438</v>
      </c>
      <c r="I20" s="236">
        <v>7.6908499063586904</v>
      </c>
      <c r="J20" s="235">
        <v>7132</v>
      </c>
      <c r="K20" s="235">
        <v>3604</v>
      </c>
      <c r="L20" s="235">
        <v>3528</v>
      </c>
      <c r="M20" s="236">
        <v>7.7634815927546645</v>
      </c>
      <c r="N20" s="235">
        <v>7678</v>
      </c>
      <c r="O20" s="235">
        <v>3855</v>
      </c>
      <c r="P20" s="235">
        <v>3734</v>
      </c>
      <c r="Q20" s="236">
        <v>8.1203134749822858</v>
      </c>
      <c r="R20" s="237">
        <v>8281</v>
      </c>
      <c r="S20" s="238">
        <v>4196</v>
      </c>
      <c r="T20" s="238">
        <v>4085</v>
      </c>
      <c r="U20" s="236">
        <v>8.2834021866341239</v>
      </c>
      <c r="V20" s="239">
        <f t="shared" si="0"/>
        <v>8631</v>
      </c>
      <c r="W20" s="240">
        <v>4353</v>
      </c>
      <c r="X20" s="240">
        <v>4278</v>
      </c>
      <c r="Y20" s="241">
        <f t="shared" si="1"/>
        <v>8.4975878704341845</v>
      </c>
      <c r="Z20" s="1009" t="s">
        <v>61</v>
      </c>
    </row>
    <row r="21" spans="1:26" s="221" customFormat="1" ht="27.95" customHeight="1">
      <c r="A21" s="1012" t="s">
        <v>62</v>
      </c>
      <c r="B21" s="235">
        <v>5621</v>
      </c>
      <c r="C21" s="235">
        <v>2729</v>
      </c>
      <c r="D21" s="235">
        <v>2892</v>
      </c>
      <c r="E21" s="236">
        <v>6.3575185206130174</v>
      </c>
      <c r="F21" s="235">
        <v>5618</v>
      </c>
      <c r="G21" s="235">
        <v>2697</v>
      </c>
      <c r="H21" s="235">
        <v>2921</v>
      </c>
      <c r="I21" s="236">
        <v>6.2628199411397478</v>
      </c>
      <c r="J21" s="235">
        <v>5824</v>
      </c>
      <c r="K21" s="235">
        <v>2801</v>
      </c>
      <c r="L21" s="235">
        <v>3023</v>
      </c>
      <c r="M21" s="236">
        <v>6.3396686478131192</v>
      </c>
      <c r="N21" s="235">
        <v>7589</v>
      </c>
      <c r="O21" s="235">
        <v>3087</v>
      </c>
      <c r="P21" s="235">
        <v>3247</v>
      </c>
      <c r="Q21" s="236">
        <v>8.0261863716645685</v>
      </c>
      <c r="R21" s="237">
        <v>6778</v>
      </c>
      <c r="S21" s="238">
        <v>3286</v>
      </c>
      <c r="T21" s="238">
        <v>3492</v>
      </c>
      <c r="U21" s="236">
        <v>6.7799661901951565</v>
      </c>
      <c r="V21" s="239">
        <f t="shared" si="0"/>
        <v>7181</v>
      </c>
      <c r="W21" s="240">
        <v>3547</v>
      </c>
      <c r="X21" s="240">
        <v>3634</v>
      </c>
      <c r="Y21" s="241">
        <f t="shared" si="1"/>
        <v>7.0700009845426806</v>
      </c>
      <c r="Z21" s="1009" t="s">
        <v>62</v>
      </c>
    </row>
    <row r="22" spans="1:26" s="221" customFormat="1" ht="27.95" customHeight="1">
      <c r="A22" s="1012" t="s">
        <v>63</v>
      </c>
      <c r="B22" s="235">
        <v>4607</v>
      </c>
      <c r="C22" s="235">
        <v>2161</v>
      </c>
      <c r="D22" s="235">
        <v>2446</v>
      </c>
      <c r="E22" s="236">
        <v>5.2106543007408241</v>
      </c>
      <c r="F22" s="235">
        <v>4807</v>
      </c>
      <c r="G22" s="235">
        <v>2329</v>
      </c>
      <c r="H22" s="235">
        <v>2478</v>
      </c>
      <c r="I22" s="236">
        <v>5.3587353964148754</v>
      </c>
      <c r="J22" s="235">
        <v>5070</v>
      </c>
      <c r="K22" s="235">
        <v>2477</v>
      </c>
      <c r="L22" s="235">
        <v>2593</v>
      </c>
      <c r="M22" s="236">
        <v>5.5189079746587417</v>
      </c>
      <c r="N22" s="235">
        <v>6334</v>
      </c>
      <c r="O22" s="235">
        <v>2664</v>
      </c>
      <c r="P22" s="235">
        <v>2853</v>
      </c>
      <c r="Q22" s="236">
        <v>6.6988884540945284</v>
      </c>
      <c r="R22" s="237">
        <v>5840</v>
      </c>
      <c r="S22" s="237">
        <v>2819</v>
      </c>
      <c r="T22" s="237">
        <v>3021</v>
      </c>
      <c r="U22" s="236">
        <v>5.841694091286473</v>
      </c>
      <c r="V22" s="239">
        <f t="shared" si="0"/>
        <v>6009</v>
      </c>
      <c r="W22" s="239">
        <v>2860</v>
      </c>
      <c r="X22" s="239">
        <v>3149</v>
      </c>
      <c r="Y22" s="241">
        <f t="shared" si="1"/>
        <v>5.9161169636703752</v>
      </c>
      <c r="Z22" s="1009" t="s">
        <v>63</v>
      </c>
    </row>
    <row r="23" spans="1:26" s="221" customFormat="1" ht="27.95" customHeight="1">
      <c r="A23" s="1012" t="s">
        <v>64</v>
      </c>
      <c r="B23" s="235">
        <v>5484</v>
      </c>
      <c r="C23" s="235">
        <v>2337</v>
      </c>
      <c r="D23" s="235">
        <v>3147</v>
      </c>
      <c r="E23" s="236">
        <v>6.2025674376519815</v>
      </c>
      <c r="F23" s="235">
        <v>5265</v>
      </c>
      <c r="G23" s="235">
        <v>2232</v>
      </c>
      <c r="H23" s="235">
        <v>3033</v>
      </c>
      <c r="I23" s="236">
        <v>5.8693034870239895</v>
      </c>
      <c r="J23" s="235">
        <v>5100</v>
      </c>
      <c r="K23" s="235">
        <v>2152</v>
      </c>
      <c r="L23" s="235">
        <v>2948</v>
      </c>
      <c r="M23" s="236">
        <v>5.5515642348638234</v>
      </c>
      <c r="N23" s="235">
        <v>5517</v>
      </c>
      <c r="O23" s="235">
        <v>2137</v>
      </c>
      <c r="P23" s="235">
        <v>2825</v>
      </c>
      <c r="Q23" s="236">
        <v>5.8348227977959448</v>
      </c>
      <c r="R23" s="237">
        <v>4857</v>
      </c>
      <c r="S23" s="237">
        <v>2163</v>
      </c>
      <c r="T23" s="237">
        <v>2694</v>
      </c>
      <c r="U23" s="236">
        <v>4.8584089385921914</v>
      </c>
      <c r="V23" s="239">
        <f t="shared" si="0"/>
        <v>4640</v>
      </c>
      <c r="W23" s="239">
        <v>2127</v>
      </c>
      <c r="X23" s="239">
        <v>2513</v>
      </c>
      <c r="Y23" s="241">
        <f t="shared" si="1"/>
        <v>4.5682780348528107</v>
      </c>
      <c r="Z23" s="1009" t="s">
        <v>64</v>
      </c>
    </row>
    <row r="24" spans="1:26" s="221" customFormat="1" ht="27.95" customHeight="1">
      <c r="A24" s="1012" t="s">
        <v>65</v>
      </c>
      <c r="B24" s="235">
        <v>4652</v>
      </c>
      <c r="C24" s="235">
        <v>1895</v>
      </c>
      <c r="D24" s="235">
        <v>2757</v>
      </c>
      <c r="E24" s="236">
        <v>5.2615506418594133</v>
      </c>
      <c r="F24" s="235">
        <v>4884</v>
      </c>
      <c r="G24" s="235">
        <v>1989</v>
      </c>
      <c r="H24" s="235">
        <v>2895</v>
      </c>
      <c r="I24" s="236">
        <v>5.4445732631766699</v>
      </c>
      <c r="J24" s="235">
        <v>4980</v>
      </c>
      <c r="K24" s="235">
        <v>2023</v>
      </c>
      <c r="L24" s="235">
        <v>2957</v>
      </c>
      <c r="M24" s="236">
        <v>5.4209391940434983</v>
      </c>
      <c r="N24" s="235">
        <v>4962</v>
      </c>
      <c r="O24" s="235">
        <v>1928</v>
      </c>
      <c r="P24" s="235">
        <v>2864</v>
      </c>
      <c r="Q24" s="236">
        <v>5.2478504119382778</v>
      </c>
      <c r="R24" s="237">
        <v>4698</v>
      </c>
      <c r="S24" s="237">
        <v>1864</v>
      </c>
      <c r="T24" s="237">
        <v>2834</v>
      </c>
      <c r="U24" s="236">
        <v>4.6993628152164124</v>
      </c>
      <c r="V24" s="239">
        <f t="shared" si="0"/>
        <v>5010</v>
      </c>
      <c r="W24" s="239">
        <v>1990</v>
      </c>
      <c r="X24" s="239">
        <v>3020</v>
      </c>
      <c r="Y24" s="241">
        <f t="shared" si="1"/>
        <v>4.9325588264251259</v>
      </c>
      <c r="Z24" s="1009" t="s">
        <v>65</v>
      </c>
    </row>
    <row r="25" spans="1:26" s="221" customFormat="1" ht="27.95" customHeight="1">
      <c r="A25" s="1012" t="s">
        <v>66</v>
      </c>
      <c r="B25" s="235">
        <v>2459</v>
      </c>
      <c r="C25" s="235">
        <v>910</v>
      </c>
      <c r="D25" s="235">
        <v>1549</v>
      </c>
      <c r="E25" s="236">
        <v>2.7812022846802011</v>
      </c>
      <c r="F25" s="235">
        <v>2686</v>
      </c>
      <c r="G25" s="235">
        <v>989</v>
      </c>
      <c r="H25" s="235">
        <v>1697</v>
      </c>
      <c r="I25" s="236">
        <v>2.9942923392490859</v>
      </c>
      <c r="J25" s="235">
        <v>2997</v>
      </c>
      <c r="K25" s="235">
        <v>1110</v>
      </c>
      <c r="L25" s="235">
        <v>1887</v>
      </c>
      <c r="M25" s="236">
        <v>3.2623603944876232</v>
      </c>
      <c r="N25" s="235">
        <v>3358</v>
      </c>
      <c r="O25" s="235">
        <v>1250</v>
      </c>
      <c r="P25" s="235">
        <v>2108</v>
      </c>
      <c r="Q25" s="236">
        <v>3.5514473364144976</v>
      </c>
      <c r="R25" s="237">
        <v>3700</v>
      </c>
      <c r="S25" s="237">
        <v>1379</v>
      </c>
      <c r="T25" s="237">
        <v>2321</v>
      </c>
      <c r="U25" s="236">
        <v>3.7010733112602652</v>
      </c>
      <c r="V25" s="239">
        <f t="shared" si="0"/>
        <v>3781</v>
      </c>
      <c r="W25" s="239">
        <v>1392</v>
      </c>
      <c r="X25" s="239">
        <v>2389</v>
      </c>
      <c r="Y25" s="241">
        <f t="shared" si="1"/>
        <v>3.7225558727970856</v>
      </c>
      <c r="Z25" s="1009" t="s">
        <v>66</v>
      </c>
    </row>
    <row r="26" spans="1:26" s="221" customFormat="1" ht="27.95" customHeight="1" thickBot="1">
      <c r="A26" s="243" t="s">
        <v>1017</v>
      </c>
      <c r="B26" s="244">
        <v>1533</v>
      </c>
      <c r="C26" s="245">
        <v>407</v>
      </c>
      <c r="D26" s="245">
        <v>1126</v>
      </c>
      <c r="E26" s="246">
        <v>1.7338686874399138</v>
      </c>
      <c r="F26" s="244">
        <v>1664</v>
      </c>
      <c r="G26" s="245">
        <v>467</v>
      </c>
      <c r="H26" s="245">
        <v>1197</v>
      </c>
      <c r="I26" s="246">
        <v>1.8549897440470882</v>
      </c>
      <c r="J26" s="244">
        <v>1859</v>
      </c>
      <c r="K26" s="245">
        <v>548</v>
      </c>
      <c r="L26" s="245">
        <v>1311</v>
      </c>
      <c r="M26" s="246">
        <v>2.0235995907082054</v>
      </c>
      <c r="N26" s="244">
        <v>1996</v>
      </c>
      <c r="O26" s="245">
        <v>587</v>
      </c>
      <c r="P26" s="245">
        <v>1409</v>
      </c>
      <c r="Q26" s="246">
        <v>2.1109853732827091</v>
      </c>
      <c r="R26" s="247">
        <v>2220</v>
      </c>
      <c r="S26" s="248">
        <v>664</v>
      </c>
      <c r="T26" s="248">
        <v>1556</v>
      </c>
      <c r="U26" s="246">
        <v>2.2206439867561594</v>
      </c>
      <c r="V26" s="249">
        <f t="shared" si="0"/>
        <v>2455</v>
      </c>
      <c r="W26" s="250">
        <v>736</v>
      </c>
      <c r="X26" s="250">
        <v>1719</v>
      </c>
      <c r="Y26" s="251">
        <f t="shared" si="1"/>
        <v>2.4170522792163038</v>
      </c>
      <c r="Z26" s="252" t="s">
        <v>1018</v>
      </c>
    </row>
    <row r="27" spans="1:26" s="221" customFormat="1" ht="33" customHeight="1">
      <c r="A27" s="1032" t="s">
        <v>1019</v>
      </c>
      <c r="B27" s="1032"/>
      <c r="C27" s="1032"/>
      <c r="D27" s="1032" t="s">
        <v>1020</v>
      </c>
      <c r="E27" s="1032"/>
      <c r="F27" s="1032"/>
      <c r="G27" s="1032"/>
      <c r="H27" s="1032"/>
      <c r="I27" s="1032"/>
      <c r="J27" s="1032"/>
      <c r="K27" s="1032"/>
      <c r="L27" s="1032"/>
      <c r="M27" s="1032"/>
      <c r="N27" s="1032"/>
      <c r="O27" s="1010"/>
      <c r="P27" s="1010"/>
      <c r="Q27" s="1010"/>
    </row>
    <row r="29" spans="1:26">
      <c r="M29" s="255"/>
    </row>
  </sheetData>
  <mergeCells count="12">
    <mergeCell ref="A27:C27"/>
    <mergeCell ref="D27:N27"/>
    <mergeCell ref="A2:M2"/>
    <mergeCell ref="N2:Z2"/>
    <mergeCell ref="A5:A7"/>
    <mergeCell ref="B5:E5"/>
    <mergeCell ref="F5:I5"/>
    <mergeCell ref="J5:M5"/>
    <mergeCell ref="N5:Q5"/>
    <mergeCell ref="R5:U5"/>
    <mergeCell ref="V5:Y5"/>
    <mergeCell ref="Z5:Z7"/>
  </mergeCells>
  <phoneticPr fontId="5" type="noConversion"/>
  <printOptions horizontalCentered="1" gridLinesSet="0"/>
  <pageMargins left="0.38" right="0.31" top="0.78740157480314965" bottom="0.39370078740157483" header="0.43307086614173229" footer="0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2:BO68"/>
  <sheetViews>
    <sheetView showGridLines="0" view="pageBreakPreview" topLeftCell="A4" zoomScaleNormal="100" zoomScaleSheetLayoutView="100" workbookViewId="0">
      <selection activeCell="B11" sqref="B11"/>
    </sheetView>
  </sheetViews>
  <sheetFormatPr defaultRowHeight="14.25"/>
  <cols>
    <col min="1" max="1" width="11.625" style="257" bestFit="1" customWidth="1"/>
    <col min="2" max="3" width="9.5" style="257" bestFit="1" customWidth="1"/>
    <col min="4" max="5" width="9.125" style="257" bestFit="1" customWidth="1"/>
    <col min="6" max="6" width="9.5" style="257" bestFit="1" customWidth="1"/>
    <col min="7" max="7" width="14.75" style="257" customWidth="1"/>
    <col min="8" max="9" width="9.5" style="257" bestFit="1" customWidth="1"/>
    <col min="10" max="11" width="9.125" style="257" bestFit="1" customWidth="1"/>
    <col min="12" max="12" width="9.5" style="257" bestFit="1" customWidth="1"/>
    <col min="13" max="13" width="13.625" style="257" customWidth="1"/>
    <col min="14" max="15" width="9.5" style="257" bestFit="1" customWidth="1"/>
    <col min="16" max="18" width="9.125" style="257" bestFit="1" customWidth="1"/>
    <col min="19" max="19" width="14.125" style="257" customWidth="1"/>
    <col min="20" max="20" width="13.5" style="257" customWidth="1"/>
    <col min="21" max="16384" width="9" style="257"/>
  </cols>
  <sheetData>
    <row r="2" spans="1:67" ht="27" customHeight="1">
      <c r="B2" s="1080" t="s">
        <v>68</v>
      </c>
      <c r="C2" s="1080"/>
      <c r="D2" s="1080"/>
      <c r="E2" s="1080"/>
      <c r="F2" s="1080"/>
      <c r="G2" s="1080"/>
      <c r="H2" s="1080"/>
      <c r="I2" s="1080"/>
      <c r="K2" s="1081" t="s">
        <v>69</v>
      </c>
      <c r="L2" s="1081"/>
      <c r="M2" s="1081"/>
      <c r="N2" s="1081"/>
      <c r="O2" s="1081"/>
      <c r="P2" s="1081"/>
      <c r="Q2" s="1081"/>
      <c r="R2" s="1081"/>
      <c r="S2" s="1081"/>
      <c r="T2" s="1081"/>
    </row>
    <row r="4" spans="1:67" ht="15" thickBot="1">
      <c r="A4" s="1082" t="s">
        <v>70</v>
      </c>
      <c r="B4" s="1082"/>
      <c r="C4" s="1082"/>
      <c r="S4" s="1083" t="s">
        <v>71</v>
      </c>
      <c r="T4" s="1083"/>
    </row>
    <row r="5" spans="1:67" ht="20.100000000000001" customHeight="1">
      <c r="A5" s="258" t="s">
        <v>72</v>
      </c>
      <c r="B5" s="259" t="s">
        <v>73</v>
      </c>
      <c r="C5" s="260"/>
      <c r="D5" s="260"/>
      <c r="E5" s="260"/>
      <c r="F5" s="260"/>
      <c r="G5" s="261"/>
      <c r="H5" s="259" t="s">
        <v>74</v>
      </c>
      <c r="I5" s="260"/>
      <c r="J5" s="260"/>
      <c r="K5" s="260"/>
      <c r="L5" s="260"/>
      <c r="M5" s="261"/>
      <c r="N5" s="259" t="s">
        <v>75</v>
      </c>
      <c r="O5" s="260"/>
      <c r="P5" s="260"/>
      <c r="Q5" s="260"/>
      <c r="R5" s="260"/>
      <c r="S5" s="260"/>
      <c r="T5" s="262" t="s">
        <v>76</v>
      </c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</row>
    <row r="6" spans="1:67" ht="33" customHeight="1">
      <c r="A6" s="264"/>
      <c r="B6" s="264"/>
      <c r="C6" s="265" t="s">
        <v>77</v>
      </c>
      <c r="D6" s="265" t="s">
        <v>78</v>
      </c>
      <c r="E6" s="265" t="s">
        <v>79</v>
      </c>
      <c r="F6" s="265" t="s">
        <v>80</v>
      </c>
      <c r="G6" s="266" t="s">
        <v>81</v>
      </c>
      <c r="H6" s="264"/>
      <c r="I6" s="265" t="s">
        <v>77</v>
      </c>
      <c r="J6" s="265" t="s">
        <v>78</v>
      </c>
      <c r="K6" s="265" t="s">
        <v>79</v>
      </c>
      <c r="L6" s="265" t="s">
        <v>80</v>
      </c>
      <c r="M6" s="266" t="s">
        <v>81</v>
      </c>
      <c r="N6" s="264"/>
      <c r="O6" s="265" t="s">
        <v>77</v>
      </c>
      <c r="P6" s="265" t="s">
        <v>78</v>
      </c>
      <c r="Q6" s="265" t="s">
        <v>79</v>
      </c>
      <c r="R6" s="265" t="s">
        <v>80</v>
      </c>
      <c r="S6" s="266" t="s">
        <v>81</v>
      </c>
      <c r="T6" s="267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</row>
    <row r="7" spans="1:67" s="272" customFormat="1" ht="51.75" customHeight="1">
      <c r="A7" s="30" t="s">
        <v>82</v>
      </c>
      <c r="B7" s="30" t="s">
        <v>83</v>
      </c>
      <c r="C7" s="268" t="s">
        <v>84</v>
      </c>
      <c r="D7" s="268" t="s">
        <v>85</v>
      </c>
      <c r="E7" s="268" t="s">
        <v>86</v>
      </c>
      <c r="F7" s="269" t="s">
        <v>87</v>
      </c>
      <c r="G7" s="269" t="s">
        <v>88</v>
      </c>
      <c r="H7" s="268" t="s">
        <v>89</v>
      </c>
      <c r="I7" s="268" t="s">
        <v>84</v>
      </c>
      <c r="J7" s="268" t="s">
        <v>85</v>
      </c>
      <c r="K7" s="268" t="s">
        <v>86</v>
      </c>
      <c r="L7" s="269" t="s">
        <v>87</v>
      </c>
      <c r="M7" s="269" t="s">
        <v>88</v>
      </c>
      <c r="N7" s="268" t="s">
        <v>90</v>
      </c>
      <c r="O7" s="268" t="s">
        <v>84</v>
      </c>
      <c r="P7" s="268" t="s">
        <v>85</v>
      </c>
      <c r="Q7" s="268" t="s">
        <v>86</v>
      </c>
      <c r="R7" s="269" t="s">
        <v>87</v>
      </c>
      <c r="S7" s="269" t="s">
        <v>88</v>
      </c>
      <c r="T7" s="270" t="s">
        <v>91</v>
      </c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</row>
    <row r="8" spans="1:67" s="280" customFormat="1" ht="20.100000000000001" customHeight="1">
      <c r="A8" s="273">
        <v>2000</v>
      </c>
      <c r="B8" s="274">
        <f>SUM(C8:G8)</f>
        <v>74621</v>
      </c>
      <c r="C8" s="274">
        <v>46560</v>
      </c>
      <c r="D8" s="274">
        <v>8195</v>
      </c>
      <c r="E8" s="274">
        <v>910</v>
      </c>
      <c r="F8" s="274">
        <v>18955</v>
      </c>
      <c r="G8" s="274">
        <v>1</v>
      </c>
      <c r="H8" s="274">
        <f>SUM(I8:L8)</f>
        <v>36595</v>
      </c>
      <c r="I8" s="275">
        <v>23462</v>
      </c>
      <c r="J8" s="274">
        <v>963</v>
      </c>
      <c r="K8" s="274">
        <v>512</v>
      </c>
      <c r="L8" s="274">
        <v>11658</v>
      </c>
      <c r="M8" s="276">
        <v>0</v>
      </c>
      <c r="N8" s="274">
        <v>38026</v>
      </c>
      <c r="O8" s="274">
        <v>23098</v>
      </c>
      <c r="P8" s="274">
        <v>7232</v>
      </c>
      <c r="Q8" s="274">
        <v>398</v>
      </c>
      <c r="R8" s="274">
        <v>7297</v>
      </c>
      <c r="S8" s="277">
        <v>1</v>
      </c>
      <c r="T8" s="278">
        <v>2000</v>
      </c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</row>
    <row r="9" spans="1:67" s="285" customFormat="1" ht="20.100000000000001" customHeight="1">
      <c r="A9" s="281">
        <v>2005</v>
      </c>
      <c r="B9" s="274">
        <v>69206</v>
      </c>
      <c r="C9" s="274">
        <v>43452</v>
      </c>
      <c r="D9" s="274">
        <v>8252</v>
      </c>
      <c r="E9" s="274">
        <v>1362</v>
      </c>
      <c r="F9" s="274">
        <v>16140</v>
      </c>
      <c r="G9" s="282">
        <v>0</v>
      </c>
      <c r="H9" s="274">
        <v>33812</v>
      </c>
      <c r="I9" s="274">
        <v>21906</v>
      </c>
      <c r="J9" s="274">
        <v>1234</v>
      </c>
      <c r="K9" s="274">
        <v>765</v>
      </c>
      <c r="L9" s="274">
        <v>9907</v>
      </c>
      <c r="M9" s="276">
        <v>0</v>
      </c>
      <c r="N9" s="274">
        <v>35394</v>
      </c>
      <c r="O9" s="274">
        <v>21546</v>
      </c>
      <c r="P9" s="274">
        <v>7018</v>
      </c>
      <c r="Q9" s="274">
        <v>597</v>
      </c>
      <c r="R9" s="274">
        <v>6233</v>
      </c>
      <c r="S9" s="276">
        <v>0</v>
      </c>
      <c r="T9" s="283">
        <v>2005</v>
      </c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  <c r="AV9" s="284"/>
      <c r="AW9" s="284"/>
      <c r="AX9" s="284"/>
      <c r="AY9" s="284"/>
      <c r="AZ9" s="284"/>
      <c r="BA9" s="284"/>
      <c r="BB9" s="284"/>
      <c r="BC9" s="284"/>
      <c r="BD9" s="284"/>
      <c r="BE9" s="284"/>
      <c r="BF9" s="284"/>
      <c r="BG9" s="284"/>
      <c r="BH9" s="284"/>
      <c r="BI9" s="284"/>
      <c r="BJ9" s="284"/>
      <c r="BK9" s="284"/>
      <c r="BL9" s="284"/>
      <c r="BM9" s="284"/>
      <c r="BN9" s="284"/>
      <c r="BO9" s="284"/>
    </row>
    <row r="10" spans="1:67" s="287" customFormat="1" ht="20.100000000000001" customHeight="1">
      <c r="A10" s="281">
        <v>2010</v>
      </c>
      <c r="B10" s="274">
        <v>70127</v>
      </c>
      <c r="C10" s="274">
        <v>43652</v>
      </c>
      <c r="D10" s="274">
        <v>8366</v>
      </c>
      <c r="E10" s="274">
        <v>1802</v>
      </c>
      <c r="F10" s="274">
        <v>16307</v>
      </c>
      <c r="G10" s="274">
        <v>0</v>
      </c>
      <c r="H10" s="274">
        <v>34101</v>
      </c>
      <c r="I10" s="274">
        <v>22130</v>
      </c>
      <c r="J10" s="274">
        <v>1175</v>
      </c>
      <c r="K10" s="274">
        <v>984</v>
      </c>
      <c r="L10" s="274">
        <v>9812</v>
      </c>
      <c r="M10" s="276">
        <v>0</v>
      </c>
      <c r="N10" s="274">
        <v>36026</v>
      </c>
      <c r="O10" s="274">
        <v>21522</v>
      </c>
      <c r="P10" s="274">
        <v>7191</v>
      </c>
      <c r="Q10" s="274">
        <v>818</v>
      </c>
      <c r="R10" s="274">
        <v>6495</v>
      </c>
      <c r="S10" s="277">
        <v>0</v>
      </c>
      <c r="T10" s="283">
        <v>2010</v>
      </c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</row>
    <row r="11" spans="1:67" s="287" customFormat="1" ht="20.100000000000001" customHeight="1">
      <c r="A11" s="288">
        <v>2015</v>
      </c>
      <c r="B11" s="289">
        <f>SUM(B12:B26)</f>
        <v>80018</v>
      </c>
      <c r="C11" s="289">
        <f t="shared" ref="C11:R11" si="0">SUM(C12:C26)</f>
        <v>46643</v>
      </c>
      <c r="D11" s="289">
        <f t="shared" si="0"/>
        <v>9241</v>
      </c>
      <c r="E11" s="289">
        <f t="shared" si="0"/>
        <v>3227</v>
      </c>
      <c r="F11" s="289">
        <f t="shared" si="0"/>
        <v>20907</v>
      </c>
      <c r="G11" s="289">
        <v>0</v>
      </c>
      <c r="H11" s="289">
        <f t="shared" si="0"/>
        <v>39851</v>
      </c>
      <c r="I11" s="289">
        <f t="shared" si="0"/>
        <v>24466</v>
      </c>
      <c r="J11" s="289">
        <f t="shared" si="0"/>
        <v>1251</v>
      </c>
      <c r="K11" s="289">
        <f t="shared" si="0"/>
        <v>1605</v>
      </c>
      <c r="L11" s="289">
        <f t="shared" si="0"/>
        <v>12529</v>
      </c>
      <c r="M11" s="276">
        <f t="shared" si="0"/>
        <v>0</v>
      </c>
      <c r="N11" s="289">
        <f t="shared" si="0"/>
        <v>40167</v>
      </c>
      <c r="O11" s="289">
        <f t="shared" si="0"/>
        <v>22177</v>
      </c>
      <c r="P11" s="289">
        <f t="shared" si="0"/>
        <v>7990</v>
      </c>
      <c r="Q11" s="289">
        <f t="shared" si="0"/>
        <v>1622</v>
      </c>
      <c r="R11" s="289">
        <f t="shared" si="0"/>
        <v>8378</v>
      </c>
      <c r="S11" s="290">
        <v>0</v>
      </c>
      <c r="T11" s="291">
        <v>2015</v>
      </c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</row>
    <row r="12" spans="1:67" s="285" customFormat="1" ht="20.100000000000001" customHeight="1">
      <c r="A12" s="292" t="s">
        <v>52</v>
      </c>
      <c r="B12" s="274">
        <v>6124</v>
      </c>
      <c r="C12" s="274">
        <v>12</v>
      </c>
      <c r="D12" s="274">
        <v>28</v>
      </c>
      <c r="E12" s="274">
        <v>3</v>
      </c>
      <c r="F12" s="274">
        <v>6081</v>
      </c>
      <c r="G12" s="276">
        <v>0</v>
      </c>
      <c r="H12" s="274">
        <v>3277</v>
      </c>
      <c r="I12" s="274">
        <v>4</v>
      </c>
      <c r="J12" s="274">
        <v>2</v>
      </c>
      <c r="K12" s="274" t="s">
        <v>92</v>
      </c>
      <c r="L12" s="274">
        <v>3271</v>
      </c>
      <c r="M12" s="276">
        <v>0</v>
      </c>
      <c r="N12" s="274">
        <v>2847</v>
      </c>
      <c r="O12" s="274">
        <v>8</v>
      </c>
      <c r="P12" s="274">
        <v>26</v>
      </c>
      <c r="Q12" s="274">
        <v>3</v>
      </c>
      <c r="R12" s="274">
        <v>2810</v>
      </c>
      <c r="S12" s="276">
        <v>0</v>
      </c>
      <c r="T12" s="293" t="s">
        <v>93</v>
      </c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284"/>
      <c r="BI12" s="284"/>
      <c r="BJ12" s="284"/>
      <c r="BK12" s="284"/>
      <c r="BL12" s="284"/>
      <c r="BM12" s="284"/>
      <c r="BN12" s="284"/>
      <c r="BO12" s="284"/>
    </row>
    <row r="13" spans="1:67" s="285" customFormat="1" ht="20.100000000000001" customHeight="1">
      <c r="A13" s="292" t="s">
        <v>54</v>
      </c>
      <c r="B13" s="274">
        <v>6047</v>
      </c>
      <c r="C13" s="274">
        <v>173</v>
      </c>
      <c r="D13" s="274">
        <v>67</v>
      </c>
      <c r="E13" s="274">
        <v>18</v>
      </c>
      <c r="F13" s="274">
        <v>5789</v>
      </c>
      <c r="G13" s="276">
        <v>0</v>
      </c>
      <c r="H13" s="274">
        <v>3257</v>
      </c>
      <c r="I13" s="274">
        <v>72</v>
      </c>
      <c r="J13" s="274">
        <v>7</v>
      </c>
      <c r="K13" s="274">
        <v>4</v>
      </c>
      <c r="L13" s="274">
        <v>3174</v>
      </c>
      <c r="M13" s="276">
        <v>0</v>
      </c>
      <c r="N13" s="274">
        <v>2790</v>
      </c>
      <c r="O13" s="274">
        <v>101</v>
      </c>
      <c r="P13" s="274">
        <v>60</v>
      </c>
      <c r="Q13" s="274">
        <v>14</v>
      </c>
      <c r="R13" s="274">
        <v>2615</v>
      </c>
      <c r="S13" s="276">
        <v>0</v>
      </c>
      <c r="T13" s="293" t="s">
        <v>54</v>
      </c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4"/>
      <c r="AW13" s="284"/>
      <c r="AX13" s="284"/>
      <c r="AY13" s="284"/>
      <c r="AZ13" s="284"/>
      <c r="BA13" s="284"/>
      <c r="BB13" s="284"/>
      <c r="BC13" s="284"/>
      <c r="BD13" s="284"/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</row>
    <row r="14" spans="1:67" s="285" customFormat="1" ht="20.100000000000001" customHeight="1">
      <c r="A14" s="292" t="s">
        <v>55</v>
      </c>
      <c r="B14" s="274">
        <v>3977</v>
      </c>
      <c r="C14" s="274">
        <v>884</v>
      </c>
      <c r="D14" s="274">
        <v>3</v>
      </c>
      <c r="E14" s="274">
        <v>15</v>
      </c>
      <c r="F14" s="274">
        <v>3075</v>
      </c>
      <c r="G14" s="276">
        <v>0</v>
      </c>
      <c r="H14" s="274">
        <v>2287</v>
      </c>
      <c r="I14" s="274">
        <v>324</v>
      </c>
      <c r="J14" s="274">
        <v>2</v>
      </c>
      <c r="K14" s="274">
        <v>7</v>
      </c>
      <c r="L14" s="274">
        <v>1954</v>
      </c>
      <c r="M14" s="276">
        <v>0</v>
      </c>
      <c r="N14" s="274">
        <v>1690</v>
      </c>
      <c r="O14" s="274">
        <v>560</v>
      </c>
      <c r="P14" s="274">
        <v>1</v>
      </c>
      <c r="Q14" s="274">
        <v>8</v>
      </c>
      <c r="R14" s="274">
        <v>1121</v>
      </c>
      <c r="S14" s="276">
        <v>0</v>
      </c>
      <c r="T14" s="293" t="s">
        <v>55</v>
      </c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4"/>
      <c r="AX14" s="284"/>
      <c r="AY14" s="284"/>
      <c r="AZ14" s="284"/>
      <c r="BA14" s="284"/>
      <c r="BB14" s="284"/>
      <c r="BC14" s="284"/>
      <c r="BD14" s="284"/>
      <c r="BE14" s="284"/>
      <c r="BF14" s="284"/>
      <c r="BG14" s="284"/>
      <c r="BH14" s="284"/>
      <c r="BI14" s="284"/>
      <c r="BJ14" s="284"/>
      <c r="BK14" s="284"/>
      <c r="BL14" s="284"/>
      <c r="BM14" s="284"/>
      <c r="BN14" s="284"/>
      <c r="BO14" s="284"/>
    </row>
    <row r="15" spans="1:67" s="285" customFormat="1" ht="20.100000000000001" customHeight="1">
      <c r="A15" s="292" t="s">
        <v>56</v>
      </c>
      <c r="B15" s="274">
        <v>4701</v>
      </c>
      <c r="C15" s="274">
        <v>2739</v>
      </c>
      <c r="D15" s="274" t="s">
        <v>92</v>
      </c>
      <c r="E15" s="274">
        <v>96</v>
      </c>
      <c r="F15" s="274">
        <v>1866</v>
      </c>
      <c r="G15" s="276">
        <v>0</v>
      </c>
      <c r="H15" s="274">
        <v>2462</v>
      </c>
      <c r="I15" s="274">
        <v>1188</v>
      </c>
      <c r="J15" s="274" t="s">
        <v>92</v>
      </c>
      <c r="K15" s="274">
        <v>29</v>
      </c>
      <c r="L15" s="274">
        <v>1245</v>
      </c>
      <c r="M15" s="276">
        <v>0</v>
      </c>
      <c r="N15" s="274">
        <v>2239</v>
      </c>
      <c r="O15" s="274">
        <v>1551</v>
      </c>
      <c r="P15" s="274" t="s">
        <v>92</v>
      </c>
      <c r="Q15" s="274">
        <v>67</v>
      </c>
      <c r="R15" s="274">
        <v>621</v>
      </c>
      <c r="S15" s="276">
        <v>0</v>
      </c>
      <c r="T15" s="293" t="s">
        <v>56</v>
      </c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4"/>
      <c r="AM15" s="284"/>
      <c r="AN15" s="284"/>
      <c r="AO15" s="284"/>
      <c r="AP15" s="284"/>
      <c r="AQ15" s="284"/>
      <c r="AR15" s="284"/>
      <c r="AS15" s="284"/>
      <c r="AT15" s="284"/>
      <c r="AU15" s="284"/>
      <c r="AV15" s="284"/>
      <c r="AW15" s="284"/>
      <c r="AX15" s="284"/>
      <c r="AY15" s="284"/>
      <c r="AZ15" s="284"/>
      <c r="BA15" s="284"/>
      <c r="BB15" s="284"/>
      <c r="BC15" s="284"/>
      <c r="BD15" s="284"/>
      <c r="BE15" s="284"/>
      <c r="BF15" s="284"/>
      <c r="BG15" s="284"/>
      <c r="BH15" s="284"/>
      <c r="BI15" s="284"/>
      <c r="BJ15" s="284"/>
      <c r="BK15" s="284"/>
      <c r="BL15" s="284"/>
      <c r="BM15" s="284"/>
      <c r="BN15" s="284"/>
      <c r="BO15" s="284"/>
    </row>
    <row r="16" spans="1:67" s="285" customFormat="1" ht="20.100000000000001" customHeight="1">
      <c r="A16" s="292" t="s">
        <v>57</v>
      </c>
      <c r="B16" s="274">
        <v>5477</v>
      </c>
      <c r="C16" s="274">
        <v>4140</v>
      </c>
      <c r="D16" s="274">
        <v>45</v>
      </c>
      <c r="E16" s="274">
        <v>131</v>
      </c>
      <c r="F16" s="274">
        <v>1161</v>
      </c>
      <c r="G16" s="276">
        <v>0</v>
      </c>
      <c r="H16" s="274">
        <v>2762</v>
      </c>
      <c r="I16" s="274">
        <v>1864</v>
      </c>
      <c r="J16" s="274">
        <v>1</v>
      </c>
      <c r="K16" s="274">
        <v>57</v>
      </c>
      <c r="L16" s="274">
        <v>840</v>
      </c>
      <c r="M16" s="276">
        <v>0</v>
      </c>
      <c r="N16" s="274">
        <v>2715</v>
      </c>
      <c r="O16" s="274">
        <v>2276</v>
      </c>
      <c r="P16" s="274">
        <v>44</v>
      </c>
      <c r="Q16" s="274">
        <v>74</v>
      </c>
      <c r="R16" s="274">
        <v>321</v>
      </c>
      <c r="S16" s="276">
        <v>0</v>
      </c>
      <c r="T16" s="293" t="s">
        <v>57</v>
      </c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4"/>
      <c r="AX16" s="284"/>
      <c r="AY16" s="284"/>
      <c r="AZ16" s="284"/>
      <c r="BA16" s="284"/>
      <c r="BB16" s="284"/>
      <c r="BC16" s="284"/>
      <c r="BD16" s="284"/>
      <c r="BE16" s="284"/>
      <c r="BF16" s="284"/>
      <c r="BG16" s="284"/>
      <c r="BH16" s="284"/>
      <c r="BI16" s="284"/>
      <c r="BJ16" s="284"/>
      <c r="BK16" s="284"/>
      <c r="BL16" s="284"/>
      <c r="BM16" s="284"/>
      <c r="BN16" s="284"/>
      <c r="BO16" s="284"/>
    </row>
    <row r="17" spans="1:67" s="285" customFormat="1" ht="20.100000000000001" customHeight="1">
      <c r="A17" s="292" t="s">
        <v>58</v>
      </c>
      <c r="B17" s="274">
        <v>6685</v>
      </c>
      <c r="C17" s="274">
        <v>5146</v>
      </c>
      <c r="D17" s="274">
        <v>84</v>
      </c>
      <c r="E17" s="274">
        <v>497</v>
      </c>
      <c r="F17" s="274">
        <v>958</v>
      </c>
      <c r="G17" s="276">
        <v>0</v>
      </c>
      <c r="H17" s="274">
        <v>3618</v>
      </c>
      <c r="I17" s="274">
        <v>2652</v>
      </c>
      <c r="J17" s="274">
        <v>19</v>
      </c>
      <c r="K17" s="274">
        <v>217</v>
      </c>
      <c r="L17" s="274">
        <v>730</v>
      </c>
      <c r="M17" s="276">
        <v>0</v>
      </c>
      <c r="N17" s="274">
        <v>3067</v>
      </c>
      <c r="O17" s="274">
        <v>2494</v>
      </c>
      <c r="P17" s="274">
        <v>65</v>
      </c>
      <c r="Q17" s="274">
        <v>280</v>
      </c>
      <c r="R17" s="274">
        <v>228</v>
      </c>
      <c r="S17" s="276">
        <v>0</v>
      </c>
      <c r="T17" s="293" t="s">
        <v>58</v>
      </c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4"/>
      <c r="BD17" s="284"/>
      <c r="BE17" s="284"/>
      <c r="BF17" s="284"/>
      <c r="BG17" s="284"/>
      <c r="BH17" s="284"/>
      <c r="BI17" s="284"/>
      <c r="BJ17" s="284"/>
      <c r="BK17" s="284"/>
      <c r="BL17" s="284"/>
      <c r="BM17" s="284"/>
      <c r="BN17" s="284"/>
      <c r="BO17" s="284"/>
    </row>
    <row r="18" spans="1:67" s="285" customFormat="1" ht="20.100000000000001" customHeight="1">
      <c r="A18" s="292" t="s">
        <v>59</v>
      </c>
      <c r="B18" s="274">
        <v>6603</v>
      </c>
      <c r="C18" s="274">
        <v>5110</v>
      </c>
      <c r="D18" s="274">
        <v>119</v>
      </c>
      <c r="E18" s="274">
        <v>570</v>
      </c>
      <c r="F18" s="274">
        <v>804</v>
      </c>
      <c r="G18" s="276">
        <v>0</v>
      </c>
      <c r="H18" s="274">
        <v>3536</v>
      </c>
      <c r="I18" s="274">
        <v>2637</v>
      </c>
      <c r="J18" s="274">
        <v>22</v>
      </c>
      <c r="K18" s="274">
        <v>285</v>
      </c>
      <c r="L18" s="274">
        <v>592</v>
      </c>
      <c r="M18" s="276">
        <v>0</v>
      </c>
      <c r="N18" s="274">
        <v>3067</v>
      </c>
      <c r="O18" s="274">
        <v>2473</v>
      </c>
      <c r="P18" s="274">
        <v>97</v>
      </c>
      <c r="Q18" s="274">
        <v>285</v>
      </c>
      <c r="R18" s="274">
        <v>212</v>
      </c>
      <c r="S18" s="276">
        <v>0</v>
      </c>
      <c r="T18" s="293" t="s">
        <v>59</v>
      </c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4"/>
      <c r="AQ18" s="284"/>
      <c r="AR18" s="284"/>
      <c r="AS18" s="284"/>
      <c r="AT18" s="284"/>
      <c r="AU18" s="284"/>
      <c r="AV18" s="284"/>
      <c r="AW18" s="284"/>
      <c r="AX18" s="284"/>
      <c r="AY18" s="284"/>
      <c r="AZ18" s="284"/>
      <c r="BA18" s="284"/>
      <c r="BB18" s="284"/>
      <c r="BC18" s="284"/>
      <c r="BD18" s="284"/>
      <c r="BE18" s="284"/>
      <c r="BF18" s="284"/>
      <c r="BG18" s="284"/>
      <c r="BH18" s="284"/>
      <c r="BI18" s="284"/>
      <c r="BJ18" s="284"/>
      <c r="BK18" s="284"/>
      <c r="BL18" s="284"/>
      <c r="BM18" s="284"/>
      <c r="BN18" s="284"/>
      <c r="BO18" s="284"/>
    </row>
    <row r="19" spans="1:67" s="285" customFormat="1" ht="20.100000000000001" customHeight="1">
      <c r="A19" s="292" t="s">
        <v>60</v>
      </c>
      <c r="B19" s="274">
        <v>7372</v>
      </c>
      <c r="C19" s="274">
        <v>5887</v>
      </c>
      <c r="D19" s="274">
        <v>278</v>
      </c>
      <c r="E19" s="274">
        <v>650</v>
      </c>
      <c r="F19" s="274">
        <v>557</v>
      </c>
      <c r="G19" s="276">
        <v>0</v>
      </c>
      <c r="H19" s="274">
        <v>3786</v>
      </c>
      <c r="I19" s="274">
        <v>3004</v>
      </c>
      <c r="J19" s="274">
        <v>45</v>
      </c>
      <c r="K19" s="274">
        <v>362</v>
      </c>
      <c r="L19" s="274">
        <v>375</v>
      </c>
      <c r="M19" s="276">
        <v>0</v>
      </c>
      <c r="N19" s="274">
        <v>3586</v>
      </c>
      <c r="O19" s="274">
        <v>2883</v>
      </c>
      <c r="P19" s="274">
        <v>233</v>
      </c>
      <c r="Q19" s="274">
        <v>288</v>
      </c>
      <c r="R19" s="274">
        <v>182</v>
      </c>
      <c r="S19" s="276">
        <v>0</v>
      </c>
      <c r="T19" s="293" t="s">
        <v>60</v>
      </c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284"/>
      <c r="BN19" s="284"/>
      <c r="BO19" s="284"/>
    </row>
    <row r="20" spans="1:67" s="285" customFormat="1" ht="20.100000000000001" customHeight="1">
      <c r="A20" s="292" t="s">
        <v>61</v>
      </c>
      <c r="B20" s="274">
        <v>7276</v>
      </c>
      <c r="C20" s="274">
        <v>5852</v>
      </c>
      <c r="D20" s="274">
        <v>497</v>
      </c>
      <c r="E20" s="274">
        <v>583</v>
      </c>
      <c r="F20" s="274">
        <v>344</v>
      </c>
      <c r="G20" s="276">
        <v>0</v>
      </c>
      <c r="H20" s="274">
        <v>3660</v>
      </c>
      <c r="I20" s="274">
        <v>3034</v>
      </c>
      <c r="J20" s="274">
        <v>110</v>
      </c>
      <c r="K20" s="274">
        <v>302</v>
      </c>
      <c r="L20" s="274">
        <v>214</v>
      </c>
      <c r="M20" s="276">
        <v>0</v>
      </c>
      <c r="N20" s="274">
        <v>3616</v>
      </c>
      <c r="O20" s="274">
        <v>2818</v>
      </c>
      <c r="P20" s="274">
        <v>387</v>
      </c>
      <c r="Q20" s="274">
        <v>281</v>
      </c>
      <c r="R20" s="274">
        <v>130</v>
      </c>
      <c r="S20" s="276">
        <v>0</v>
      </c>
      <c r="T20" s="293" t="s">
        <v>61</v>
      </c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4"/>
      <c r="BD20" s="284"/>
      <c r="BE20" s="284"/>
      <c r="BF20" s="284"/>
      <c r="BG20" s="284"/>
      <c r="BH20" s="284"/>
      <c r="BI20" s="284"/>
      <c r="BJ20" s="284"/>
      <c r="BK20" s="284"/>
      <c r="BL20" s="284"/>
      <c r="BM20" s="284"/>
      <c r="BN20" s="284"/>
      <c r="BO20" s="284"/>
    </row>
    <row r="21" spans="1:67" s="285" customFormat="1" ht="20.100000000000001" customHeight="1">
      <c r="A21" s="292" t="s">
        <v>62</v>
      </c>
      <c r="B21" s="274">
        <v>5871</v>
      </c>
      <c r="C21" s="274">
        <v>4726</v>
      </c>
      <c r="D21" s="274">
        <v>678</v>
      </c>
      <c r="E21" s="274">
        <v>332</v>
      </c>
      <c r="F21" s="274">
        <v>135</v>
      </c>
      <c r="G21" s="276">
        <v>0</v>
      </c>
      <c r="H21" s="274">
        <v>2858</v>
      </c>
      <c r="I21" s="274">
        <v>2522</v>
      </c>
      <c r="J21" s="274">
        <v>94</v>
      </c>
      <c r="K21" s="274">
        <v>163</v>
      </c>
      <c r="L21" s="274">
        <v>79</v>
      </c>
      <c r="M21" s="276">
        <v>0</v>
      </c>
      <c r="N21" s="274">
        <v>3013</v>
      </c>
      <c r="O21" s="274">
        <v>2204</v>
      </c>
      <c r="P21" s="274">
        <v>584</v>
      </c>
      <c r="Q21" s="274">
        <v>169</v>
      </c>
      <c r="R21" s="274">
        <v>56</v>
      </c>
      <c r="S21" s="276">
        <v>0</v>
      </c>
      <c r="T21" s="293" t="s">
        <v>62</v>
      </c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4"/>
      <c r="BD21" s="284"/>
      <c r="BE21" s="284"/>
      <c r="BF21" s="284"/>
      <c r="BG21" s="284"/>
      <c r="BH21" s="284"/>
      <c r="BI21" s="284"/>
      <c r="BJ21" s="284"/>
      <c r="BK21" s="284"/>
      <c r="BL21" s="284"/>
      <c r="BM21" s="284"/>
      <c r="BN21" s="284"/>
      <c r="BO21" s="284"/>
    </row>
    <row r="22" spans="1:67" s="285" customFormat="1" ht="20.100000000000001" customHeight="1">
      <c r="A22" s="292" t="s">
        <v>63</v>
      </c>
      <c r="B22" s="274">
        <v>5319</v>
      </c>
      <c r="C22" s="274">
        <v>4154</v>
      </c>
      <c r="D22" s="274">
        <v>891</v>
      </c>
      <c r="E22" s="274">
        <v>204</v>
      </c>
      <c r="F22" s="274">
        <v>70</v>
      </c>
      <c r="G22" s="276">
        <v>0</v>
      </c>
      <c r="H22" s="274">
        <v>2589</v>
      </c>
      <c r="I22" s="274">
        <v>2358</v>
      </c>
      <c r="J22" s="274">
        <v>105</v>
      </c>
      <c r="K22" s="274">
        <v>100</v>
      </c>
      <c r="L22" s="274">
        <v>26</v>
      </c>
      <c r="M22" s="276">
        <v>0</v>
      </c>
      <c r="N22" s="274">
        <v>2730</v>
      </c>
      <c r="O22" s="274">
        <v>1796</v>
      </c>
      <c r="P22" s="274">
        <v>786</v>
      </c>
      <c r="Q22" s="274">
        <v>104</v>
      </c>
      <c r="R22" s="274">
        <v>44</v>
      </c>
      <c r="S22" s="276">
        <v>0</v>
      </c>
      <c r="T22" s="293" t="s">
        <v>63</v>
      </c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284"/>
      <c r="BD22" s="284"/>
      <c r="BE22" s="284"/>
      <c r="BF22" s="284"/>
      <c r="BG22" s="284"/>
      <c r="BH22" s="284"/>
      <c r="BI22" s="284"/>
      <c r="BJ22" s="284"/>
      <c r="BK22" s="284"/>
      <c r="BL22" s="284"/>
      <c r="BM22" s="284"/>
      <c r="BN22" s="284"/>
      <c r="BO22" s="284"/>
    </row>
    <row r="23" spans="1:67" s="285" customFormat="1" ht="20.100000000000001" customHeight="1">
      <c r="A23" s="292" t="s">
        <v>64</v>
      </c>
      <c r="B23" s="274">
        <v>4854</v>
      </c>
      <c r="C23" s="274">
        <v>3178</v>
      </c>
      <c r="D23" s="274">
        <v>1562</v>
      </c>
      <c r="E23" s="274">
        <v>69</v>
      </c>
      <c r="F23" s="274">
        <v>45</v>
      </c>
      <c r="G23" s="276">
        <v>0</v>
      </c>
      <c r="H23" s="274">
        <v>2137</v>
      </c>
      <c r="I23" s="274">
        <v>1891</v>
      </c>
      <c r="J23" s="274">
        <v>190</v>
      </c>
      <c r="K23" s="274">
        <v>41</v>
      </c>
      <c r="L23" s="274">
        <v>15</v>
      </c>
      <c r="M23" s="276">
        <v>0</v>
      </c>
      <c r="N23" s="274">
        <v>2717</v>
      </c>
      <c r="O23" s="274">
        <v>1287</v>
      </c>
      <c r="P23" s="274">
        <v>1372</v>
      </c>
      <c r="Q23" s="274">
        <v>28</v>
      </c>
      <c r="R23" s="274">
        <v>30</v>
      </c>
      <c r="S23" s="276">
        <v>0</v>
      </c>
      <c r="T23" s="293" t="s">
        <v>64</v>
      </c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284"/>
      <c r="BC23" s="284"/>
      <c r="BD23" s="284"/>
      <c r="BE23" s="284"/>
      <c r="BF23" s="284"/>
      <c r="BG23" s="284"/>
      <c r="BH23" s="284"/>
      <c r="BI23" s="284"/>
      <c r="BJ23" s="284"/>
      <c r="BK23" s="284"/>
      <c r="BL23" s="284"/>
      <c r="BM23" s="284"/>
      <c r="BN23" s="284"/>
      <c r="BO23" s="284"/>
    </row>
    <row r="24" spans="1:67" s="285" customFormat="1" ht="20.100000000000001" customHeight="1">
      <c r="A24" s="292" t="s">
        <v>65</v>
      </c>
      <c r="B24" s="274">
        <v>4769</v>
      </c>
      <c r="C24" s="274">
        <v>2777</v>
      </c>
      <c r="D24" s="274">
        <v>1944</v>
      </c>
      <c r="E24" s="274">
        <v>38</v>
      </c>
      <c r="F24" s="274">
        <v>10</v>
      </c>
      <c r="G24" s="276">
        <v>0</v>
      </c>
      <c r="H24" s="274">
        <v>1897</v>
      </c>
      <c r="I24" s="274">
        <v>1627</v>
      </c>
      <c r="J24" s="274">
        <v>236</v>
      </c>
      <c r="K24" s="274">
        <v>24</v>
      </c>
      <c r="L24" s="274">
        <v>10</v>
      </c>
      <c r="M24" s="276">
        <v>0</v>
      </c>
      <c r="N24" s="274">
        <v>2872</v>
      </c>
      <c r="O24" s="274">
        <v>1150</v>
      </c>
      <c r="P24" s="274">
        <v>1708</v>
      </c>
      <c r="Q24" s="274">
        <v>14</v>
      </c>
      <c r="R24" s="274" t="s">
        <v>92</v>
      </c>
      <c r="S24" s="276">
        <v>0</v>
      </c>
      <c r="T24" s="293" t="s">
        <v>65</v>
      </c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4"/>
      <c r="BB24" s="284"/>
      <c r="BC24" s="284"/>
      <c r="BD24" s="284"/>
      <c r="BE24" s="284"/>
      <c r="BF24" s="284"/>
      <c r="BG24" s="284"/>
      <c r="BH24" s="284"/>
      <c r="BI24" s="284"/>
      <c r="BJ24" s="284"/>
      <c r="BK24" s="284"/>
      <c r="BL24" s="284"/>
      <c r="BM24" s="284"/>
      <c r="BN24" s="284"/>
      <c r="BO24" s="284"/>
    </row>
    <row r="25" spans="1:67" s="285" customFormat="1" ht="20.100000000000001" customHeight="1">
      <c r="A25" s="292" t="s">
        <v>66</v>
      </c>
      <c r="B25" s="274">
        <v>3136</v>
      </c>
      <c r="C25" s="274">
        <v>1424</v>
      </c>
      <c r="D25" s="274">
        <v>1692</v>
      </c>
      <c r="E25" s="274">
        <v>13</v>
      </c>
      <c r="F25" s="274">
        <v>7</v>
      </c>
      <c r="G25" s="276">
        <v>0</v>
      </c>
      <c r="H25" s="274">
        <v>1168</v>
      </c>
      <c r="I25" s="274">
        <v>916</v>
      </c>
      <c r="J25" s="274">
        <v>239</v>
      </c>
      <c r="K25" s="274">
        <v>11</v>
      </c>
      <c r="L25" s="274">
        <v>2</v>
      </c>
      <c r="M25" s="276">
        <v>0</v>
      </c>
      <c r="N25" s="274">
        <v>1968</v>
      </c>
      <c r="O25" s="274">
        <v>508</v>
      </c>
      <c r="P25" s="274">
        <v>1453</v>
      </c>
      <c r="Q25" s="274">
        <v>2</v>
      </c>
      <c r="R25" s="274">
        <v>5</v>
      </c>
      <c r="S25" s="276">
        <v>0</v>
      </c>
      <c r="T25" s="293" t="s">
        <v>66</v>
      </c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84"/>
      <c r="BE25" s="284"/>
      <c r="BF25" s="284"/>
      <c r="BG25" s="284"/>
      <c r="BH25" s="284"/>
      <c r="BI25" s="284"/>
      <c r="BJ25" s="284"/>
      <c r="BK25" s="284"/>
      <c r="BL25" s="284"/>
      <c r="BM25" s="284"/>
      <c r="BN25" s="284"/>
      <c r="BO25" s="284"/>
    </row>
    <row r="26" spans="1:67" s="285" customFormat="1" ht="20.100000000000001" customHeight="1" thickBot="1">
      <c r="A26" s="294" t="s">
        <v>67</v>
      </c>
      <c r="B26" s="295">
        <v>1807</v>
      </c>
      <c r="C26" s="295">
        <v>441</v>
      </c>
      <c r="D26" s="295">
        <v>1353</v>
      </c>
      <c r="E26" s="295">
        <v>8</v>
      </c>
      <c r="F26" s="295">
        <v>5</v>
      </c>
      <c r="G26" s="296">
        <v>0</v>
      </c>
      <c r="H26" s="295">
        <v>557</v>
      </c>
      <c r="I26" s="295">
        <v>373</v>
      </c>
      <c r="J26" s="295">
        <v>179</v>
      </c>
      <c r="K26" s="295">
        <v>3</v>
      </c>
      <c r="L26" s="295">
        <v>2</v>
      </c>
      <c r="M26" s="296">
        <v>0</v>
      </c>
      <c r="N26" s="295">
        <v>1250</v>
      </c>
      <c r="O26" s="295">
        <v>68</v>
      </c>
      <c r="P26" s="295">
        <v>1174</v>
      </c>
      <c r="Q26" s="295">
        <v>5</v>
      </c>
      <c r="R26" s="295">
        <v>3</v>
      </c>
      <c r="S26" s="296">
        <v>0</v>
      </c>
      <c r="T26" s="297" t="s">
        <v>94</v>
      </c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284"/>
      <c r="BC26" s="284"/>
      <c r="BD26" s="284"/>
      <c r="BE26" s="284"/>
      <c r="BF26" s="284"/>
      <c r="BG26" s="284"/>
      <c r="BH26" s="284"/>
      <c r="BI26" s="284"/>
      <c r="BJ26" s="284"/>
      <c r="BK26" s="284"/>
      <c r="BL26" s="284"/>
      <c r="BM26" s="284"/>
      <c r="BN26" s="284"/>
      <c r="BO26" s="284"/>
    </row>
    <row r="27" spans="1:67" s="298" customFormat="1" ht="48" customHeight="1">
      <c r="A27" s="1084" t="s">
        <v>95</v>
      </c>
      <c r="B27" s="1085"/>
      <c r="C27" s="1085"/>
      <c r="D27" s="1085"/>
      <c r="E27" s="1085"/>
      <c r="G27" s="299"/>
      <c r="K27" s="1086" t="s">
        <v>96</v>
      </c>
      <c r="L27" s="1086"/>
      <c r="M27" s="1086"/>
      <c r="N27" s="1086"/>
      <c r="O27" s="1086"/>
      <c r="P27" s="1086"/>
    </row>
    <row r="28" spans="1:67" s="300" customFormat="1" ht="13.5"/>
    <row r="29" spans="1:67" s="300" customFormat="1" ht="13.5"/>
    <row r="30" spans="1:67" s="300" customFormat="1" ht="13.5"/>
    <row r="31" spans="1:67" s="300" customFormat="1" ht="13.5"/>
    <row r="32" spans="1:67" s="300" customFormat="1" ht="13.5"/>
    <row r="33" s="300" customFormat="1" ht="13.5"/>
    <row r="34" s="300" customFormat="1" ht="13.5"/>
    <row r="35" s="300" customFormat="1" ht="13.5"/>
    <row r="36" s="300" customFormat="1" ht="13.5"/>
    <row r="37" s="300" customFormat="1" ht="13.5"/>
    <row r="38" s="300" customFormat="1" ht="13.5"/>
    <row r="39" s="300" customFormat="1" ht="13.5"/>
    <row r="40" s="300" customFormat="1" ht="13.5"/>
    <row r="41" s="300" customFormat="1" ht="13.5"/>
    <row r="42" s="300" customFormat="1" ht="13.5"/>
    <row r="43" s="300" customFormat="1" ht="13.5"/>
    <row r="44" s="300" customFormat="1" ht="13.5"/>
    <row r="45" s="300" customFormat="1" ht="13.5"/>
    <row r="46" s="300" customFormat="1" ht="13.5"/>
    <row r="47" s="300" customFormat="1" ht="13.5"/>
    <row r="48" s="300" customFormat="1" ht="13.5"/>
    <row r="49" s="300" customFormat="1" ht="13.5"/>
    <row r="50" s="300" customFormat="1" ht="13.5"/>
    <row r="51" s="300" customFormat="1" ht="13.5"/>
    <row r="52" s="300" customFormat="1" ht="13.5"/>
    <row r="53" s="300" customFormat="1" ht="13.5"/>
    <row r="54" s="300" customFormat="1" ht="13.5"/>
    <row r="55" s="300" customFormat="1" ht="13.5"/>
    <row r="56" s="300" customFormat="1" ht="13.5"/>
    <row r="57" s="300" customFormat="1" ht="13.5"/>
    <row r="58" s="300" customFormat="1" ht="13.5"/>
    <row r="59" s="300" customFormat="1" ht="13.5"/>
    <row r="60" s="300" customFormat="1" ht="13.5"/>
    <row r="61" s="300" customFormat="1" ht="13.5"/>
    <row r="62" s="300" customFormat="1" ht="13.5"/>
    <row r="63" s="300" customFormat="1" ht="13.5"/>
    <row r="64" s="300" customFormat="1" ht="13.5"/>
    <row r="65" s="300" customFormat="1" ht="13.5"/>
    <row r="66" s="300" customFormat="1" ht="13.5"/>
    <row r="67" s="300" customFormat="1" ht="13.5"/>
    <row r="68" s="300" customFormat="1" ht="13.5"/>
  </sheetData>
  <mergeCells count="6">
    <mergeCell ref="B2:I2"/>
    <mergeCell ref="K2:T2"/>
    <mergeCell ref="A4:C4"/>
    <mergeCell ref="S4:T4"/>
    <mergeCell ref="A27:E27"/>
    <mergeCell ref="K27:P27"/>
  </mergeCells>
  <phoneticPr fontId="5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O100"/>
  <sheetViews>
    <sheetView showGridLines="0" view="pageBreakPreview" zoomScaleNormal="100" zoomScaleSheetLayoutView="100" workbookViewId="0">
      <selection activeCell="S7" sqref="S7"/>
    </sheetView>
  </sheetViews>
  <sheetFormatPr defaultRowHeight="14.25"/>
  <cols>
    <col min="1" max="1" width="11.125" style="301" customWidth="1"/>
    <col min="2" max="2" width="10.625" style="301" customWidth="1"/>
    <col min="3" max="3" width="8" style="301" customWidth="1"/>
    <col min="4" max="4" width="8.5" style="301" customWidth="1"/>
    <col min="5" max="11" width="10.625" style="301" customWidth="1"/>
    <col min="12" max="12" width="7.25" style="301" customWidth="1"/>
    <col min="13" max="13" width="8" style="301" customWidth="1"/>
    <col min="14" max="19" width="10.625" style="301" customWidth="1"/>
    <col min="20" max="20" width="15.625" style="301" customWidth="1"/>
    <col min="21" max="21" width="16.375" style="301" customWidth="1"/>
    <col min="22" max="22" width="12.75" style="301" bestFit="1" customWidth="1"/>
    <col min="23" max="23" width="7.125" style="301" customWidth="1"/>
    <col min="24" max="24" width="7.875" style="301" customWidth="1"/>
    <col min="25" max="30" width="10.625" style="301" customWidth="1"/>
    <col min="31" max="31" width="12.625" style="301" customWidth="1"/>
    <col min="32" max="32" width="7" style="301" customWidth="1"/>
    <col min="33" max="33" width="7.75" style="301" customWidth="1"/>
    <col min="34" max="37" width="12.625" style="301" customWidth="1"/>
    <col min="38" max="38" width="7.625" style="301" customWidth="1"/>
    <col min="39" max="39" width="7.5" style="301" bestFit="1" customWidth="1"/>
    <col min="40" max="43" width="12.625" style="301" customWidth="1"/>
    <col min="44" max="44" width="14.875" style="301" customWidth="1"/>
    <col min="45" max="16384" width="9" style="301"/>
  </cols>
  <sheetData>
    <row r="2" spans="1:249" ht="21">
      <c r="D2" s="1089" t="s">
        <v>97</v>
      </c>
      <c r="E2" s="1089"/>
      <c r="F2" s="1089"/>
      <c r="G2" s="1089"/>
      <c r="H2" s="1089"/>
      <c r="I2" s="1089"/>
      <c r="M2" s="1089" t="s">
        <v>98</v>
      </c>
      <c r="N2" s="1089"/>
      <c r="O2" s="1089"/>
      <c r="P2" s="1089"/>
      <c r="Q2" s="1089"/>
      <c r="R2" s="1089"/>
      <c r="S2" s="1089"/>
      <c r="T2" s="1089"/>
      <c r="X2" s="1090" t="s">
        <v>99</v>
      </c>
      <c r="Y2" s="1090"/>
      <c r="Z2" s="1090"/>
      <c r="AA2" s="1090"/>
      <c r="AB2" s="1090"/>
      <c r="AC2" s="1090"/>
      <c r="AG2" s="1091" t="s">
        <v>100</v>
      </c>
      <c r="AH2" s="1091"/>
      <c r="AI2" s="1091"/>
      <c r="AJ2" s="1091"/>
      <c r="AK2" s="1091"/>
      <c r="AL2" s="1091"/>
      <c r="AM2" s="1091"/>
      <c r="AN2" s="1091"/>
      <c r="AO2" s="1091"/>
      <c r="AP2" s="1091"/>
      <c r="AQ2" s="1091"/>
      <c r="AR2" s="1091"/>
    </row>
    <row r="4" spans="1:249" s="302" customFormat="1" ht="27.75" customHeight="1" thickBot="1">
      <c r="A4" s="1082" t="s">
        <v>70</v>
      </c>
      <c r="B4" s="1082"/>
      <c r="C4" s="1082"/>
      <c r="D4" s="1082"/>
      <c r="E4" s="1082"/>
      <c r="T4" s="58" t="s">
        <v>101</v>
      </c>
      <c r="U4" s="11" t="s">
        <v>70</v>
      </c>
      <c r="AR4" s="302" t="s">
        <v>102</v>
      </c>
    </row>
    <row r="5" spans="1:249" s="308" customFormat="1" ht="14.25" customHeight="1">
      <c r="A5" s="303" t="s">
        <v>103</v>
      </c>
      <c r="B5" s="1092" t="s">
        <v>104</v>
      </c>
      <c r="C5" s="1093"/>
      <c r="D5" s="1093"/>
      <c r="E5" s="1093"/>
      <c r="F5" s="1093"/>
      <c r="G5" s="1093"/>
      <c r="H5" s="1093"/>
      <c r="I5" s="1093"/>
      <c r="J5" s="1094"/>
      <c r="K5" s="1092" t="s">
        <v>105</v>
      </c>
      <c r="L5" s="1093"/>
      <c r="M5" s="1093"/>
      <c r="N5" s="1093"/>
      <c r="O5" s="1093"/>
      <c r="P5" s="1093"/>
      <c r="Q5" s="1093"/>
      <c r="R5" s="1093"/>
      <c r="S5" s="1094"/>
      <c r="T5" s="304" t="s">
        <v>76</v>
      </c>
      <c r="U5" s="305" t="s">
        <v>103</v>
      </c>
      <c r="V5" s="1092" t="s">
        <v>106</v>
      </c>
      <c r="W5" s="1093"/>
      <c r="X5" s="1093"/>
      <c r="Y5" s="1093"/>
      <c r="Z5" s="1093"/>
      <c r="AA5" s="1093"/>
      <c r="AB5" s="1093"/>
      <c r="AC5" s="1093"/>
      <c r="AD5" s="1094"/>
      <c r="AE5" s="1092" t="s">
        <v>107</v>
      </c>
      <c r="AF5" s="1093"/>
      <c r="AG5" s="1093"/>
      <c r="AH5" s="1093"/>
      <c r="AI5" s="1093"/>
      <c r="AJ5" s="1094"/>
      <c r="AK5" s="1092" t="s">
        <v>108</v>
      </c>
      <c r="AL5" s="1093"/>
      <c r="AM5" s="1093"/>
      <c r="AN5" s="1093"/>
      <c r="AO5" s="1094"/>
      <c r="AP5" s="306" t="s">
        <v>109</v>
      </c>
      <c r="AQ5" s="306" t="s">
        <v>110</v>
      </c>
      <c r="AR5" s="303" t="s">
        <v>76</v>
      </c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7"/>
      <c r="CC5" s="307"/>
      <c r="CD5" s="307"/>
      <c r="CE5" s="307"/>
      <c r="CF5" s="307"/>
      <c r="CG5" s="307"/>
      <c r="CH5" s="307"/>
      <c r="CI5" s="307"/>
      <c r="CJ5" s="307"/>
      <c r="CK5" s="307"/>
      <c r="CL5" s="307"/>
      <c r="CM5" s="307"/>
      <c r="CN5" s="307"/>
      <c r="CO5" s="307"/>
      <c r="CP5" s="307"/>
      <c r="CQ5" s="307"/>
      <c r="CR5" s="307"/>
      <c r="CS5" s="307"/>
      <c r="CT5" s="307"/>
      <c r="CU5" s="307"/>
      <c r="CV5" s="307"/>
      <c r="CW5" s="307"/>
      <c r="CX5" s="307"/>
      <c r="CY5" s="307"/>
      <c r="CZ5" s="307"/>
      <c r="DA5" s="307"/>
      <c r="DB5" s="307"/>
      <c r="DC5" s="307"/>
      <c r="DD5" s="307"/>
      <c r="DE5" s="307"/>
      <c r="DF5" s="307"/>
      <c r="DG5" s="307"/>
      <c r="DH5" s="307"/>
      <c r="DI5" s="307"/>
      <c r="DJ5" s="307"/>
      <c r="DK5" s="307"/>
      <c r="DL5" s="307"/>
      <c r="DM5" s="307"/>
      <c r="DN5" s="307"/>
      <c r="DO5" s="307"/>
      <c r="DP5" s="307"/>
      <c r="DQ5" s="307"/>
      <c r="DR5" s="307"/>
      <c r="DS5" s="307"/>
      <c r="DT5" s="307"/>
      <c r="DU5" s="307"/>
      <c r="DV5" s="307"/>
      <c r="DW5" s="307"/>
      <c r="DX5" s="307"/>
      <c r="DY5" s="307"/>
      <c r="DZ5" s="307"/>
      <c r="EA5" s="307"/>
      <c r="EB5" s="307"/>
      <c r="EC5" s="307"/>
      <c r="ED5" s="307"/>
      <c r="EE5" s="307"/>
      <c r="EF5" s="307"/>
      <c r="EG5" s="307"/>
      <c r="EH5" s="307"/>
      <c r="EI5" s="307"/>
      <c r="EJ5" s="307"/>
      <c r="EK5" s="307"/>
      <c r="EL5" s="307"/>
      <c r="EM5" s="307"/>
      <c r="EN5" s="307"/>
      <c r="EO5" s="307"/>
      <c r="EP5" s="307"/>
      <c r="EQ5" s="307"/>
      <c r="ER5" s="307"/>
      <c r="ES5" s="307"/>
      <c r="ET5" s="307"/>
      <c r="EU5" s="307"/>
      <c r="EV5" s="307"/>
      <c r="EW5" s="307"/>
      <c r="EX5" s="307"/>
      <c r="EY5" s="307"/>
      <c r="EZ5" s="307"/>
      <c r="FA5" s="307"/>
      <c r="FB5" s="307"/>
      <c r="FC5" s="307"/>
      <c r="FD5" s="307"/>
      <c r="FE5" s="307"/>
      <c r="FF5" s="307"/>
      <c r="FG5" s="307"/>
      <c r="FH5" s="307"/>
      <c r="FI5" s="307"/>
      <c r="FJ5" s="307"/>
      <c r="FK5" s="307"/>
      <c r="FL5" s="307"/>
      <c r="FM5" s="307"/>
      <c r="FN5" s="307"/>
      <c r="FO5" s="307"/>
      <c r="FP5" s="307"/>
      <c r="FQ5" s="307"/>
      <c r="FR5" s="307"/>
      <c r="FS5" s="307"/>
      <c r="FT5" s="307"/>
      <c r="FU5" s="307"/>
      <c r="FV5" s="307"/>
      <c r="FW5" s="307"/>
      <c r="FX5" s="307"/>
      <c r="FY5" s="307"/>
      <c r="FZ5" s="307"/>
      <c r="GA5" s="307"/>
      <c r="GB5" s="307"/>
      <c r="GC5" s="307"/>
      <c r="GD5" s="307"/>
      <c r="GE5" s="307"/>
      <c r="GF5" s="307"/>
      <c r="GG5" s="307"/>
      <c r="GH5" s="307"/>
      <c r="GI5" s="307"/>
      <c r="GJ5" s="307"/>
      <c r="GK5" s="307"/>
      <c r="GL5" s="307"/>
      <c r="GM5" s="307"/>
      <c r="GN5" s="307"/>
      <c r="GO5" s="307"/>
      <c r="GP5" s="307"/>
      <c r="GQ5" s="307"/>
      <c r="GR5" s="307"/>
      <c r="GS5" s="307"/>
      <c r="GT5" s="307"/>
      <c r="GU5" s="307"/>
      <c r="GV5" s="307"/>
      <c r="GW5" s="307"/>
      <c r="GX5" s="307"/>
      <c r="GY5" s="307"/>
      <c r="GZ5" s="307"/>
      <c r="HA5" s="307"/>
      <c r="HB5" s="307"/>
      <c r="HC5" s="307"/>
      <c r="HD5" s="307"/>
      <c r="HE5" s="307"/>
      <c r="HF5" s="307"/>
      <c r="HG5" s="307"/>
      <c r="HH5" s="307"/>
      <c r="HI5" s="307"/>
      <c r="HJ5" s="307"/>
      <c r="HK5" s="307"/>
      <c r="HL5" s="307"/>
      <c r="HM5" s="307"/>
      <c r="HN5" s="307"/>
      <c r="HO5" s="307"/>
      <c r="HP5" s="307"/>
      <c r="HQ5" s="307"/>
      <c r="HR5" s="307"/>
      <c r="HS5" s="307"/>
      <c r="HT5" s="307"/>
      <c r="HU5" s="307"/>
      <c r="HV5" s="307"/>
      <c r="HW5" s="307"/>
      <c r="HX5" s="307"/>
      <c r="HY5" s="307"/>
      <c r="HZ5" s="307"/>
      <c r="IA5" s="307"/>
      <c r="IB5" s="307"/>
      <c r="IC5" s="307"/>
      <c r="ID5" s="307"/>
      <c r="IE5" s="307"/>
      <c r="IF5" s="307"/>
      <c r="IG5" s="307"/>
      <c r="IH5" s="307"/>
      <c r="II5" s="307"/>
      <c r="IJ5" s="307"/>
      <c r="IK5" s="307"/>
      <c r="IL5" s="307"/>
      <c r="IM5" s="307"/>
      <c r="IN5" s="307"/>
      <c r="IO5" s="307"/>
    </row>
    <row r="6" spans="1:249" s="308" customFormat="1" ht="27">
      <c r="A6" s="309"/>
      <c r="B6" s="310"/>
      <c r="C6" s="311"/>
      <c r="D6" s="309"/>
      <c r="E6" s="312" t="s">
        <v>111</v>
      </c>
      <c r="F6" s="312" t="s">
        <v>112</v>
      </c>
      <c r="G6" s="312" t="s">
        <v>113</v>
      </c>
      <c r="H6" s="312" t="s">
        <v>114</v>
      </c>
      <c r="I6" s="312" t="s">
        <v>115</v>
      </c>
      <c r="J6" s="313" t="s">
        <v>116</v>
      </c>
      <c r="K6" s="314"/>
      <c r="L6" s="311"/>
      <c r="M6" s="309"/>
      <c r="N6" s="312" t="s">
        <v>111</v>
      </c>
      <c r="O6" s="312" t="s">
        <v>112</v>
      </c>
      <c r="P6" s="312" t="s">
        <v>113</v>
      </c>
      <c r="Q6" s="312" t="s">
        <v>895</v>
      </c>
      <c r="R6" s="312" t="s">
        <v>115</v>
      </c>
      <c r="S6" s="313" t="s">
        <v>116</v>
      </c>
      <c r="T6" s="310"/>
      <c r="U6" s="315"/>
      <c r="V6" s="316"/>
      <c r="W6" s="317"/>
      <c r="X6" s="309"/>
      <c r="Y6" s="318" t="s">
        <v>111</v>
      </c>
      <c r="Z6" s="318" t="s">
        <v>112</v>
      </c>
      <c r="AA6" s="318" t="s">
        <v>113</v>
      </c>
      <c r="AB6" s="318" t="s">
        <v>114</v>
      </c>
      <c r="AC6" s="318" t="s">
        <v>115</v>
      </c>
      <c r="AD6" s="319" t="s">
        <v>116</v>
      </c>
      <c r="AE6" s="314"/>
      <c r="AF6" s="311"/>
      <c r="AG6" s="309"/>
      <c r="AH6" s="312" t="s">
        <v>114</v>
      </c>
      <c r="AI6" s="312" t="s">
        <v>115</v>
      </c>
      <c r="AJ6" s="320" t="s">
        <v>117</v>
      </c>
      <c r="AK6" s="320"/>
      <c r="AL6" s="311"/>
      <c r="AM6" s="321"/>
      <c r="AN6" s="312" t="s">
        <v>114</v>
      </c>
      <c r="AO6" s="312" t="s">
        <v>115</v>
      </c>
      <c r="AP6" s="322"/>
      <c r="AQ6" s="322"/>
      <c r="AR6" s="309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307"/>
      <c r="CB6" s="307"/>
      <c r="CC6" s="307"/>
      <c r="CD6" s="307"/>
      <c r="CE6" s="307"/>
      <c r="CF6" s="307"/>
      <c r="CG6" s="307"/>
      <c r="CH6" s="307"/>
      <c r="CI6" s="307"/>
      <c r="CJ6" s="307"/>
      <c r="CK6" s="307"/>
      <c r="CL6" s="307"/>
      <c r="CM6" s="307"/>
      <c r="CN6" s="307"/>
      <c r="CO6" s="307"/>
      <c r="CP6" s="307"/>
      <c r="CQ6" s="307"/>
      <c r="CR6" s="307"/>
      <c r="CS6" s="307"/>
      <c r="CT6" s="307"/>
      <c r="CU6" s="307"/>
      <c r="CV6" s="307"/>
      <c r="CW6" s="307"/>
      <c r="CX6" s="307"/>
      <c r="CY6" s="307"/>
      <c r="CZ6" s="307"/>
      <c r="DA6" s="307"/>
      <c r="DB6" s="307"/>
      <c r="DC6" s="307"/>
      <c r="DD6" s="307"/>
      <c r="DE6" s="307"/>
      <c r="DF6" s="307"/>
      <c r="DG6" s="307"/>
      <c r="DH6" s="307"/>
      <c r="DI6" s="307"/>
      <c r="DJ6" s="307"/>
      <c r="DK6" s="307"/>
      <c r="DL6" s="307"/>
      <c r="DM6" s="307"/>
      <c r="DN6" s="307"/>
      <c r="DO6" s="307"/>
      <c r="DP6" s="307"/>
      <c r="DQ6" s="307"/>
      <c r="DR6" s="307"/>
      <c r="DS6" s="307"/>
      <c r="DT6" s="307"/>
      <c r="DU6" s="307"/>
      <c r="DV6" s="307"/>
      <c r="DW6" s="307"/>
      <c r="DX6" s="307"/>
      <c r="DY6" s="307"/>
      <c r="DZ6" s="307"/>
      <c r="EA6" s="307"/>
      <c r="EB6" s="307"/>
      <c r="EC6" s="307"/>
      <c r="ED6" s="307"/>
      <c r="EE6" s="307"/>
      <c r="EF6" s="307"/>
      <c r="EG6" s="307"/>
      <c r="EH6" s="307"/>
      <c r="EI6" s="307"/>
      <c r="EJ6" s="307"/>
      <c r="EK6" s="307"/>
      <c r="EL6" s="307"/>
      <c r="EM6" s="307"/>
      <c r="EN6" s="307"/>
      <c r="EO6" s="307"/>
      <c r="EP6" s="307"/>
      <c r="EQ6" s="307"/>
      <c r="ER6" s="307"/>
      <c r="ES6" s="307"/>
      <c r="ET6" s="307"/>
      <c r="EU6" s="307"/>
      <c r="EV6" s="307"/>
      <c r="EW6" s="307"/>
      <c r="EX6" s="307"/>
      <c r="EY6" s="307"/>
      <c r="EZ6" s="307"/>
      <c r="FA6" s="307"/>
      <c r="FB6" s="307"/>
      <c r="FC6" s="307"/>
      <c r="FD6" s="307"/>
      <c r="FE6" s="307"/>
      <c r="FF6" s="307"/>
      <c r="FG6" s="307"/>
      <c r="FH6" s="307"/>
      <c r="FI6" s="307"/>
      <c r="FJ6" s="307"/>
      <c r="FK6" s="307"/>
      <c r="FL6" s="307"/>
      <c r="FM6" s="307"/>
      <c r="FN6" s="307"/>
      <c r="FO6" s="307"/>
      <c r="FP6" s="307"/>
      <c r="FQ6" s="307"/>
      <c r="FR6" s="307"/>
      <c r="FS6" s="307"/>
      <c r="FT6" s="307"/>
      <c r="FU6" s="307"/>
      <c r="FV6" s="307"/>
      <c r="FW6" s="307"/>
      <c r="FX6" s="307"/>
      <c r="FY6" s="307"/>
      <c r="FZ6" s="307"/>
      <c r="GA6" s="307"/>
      <c r="GB6" s="307"/>
      <c r="GC6" s="307"/>
      <c r="GD6" s="307"/>
      <c r="GE6" s="307"/>
      <c r="GF6" s="307"/>
      <c r="GG6" s="307"/>
      <c r="GH6" s="307"/>
      <c r="GI6" s="307"/>
      <c r="GJ6" s="307"/>
      <c r="GK6" s="307"/>
      <c r="GL6" s="307"/>
      <c r="GM6" s="307"/>
      <c r="GN6" s="307"/>
      <c r="GO6" s="307"/>
      <c r="GP6" s="307"/>
      <c r="GQ6" s="307"/>
      <c r="GR6" s="307"/>
      <c r="GS6" s="307"/>
      <c r="GT6" s="307"/>
      <c r="GU6" s="307"/>
      <c r="GV6" s="307"/>
      <c r="GW6" s="307"/>
      <c r="GX6" s="307"/>
      <c r="GY6" s="307"/>
      <c r="GZ6" s="307"/>
      <c r="HA6" s="307"/>
      <c r="HB6" s="307"/>
      <c r="HC6" s="307"/>
      <c r="HD6" s="307"/>
      <c r="HE6" s="307"/>
      <c r="HF6" s="307"/>
      <c r="HG6" s="307"/>
      <c r="HH6" s="307"/>
      <c r="HI6" s="307"/>
      <c r="HJ6" s="307"/>
      <c r="HK6" s="307"/>
      <c r="HL6" s="307"/>
      <c r="HM6" s="307"/>
      <c r="HN6" s="307"/>
      <c r="HO6" s="307"/>
      <c r="HP6" s="307"/>
      <c r="HQ6" s="307"/>
      <c r="HR6" s="307"/>
      <c r="HS6" s="307"/>
      <c r="HT6" s="307"/>
      <c r="HU6" s="307"/>
      <c r="HV6" s="307"/>
      <c r="HW6" s="307"/>
      <c r="HX6" s="307"/>
      <c r="HY6" s="307"/>
      <c r="HZ6" s="307"/>
      <c r="IA6" s="307"/>
      <c r="IB6" s="307"/>
      <c r="IC6" s="307"/>
      <c r="ID6" s="307"/>
      <c r="IE6" s="307"/>
      <c r="IF6" s="307"/>
      <c r="IG6" s="307"/>
      <c r="IH6" s="307"/>
      <c r="II6" s="307"/>
      <c r="IJ6" s="307"/>
      <c r="IK6" s="307"/>
      <c r="IL6" s="307"/>
      <c r="IM6" s="307"/>
      <c r="IN6" s="307"/>
      <c r="IO6" s="307"/>
    </row>
    <row r="7" spans="1:249" s="308" customFormat="1" ht="26.25" customHeight="1">
      <c r="A7" s="317" t="s">
        <v>82</v>
      </c>
      <c r="B7" s="323" t="s">
        <v>118</v>
      </c>
      <c r="C7" s="324" t="s">
        <v>119</v>
      </c>
      <c r="D7" s="325" t="s">
        <v>120</v>
      </c>
      <c r="E7" s="326" t="s">
        <v>121</v>
      </c>
      <c r="F7" s="326" t="s">
        <v>122</v>
      </c>
      <c r="G7" s="326" t="s">
        <v>123</v>
      </c>
      <c r="H7" s="332" t="s">
        <v>124</v>
      </c>
      <c r="I7" s="327" t="s">
        <v>125</v>
      </c>
      <c r="J7" s="326" t="s">
        <v>126</v>
      </c>
      <c r="K7" s="323" t="s">
        <v>127</v>
      </c>
      <c r="L7" s="324" t="s">
        <v>119</v>
      </c>
      <c r="M7" s="325" t="s">
        <v>120</v>
      </c>
      <c r="N7" s="326" t="s">
        <v>121</v>
      </c>
      <c r="O7" s="332" t="s">
        <v>122</v>
      </c>
      <c r="P7" s="332" t="s">
        <v>123</v>
      </c>
      <c r="Q7" s="332" t="s">
        <v>124</v>
      </c>
      <c r="R7" s="327" t="s">
        <v>125</v>
      </c>
      <c r="S7" s="326" t="s">
        <v>126</v>
      </c>
      <c r="T7" s="323" t="s">
        <v>91</v>
      </c>
      <c r="U7" s="328" t="s">
        <v>82</v>
      </c>
      <c r="V7" s="329" t="s">
        <v>128</v>
      </c>
      <c r="W7" s="330" t="s">
        <v>119</v>
      </c>
      <c r="X7" s="331" t="s">
        <v>120</v>
      </c>
      <c r="Y7" s="332" t="s">
        <v>121</v>
      </c>
      <c r="Z7" s="332" t="s">
        <v>122</v>
      </c>
      <c r="AA7" s="332" t="s">
        <v>123</v>
      </c>
      <c r="AB7" s="332" t="s">
        <v>124</v>
      </c>
      <c r="AC7" s="333" t="s">
        <v>125</v>
      </c>
      <c r="AD7" s="332" t="s">
        <v>126</v>
      </c>
      <c r="AE7" s="332" t="s">
        <v>129</v>
      </c>
      <c r="AF7" s="324" t="s">
        <v>119</v>
      </c>
      <c r="AG7" s="325" t="s">
        <v>120</v>
      </c>
      <c r="AH7" s="332" t="s">
        <v>124</v>
      </c>
      <c r="AI7" s="333" t="s">
        <v>125</v>
      </c>
      <c r="AJ7" s="323" t="s">
        <v>126</v>
      </c>
      <c r="AK7" s="332" t="s">
        <v>129</v>
      </c>
      <c r="AL7" s="334" t="s">
        <v>130</v>
      </c>
      <c r="AM7" s="335" t="s">
        <v>131</v>
      </c>
      <c r="AN7" s="332" t="s">
        <v>124</v>
      </c>
      <c r="AO7" s="333" t="s">
        <v>125</v>
      </c>
      <c r="AP7" s="332" t="s">
        <v>132</v>
      </c>
      <c r="AQ7" s="333" t="s">
        <v>133</v>
      </c>
      <c r="AR7" s="329" t="s">
        <v>91</v>
      </c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  <c r="BP7" s="307"/>
      <c r="BQ7" s="307"/>
      <c r="BR7" s="307"/>
      <c r="BS7" s="307"/>
      <c r="BT7" s="307"/>
      <c r="BU7" s="307"/>
      <c r="BV7" s="307"/>
      <c r="BW7" s="307"/>
      <c r="BX7" s="307"/>
      <c r="BY7" s="307"/>
      <c r="BZ7" s="307"/>
      <c r="CA7" s="307"/>
      <c r="CB7" s="307"/>
      <c r="CC7" s="307"/>
      <c r="CD7" s="307"/>
      <c r="CE7" s="307"/>
      <c r="CF7" s="307"/>
      <c r="CG7" s="307"/>
      <c r="CH7" s="307"/>
      <c r="CI7" s="307"/>
      <c r="CJ7" s="307"/>
      <c r="CK7" s="307"/>
      <c r="CL7" s="307"/>
      <c r="CM7" s="307"/>
      <c r="CN7" s="307"/>
      <c r="CO7" s="307"/>
      <c r="CP7" s="307"/>
      <c r="CQ7" s="307"/>
      <c r="CR7" s="307"/>
      <c r="CS7" s="307"/>
      <c r="CT7" s="307"/>
      <c r="CU7" s="307"/>
      <c r="CV7" s="307"/>
      <c r="CW7" s="307"/>
      <c r="CX7" s="307"/>
      <c r="CY7" s="307"/>
      <c r="CZ7" s="307"/>
      <c r="DA7" s="307"/>
      <c r="DB7" s="307"/>
      <c r="DC7" s="307"/>
      <c r="DD7" s="307"/>
      <c r="DE7" s="307"/>
      <c r="DF7" s="307"/>
      <c r="DG7" s="307"/>
      <c r="DH7" s="307"/>
      <c r="DI7" s="307"/>
      <c r="DJ7" s="307"/>
      <c r="DK7" s="307"/>
      <c r="DL7" s="307"/>
      <c r="DM7" s="307"/>
      <c r="DN7" s="307"/>
      <c r="DO7" s="307"/>
      <c r="DP7" s="307"/>
      <c r="DQ7" s="307"/>
      <c r="DR7" s="307"/>
      <c r="DS7" s="307"/>
      <c r="DT7" s="307"/>
      <c r="DU7" s="307"/>
      <c r="DV7" s="307"/>
      <c r="DW7" s="307"/>
      <c r="DX7" s="307"/>
      <c r="DY7" s="307"/>
      <c r="DZ7" s="307"/>
      <c r="EA7" s="307"/>
      <c r="EB7" s="307"/>
      <c r="EC7" s="307"/>
      <c r="ED7" s="307"/>
      <c r="EE7" s="307"/>
      <c r="EF7" s="307"/>
      <c r="EG7" s="307"/>
      <c r="EH7" s="307"/>
      <c r="EI7" s="307"/>
      <c r="EJ7" s="307"/>
      <c r="EK7" s="307"/>
      <c r="EL7" s="307"/>
      <c r="EM7" s="307"/>
      <c r="EN7" s="307"/>
      <c r="EO7" s="307"/>
      <c r="EP7" s="307"/>
      <c r="EQ7" s="307"/>
      <c r="ER7" s="307"/>
      <c r="ES7" s="307"/>
      <c r="ET7" s="307"/>
      <c r="EU7" s="307"/>
      <c r="EV7" s="307"/>
      <c r="EW7" s="307"/>
      <c r="EX7" s="307"/>
      <c r="EY7" s="307"/>
      <c r="EZ7" s="307"/>
      <c r="FA7" s="307"/>
      <c r="FB7" s="307"/>
      <c r="FC7" s="307"/>
      <c r="FD7" s="307"/>
      <c r="FE7" s="307"/>
      <c r="FF7" s="307"/>
      <c r="FG7" s="307"/>
      <c r="FH7" s="307"/>
      <c r="FI7" s="307"/>
      <c r="FJ7" s="307"/>
      <c r="FK7" s="307"/>
      <c r="FL7" s="307"/>
      <c r="FM7" s="307"/>
      <c r="FN7" s="307"/>
      <c r="FO7" s="307"/>
      <c r="FP7" s="307"/>
      <c r="FQ7" s="307"/>
      <c r="FR7" s="307"/>
      <c r="FS7" s="307"/>
      <c r="FT7" s="307"/>
      <c r="FU7" s="307"/>
      <c r="FV7" s="307"/>
      <c r="FW7" s="307"/>
      <c r="FX7" s="307"/>
      <c r="FY7" s="307"/>
      <c r="FZ7" s="307"/>
      <c r="GA7" s="307"/>
      <c r="GB7" s="307"/>
      <c r="GC7" s="307"/>
      <c r="GD7" s="307"/>
      <c r="GE7" s="307"/>
      <c r="GF7" s="307"/>
      <c r="GG7" s="307"/>
      <c r="GH7" s="307"/>
      <c r="GI7" s="307"/>
      <c r="GJ7" s="307"/>
      <c r="GK7" s="307"/>
      <c r="GL7" s="307"/>
      <c r="GM7" s="307"/>
      <c r="GN7" s="307"/>
      <c r="GO7" s="307"/>
      <c r="GP7" s="307"/>
      <c r="GQ7" s="307"/>
      <c r="GR7" s="307"/>
      <c r="GS7" s="307"/>
      <c r="GT7" s="307"/>
      <c r="GU7" s="307"/>
      <c r="GV7" s="307"/>
      <c r="GW7" s="307"/>
      <c r="GX7" s="307"/>
      <c r="GY7" s="307"/>
      <c r="GZ7" s="307"/>
      <c r="HA7" s="307"/>
      <c r="HB7" s="307"/>
      <c r="HC7" s="307"/>
      <c r="HD7" s="307"/>
      <c r="HE7" s="307"/>
      <c r="HF7" s="307"/>
      <c r="HG7" s="307"/>
      <c r="HH7" s="307"/>
      <c r="HI7" s="307"/>
      <c r="HJ7" s="307"/>
      <c r="HK7" s="307"/>
      <c r="HL7" s="307"/>
      <c r="HM7" s="307"/>
      <c r="HN7" s="307"/>
      <c r="HO7" s="307"/>
      <c r="HP7" s="307"/>
      <c r="HQ7" s="307"/>
      <c r="HR7" s="307"/>
      <c r="HS7" s="307"/>
      <c r="HT7" s="307"/>
      <c r="HU7" s="307"/>
      <c r="HV7" s="307"/>
      <c r="HW7" s="307"/>
      <c r="HX7" s="307"/>
      <c r="HY7" s="307"/>
      <c r="HZ7" s="307"/>
      <c r="IA7" s="307"/>
      <c r="IB7" s="307"/>
      <c r="IC7" s="307"/>
      <c r="ID7" s="307"/>
      <c r="IE7" s="307"/>
      <c r="IF7" s="307"/>
      <c r="IG7" s="307"/>
      <c r="IH7" s="307"/>
      <c r="II7" s="307"/>
      <c r="IJ7" s="307"/>
      <c r="IK7" s="307"/>
      <c r="IL7" s="307"/>
      <c r="IM7" s="307"/>
      <c r="IN7" s="307"/>
      <c r="IO7" s="307"/>
    </row>
    <row r="8" spans="1:249" s="308" customFormat="1" ht="20.100000000000001" customHeight="1">
      <c r="A8" s="336">
        <v>2005</v>
      </c>
      <c r="B8" s="337">
        <v>17628</v>
      </c>
      <c r="C8" s="338" t="s">
        <v>8</v>
      </c>
      <c r="D8" s="338" t="s">
        <v>8</v>
      </c>
      <c r="E8" s="339">
        <v>5798</v>
      </c>
      <c r="F8" s="339">
        <v>3170</v>
      </c>
      <c r="G8" s="339">
        <v>3314</v>
      </c>
      <c r="H8" s="339">
        <v>2469</v>
      </c>
      <c r="I8" s="339">
        <v>2740</v>
      </c>
      <c r="J8" s="339">
        <v>137</v>
      </c>
      <c r="K8" s="337">
        <v>49686</v>
      </c>
      <c r="L8" s="338" t="s">
        <v>8</v>
      </c>
      <c r="M8" s="338" t="s">
        <v>8</v>
      </c>
      <c r="N8" s="339">
        <v>16384</v>
      </c>
      <c r="O8" s="339">
        <v>7493</v>
      </c>
      <c r="P8" s="339">
        <v>16212</v>
      </c>
      <c r="Q8" s="339">
        <v>4332</v>
      </c>
      <c r="R8" s="339">
        <v>4614</v>
      </c>
      <c r="S8" s="339">
        <v>651</v>
      </c>
      <c r="T8" s="340">
        <v>2005</v>
      </c>
      <c r="U8" s="336">
        <v>2005</v>
      </c>
      <c r="V8" s="341">
        <v>1752</v>
      </c>
      <c r="W8" s="338" t="s">
        <v>134</v>
      </c>
      <c r="X8" s="338" t="s">
        <v>134</v>
      </c>
      <c r="Y8" s="339">
        <v>794</v>
      </c>
      <c r="Z8" s="339">
        <v>251</v>
      </c>
      <c r="AA8" s="339">
        <v>265</v>
      </c>
      <c r="AB8" s="339">
        <v>238</v>
      </c>
      <c r="AC8" s="339">
        <v>189</v>
      </c>
      <c r="AD8" s="339">
        <v>15</v>
      </c>
      <c r="AE8" s="337">
        <v>368</v>
      </c>
      <c r="AF8" s="338" t="s">
        <v>8</v>
      </c>
      <c r="AG8" s="338" t="s">
        <v>8</v>
      </c>
      <c r="AH8" s="339">
        <v>110</v>
      </c>
      <c r="AI8" s="339">
        <v>94</v>
      </c>
      <c r="AJ8" s="339">
        <v>164</v>
      </c>
      <c r="AK8" s="339" t="s">
        <v>134</v>
      </c>
      <c r="AL8" s="339" t="s">
        <v>134</v>
      </c>
      <c r="AM8" s="339"/>
      <c r="AN8" s="339" t="s">
        <v>134</v>
      </c>
      <c r="AO8" s="339" t="s">
        <v>134</v>
      </c>
      <c r="AP8" s="339">
        <v>8755</v>
      </c>
      <c r="AQ8" s="337">
        <v>0</v>
      </c>
      <c r="AR8" s="340">
        <v>2005</v>
      </c>
    </row>
    <row r="9" spans="1:249" s="346" customFormat="1" ht="20.100000000000001" customHeight="1">
      <c r="A9" s="342">
        <v>2010</v>
      </c>
      <c r="B9" s="337">
        <v>17191</v>
      </c>
      <c r="C9" s="338" t="s">
        <v>8</v>
      </c>
      <c r="D9" s="338" t="s">
        <v>8</v>
      </c>
      <c r="E9" s="339">
        <v>5076</v>
      </c>
      <c r="F9" s="339">
        <v>3018</v>
      </c>
      <c r="G9" s="339">
        <v>3393</v>
      </c>
      <c r="H9" s="339">
        <v>2071</v>
      </c>
      <c r="I9" s="339">
        <v>3486</v>
      </c>
      <c r="J9" s="339">
        <v>147</v>
      </c>
      <c r="K9" s="339">
        <v>43326</v>
      </c>
      <c r="L9" s="338" t="s">
        <v>8</v>
      </c>
      <c r="M9" s="338" t="s">
        <v>8</v>
      </c>
      <c r="N9" s="339">
        <v>14846</v>
      </c>
      <c r="O9" s="339">
        <v>7343</v>
      </c>
      <c r="P9" s="339">
        <v>16151</v>
      </c>
      <c r="Q9" s="339">
        <v>4986</v>
      </c>
      <c r="R9" s="339">
        <v>6021</v>
      </c>
      <c r="S9" s="343">
        <v>946</v>
      </c>
      <c r="T9" s="344">
        <v>2010</v>
      </c>
      <c r="U9" s="342">
        <v>2010</v>
      </c>
      <c r="V9" s="338">
        <v>2261</v>
      </c>
      <c r="W9" s="338" t="s">
        <v>8</v>
      </c>
      <c r="X9" s="338" t="s">
        <v>8</v>
      </c>
      <c r="Y9" s="339">
        <v>1084</v>
      </c>
      <c r="Z9" s="339">
        <v>421</v>
      </c>
      <c r="AA9" s="339">
        <v>387</v>
      </c>
      <c r="AB9" s="339">
        <v>369</v>
      </c>
      <c r="AC9" s="339">
        <v>300</v>
      </c>
      <c r="AD9" s="339">
        <v>31</v>
      </c>
      <c r="AE9" s="339">
        <v>85</v>
      </c>
      <c r="AF9" s="338" t="s">
        <v>8</v>
      </c>
      <c r="AG9" s="338" t="s">
        <v>8</v>
      </c>
      <c r="AH9" s="339">
        <v>85</v>
      </c>
      <c r="AI9" s="339">
        <v>58</v>
      </c>
      <c r="AJ9" s="339">
        <v>172</v>
      </c>
      <c r="AK9" s="339" t="s">
        <v>134</v>
      </c>
      <c r="AL9" s="339" t="s">
        <v>134</v>
      </c>
      <c r="AM9" s="339" t="s">
        <v>134</v>
      </c>
      <c r="AN9" s="339" t="s">
        <v>134</v>
      </c>
      <c r="AO9" s="339" t="s">
        <v>134</v>
      </c>
      <c r="AP9" s="339">
        <v>7681</v>
      </c>
      <c r="AQ9" s="337">
        <v>0</v>
      </c>
      <c r="AR9" s="345">
        <v>2010</v>
      </c>
    </row>
    <row r="10" spans="1:249" s="346" customFormat="1" ht="20.100000000000001" customHeight="1">
      <c r="A10" s="347">
        <v>2015</v>
      </c>
      <c r="B10" s="348">
        <f>SUM(B11:B27)</f>
        <v>16518</v>
      </c>
      <c r="C10" s="349" t="s">
        <v>134</v>
      </c>
      <c r="D10" s="349" t="s">
        <v>134</v>
      </c>
      <c r="E10" s="350">
        <f t="shared" ref="E10:S10" si="0">SUM(E11:E27)</f>
        <v>4894</v>
      </c>
      <c r="F10" s="350">
        <f t="shared" si="0"/>
        <v>2783</v>
      </c>
      <c r="G10" s="350">
        <f t="shared" si="0"/>
        <v>3511</v>
      </c>
      <c r="H10" s="350">
        <f t="shared" si="0"/>
        <v>1779</v>
      </c>
      <c r="I10" s="350">
        <f t="shared" si="0"/>
        <v>3356</v>
      </c>
      <c r="J10" s="350">
        <f t="shared" si="0"/>
        <v>195</v>
      </c>
      <c r="K10" s="350">
        <f t="shared" si="0"/>
        <v>59280</v>
      </c>
      <c r="L10" s="349" t="s">
        <v>134</v>
      </c>
      <c r="M10" s="349" t="s">
        <v>134</v>
      </c>
      <c r="N10" s="350">
        <f t="shared" si="0"/>
        <v>12550</v>
      </c>
      <c r="O10" s="350">
        <f t="shared" si="0"/>
        <v>7785</v>
      </c>
      <c r="P10" s="350">
        <f t="shared" si="0"/>
        <v>19336</v>
      </c>
      <c r="Q10" s="350">
        <f t="shared" si="0"/>
        <v>7576</v>
      </c>
      <c r="R10" s="350">
        <f t="shared" si="0"/>
        <v>10412</v>
      </c>
      <c r="S10" s="351">
        <f t="shared" si="0"/>
        <v>1621</v>
      </c>
      <c r="T10" s="352">
        <v>2015</v>
      </c>
      <c r="U10" s="347">
        <v>2015</v>
      </c>
      <c r="V10" s="349">
        <f t="shared" ref="V10:AQ10" si="1">SUM(V11:V27)</f>
        <v>3542</v>
      </c>
      <c r="W10" s="349" t="s">
        <v>134</v>
      </c>
      <c r="X10" s="349" t="s">
        <v>134</v>
      </c>
      <c r="Y10" s="350">
        <f t="shared" si="1"/>
        <v>1343</v>
      </c>
      <c r="Z10" s="350">
        <f t="shared" si="1"/>
        <v>475</v>
      </c>
      <c r="AA10" s="350">
        <f t="shared" si="1"/>
        <v>532</v>
      </c>
      <c r="AB10" s="350">
        <f t="shared" si="1"/>
        <v>567</v>
      </c>
      <c r="AC10" s="350">
        <f t="shared" si="1"/>
        <v>581</v>
      </c>
      <c r="AD10" s="350">
        <f t="shared" si="1"/>
        <v>44</v>
      </c>
      <c r="AE10" s="350">
        <f t="shared" si="1"/>
        <v>555</v>
      </c>
      <c r="AF10" s="349" t="s">
        <v>134</v>
      </c>
      <c r="AG10" s="349" t="s">
        <v>134</v>
      </c>
      <c r="AH10" s="350">
        <f t="shared" si="1"/>
        <v>115</v>
      </c>
      <c r="AI10" s="350">
        <f t="shared" si="1"/>
        <v>122</v>
      </c>
      <c r="AJ10" s="350">
        <f t="shared" si="1"/>
        <v>318</v>
      </c>
      <c r="AK10" s="350">
        <f>SUM(AN10:AO10)</f>
        <v>1314</v>
      </c>
      <c r="AL10" s="350" t="s">
        <v>134</v>
      </c>
      <c r="AM10" s="350" t="s">
        <v>134</v>
      </c>
      <c r="AN10" s="350">
        <f>SUM(AN11:AN27)</f>
        <v>499</v>
      </c>
      <c r="AO10" s="350">
        <f>SUM(AO11:AO27)</f>
        <v>815</v>
      </c>
      <c r="AP10" s="350">
        <f t="shared" si="1"/>
        <v>6419</v>
      </c>
      <c r="AQ10" s="348">
        <f t="shared" si="1"/>
        <v>0</v>
      </c>
      <c r="AR10" s="353">
        <v>2015</v>
      </c>
    </row>
    <row r="11" spans="1:249" s="346" customFormat="1" ht="20.100000000000001" customHeight="1">
      <c r="A11" s="342" t="s">
        <v>135</v>
      </c>
      <c r="B11" s="337">
        <f>SUM(E11:J11)</f>
        <v>2708</v>
      </c>
      <c r="C11" s="338" t="s">
        <v>8</v>
      </c>
      <c r="D11" s="338" t="s">
        <v>8</v>
      </c>
      <c r="E11" s="339">
        <v>2708</v>
      </c>
      <c r="F11" s="339" t="s">
        <v>92</v>
      </c>
      <c r="G11" s="339" t="s">
        <v>92</v>
      </c>
      <c r="H11" s="339" t="s">
        <v>92</v>
      </c>
      <c r="I11" s="339" t="s">
        <v>92</v>
      </c>
      <c r="J11" s="339">
        <v>0</v>
      </c>
      <c r="K11" s="337">
        <f>SUM(N11:S11)</f>
        <v>0</v>
      </c>
      <c r="L11" s="338" t="s">
        <v>8</v>
      </c>
      <c r="M11" s="338" t="s">
        <v>8</v>
      </c>
      <c r="N11" s="339" t="s">
        <v>92</v>
      </c>
      <c r="O11" s="339" t="s">
        <v>92</v>
      </c>
      <c r="P11" s="339" t="s">
        <v>92</v>
      </c>
      <c r="Q11" s="339" t="s">
        <v>92</v>
      </c>
      <c r="R11" s="339" t="s">
        <v>92</v>
      </c>
      <c r="S11" s="343">
        <v>0</v>
      </c>
      <c r="T11" s="344" t="s">
        <v>136</v>
      </c>
      <c r="U11" s="342" t="s">
        <v>136</v>
      </c>
      <c r="V11" s="341">
        <f>SUM(W11:AB11)</f>
        <v>0</v>
      </c>
      <c r="W11" s="338" t="s">
        <v>8</v>
      </c>
      <c r="X11" s="338" t="s">
        <v>8</v>
      </c>
      <c r="Y11" s="339" t="s">
        <v>92</v>
      </c>
      <c r="Z11" s="339" t="s">
        <v>92</v>
      </c>
      <c r="AA11" s="339" t="s">
        <v>92</v>
      </c>
      <c r="AB11" s="339" t="s">
        <v>92</v>
      </c>
      <c r="AC11" s="339" t="s">
        <v>92</v>
      </c>
      <c r="AD11" s="339" t="s">
        <v>92</v>
      </c>
      <c r="AE11" s="339">
        <f>SUM(AH11:AJ11)</f>
        <v>0</v>
      </c>
      <c r="AF11" s="338" t="s">
        <v>8</v>
      </c>
      <c r="AG11" s="338" t="s">
        <v>8</v>
      </c>
      <c r="AH11" s="339" t="s">
        <v>92</v>
      </c>
      <c r="AI11" s="339" t="s">
        <v>92</v>
      </c>
      <c r="AJ11" s="339">
        <v>0</v>
      </c>
      <c r="AK11" s="339">
        <f t="shared" ref="AK11:AK27" si="2">SUM(AN11:AO11)</f>
        <v>0</v>
      </c>
      <c r="AL11" s="339" t="s">
        <v>8</v>
      </c>
      <c r="AM11" s="339" t="s">
        <v>8</v>
      </c>
      <c r="AN11" s="339" t="s">
        <v>92</v>
      </c>
      <c r="AO11" s="339" t="s">
        <v>92</v>
      </c>
      <c r="AP11" s="339">
        <v>636</v>
      </c>
      <c r="AQ11" s="337">
        <v>0</v>
      </c>
      <c r="AR11" s="345" t="s">
        <v>136</v>
      </c>
      <c r="AS11" s="354"/>
    </row>
    <row r="12" spans="1:249" s="346" customFormat="1" ht="20.100000000000001" customHeight="1">
      <c r="A12" s="342" t="s">
        <v>137</v>
      </c>
      <c r="B12" s="337">
        <f t="shared" ref="B12:B27" si="3">SUM(E12:J12)</f>
        <v>4266</v>
      </c>
      <c r="C12" s="338" t="s">
        <v>8</v>
      </c>
      <c r="D12" s="338" t="s">
        <v>8</v>
      </c>
      <c r="E12" s="339">
        <v>2185</v>
      </c>
      <c r="F12" s="339">
        <v>2081</v>
      </c>
      <c r="G12" s="339" t="s">
        <v>92</v>
      </c>
      <c r="H12" s="339" t="s">
        <v>92</v>
      </c>
      <c r="I12" s="339" t="s">
        <v>92</v>
      </c>
      <c r="J12" s="339">
        <v>0</v>
      </c>
      <c r="K12" s="337">
        <f t="shared" ref="K12:K27" si="4">SUM(N12:S12)</f>
        <v>0</v>
      </c>
      <c r="L12" s="338" t="s">
        <v>8</v>
      </c>
      <c r="M12" s="338" t="s">
        <v>8</v>
      </c>
      <c r="N12" s="339" t="s">
        <v>92</v>
      </c>
      <c r="O12" s="339" t="s">
        <v>92</v>
      </c>
      <c r="P12" s="339" t="s">
        <v>92</v>
      </c>
      <c r="Q12" s="339" t="s">
        <v>92</v>
      </c>
      <c r="R12" s="339" t="s">
        <v>92</v>
      </c>
      <c r="S12" s="343">
        <v>0</v>
      </c>
      <c r="T12" s="345" t="s">
        <v>50</v>
      </c>
      <c r="U12" s="342" t="s">
        <v>50</v>
      </c>
      <c r="V12" s="341">
        <f t="shared" ref="V12" si="5">SUM(W12:AB12)</f>
        <v>0</v>
      </c>
      <c r="W12" s="338" t="s">
        <v>8</v>
      </c>
      <c r="X12" s="338" t="s">
        <v>8</v>
      </c>
      <c r="Y12" s="339" t="s">
        <v>92</v>
      </c>
      <c r="Z12" s="339" t="s">
        <v>92</v>
      </c>
      <c r="AA12" s="339" t="s">
        <v>92</v>
      </c>
      <c r="AB12" s="339" t="s">
        <v>92</v>
      </c>
      <c r="AC12" s="339" t="s">
        <v>92</v>
      </c>
      <c r="AD12" s="339" t="s">
        <v>92</v>
      </c>
      <c r="AE12" s="339">
        <f t="shared" ref="AE12:AE27" si="6">SUM(AH12:AJ12)</f>
        <v>0</v>
      </c>
      <c r="AF12" s="338" t="s">
        <v>8</v>
      </c>
      <c r="AG12" s="338" t="s">
        <v>8</v>
      </c>
      <c r="AH12" s="339" t="s">
        <v>92</v>
      </c>
      <c r="AI12" s="339" t="s">
        <v>92</v>
      </c>
      <c r="AJ12" s="339">
        <v>0</v>
      </c>
      <c r="AK12" s="339">
        <f t="shared" si="2"/>
        <v>0</v>
      </c>
      <c r="AL12" s="339" t="s">
        <v>8</v>
      </c>
      <c r="AM12" s="339" t="s">
        <v>8</v>
      </c>
      <c r="AN12" s="339" t="s">
        <v>92</v>
      </c>
      <c r="AO12" s="339" t="s">
        <v>92</v>
      </c>
      <c r="AP12" s="339" t="s">
        <v>92</v>
      </c>
      <c r="AQ12" s="341">
        <v>0</v>
      </c>
      <c r="AR12" s="345" t="s">
        <v>50</v>
      </c>
      <c r="AS12" s="354"/>
    </row>
    <row r="13" spans="1:249" s="308" customFormat="1" ht="20.100000000000001" customHeight="1">
      <c r="A13" s="342" t="s">
        <v>52</v>
      </c>
      <c r="B13" s="337">
        <f t="shared" si="3"/>
        <v>5785</v>
      </c>
      <c r="C13" s="338" t="s">
        <v>8</v>
      </c>
      <c r="D13" s="338" t="s">
        <v>8</v>
      </c>
      <c r="E13" s="339" t="s">
        <v>92</v>
      </c>
      <c r="F13" s="339">
        <v>692</v>
      </c>
      <c r="G13" s="339">
        <v>3469</v>
      </c>
      <c r="H13" s="339">
        <v>679</v>
      </c>
      <c r="I13" s="339">
        <v>945</v>
      </c>
      <c r="J13" s="339">
        <v>0</v>
      </c>
      <c r="K13" s="337">
        <f t="shared" si="4"/>
        <v>158</v>
      </c>
      <c r="L13" s="338" t="s">
        <v>8</v>
      </c>
      <c r="M13" s="338" t="s">
        <v>8</v>
      </c>
      <c r="N13" s="339" t="s">
        <v>92</v>
      </c>
      <c r="O13" s="339">
        <v>10</v>
      </c>
      <c r="P13" s="339">
        <v>148</v>
      </c>
      <c r="Q13" s="339" t="s">
        <v>92</v>
      </c>
      <c r="R13" s="339" t="s">
        <v>92</v>
      </c>
      <c r="S13" s="343">
        <v>0</v>
      </c>
      <c r="T13" s="345" t="s">
        <v>52</v>
      </c>
      <c r="U13" s="342" t="s">
        <v>52</v>
      </c>
      <c r="V13" s="341">
        <f>SUM(W13:AD13)</f>
        <v>55</v>
      </c>
      <c r="W13" s="338" t="s">
        <v>8</v>
      </c>
      <c r="X13" s="338" t="s">
        <v>8</v>
      </c>
      <c r="Y13" s="339" t="s">
        <v>92</v>
      </c>
      <c r="Z13" s="339">
        <v>6</v>
      </c>
      <c r="AA13" s="339">
        <v>41</v>
      </c>
      <c r="AB13" s="339" t="s">
        <v>92</v>
      </c>
      <c r="AC13" s="339">
        <v>8</v>
      </c>
      <c r="AD13" s="339" t="s">
        <v>92</v>
      </c>
      <c r="AE13" s="339">
        <f t="shared" si="6"/>
        <v>0</v>
      </c>
      <c r="AF13" s="338" t="s">
        <v>8</v>
      </c>
      <c r="AG13" s="338" t="s">
        <v>8</v>
      </c>
      <c r="AH13" s="339" t="s">
        <v>92</v>
      </c>
      <c r="AI13" s="339" t="s">
        <v>92</v>
      </c>
      <c r="AJ13" s="339">
        <v>0</v>
      </c>
      <c r="AK13" s="339">
        <f t="shared" si="2"/>
        <v>108</v>
      </c>
      <c r="AL13" s="339" t="s">
        <v>8</v>
      </c>
      <c r="AM13" s="339" t="s">
        <v>8</v>
      </c>
      <c r="AN13" s="339">
        <v>60</v>
      </c>
      <c r="AO13" s="339">
        <v>48</v>
      </c>
      <c r="AP13" s="339">
        <v>18</v>
      </c>
      <c r="AQ13" s="341">
        <v>0</v>
      </c>
      <c r="AR13" s="345" t="s">
        <v>52</v>
      </c>
      <c r="AS13" s="354"/>
    </row>
    <row r="14" spans="1:249" s="308" customFormat="1" ht="20.100000000000001" customHeight="1">
      <c r="A14" s="342" t="s">
        <v>54</v>
      </c>
      <c r="B14" s="337">
        <f t="shared" si="3"/>
        <v>3147</v>
      </c>
      <c r="C14" s="338" t="s">
        <v>8</v>
      </c>
      <c r="D14" s="338" t="s">
        <v>8</v>
      </c>
      <c r="E14" s="339" t="s">
        <v>92</v>
      </c>
      <c r="F14" s="339">
        <v>8</v>
      </c>
      <c r="G14" s="339">
        <v>35</v>
      </c>
      <c r="H14" s="339">
        <v>991</v>
      </c>
      <c r="I14" s="339">
        <v>2106</v>
      </c>
      <c r="J14" s="339">
        <v>7</v>
      </c>
      <c r="K14" s="337">
        <f t="shared" si="4"/>
        <v>1596</v>
      </c>
      <c r="L14" s="338" t="s">
        <v>8</v>
      </c>
      <c r="M14" s="338" t="s">
        <v>8</v>
      </c>
      <c r="N14" s="339" t="s">
        <v>92</v>
      </c>
      <c r="O14" s="339">
        <v>28</v>
      </c>
      <c r="P14" s="339">
        <v>674</v>
      </c>
      <c r="Q14" s="339">
        <v>586</v>
      </c>
      <c r="R14" s="339">
        <v>308</v>
      </c>
      <c r="S14" s="343">
        <v>0</v>
      </c>
      <c r="T14" s="344" t="s">
        <v>54</v>
      </c>
      <c r="U14" s="342" t="s">
        <v>54</v>
      </c>
      <c r="V14" s="341">
        <f t="shared" ref="V14:V27" si="7">SUM(W14:AD14)</f>
        <v>178</v>
      </c>
      <c r="W14" s="338" t="s">
        <v>8</v>
      </c>
      <c r="X14" s="338" t="s">
        <v>8</v>
      </c>
      <c r="Y14" s="339" t="s">
        <v>92</v>
      </c>
      <c r="Z14" s="339">
        <v>11</v>
      </c>
      <c r="AA14" s="339">
        <v>29</v>
      </c>
      <c r="AB14" s="339">
        <v>97</v>
      </c>
      <c r="AC14" s="339">
        <v>41</v>
      </c>
      <c r="AD14" s="339" t="s">
        <v>92</v>
      </c>
      <c r="AE14" s="339">
        <f t="shared" si="6"/>
        <v>21</v>
      </c>
      <c r="AF14" s="338" t="s">
        <v>8</v>
      </c>
      <c r="AG14" s="338" t="s">
        <v>8</v>
      </c>
      <c r="AH14" s="339">
        <v>20</v>
      </c>
      <c r="AI14" s="339">
        <v>1</v>
      </c>
      <c r="AJ14" s="339">
        <v>0</v>
      </c>
      <c r="AK14" s="339">
        <f t="shared" si="2"/>
        <v>1032</v>
      </c>
      <c r="AL14" s="339" t="s">
        <v>8</v>
      </c>
      <c r="AM14" s="339" t="s">
        <v>8</v>
      </c>
      <c r="AN14" s="339">
        <v>379</v>
      </c>
      <c r="AO14" s="339">
        <v>653</v>
      </c>
      <c r="AP14" s="339">
        <v>73</v>
      </c>
      <c r="AQ14" s="341">
        <v>0</v>
      </c>
      <c r="AR14" s="345" t="s">
        <v>54</v>
      </c>
      <c r="AS14" s="354"/>
    </row>
    <row r="15" spans="1:249" s="308" customFormat="1" ht="20.100000000000001" customHeight="1">
      <c r="A15" s="342" t="s">
        <v>55</v>
      </c>
      <c r="B15" s="337">
        <f t="shared" si="3"/>
        <v>372</v>
      </c>
      <c r="C15" s="338" t="s">
        <v>8</v>
      </c>
      <c r="D15" s="338" t="s">
        <v>8</v>
      </c>
      <c r="E15" s="339" t="s">
        <v>92</v>
      </c>
      <c r="F15" s="339" t="s">
        <v>92</v>
      </c>
      <c r="G15" s="339" t="s">
        <v>92</v>
      </c>
      <c r="H15" s="339">
        <v>63</v>
      </c>
      <c r="I15" s="339">
        <v>262</v>
      </c>
      <c r="J15" s="339">
        <v>47</v>
      </c>
      <c r="K15" s="337">
        <f t="shared" si="4"/>
        <v>3299</v>
      </c>
      <c r="L15" s="338" t="s">
        <v>8</v>
      </c>
      <c r="M15" s="338" t="s">
        <v>8</v>
      </c>
      <c r="N15" s="339" t="s">
        <v>92</v>
      </c>
      <c r="O15" s="339">
        <v>24</v>
      </c>
      <c r="P15" s="339">
        <v>589</v>
      </c>
      <c r="Q15" s="339">
        <v>987</v>
      </c>
      <c r="R15" s="339">
        <v>1635</v>
      </c>
      <c r="S15" s="339">
        <v>64</v>
      </c>
      <c r="T15" s="345" t="s">
        <v>55</v>
      </c>
      <c r="U15" s="342" t="s">
        <v>55</v>
      </c>
      <c r="V15" s="341">
        <f t="shared" si="7"/>
        <v>154</v>
      </c>
      <c r="W15" s="338" t="s">
        <v>8</v>
      </c>
      <c r="X15" s="338" t="s">
        <v>8</v>
      </c>
      <c r="Y15" s="339" t="s">
        <v>92</v>
      </c>
      <c r="Z15" s="339" t="s">
        <v>92</v>
      </c>
      <c r="AA15" s="339">
        <v>6</v>
      </c>
      <c r="AB15" s="339">
        <v>68</v>
      </c>
      <c r="AC15" s="339">
        <v>75</v>
      </c>
      <c r="AD15" s="339">
        <v>5</v>
      </c>
      <c r="AE15" s="339">
        <f t="shared" si="6"/>
        <v>57</v>
      </c>
      <c r="AF15" s="338" t="s">
        <v>8</v>
      </c>
      <c r="AG15" s="338" t="s">
        <v>8</v>
      </c>
      <c r="AH15" s="339">
        <v>4</v>
      </c>
      <c r="AI15" s="339">
        <v>29</v>
      </c>
      <c r="AJ15" s="339">
        <v>24</v>
      </c>
      <c r="AK15" s="339">
        <f t="shared" si="2"/>
        <v>86</v>
      </c>
      <c r="AL15" s="339" t="s">
        <v>8</v>
      </c>
      <c r="AM15" s="339" t="s">
        <v>8</v>
      </c>
      <c r="AN15" s="339">
        <v>17</v>
      </c>
      <c r="AO15" s="339">
        <v>69</v>
      </c>
      <c r="AP15" s="339">
        <v>9</v>
      </c>
      <c r="AQ15" s="341">
        <v>0</v>
      </c>
      <c r="AR15" s="345" t="s">
        <v>55</v>
      </c>
      <c r="AS15" s="354"/>
    </row>
    <row r="16" spans="1:249" s="308" customFormat="1" ht="20.100000000000001" customHeight="1">
      <c r="A16" s="342" t="s">
        <v>56</v>
      </c>
      <c r="B16" s="337">
        <f t="shared" si="3"/>
        <v>37</v>
      </c>
      <c r="C16" s="338" t="s">
        <v>8</v>
      </c>
      <c r="D16" s="338" t="s">
        <v>8</v>
      </c>
      <c r="E16" s="339" t="s">
        <v>92</v>
      </c>
      <c r="F16" s="339" t="s">
        <v>92</v>
      </c>
      <c r="G16" s="339" t="s">
        <v>92</v>
      </c>
      <c r="H16" s="339">
        <v>10</v>
      </c>
      <c r="I16" s="339">
        <v>3</v>
      </c>
      <c r="J16" s="339">
        <v>24</v>
      </c>
      <c r="K16" s="337">
        <f t="shared" si="4"/>
        <v>4319</v>
      </c>
      <c r="L16" s="338" t="s">
        <v>8</v>
      </c>
      <c r="M16" s="338" t="s">
        <v>8</v>
      </c>
      <c r="N16" s="339">
        <v>1</v>
      </c>
      <c r="O16" s="339">
        <v>57</v>
      </c>
      <c r="P16" s="339">
        <v>1012</v>
      </c>
      <c r="Q16" s="339">
        <v>1436</v>
      </c>
      <c r="R16" s="339">
        <v>1619</v>
      </c>
      <c r="S16" s="339">
        <v>194</v>
      </c>
      <c r="T16" s="345" t="s">
        <v>56</v>
      </c>
      <c r="U16" s="342" t="s">
        <v>56</v>
      </c>
      <c r="V16" s="341">
        <f t="shared" si="7"/>
        <v>243</v>
      </c>
      <c r="W16" s="338" t="s">
        <v>8</v>
      </c>
      <c r="X16" s="338" t="s">
        <v>8</v>
      </c>
      <c r="Y16" s="339" t="s">
        <v>92</v>
      </c>
      <c r="Z16" s="339">
        <v>13</v>
      </c>
      <c r="AA16" s="339">
        <v>37</v>
      </c>
      <c r="AB16" s="339">
        <v>97</v>
      </c>
      <c r="AC16" s="339">
        <v>82</v>
      </c>
      <c r="AD16" s="339">
        <v>14</v>
      </c>
      <c r="AE16" s="339">
        <f t="shared" si="6"/>
        <v>66</v>
      </c>
      <c r="AF16" s="338" t="s">
        <v>8</v>
      </c>
      <c r="AG16" s="338" t="s">
        <v>8</v>
      </c>
      <c r="AH16" s="339">
        <v>19</v>
      </c>
      <c r="AI16" s="339">
        <v>15</v>
      </c>
      <c r="AJ16" s="339">
        <v>32</v>
      </c>
      <c r="AK16" s="339">
        <f t="shared" si="2"/>
        <v>26</v>
      </c>
      <c r="AL16" s="339" t="s">
        <v>8</v>
      </c>
      <c r="AM16" s="339" t="s">
        <v>8</v>
      </c>
      <c r="AN16" s="339" t="s">
        <v>92</v>
      </c>
      <c r="AO16" s="339">
        <v>26</v>
      </c>
      <c r="AP16" s="339">
        <v>10</v>
      </c>
      <c r="AQ16" s="341">
        <v>0</v>
      </c>
      <c r="AR16" s="345" t="s">
        <v>56</v>
      </c>
      <c r="AS16" s="354"/>
    </row>
    <row r="17" spans="1:189" s="308" customFormat="1" ht="20.100000000000001" customHeight="1">
      <c r="A17" s="342" t="s">
        <v>57</v>
      </c>
      <c r="B17" s="337">
        <f t="shared" si="3"/>
        <v>47</v>
      </c>
      <c r="C17" s="338" t="s">
        <v>8</v>
      </c>
      <c r="D17" s="338" t="s">
        <v>8</v>
      </c>
      <c r="E17" s="339" t="s">
        <v>92</v>
      </c>
      <c r="F17" s="339" t="s">
        <v>92</v>
      </c>
      <c r="G17" s="339" t="s">
        <v>92</v>
      </c>
      <c r="H17" s="339">
        <v>8</v>
      </c>
      <c r="I17" s="339">
        <v>15</v>
      </c>
      <c r="J17" s="339">
        <v>24</v>
      </c>
      <c r="K17" s="337">
        <f t="shared" si="4"/>
        <v>5086</v>
      </c>
      <c r="L17" s="338" t="s">
        <v>8</v>
      </c>
      <c r="M17" s="338" t="s">
        <v>8</v>
      </c>
      <c r="N17" s="339">
        <v>1</v>
      </c>
      <c r="O17" s="339">
        <v>76</v>
      </c>
      <c r="P17" s="339">
        <v>1858</v>
      </c>
      <c r="Q17" s="339">
        <v>1237</v>
      </c>
      <c r="R17" s="339">
        <v>1757</v>
      </c>
      <c r="S17" s="339">
        <v>157</v>
      </c>
      <c r="T17" s="345" t="s">
        <v>57</v>
      </c>
      <c r="U17" s="342" t="s">
        <v>57</v>
      </c>
      <c r="V17" s="341">
        <f t="shared" si="7"/>
        <v>223</v>
      </c>
      <c r="W17" s="338" t="s">
        <v>8</v>
      </c>
      <c r="X17" s="338" t="s">
        <v>8</v>
      </c>
      <c r="Y17" s="339" t="s">
        <v>92</v>
      </c>
      <c r="Z17" s="339">
        <v>4</v>
      </c>
      <c r="AA17" s="339">
        <v>33</v>
      </c>
      <c r="AB17" s="339">
        <v>64</v>
      </c>
      <c r="AC17" s="339">
        <v>116</v>
      </c>
      <c r="AD17" s="339">
        <v>6</v>
      </c>
      <c r="AE17" s="339">
        <f t="shared" si="6"/>
        <v>61</v>
      </c>
      <c r="AF17" s="338" t="s">
        <v>8</v>
      </c>
      <c r="AG17" s="338" t="s">
        <v>8</v>
      </c>
      <c r="AH17" s="339">
        <v>3</v>
      </c>
      <c r="AI17" s="339">
        <v>12</v>
      </c>
      <c r="AJ17" s="339">
        <v>46</v>
      </c>
      <c r="AK17" s="339">
        <f t="shared" si="2"/>
        <v>37</v>
      </c>
      <c r="AL17" s="339" t="s">
        <v>8</v>
      </c>
      <c r="AM17" s="339" t="s">
        <v>8</v>
      </c>
      <c r="AN17" s="339">
        <v>31</v>
      </c>
      <c r="AO17" s="339">
        <v>6</v>
      </c>
      <c r="AP17" s="339">
        <v>23</v>
      </c>
      <c r="AQ17" s="341">
        <v>0</v>
      </c>
      <c r="AR17" s="345" t="s">
        <v>57</v>
      </c>
      <c r="AS17" s="354"/>
      <c r="AT17" s="355"/>
      <c r="AU17" s="355"/>
      <c r="AV17" s="355"/>
      <c r="AW17" s="355"/>
      <c r="AX17" s="355"/>
      <c r="AY17" s="355"/>
      <c r="AZ17" s="355"/>
      <c r="BA17" s="355"/>
      <c r="BB17" s="355"/>
      <c r="BC17" s="355"/>
      <c r="BD17" s="355"/>
      <c r="BE17" s="355"/>
      <c r="BF17" s="355"/>
      <c r="BG17" s="355"/>
      <c r="BH17" s="355"/>
      <c r="BI17" s="355"/>
      <c r="BJ17" s="355"/>
      <c r="BK17" s="355"/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5"/>
      <c r="CA17" s="355"/>
      <c r="CB17" s="355"/>
      <c r="CC17" s="355"/>
      <c r="CD17" s="355"/>
      <c r="CE17" s="355"/>
      <c r="CF17" s="355"/>
      <c r="CG17" s="355"/>
      <c r="CH17" s="355"/>
      <c r="CI17" s="355"/>
      <c r="CJ17" s="355"/>
      <c r="CK17" s="355"/>
      <c r="CL17" s="355"/>
      <c r="CM17" s="355"/>
      <c r="CN17" s="355"/>
      <c r="CO17" s="355"/>
      <c r="CP17" s="355"/>
      <c r="CQ17" s="355"/>
      <c r="CR17" s="355"/>
      <c r="CS17" s="355"/>
      <c r="CT17" s="355"/>
      <c r="CU17" s="355"/>
      <c r="CV17" s="355"/>
      <c r="CW17" s="355"/>
      <c r="CX17" s="355"/>
      <c r="CY17" s="355"/>
      <c r="CZ17" s="355"/>
      <c r="DA17" s="355"/>
      <c r="DB17" s="355"/>
      <c r="DC17" s="355"/>
      <c r="DD17" s="355"/>
      <c r="DE17" s="355"/>
      <c r="DF17" s="355"/>
      <c r="DG17" s="355"/>
      <c r="DH17" s="355"/>
      <c r="DI17" s="355"/>
      <c r="DJ17" s="355"/>
      <c r="DK17" s="355"/>
      <c r="DL17" s="355"/>
      <c r="DM17" s="355"/>
      <c r="DN17" s="355"/>
      <c r="DO17" s="355"/>
      <c r="DP17" s="355"/>
      <c r="DQ17" s="355"/>
      <c r="DR17" s="355"/>
      <c r="DS17" s="355"/>
      <c r="DT17" s="355"/>
      <c r="DU17" s="355"/>
      <c r="DV17" s="355"/>
      <c r="DW17" s="355"/>
      <c r="DX17" s="355"/>
      <c r="DY17" s="355"/>
      <c r="DZ17" s="355"/>
      <c r="EA17" s="355"/>
      <c r="EB17" s="355"/>
      <c r="EC17" s="355"/>
      <c r="ED17" s="355"/>
      <c r="EE17" s="355"/>
      <c r="EF17" s="355"/>
      <c r="EG17" s="355"/>
      <c r="EH17" s="355"/>
      <c r="EI17" s="355"/>
      <c r="EJ17" s="355"/>
      <c r="EK17" s="355"/>
      <c r="EL17" s="355"/>
      <c r="EM17" s="355"/>
      <c r="EN17" s="355"/>
      <c r="EO17" s="355"/>
      <c r="EP17" s="355"/>
      <c r="EQ17" s="355"/>
      <c r="ER17" s="355"/>
      <c r="ES17" s="355"/>
      <c r="ET17" s="355"/>
      <c r="EU17" s="355"/>
      <c r="EV17" s="355"/>
      <c r="EW17" s="355"/>
      <c r="EX17" s="355"/>
      <c r="EY17" s="355"/>
      <c r="EZ17" s="355"/>
      <c r="FA17" s="355"/>
      <c r="FB17" s="355"/>
      <c r="FC17" s="355"/>
      <c r="FD17" s="355"/>
      <c r="FE17" s="355"/>
      <c r="FF17" s="355"/>
      <c r="FG17" s="355"/>
      <c r="FH17" s="355"/>
      <c r="FI17" s="355"/>
      <c r="FJ17" s="355"/>
      <c r="FK17" s="355"/>
      <c r="FL17" s="355"/>
      <c r="FM17" s="355"/>
      <c r="FN17" s="355"/>
      <c r="FO17" s="355"/>
      <c r="FP17" s="355"/>
      <c r="FQ17" s="355"/>
      <c r="FR17" s="355"/>
      <c r="FS17" s="355"/>
      <c r="FT17" s="355"/>
      <c r="FU17" s="355"/>
      <c r="FV17" s="355"/>
      <c r="FW17" s="355"/>
      <c r="FX17" s="355"/>
      <c r="FY17" s="355"/>
      <c r="FZ17" s="355"/>
      <c r="GA17" s="355"/>
      <c r="GB17" s="355"/>
      <c r="GC17" s="355"/>
      <c r="GD17" s="355"/>
      <c r="GE17" s="355"/>
      <c r="GF17" s="355"/>
      <c r="GG17" s="355"/>
    </row>
    <row r="18" spans="1:189" s="308" customFormat="1" ht="20.100000000000001" customHeight="1">
      <c r="A18" s="342" t="s">
        <v>58</v>
      </c>
      <c r="B18" s="337">
        <f t="shared" si="3"/>
        <v>79</v>
      </c>
      <c r="C18" s="338" t="s">
        <v>8</v>
      </c>
      <c r="D18" s="338" t="s">
        <v>8</v>
      </c>
      <c r="E18" s="339" t="s">
        <v>92</v>
      </c>
      <c r="F18" s="339" t="s">
        <v>92</v>
      </c>
      <c r="G18" s="339">
        <v>1</v>
      </c>
      <c r="H18" s="339">
        <v>15</v>
      </c>
      <c r="I18" s="339">
        <v>17</v>
      </c>
      <c r="J18" s="339">
        <v>46</v>
      </c>
      <c r="K18" s="337">
        <f t="shared" si="4"/>
        <v>6326</v>
      </c>
      <c r="L18" s="338" t="s">
        <v>8</v>
      </c>
      <c r="M18" s="338" t="s">
        <v>8</v>
      </c>
      <c r="N18" s="339">
        <v>15</v>
      </c>
      <c r="O18" s="339">
        <v>161</v>
      </c>
      <c r="P18" s="339">
        <v>3129</v>
      </c>
      <c r="Q18" s="339">
        <v>1273</v>
      </c>
      <c r="R18" s="339">
        <v>1502</v>
      </c>
      <c r="S18" s="339">
        <v>246</v>
      </c>
      <c r="T18" s="345" t="s">
        <v>58</v>
      </c>
      <c r="U18" s="342" t="s">
        <v>58</v>
      </c>
      <c r="V18" s="341">
        <f t="shared" si="7"/>
        <v>188</v>
      </c>
      <c r="W18" s="338" t="s">
        <v>8</v>
      </c>
      <c r="X18" s="338" t="s">
        <v>8</v>
      </c>
      <c r="Y18" s="339">
        <v>1</v>
      </c>
      <c r="Z18" s="339">
        <v>24</v>
      </c>
      <c r="AA18" s="339">
        <v>32</v>
      </c>
      <c r="AB18" s="339">
        <v>62</v>
      </c>
      <c r="AC18" s="339">
        <v>56</v>
      </c>
      <c r="AD18" s="339">
        <v>13</v>
      </c>
      <c r="AE18" s="339">
        <f t="shared" si="6"/>
        <v>90</v>
      </c>
      <c r="AF18" s="338" t="s">
        <v>8</v>
      </c>
      <c r="AG18" s="338" t="s">
        <v>8</v>
      </c>
      <c r="AH18" s="339">
        <v>28</v>
      </c>
      <c r="AI18" s="339">
        <v>14</v>
      </c>
      <c r="AJ18" s="339">
        <v>48</v>
      </c>
      <c r="AK18" s="339">
        <f t="shared" si="2"/>
        <v>0</v>
      </c>
      <c r="AL18" s="339" t="s">
        <v>8</v>
      </c>
      <c r="AM18" s="339" t="s">
        <v>8</v>
      </c>
      <c r="AN18" s="339" t="s">
        <v>92</v>
      </c>
      <c r="AO18" s="339" t="s">
        <v>92</v>
      </c>
      <c r="AP18" s="339">
        <v>2</v>
      </c>
      <c r="AQ18" s="341">
        <v>0</v>
      </c>
      <c r="AR18" s="345" t="s">
        <v>138</v>
      </c>
      <c r="AS18" s="354"/>
    </row>
    <row r="19" spans="1:189" s="308" customFormat="1" ht="20.100000000000001" customHeight="1">
      <c r="A19" s="342" t="s">
        <v>59</v>
      </c>
      <c r="B19" s="337">
        <f t="shared" si="3"/>
        <v>32</v>
      </c>
      <c r="C19" s="338" t="s">
        <v>8</v>
      </c>
      <c r="D19" s="338" t="s">
        <v>8</v>
      </c>
      <c r="E19" s="339" t="s">
        <v>92</v>
      </c>
      <c r="F19" s="339" t="s">
        <v>92</v>
      </c>
      <c r="G19" s="339">
        <v>1</v>
      </c>
      <c r="H19" s="339">
        <v>7</v>
      </c>
      <c r="I19" s="339">
        <v>2</v>
      </c>
      <c r="J19" s="339">
        <v>22</v>
      </c>
      <c r="K19" s="337">
        <f t="shared" si="4"/>
        <v>6186</v>
      </c>
      <c r="L19" s="338" t="s">
        <v>8</v>
      </c>
      <c r="M19" s="338" t="s">
        <v>8</v>
      </c>
      <c r="N19" s="339">
        <v>159</v>
      </c>
      <c r="O19" s="339">
        <v>441</v>
      </c>
      <c r="P19" s="339">
        <v>3234</v>
      </c>
      <c r="Q19" s="339">
        <v>879</v>
      </c>
      <c r="R19" s="339">
        <v>1204</v>
      </c>
      <c r="S19" s="339">
        <v>269</v>
      </c>
      <c r="T19" s="345" t="s">
        <v>59</v>
      </c>
      <c r="U19" s="342" t="s">
        <v>59</v>
      </c>
      <c r="V19" s="341">
        <f t="shared" si="7"/>
        <v>275</v>
      </c>
      <c r="W19" s="338" t="s">
        <v>8</v>
      </c>
      <c r="X19" s="338" t="s">
        <v>8</v>
      </c>
      <c r="Y19" s="339">
        <v>30</v>
      </c>
      <c r="Z19" s="339">
        <v>42</v>
      </c>
      <c r="AA19" s="339">
        <v>81</v>
      </c>
      <c r="AB19" s="339">
        <v>51</v>
      </c>
      <c r="AC19" s="339">
        <v>71</v>
      </c>
      <c r="AD19" s="339" t="s">
        <v>92</v>
      </c>
      <c r="AE19" s="339">
        <f t="shared" si="6"/>
        <v>80</v>
      </c>
      <c r="AF19" s="338" t="s">
        <v>8</v>
      </c>
      <c r="AG19" s="338" t="s">
        <v>8</v>
      </c>
      <c r="AH19" s="339">
        <v>12</v>
      </c>
      <c r="AI19" s="339">
        <v>28</v>
      </c>
      <c r="AJ19" s="339">
        <v>40</v>
      </c>
      <c r="AK19" s="339">
        <f t="shared" si="2"/>
        <v>25</v>
      </c>
      <c r="AL19" s="339" t="s">
        <v>8</v>
      </c>
      <c r="AM19" s="339" t="s">
        <v>8</v>
      </c>
      <c r="AN19" s="339">
        <v>12</v>
      </c>
      <c r="AO19" s="339">
        <v>13</v>
      </c>
      <c r="AP19" s="339">
        <v>5</v>
      </c>
      <c r="AQ19" s="341">
        <v>0</v>
      </c>
      <c r="AR19" s="345" t="s">
        <v>59</v>
      </c>
      <c r="AS19" s="354"/>
    </row>
    <row r="20" spans="1:189" s="308" customFormat="1" ht="20.100000000000001" customHeight="1">
      <c r="A20" s="342" t="s">
        <v>60</v>
      </c>
      <c r="B20" s="337">
        <f t="shared" si="3"/>
        <v>26</v>
      </c>
      <c r="C20" s="338" t="s">
        <v>8</v>
      </c>
      <c r="D20" s="338" t="s">
        <v>8</v>
      </c>
      <c r="E20" s="339" t="s">
        <v>92</v>
      </c>
      <c r="F20" s="339" t="s">
        <v>92</v>
      </c>
      <c r="G20" s="339">
        <v>2</v>
      </c>
      <c r="H20" s="339">
        <v>3</v>
      </c>
      <c r="I20" s="339">
        <v>3</v>
      </c>
      <c r="J20" s="339">
        <v>18</v>
      </c>
      <c r="K20" s="337">
        <f t="shared" si="4"/>
        <v>7054</v>
      </c>
      <c r="L20" s="338" t="s">
        <v>8</v>
      </c>
      <c r="M20" s="338" t="s">
        <v>8</v>
      </c>
      <c r="N20" s="339">
        <v>693</v>
      </c>
      <c r="O20" s="339">
        <v>1247</v>
      </c>
      <c r="P20" s="339">
        <v>3170</v>
      </c>
      <c r="Q20" s="339">
        <v>589</v>
      </c>
      <c r="R20" s="339">
        <v>1046</v>
      </c>
      <c r="S20" s="339">
        <v>309</v>
      </c>
      <c r="T20" s="345" t="s">
        <v>60</v>
      </c>
      <c r="U20" s="342" t="s">
        <v>60</v>
      </c>
      <c r="V20" s="341">
        <f t="shared" si="7"/>
        <v>209</v>
      </c>
      <c r="W20" s="338" t="s">
        <v>8</v>
      </c>
      <c r="X20" s="338" t="s">
        <v>8</v>
      </c>
      <c r="Y20" s="339">
        <v>11</v>
      </c>
      <c r="Z20" s="339">
        <v>41</v>
      </c>
      <c r="AA20" s="339">
        <v>53</v>
      </c>
      <c r="AB20" s="339">
        <v>44</v>
      </c>
      <c r="AC20" s="339">
        <v>54</v>
      </c>
      <c r="AD20" s="339">
        <v>6</v>
      </c>
      <c r="AE20" s="339">
        <f t="shared" si="6"/>
        <v>72</v>
      </c>
      <c r="AF20" s="338" t="s">
        <v>8</v>
      </c>
      <c r="AG20" s="338" t="s">
        <v>8</v>
      </c>
      <c r="AH20" s="339">
        <v>18</v>
      </c>
      <c r="AI20" s="339">
        <v>2</v>
      </c>
      <c r="AJ20" s="339">
        <v>52</v>
      </c>
      <c r="AK20" s="339">
        <f t="shared" si="2"/>
        <v>0</v>
      </c>
      <c r="AL20" s="339" t="s">
        <v>8</v>
      </c>
      <c r="AM20" s="339" t="s">
        <v>8</v>
      </c>
      <c r="AN20" s="339" t="s">
        <v>92</v>
      </c>
      <c r="AO20" s="339" t="s">
        <v>92</v>
      </c>
      <c r="AP20" s="339">
        <v>11</v>
      </c>
      <c r="AQ20" s="341">
        <v>0</v>
      </c>
      <c r="AR20" s="345" t="s">
        <v>60</v>
      </c>
      <c r="AS20" s="354"/>
    </row>
    <row r="21" spans="1:189" s="308" customFormat="1" ht="20.100000000000001" customHeight="1">
      <c r="A21" s="342" t="s">
        <v>61</v>
      </c>
      <c r="B21" s="337">
        <f t="shared" si="3"/>
        <v>9</v>
      </c>
      <c r="C21" s="338" t="s">
        <v>8</v>
      </c>
      <c r="D21" s="338" t="s">
        <v>8</v>
      </c>
      <c r="E21" s="339" t="s">
        <v>92</v>
      </c>
      <c r="F21" s="339">
        <v>2</v>
      </c>
      <c r="G21" s="339">
        <v>2</v>
      </c>
      <c r="H21" s="339">
        <v>3</v>
      </c>
      <c r="I21" s="339">
        <v>2</v>
      </c>
      <c r="J21" s="339">
        <v>0</v>
      </c>
      <c r="K21" s="337">
        <f t="shared" si="4"/>
        <v>6909</v>
      </c>
      <c r="L21" s="338" t="s">
        <v>8</v>
      </c>
      <c r="M21" s="338" t="s">
        <v>8</v>
      </c>
      <c r="N21" s="339">
        <v>1433</v>
      </c>
      <c r="O21" s="339">
        <v>1979</v>
      </c>
      <c r="P21" s="339">
        <v>2416</v>
      </c>
      <c r="Q21" s="339">
        <v>286</v>
      </c>
      <c r="R21" s="339">
        <v>602</v>
      </c>
      <c r="S21" s="339">
        <v>193</v>
      </c>
      <c r="T21" s="345" t="s">
        <v>61</v>
      </c>
      <c r="U21" s="342" t="s">
        <v>61</v>
      </c>
      <c r="V21" s="341">
        <f t="shared" si="7"/>
        <v>319</v>
      </c>
      <c r="W21" s="338" t="s">
        <v>8</v>
      </c>
      <c r="X21" s="338" t="s">
        <v>8</v>
      </c>
      <c r="Y21" s="339">
        <v>103</v>
      </c>
      <c r="Z21" s="339">
        <v>95</v>
      </c>
      <c r="AA21" s="339">
        <v>76</v>
      </c>
      <c r="AB21" s="339">
        <v>22</v>
      </c>
      <c r="AC21" s="339">
        <v>23</v>
      </c>
      <c r="AD21" s="339" t="s">
        <v>92</v>
      </c>
      <c r="AE21" s="339">
        <f t="shared" si="6"/>
        <v>27</v>
      </c>
      <c r="AF21" s="338" t="s">
        <v>8</v>
      </c>
      <c r="AG21" s="338" t="s">
        <v>8</v>
      </c>
      <c r="AH21" s="339" t="s">
        <v>92</v>
      </c>
      <c r="AI21" s="339">
        <v>9</v>
      </c>
      <c r="AJ21" s="339">
        <v>18</v>
      </c>
      <c r="AK21" s="339">
        <f t="shared" si="2"/>
        <v>0</v>
      </c>
      <c r="AL21" s="339" t="s">
        <v>8</v>
      </c>
      <c r="AM21" s="339" t="s">
        <v>8</v>
      </c>
      <c r="AN21" s="339" t="s">
        <v>92</v>
      </c>
      <c r="AO21" s="339" t="s">
        <v>92</v>
      </c>
      <c r="AP21" s="339">
        <v>12</v>
      </c>
      <c r="AQ21" s="341">
        <v>0</v>
      </c>
      <c r="AR21" s="345" t="s">
        <v>61</v>
      </c>
      <c r="AS21" s="354"/>
    </row>
    <row r="22" spans="1:189" s="308" customFormat="1" ht="20.100000000000001" customHeight="1">
      <c r="A22" s="342" t="s">
        <v>62</v>
      </c>
      <c r="B22" s="337">
        <f t="shared" si="3"/>
        <v>2</v>
      </c>
      <c r="C22" s="338" t="s">
        <v>8</v>
      </c>
      <c r="D22" s="338" t="s">
        <v>8</v>
      </c>
      <c r="E22" s="339" t="s">
        <v>92</v>
      </c>
      <c r="F22" s="339" t="s">
        <v>92</v>
      </c>
      <c r="G22" s="339">
        <v>1</v>
      </c>
      <c r="H22" s="339" t="s">
        <v>92</v>
      </c>
      <c r="I22" s="339">
        <v>1</v>
      </c>
      <c r="J22" s="339">
        <v>0</v>
      </c>
      <c r="K22" s="337">
        <f t="shared" si="4"/>
        <v>5381</v>
      </c>
      <c r="L22" s="338" t="s">
        <v>8</v>
      </c>
      <c r="M22" s="338" t="s">
        <v>8</v>
      </c>
      <c r="N22" s="339">
        <v>1924</v>
      </c>
      <c r="O22" s="339">
        <v>1568</v>
      </c>
      <c r="P22" s="339">
        <v>1401</v>
      </c>
      <c r="Q22" s="339">
        <v>174</v>
      </c>
      <c r="R22" s="339">
        <v>225</v>
      </c>
      <c r="S22" s="339">
        <v>89</v>
      </c>
      <c r="T22" s="345" t="s">
        <v>62</v>
      </c>
      <c r="U22" s="342" t="s">
        <v>62</v>
      </c>
      <c r="V22" s="341">
        <f t="shared" si="7"/>
        <v>274</v>
      </c>
      <c r="W22" s="338" t="s">
        <v>8</v>
      </c>
      <c r="X22" s="338" t="s">
        <v>8</v>
      </c>
      <c r="Y22" s="339">
        <v>82</v>
      </c>
      <c r="Z22" s="339">
        <v>84</v>
      </c>
      <c r="AA22" s="339">
        <v>65</v>
      </c>
      <c r="AB22" s="339">
        <v>27</v>
      </c>
      <c r="AC22" s="339">
        <v>16</v>
      </c>
      <c r="AD22" s="339" t="s">
        <v>92</v>
      </c>
      <c r="AE22" s="339">
        <f t="shared" si="6"/>
        <v>39</v>
      </c>
      <c r="AF22" s="338" t="s">
        <v>8</v>
      </c>
      <c r="AG22" s="338" t="s">
        <v>8</v>
      </c>
      <c r="AH22" s="339">
        <v>6</v>
      </c>
      <c r="AI22" s="339">
        <v>10</v>
      </c>
      <c r="AJ22" s="339">
        <v>23</v>
      </c>
      <c r="AK22" s="339">
        <f t="shared" si="2"/>
        <v>0</v>
      </c>
      <c r="AL22" s="339" t="s">
        <v>8</v>
      </c>
      <c r="AM22" s="339" t="s">
        <v>8</v>
      </c>
      <c r="AN22" s="339" t="s">
        <v>92</v>
      </c>
      <c r="AO22" s="339" t="s">
        <v>92</v>
      </c>
      <c r="AP22" s="339">
        <v>175</v>
      </c>
      <c r="AQ22" s="341">
        <v>0</v>
      </c>
      <c r="AR22" s="345" t="s">
        <v>62</v>
      </c>
      <c r="AS22" s="354"/>
    </row>
    <row r="23" spans="1:189" s="308" customFormat="1" ht="20.100000000000001" customHeight="1">
      <c r="A23" s="342" t="s">
        <v>63</v>
      </c>
      <c r="B23" s="338">
        <f t="shared" si="3"/>
        <v>8</v>
      </c>
      <c r="C23" s="338" t="s">
        <v>8</v>
      </c>
      <c r="D23" s="338" t="s">
        <v>8</v>
      </c>
      <c r="E23" s="339">
        <v>1</v>
      </c>
      <c r="F23" s="339" t="s">
        <v>92</v>
      </c>
      <c r="G23" s="339" t="s">
        <v>92</v>
      </c>
      <c r="H23" s="339" t="s">
        <v>92</v>
      </c>
      <c r="I23" s="339" t="s">
        <v>92</v>
      </c>
      <c r="J23" s="339">
        <v>7</v>
      </c>
      <c r="K23" s="337">
        <f t="shared" si="4"/>
        <v>4595</v>
      </c>
      <c r="L23" s="338" t="s">
        <v>8</v>
      </c>
      <c r="M23" s="338" t="s">
        <v>8</v>
      </c>
      <c r="N23" s="339">
        <v>2370</v>
      </c>
      <c r="O23" s="339">
        <v>1018</v>
      </c>
      <c r="P23" s="339">
        <v>845</v>
      </c>
      <c r="Q23" s="339">
        <v>91</v>
      </c>
      <c r="R23" s="339">
        <v>185</v>
      </c>
      <c r="S23" s="339">
        <v>86</v>
      </c>
      <c r="T23" s="345" t="s">
        <v>63</v>
      </c>
      <c r="U23" s="342" t="s">
        <v>63</v>
      </c>
      <c r="V23" s="341">
        <f t="shared" si="7"/>
        <v>248</v>
      </c>
      <c r="W23" s="338" t="s">
        <v>8</v>
      </c>
      <c r="X23" s="338" t="s">
        <v>8</v>
      </c>
      <c r="Y23" s="339">
        <v>123</v>
      </c>
      <c r="Z23" s="339">
        <v>55</v>
      </c>
      <c r="AA23" s="339">
        <v>43</v>
      </c>
      <c r="AB23" s="339">
        <v>6</v>
      </c>
      <c r="AC23" s="339">
        <v>21</v>
      </c>
      <c r="AD23" s="339" t="s">
        <v>92</v>
      </c>
      <c r="AE23" s="339">
        <f t="shared" si="6"/>
        <v>31</v>
      </c>
      <c r="AF23" s="338" t="s">
        <v>8</v>
      </c>
      <c r="AG23" s="338" t="s">
        <v>8</v>
      </c>
      <c r="AH23" s="339" t="s">
        <v>92</v>
      </c>
      <c r="AI23" s="339" t="s">
        <v>92</v>
      </c>
      <c r="AJ23" s="339">
        <v>31</v>
      </c>
      <c r="AK23" s="339">
        <f t="shared" si="2"/>
        <v>0</v>
      </c>
      <c r="AL23" s="339" t="s">
        <v>8</v>
      </c>
      <c r="AM23" s="339" t="s">
        <v>8</v>
      </c>
      <c r="AN23" s="339" t="s">
        <v>92</v>
      </c>
      <c r="AO23" s="339" t="s">
        <v>92</v>
      </c>
      <c r="AP23" s="339">
        <v>437</v>
      </c>
      <c r="AQ23" s="341">
        <v>0</v>
      </c>
      <c r="AR23" s="345" t="s">
        <v>63</v>
      </c>
      <c r="AS23" s="354"/>
    </row>
    <row r="24" spans="1:189" s="308" customFormat="1" ht="20.100000000000001" customHeight="1">
      <c r="A24" s="342" t="s">
        <v>64</v>
      </c>
      <c r="B24" s="338">
        <f t="shared" si="3"/>
        <v>0</v>
      </c>
      <c r="C24" s="338" t="s">
        <v>8</v>
      </c>
      <c r="D24" s="338" t="s">
        <v>8</v>
      </c>
      <c r="E24" s="339" t="s">
        <v>92</v>
      </c>
      <c r="F24" s="339" t="s">
        <v>92</v>
      </c>
      <c r="G24" s="339" t="s">
        <v>92</v>
      </c>
      <c r="H24" s="339" t="s">
        <v>92</v>
      </c>
      <c r="I24" s="339" t="s">
        <v>92</v>
      </c>
      <c r="J24" s="339">
        <v>0</v>
      </c>
      <c r="K24" s="337">
        <f t="shared" si="4"/>
        <v>3494</v>
      </c>
      <c r="L24" s="338" t="s">
        <v>8</v>
      </c>
      <c r="M24" s="338" t="s">
        <v>8</v>
      </c>
      <c r="N24" s="339">
        <v>2337</v>
      </c>
      <c r="O24" s="339">
        <v>565</v>
      </c>
      <c r="P24" s="339">
        <v>424</v>
      </c>
      <c r="Q24" s="339">
        <v>20</v>
      </c>
      <c r="R24" s="339">
        <v>138</v>
      </c>
      <c r="S24" s="339">
        <v>10</v>
      </c>
      <c r="T24" s="345" t="s">
        <v>64</v>
      </c>
      <c r="U24" s="342" t="s">
        <v>64</v>
      </c>
      <c r="V24" s="341">
        <f t="shared" si="7"/>
        <v>342</v>
      </c>
      <c r="W24" s="338" t="s">
        <v>8</v>
      </c>
      <c r="X24" s="338" t="s">
        <v>8</v>
      </c>
      <c r="Y24" s="339">
        <v>275</v>
      </c>
      <c r="Z24" s="339">
        <v>42</v>
      </c>
      <c r="AA24" s="339">
        <v>4</v>
      </c>
      <c r="AB24" s="339">
        <v>11</v>
      </c>
      <c r="AC24" s="339">
        <v>10</v>
      </c>
      <c r="AD24" s="339" t="s">
        <v>92</v>
      </c>
      <c r="AE24" s="339">
        <f t="shared" si="6"/>
        <v>5</v>
      </c>
      <c r="AF24" s="338" t="s">
        <v>8</v>
      </c>
      <c r="AG24" s="338" t="s">
        <v>8</v>
      </c>
      <c r="AH24" s="339">
        <v>5</v>
      </c>
      <c r="AI24" s="339" t="s">
        <v>92</v>
      </c>
      <c r="AJ24" s="339">
        <v>0</v>
      </c>
      <c r="AK24" s="339">
        <f t="shared" si="2"/>
        <v>0</v>
      </c>
      <c r="AL24" s="339" t="s">
        <v>8</v>
      </c>
      <c r="AM24" s="339" t="s">
        <v>8</v>
      </c>
      <c r="AN24" s="339" t="s">
        <v>92</v>
      </c>
      <c r="AO24" s="339" t="s">
        <v>92</v>
      </c>
      <c r="AP24" s="339">
        <v>1013</v>
      </c>
      <c r="AQ24" s="341">
        <v>0</v>
      </c>
      <c r="AR24" s="345" t="s">
        <v>64</v>
      </c>
      <c r="AS24" s="354"/>
    </row>
    <row r="25" spans="1:189" s="308" customFormat="1" ht="20.100000000000001" customHeight="1">
      <c r="A25" s="342" t="s">
        <v>65</v>
      </c>
      <c r="B25" s="337">
        <f t="shared" si="3"/>
        <v>0</v>
      </c>
      <c r="C25" s="338" t="s">
        <v>8</v>
      </c>
      <c r="D25" s="338" t="s">
        <v>8</v>
      </c>
      <c r="E25" s="339" t="s">
        <v>92</v>
      </c>
      <c r="F25" s="339" t="s">
        <v>92</v>
      </c>
      <c r="G25" s="339" t="s">
        <v>92</v>
      </c>
      <c r="H25" s="339" t="s">
        <v>92</v>
      </c>
      <c r="I25" s="339" t="s">
        <v>92</v>
      </c>
      <c r="J25" s="339">
        <v>0</v>
      </c>
      <c r="K25" s="337">
        <f t="shared" si="4"/>
        <v>2762</v>
      </c>
      <c r="L25" s="338" t="s">
        <v>8</v>
      </c>
      <c r="M25" s="338" t="s">
        <v>8</v>
      </c>
      <c r="N25" s="339">
        <v>1948</v>
      </c>
      <c r="O25" s="339">
        <v>398</v>
      </c>
      <c r="P25" s="339">
        <v>284</v>
      </c>
      <c r="Q25" s="339">
        <v>13</v>
      </c>
      <c r="R25" s="339">
        <v>115</v>
      </c>
      <c r="S25" s="339">
        <v>4</v>
      </c>
      <c r="T25" s="345" t="s">
        <v>65</v>
      </c>
      <c r="U25" s="342" t="s">
        <v>65</v>
      </c>
      <c r="V25" s="341">
        <f t="shared" si="7"/>
        <v>472</v>
      </c>
      <c r="W25" s="338" t="s">
        <v>8</v>
      </c>
      <c r="X25" s="338" t="s">
        <v>8</v>
      </c>
      <c r="Y25" s="339">
        <v>391</v>
      </c>
      <c r="Z25" s="339">
        <v>48</v>
      </c>
      <c r="AA25" s="339">
        <v>22</v>
      </c>
      <c r="AB25" s="339">
        <v>7</v>
      </c>
      <c r="AC25" s="339">
        <v>4</v>
      </c>
      <c r="AD25" s="339" t="s">
        <v>92</v>
      </c>
      <c r="AE25" s="339">
        <f t="shared" si="6"/>
        <v>2</v>
      </c>
      <c r="AF25" s="338" t="s">
        <v>8</v>
      </c>
      <c r="AG25" s="338" t="s">
        <v>8</v>
      </c>
      <c r="AH25" s="339" t="s">
        <v>92</v>
      </c>
      <c r="AI25" s="339" t="s">
        <v>92</v>
      </c>
      <c r="AJ25" s="339">
        <v>2</v>
      </c>
      <c r="AK25" s="339">
        <f t="shared" si="2"/>
        <v>0</v>
      </c>
      <c r="AL25" s="339" t="s">
        <v>8</v>
      </c>
      <c r="AM25" s="339" t="s">
        <v>8</v>
      </c>
      <c r="AN25" s="339" t="s">
        <v>92</v>
      </c>
      <c r="AO25" s="339" t="s">
        <v>92</v>
      </c>
      <c r="AP25" s="339">
        <v>1533</v>
      </c>
      <c r="AQ25" s="341">
        <v>0</v>
      </c>
      <c r="AR25" s="345" t="s">
        <v>65</v>
      </c>
      <c r="AS25" s="354"/>
    </row>
    <row r="26" spans="1:189" s="308" customFormat="1" ht="20.100000000000001" customHeight="1">
      <c r="A26" s="342" t="s">
        <v>66</v>
      </c>
      <c r="B26" s="338">
        <f t="shared" si="3"/>
        <v>0</v>
      </c>
      <c r="C26" s="338" t="s">
        <v>8</v>
      </c>
      <c r="D26" s="338" t="s">
        <v>8</v>
      </c>
      <c r="E26" s="339" t="s">
        <v>92</v>
      </c>
      <c r="F26" s="339" t="s">
        <v>92</v>
      </c>
      <c r="G26" s="339">
        <v>0</v>
      </c>
      <c r="H26" s="339" t="s">
        <v>92</v>
      </c>
      <c r="I26" s="339" t="s">
        <v>92</v>
      </c>
      <c r="J26" s="339">
        <v>0</v>
      </c>
      <c r="K26" s="337">
        <f t="shared" si="4"/>
        <v>1464</v>
      </c>
      <c r="L26" s="338" t="s">
        <v>8</v>
      </c>
      <c r="M26" s="338" t="s">
        <v>8</v>
      </c>
      <c r="N26" s="339">
        <v>1127</v>
      </c>
      <c r="O26" s="339">
        <v>164</v>
      </c>
      <c r="P26" s="339">
        <v>104</v>
      </c>
      <c r="Q26" s="339">
        <v>5</v>
      </c>
      <c r="R26" s="339">
        <v>64</v>
      </c>
      <c r="S26" s="339">
        <v>0</v>
      </c>
      <c r="T26" s="345" t="s">
        <v>66</v>
      </c>
      <c r="U26" s="342" t="s">
        <v>66</v>
      </c>
      <c r="V26" s="341">
        <f t="shared" si="7"/>
        <v>261</v>
      </c>
      <c r="W26" s="338" t="s">
        <v>8</v>
      </c>
      <c r="X26" s="338" t="s">
        <v>8</v>
      </c>
      <c r="Y26" s="339">
        <v>234</v>
      </c>
      <c r="Z26" s="339">
        <v>5</v>
      </c>
      <c r="AA26" s="339">
        <v>7</v>
      </c>
      <c r="AB26" s="339">
        <v>11</v>
      </c>
      <c r="AC26" s="339">
        <v>4</v>
      </c>
      <c r="AD26" s="339" t="s">
        <v>92</v>
      </c>
      <c r="AE26" s="339">
        <f t="shared" si="6"/>
        <v>4</v>
      </c>
      <c r="AF26" s="338" t="s">
        <v>8</v>
      </c>
      <c r="AG26" s="338" t="s">
        <v>8</v>
      </c>
      <c r="AH26" s="339" t="s">
        <v>92</v>
      </c>
      <c r="AI26" s="339">
        <v>2</v>
      </c>
      <c r="AJ26" s="339">
        <v>2</v>
      </c>
      <c r="AK26" s="339">
        <f t="shared" si="2"/>
        <v>0</v>
      </c>
      <c r="AL26" s="339" t="s">
        <v>8</v>
      </c>
      <c r="AM26" s="339" t="s">
        <v>8</v>
      </c>
      <c r="AN26" s="339" t="s">
        <v>92</v>
      </c>
      <c r="AO26" s="339" t="s">
        <v>92</v>
      </c>
      <c r="AP26" s="339">
        <v>1407</v>
      </c>
      <c r="AQ26" s="341">
        <v>0</v>
      </c>
      <c r="AR26" s="345" t="s">
        <v>66</v>
      </c>
      <c r="AS26" s="354"/>
    </row>
    <row r="27" spans="1:189" s="308" customFormat="1" ht="20.100000000000001" customHeight="1" thickBot="1">
      <c r="A27" s="356" t="s">
        <v>139</v>
      </c>
      <c r="B27" s="357">
        <f t="shared" si="3"/>
        <v>0</v>
      </c>
      <c r="C27" s="357" t="s">
        <v>8</v>
      </c>
      <c r="D27" s="357" t="s">
        <v>8</v>
      </c>
      <c r="E27" s="358" t="s">
        <v>92</v>
      </c>
      <c r="F27" s="358" t="s">
        <v>92</v>
      </c>
      <c r="G27" s="358">
        <v>0</v>
      </c>
      <c r="H27" s="358" t="s">
        <v>92</v>
      </c>
      <c r="I27" s="358" t="s">
        <v>92</v>
      </c>
      <c r="J27" s="358">
        <v>0</v>
      </c>
      <c r="K27" s="359">
        <f t="shared" si="4"/>
        <v>651</v>
      </c>
      <c r="L27" s="357" t="s">
        <v>8</v>
      </c>
      <c r="M27" s="357" t="s">
        <v>8</v>
      </c>
      <c r="N27" s="358">
        <v>542</v>
      </c>
      <c r="O27" s="358">
        <v>49</v>
      </c>
      <c r="P27" s="358">
        <v>48</v>
      </c>
      <c r="Q27" s="358" t="s">
        <v>92</v>
      </c>
      <c r="R27" s="358">
        <v>12</v>
      </c>
      <c r="S27" s="358">
        <v>0</v>
      </c>
      <c r="T27" s="360" t="s">
        <v>140</v>
      </c>
      <c r="U27" s="356" t="s">
        <v>139</v>
      </c>
      <c r="V27" s="359">
        <f t="shared" si="7"/>
        <v>101</v>
      </c>
      <c r="W27" s="357" t="s">
        <v>8</v>
      </c>
      <c r="X27" s="357" t="s">
        <v>8</v>
      </c>
      <c r="Y27" s="358">
        <v>93</v>
      </c>
      <c r="Z27" s="358">
        <v>5</v>
      </c>
      <c r="AA27" s="358">
        <v>3</v>
      </c>
      <c r="AB27" s="358" t="s">
        <v>92</v>
      </c>
      <c r="AC27" s="358" t="s">
        <v>92</v>
      </c>
      <c r="AD27" s="358" t="s">
        <v>92</v>
      </c>
      <c r="AE27" s="358">
        <f t="shared" si="6"/>
        <v>0</v>
      </c>
      <c r="AF27" s="357" t="s">
        <v>8</v>
      </c>
      <c r="AG27" s="357" t="s">
        <v>8</v>
      </c>
      <c r="AH27" s="358" t="s">
        <v>92</v>
      </c>
      <c r="AI27" s="358" t="s">
        <v>92</v>
      </c>
      <c r="AJ27" s="358">
        <v>0</v>
      </c>
      <c r="AK27" s="358">
        <f t="shared" si="2"/>
        <v>0</v>
      </c>
      <c r="AL27" s="358" t="s">
        <v>8</v>
      </c>
      <c r="AM27" s="358" t="s">
        <v>8</v>
      </c>
      <c r="AN27" s="358" t="s">
        <v>92</v>
      </c>
      <c r="AO27" s="358" t="s">
        <v>92</v>
      </c>
      <c r="AP27" s="358">
        <v>1055</v>
      </c>
      <c r="AQ27" s="359">
        <v>0</v>
      </c>
      <c r="AR27" s="360" t="s">
        <v>140</v>
      </c>
      <c r="AS27" s="354"/>
    </row>
    <row r="28" spans="1:189" s="302" customFormat="1" ht="33" customHeight="1">
      <c r="A28" s="1032" t="s">
        <v>141</v>
      </c>
      <c r="B28" s="1032"/>
      <c r="C28" s="1032"/>
      <c r="D28" s="1087"/>
      <c r="E28" s="1087"/>
      <c r="F28" s="1087"/>
      <c r="G28" s="1087"/>
      <c r="H28" s="361"/>
      <c r="I28" s="362"/>
      <c r="J28" s="363"/>
      <c r="K28" s="364"/>
      <c r="L28" s="364"/>
      <c r="M28" s="1088" t="s">
        <v>142</v>
      </c>
      <c r="N28" s="1088"/>
      <c r="O28" s="1088"/>
      <c r="P28" s="1088"/>
      <c r="Q28" s="1088"/>
      <c r="R28" s="1088"/>
      <c r="S28" s="364"/>
      <c r="T28" s="307"/>
      <c r="U28" s="1032" t="s">
        <v>141</v>
      </c>
      <c r="V28" s="1032"/>
      <c r="W28" s="1032"/>
      <c r="X28" s="1087"/>
      <c r="Y28" s="1087"/>
      <c r="Z28" s="1087"/>
      <c r="AA28" s="1087"/>
      <c r="AB28" s="361"/>
      <c r="AC28" s="361"/>
      <c r="AD28" s="361"/>
      <c r="AE28" s="361"/>
      <c r="AF28" s="361"/>
      <c r="AG28" s="1088" t="s">
        <v>142</v>
      </c>
      <c r="AH28" s="1088"/>
      <c r="AI28" s="1088"/>
      <c r="AJ28" s="1088"/>
      <c r="AK28" s="1088"/>
      <c r="AL28" s="1088"/>
      <c r="AM28" s="1088"/>
      <c r="AN28" s="1088"/>
      <c r="AO28" s="1088"/>
      <c r="AP28" s="1088"/>
      <c r="AQ28" s="1088"/>
      <c r="AR28" s="316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7"/>
      <c r="CK28" s="307"/>
      <c r="CL28" s="307"/>
      <c r="CM28" s="307"/>
      <c r="CN28" s="307"/>
      <c r="CO28" s="307"/>
      <c r="CP28" s="307"/>
      <c r="CQ28" s="307"/>
      <c r="CR28" s="307"/>
      <c r="CS28" s="307"/>
      <c r="CT28" s="307"/>
      <c r="CU28" s="307"/>
      <c r="CV28" s="307"/>
      <c r="CW28" s="307"/>
      <c r="CX28" s="307"/>
      <c r="CY28" s="307"/>
      <c r="CZ28" s="307"/>
      <c r="DA28" s="307"/>
      <c r="DB28" s="307"/>
      <c r="DC28" s="307"/>
      <c r="DD28" s="307"/>
      <c r="DE28" s="307"/>
      <c r="DF28" s="307"/>
      <c r="DG28" s="307"/>
      <c r="DH28" s="307"/>
      <c r="DI28" s="307"/>
      <c r="DJ28" s="307"/>
      <c r="DK28" s="307"/>
      <c r="DL28" s="307"/>
      <c r="DM28" s="307"/>
      <c r="DN28" s="307"/>
      <c r="DO28" s="307"/>
      <c r="DP28" s="307"/>
      <c r="DQ28" s="307"/>
      <c r="DR28" s="307"/>
      <c r="DS28" s="307"/>
      <c r="DT28" s="307"/>
      <c r="DU28" s="307"/>
      <c r="DV28" s="307"/>
      <c r="DW28" s="307"/>
      <c r="DX28" s="307"/>
      <c r="DY28" s="307"/>
      <c r="DZ28" s="307"/>
      <c r="EA28" s="307"/>
      <c r="EB28" s="307"/>
      <c r="EC28" s="307"/>
      <c r="ED28" s="307"/>
      <c r="EE28" s="307"/>
      <c r="EF28" s="307"/>
      <c r="EG28" s="307"/>
      <c r="EH28" s="307"/>
      <c r="EI28" s="307"/>
      <c r="EJ28" s="307"/>
      <c r="EK28" s="307"/>
      <c r="EL28" s="307"/>
      <c r="EM28" s="307"/>
      <c r="EN28" s="307"/>
      <c r="EO28" s="307"/>
      <c r="EP28" s="307"/>
      <c r="EQ28" s="307"/>
      <c r="ER28" s="307"/>
      <c r="ES28" s="307"/>
      <c r="ET28" s="307"/>
      <c r="EU28" s="307"/>
      <c r="EV28" s="307"/>
      <c r="EW28" s="307"/>
      <c r="EX28" s="307"/>
      <c r="EY28" s="307"/>
      <c r="EZ28" s="307"/>
      <c r="FA28" s="307"/>
      <c r="FB28" s="307"/>
      <c r="FC28" s="307"/>
      <c r="FD28" s="307"/>
      <c r="FE28" s="307"/>
      <c r="FF28" s="307"/>
      <c r="FG28" s="307"/>
      <c r="FH28" s="307"/>
    </row>
    <row r="29" spans="1:189" ht="20.100000000000001" customHeight="1">
      <c r="E29" s="365"/>
      <c r="F29" s="365"/>
      <c r="G29" s="365"/>
      <c r="H29" s="365"/>
      <c r="I29" s="365"/>
      <c r="J29" s="365"/>
      <c r="K29" s="365"/>
      <c r="N29" s="365"/>
      <c r="O29" s="365"/>
      <c r="P29" s="365"/>
      <c r="Q29" s="365"/>
      <c r="R29" s="365"/>
      <c r="S29" s="365"/>
      <c r="V29" s="365"/>
      <c r="Y29" s="365"/>
      <c r="Z29" s="365"/>
      <c r="AA29" s="365"/>
      <c r="AB29" s="365"/>
      <c r="AC29" s="365"/>
      <c r="AD29" s="365"/>
      <c r="AE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65"/>
      <c r="AR29" s="366"/>
    </row>
    <row r="30" spans="1:189" ht="20.100000000000001" customHeight="1">
      <c r="E30" s="365"/>
      <c r="F30" s="365"/>
      <c r="G30" s="365"/>
      <c r="H30" s="365"/>
      <c r="I30" s="365"/>
      <c r="J30" s="365"/>
      <c r="K30" s="365"/>
      <c r="N30" s="365"/>
      <c r="O30" s="365"/>
      <c r="P30" s="365"/>
      <c r="Q30" s="365"/>
      <c r="R30" s="365"/>
      <c r="S30" s="365"/>
      <c r="V30" s="365"/>
      <c r="Y30" s="365"/>
      <c r="Z30" s="365"/>
      <c r="AA30" s="365"/>
      <c r="AB30" s="365"/>
      <c r="AC30" s="365"/>
      <c r="AD30" s="365"/>
      <c r="AE30" s="365"/>
      <c r="AH30" s="365"/>
      <c r="AI30" s="365"/>
      <c r="AJ30" s="365"/>
      <c r="AK30" s="365"/>
      <c r="AL30" s="365"/>
      <c r="AM30" s="365"/>
      <c r="AN30" s="365"/>
      <c r="AO30" s="365"/>
      <c r="AP30" s="365"/>
      <c r="AQ30" s="365"/>
      <c r="AR30" s="366"/>
    </row>
    <row r="31" spans="1:189" ht="20.100000000000001" customHeight="1">
      <c r="E31" s="365"/>
      <c r="F31" s="365"/>
      <c r="G31" s="365"/>
      <c r="H31" s="365"/>
      <c r="I31" s="365"/>
      <c r="J31" s="365"/>
      <c r="K31" s="365"/>
      <c r="N31" s="365"/>
      <c r="O31" s="365"/>
      <c r="P31" s="365"/>
      <c r="Q31" s="365"/>
      <c r="R31" s="365"/>
      <c r="S31" s="365"/>
      <c r="V31" s="365"/>
      <c r="Y31" s="365"/>
      <c r="Z31" s="365"/>
      <c r="AA31" s="365"/>
      <c r="AB31" s="365"/>
      <c r="AC31" s="365"/>
      <c r="AD31" s="365"/>
      <c r="AE31" s="365"/>
      <c r="AH31" s="365"/>
      <c r="AI31" s="365"/>
      <c r="AJ31" s="365"/>
      <c r="AK31" s="365"/>
      <c r="AL31" s="365"/>
      <c r="AM31" s="365"/>
      <c r="AN31" s="365"/>
      <c r="AO31" s="365"/>
      <c r="AP31" s="365"/>
      <c r="AQ31" s="365"/>
      <c r="AR31" s="366"/>
    </row>
    <row r="32" spans="1:189" ht="20.100000000000001" customHeight="1">
      <c r="E32" s="365"/>
      <c r="F32" s="365"/>
      <c r="G32" s="365"/>
      <c r="H32" s="365"/>
      <c r="I32" s="365"/>
      <c r="J32" s="365"/>
      <c r="K32" s="365"/>
      <c r="N32" s="365"/>
      <c r="O32" s="365"/>
      <c r="P32" s="365"/>
      <c r="Q32" s="365"/>
      <c r="R32" s="365"/>
      <c r="S32" s="365"/>
      <c r="V32" s="365"/>
      <c r="Y32" s="365"/>
      <c r="Z32" s="365"/>
      <c r="AA32" s="365"/>
      <c r="AB32" s="365"/>
      <c r="AC32" s="365"/>
      <c r="AD32" s="365"/>
      <c r="AE32" s="365"/>
      <c r="AH32" s="365"/>
      <c r="AI32" s="365"/>
      <c r="AJ32" s="365"/>
      <c r="AK32" s="365"/>
      <c r="AL32" s="365"/>
      <c r="AM32" s="365"/>
      <c r="AN32" s="365"/>
      <c r="AO32" s="365"/>
      <c r="AP32" s="365"/>
      <c r="AQ32" s="365"/>
      <c r="AR32" s="366"/>
    </row>
    <row r="33" spans="5:44" ht="20.100000000000001" customHeight="1">
      <c r="E33" s="365"/>
      <c r="F33" s="365"/>
      <c r="G33" s="365"/>
      <c r="H33" s="365"/>
      <c r="I33" s="365"/>
      <c r="J33" s="365"/>
      <c r="K33" s="365"/>
      <c r="N33" s="365"/>
      <c r="O33" s="365"/>
      <c r="P33" s="365"/>
      <c r="Q33" s="365"/>
      <c r="R33" s="365"/>
      <c r="S33" s="365"/>
      <c r="V33" s="365"/>
      <c r="Y33" s="365"/>
      <c r="Z33" s="365"/>
      <c r="AA33" s="365"/>
      <c r="AB33" s="365"/>
      <c r="AC33" s="365"/>
      <c r="AD33" s="365"/>
      <c r="AE33" s="365"/>
      <c r="AH33" s="365"/>
      <c r="AI33" s="365"/>
      <c r="AJ33" s="365"/>
      <c r="AK33" s="365"/>
      <c r="AL33" s="365"/>
      <c r="AM33" s="365"/>
      <c r="AN33" s="365"/>
      <c r="AO33" s="365"/>
      <c r="AP33" s="365"/>
      <c r="AQ33" s="365"/>
      <c r="AR33" s="366"/>
    </row>
    <row r="34" spans="5:44" ht="20.100000000000001" customHeight="1">
      <c r="E34" s="365"/>
      <c r="F34" s="365"/>
      <c r="G34" s="365"/>
      <c r="H34" s="365"/>
      <c r="I34" s="365"/>
      <c r="J34" s="365"/>
      <c r="K34" s="365"/>
      <c r="N34" s="365"/>
      <c r="O34" s="365"/>
      <c r="P34" s="365"/>
      <c r="Q34" s="365"/>
      <c r="R34" s="365"/>
      <c r="S34" s="365"/>
      <c r="AR34" s="366"/>
    </row>
    <row r="35" spans="5:44" ht="20.100000000000001" customHeight="1">
      <c r="E35" s="365"/>
      <c r="F35" s="365"/>
      <c r="G35" s="365"/>
      <c r="H35" s="365"/>
      <c r="I35" s="365"/>
      <c r="J35" s="365"/>
      <c r="K35" s="365"/>
      <c r="N35" s="365"/>
      <c r="O35" s="365"/>
      <c r="P35" s="365"/>
      <c r="Q35" s="365"/>
      <c r="R35" s="365"/>
      <c r="S35" s="365"/>
      <c r="AR35" s="366"/>
    </row>
    <row r="36" spans="5:44" ht="20.100000000000001" customHeight="1">
      <c r="E36" s="365"/>
      <c r="F36" s="365"/>
      <c r="G36" s="365"/>
      <c r="H36" s="365"/>
      <c r="I36" s="365"/>
      <c r="J36" s="365"/>
      <c r="K36" s="365"/>
      <c r="N36" s="365"/>
      <c r="O36" s="365"/>
      <c r="P36" s="365"/>
      <c r="Q36" s="365"/>
      <c r="R36" s="365"/>
      <c r="S36" s="365"/>
      <c r="AR36" s="366"/>
    </row>
    <row r="37" spans="5:44" ht="20.100000000000001" customHeight="1">
      <c r="E37" s="365"/>
      <c r="F37" s="365"/>
      <c r="G37" s="365"/>
      <c r="H37" s="365"/>
      <c r="I37" s="365"/>
      <c r="J37" s="365"/>
      <c r="K37" s="365"/>
      <c r="N37" s="365"/>
      <c r="O37" s="365"/>
      <c r="P37" s="365"/>
      <c r="Q37" s="365"/>
      <c r="R37" s="365"/>
      <c r="S37" s="365"/>
    </row>
    <row r="38" spans="5:44" ht="20.100000000000001" customHeight="1">
      <c r="E38" s="365"/>
      <c r="F38" s="365"/>
      <c r="G38" s="365"/>
      <c r="H38" s="365"/>
      <c r="I38" s="365"/>
      <c r="J38" s="365"/>
      <c r="K38" s="365"/>
      <c r="N38" s="365"/>
      <c r="O38" s="365"/>
      <c r="P38" s="365"/>
      <c r="Q38" s="365"/>
      <c r="R38" s="365"/>
      <c r="S38" s="365"/>
    </row>
    <row r="39" spans="5:44" ht="20.100000000000001" customHeight="1">
      <c r="E39" s="365"/>
      <c r="F39" s="365"/>
      <c r="G39" s="365"/>
      <c r="H39" s="365"/>
      <c r="I39" s="365"/>
      <c r="J39" s="365"/>
      <c r="K39" s="365"/>
      <c r="N39" s="365"/>
      <c r="O39" s="365"/>
      <c r="P39" s="365"/>
      <c r="Q39" s="365"/>
      <c r="R39" s="365"/>
      <c r="S39" s="365"/>
    </row>
    <row r="40" spans="5:44" ht="20.100000000000001" customHeight="1">
      <c r="E40" s="365"/>
      <c r="F40" s="365"/>
      <c r="G40" s="365"/>
      <c r="H40" s="365"/>
      <c r="I40" s="365"/>
      <c r="J40" s="365"/>
      <c r="K40" s="365"/>
      <c r="N40" s="365"/>
      <c r="O40" s="365"/>
      <c r="P40" s="365"/>
      <c r="Q40" s="365"/>
      <c r="R40" s="365"/>
      <c r="S40" s="365"/>
    </row>
    <row r="41" spans="5:44" ht="20.100000000000001" customHeight="1">
      <c r="E41" s="365"/>
      <c r="F41" s="365"/>
      <c r="G41" s="365"/>
      <c r="H41" s="365"/>
      <c r="I41" s="365"/>
      <c r="J41" s="365"/>
      <c r="K41" s="365"/>
      <c r="N41" s="365"/>
      <c r="O41" s="365"/>
      <c r="P41" s="365"/>
      <c r="Q41" s="365"/>
      <c r="R41" s="365"/>
      <c r="S41" s="365"/>
    </row>
    <row r="42" spans="5:44" ht="20.100000000000001" customHeight="1">
      <c r="E42" s="365"/>
      <c r="F42" s="365"/>
      <c r="G42" s="365"/>
      <c r="H42" s="365"/>
      <c r="I42" s="365"/>
      <c r="J42" s="365"/>
      <c r="K42" s="365"/>
      <c r="N42" s="365"/>
      <c r="O42" s="365"/>
      <c r="P42" s="365"/>
      <c r="Q42" s="365"/>
      <c r="R42" s="365"/>
      <c r="S42" s="365"/>
    </row>
    <row r="43" spans="5:44" ht="20.100000000000001" customHeight="1">
      <c r="E43" s="365"/>
      <c r="F43" s="365"/>
      <c r="G43" s="365"/>
      <c r="H43" s="365"/>
      <c r="I43" s="365"/>
      <c r="J43" s="365"/>
      <c r="K43" s="365"/>
      <c r="N43" s="365"/>
      <c r="O43" s="365"/>
      <c r="P43" s="365"/>
      <c r="Q43" s="365"/>
      <c r="R43" s="365"/>
      <c r="S43" s="365"/>
    </row>
    <row r="44" spans="5:44" ht="20.100000000000001" customHeight="1"/>
    <row r="45" spans="5:44" ht="20.100000000000001" customHeight="1"/>
    <row r="46" spans="5:44" ht="20.100000000000001" customHeight="1"/>
    <row r="47" spans="5:44" ht="20.100000000000001" customHeight="1"/>
    <row r="48" spans="5:4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14">
    <mergeCell ref="A28:G28"/>
    <mergeCell ref="M28:R28"/>
    <mergeCell ref="U28:AA28"/>
    <mergeCell ref="AG28:AQ28"/>
    <mergeCell ref="D2:I2"/>
    <mergeCell ref="M2:T2"/>
    <mergeCell ref="X2:AC2"/>
    <mergeCell ref="AG2:AR2"/>
    <mergeCell ref="A4:E4"/>
    <mergeCell ref="B5:J5"/>
    <mergeCell ref="K5:S5"/>
    <mergeCell ref="V5:AD5"/>
    <mergeCell ref="AE5:AJ5"/>
    <mergeCell ref="AK5:AO5"/>
  </mergeCells>
  <phoneticPr fontId="5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56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2"/>
  <sheetViews>
    <sheetView showGridLines="0" view="pageBreakPreview" topLeftCell="A10" zoomScaleNormal="100" workbookViewId="0">
      <selection activeCell="A6" sqref="A6:A8"/>
    </sheetView>
  </sheetViews>
  <sheetFormatPr defaultRowHeight="15.75"/>
  <cols>
    <col min="1" max="1" width="8.875" style="392" customWidth="1"/>
    <col min="2" max="2" width="9.875" style="392" customWidth="1"/>
    <col min="3" max="4" width="8.75" style="392" customWidth="1"/>
    <col min="5" max="5" width="14.25" style="392" customWidth="1"/>
    <col min="6" max="6" width="15.5" style="392" customWidth="1"/>
    <col min="7" max="7" width="11.375" style="392" customWidth="1"/>
    <col min="8" max="8" width="9" style="392"/>
    <col min="9" max="9" width="9" style="389"/>
    <col min="10" max="10" width="12.5" style="391" customWidth="1"/>
    <col min="11" max="16384" width="9" style="391"/>
  </cols>
  <sheetData>
    <row r="1" spans="1:9" s="369" customFormat="1" ht="33" customHeight="1">
      <c r="A1" s="367"/>
      <c r="B1" s="367"/>
      <c r="C1" s="367"/>
      <c r="D1" s="367"/>
      <c r="E1" s="367"/>
      <c r="F1" s="367"/>
      <c r="G1" s="367"/>
      <c r="H1" s="367"/>
      <c r="I1" s="368"/>
    </row>
    <row r="2" spans="1:9" s="370" customFormat="1" ht="29.25" customHeight="1">
      <c r="A2" s="1100" t="s">
        <v>143</v>
      </c>
      <c r="B2" s="1100"/>
      <c r="C2" s="1100"/>
      <c r="D2" s="1100"/>
      <c r="E2" s="1100"/>
      <c r="F2" s="1100"/>
      <c r="G2" s="1100"/>
      <c r="H2" s="1100"/>
      <c r="I2" s="1100"/>
    </row>
    <row r="3" spans="1:9" s="370" customFormat="1" ht="19.5" customHeight="1">
      <c r="A3" s="1100" t="s">
        <v>144</v>
      </c>
      <c r="B3" s="1100"/>
      <c r="C3" s="1100"/>
      <c r="D3" s="1100"/>
      <c r="E3" s="1100"/>
      <c r="F3" s="1100"/>
      <c r="G3" s="1100"/>
      <c r="H3" s="1100"/>
      <c r="I3" s="1100"/>
    </row>
    <row r="4" spans="1:9" s="372" customFormat="1" ht="12.75" customHeight="1">
      <c r="A4" s="371"/>
      <c r="B4" s="371"/>
      <c r="C4" s="371"/>
      <c r="D4" s="371"/>
      <c r="E4" s="371"/>
      <c r="F4" s="371"/>
      <c r="G4" s="371"/>
      <c r="H4" s="371"/>
      <c r="I4" s="371"/>
    </row>
    <row r="5" spans="1:9" s="373" customFormat="1" ht="15" customHeight="1" thickBot="1">
      <c r="A5" s="373" t="s">
        <v>145</v>
      </c>
      <c r="H5" s="1101" t="s">
        <v>146</v>
      </c>
      <c r="I5" s="1101"/>
    </row>
    <row r="6" spans="1:9" s="373" customFormat="1" ht="31.5" customHeight="1">
      <c r="A6" s="1102" t="s">
        <v>357</v>
      </c>
      <c r="B6" s="374" t="s">
        <v>147</v>
      </c>
      <c r="C6" s="374" t="s">
        <v>148</v>
      </c>
      <c r="D6" s="374" t="s">
        <v>149</v>
      </c>
      <c r="E6" s="374" t="s">
        <v>150</v>
      </c>
      <c r="F6" s="374" t="s">
        <v>151</v>
      </c>
      <c r="G6" s="374" t="s">
        <v>152</v>
      </c>
      <c r="H6" s="374" t="s">
        <v>153</v>
      </c>
      <c r="I6" s="1105" t="s">
        <v>154</v>
      </c>
    </row>
    <row r="7" spans="1:9" s="373" customFormat="1" ht="28.5" customHeight="1">
      <c r="A7" s="1103"/>
      <c r="B7" s="1095" t="s">
        <v>83</v>
      </c>
      <c r="C7" s="1108" t="s">
        <v>155</v>
      </c>
      <c r="D7" s="1095" t="s">
        <v>156</v>
      </c>
      <c r="E7" s="1095" t="s">
        <v>157</v>
      </c>
      <c r="F7" s="1095" t="s">
        <v>158</v>
      </c>
      <c r="G7" s="1095"/>
      <c r="H7" s="1095" t="s">
        <v>159</v>
      </c>
      <c r="I7" s="1106"/>
    </row>
    <row r="8" spans="1:9" s="373" customFormat="1" ht="29.25" customHeight="1">
      <c r="A8" s="1104"/>
      <c r="B8" s="1097"/>
      <c r="C8" s="1097"/>
      <c r="D8" s="1097"/>
      <c r="E8" s="1097"/>
      <c r="F8" s="1097"/>
      <c r="G8" s="1096"/>
      <c r="H8" s="1097"/>
      <c r="I8" s="1107"/>
    </row>
    <row r="9" spans="1:9" s="379" customFormat="1" ht="72.95" customHeight="1">
      <c r="A9" s="375">
        <v>1980</v>
      </c>
      <c r="B9" s="376">
        <f t="shared" ref="B9:B14" si="0">SUM(C9:H9)</f>
        <v>26590</v>
      </c>
      <c r="C9" s="377">
        <v>22124</v>
      </c>
      <c r="D9" s="377">
        <v>1746</v>
      </c>
      <c r="E9" s="377" t="s">
        <v>160</v>
      </c>
      <c r="F9" s="377" t="s">
        <v>160</v>
      </c>
      <c r="G9" s="377">
        <v>2303</v>
      </c>
      <c r="H9" s="377">
        <v>417</v>
      </c>
      <c r="I9" s="378">
        <v>1980</v>
      </c>
    </row>
    <row r="10" spans="1:9" s="379" customFormat="1" ht="72.95" customHeight="1">
      <c r="A10" s="375">
        <v>1985</v>
      </c>
      <c r="B10" s="376">
        <f t="shared" si="0"/>
        <v>27118</v>
      </c>
      <c r="C10" s="377">
        <v>21921</v>
      </c>
      <c r="D10" s="377">
        <v>1785</v>
      </c>
      <c r="E10" s="377" t="s">
        <v>160</v>
      </c>
      <c r="F10" s="377" t="s">
        <v>160</v>
      </c>
      <c r="G10" s="377">
        <v>2708</v>
      </c>
      <c r="H10" s="377">
        <v>704</v>
      </c>
      <c r="I10" s="380">
        <v>1985</v>
      </c>
    </row>
    <row r="11" spans="1:9" s="379" customFormat="1" ht="72.95" customHeight="1">
      <c r="A11" s="375">
        <v>1990</v>
      </c>
      <c r="B11" s="376">
        <f t="shared" si="0"/>
        <v>27123</v>
      </c>
      <c r="C11" s="377">
        <v>21349</v>
      </c>
      <c r="D11" s="377">
        <v>2317</v>
      </c>
      <c r="E11" s="377">
        <v>611</v>
      </c>
      <c r="F11" s="377" t="s">
        <v>160</v>
      </c>
      <c r="G11" s="377">
        <v>2051</v>
      </c>
      <c r="H11" s="377">
        <v>795</v>
      </c>
      <c r="I11" s="380">
        <v>1990</v>
      </c>
    </row>
    <row r="12" spans="1:9" s="379" customFormat="1" ht="72.95" customHeight="1">
      <c r="A12" s="375">
        <v>1995</v>
      </c>
      <c r="B12" s="376">
        <f t="shared" si="0"/>
        <v>28652</v>
      </c>
      <c r="C12" s="377">
        <v>22275</v>
      </c>
      <c r="D12" s="377">
        <v>3102</v>
      </c>
      <c r="E12" s="377">
        <v>1051</v>
      </c>
      <c r="F12" s="377">
        <v>646</v>
      </c>
      <c r="G12" s="377">
        <v>862</v>
      </c>
      <c r="H12" s="377">
        <v>716</v>
      </c>
      <c r="I12" s="380">
        <v>1995</v>
      </c>
    </row>
    <row r="13" spans="1:9" s="379" customFormat="1" ht="72.95" customHeight="1">
      <c r="A13" s="375">
        <v>2000</v>
      </c>
      <c r="B13" s="376">
        <f t="shared" si="0"/>
        <v>30045</v>
      </c>
      <c r="C13" s="381">
        <v>21867</v>
      </c>
      <c r="D13" s="381">
        <v>3415</v>
      </c>
      <c r="E13" s="381">
        <v>1377</v>
      </c>
      <c r="F13" s="381">
        <v>1740</v>
      </c>
      <c r="G13" s="381">
        <v>559</v>
      </c>
      <c r="H13" s="381">
        <v>1087</v>
      </c>
      <c r="I13" s="380">
        <v>2000</v>
      </c>
    </row>
    <row r="14" spans="1:9" s="382" customFormat="1" ht="72.95" customHeight="1">
      <c r="A14" s="375">
        <v>2005</v>
      </c>
      <c r="B14" s="376">
        <f t="shared" si="0"/>
        <v>30361</v>
      </c>
      <c r="C14" s="381">
        <v>21046</v>
      </c>
      <c r="D14" s="381">
        <v>2570</v>
      </c>
      <c r="E14" s="381">
        <v>3116</v>
      </c>
      <c r="F14" s="381">
        <v>1288</v>
      </c>
      <c r="G14" s="381">
        <v>1011</v>
      </c>
      <c r="H14" s="381">
        <v>1330</v>
      </c>
      <c r="I14" s="380">
        <v>2005</v>
      </c>
    </row>
    <row r="15" spans="1:9" s="382" customFormat="1" ht="72.95" customHeight="1">
      <c r="A15" s="375">
        <v>2010</v>
      </c>
      <c r="B15" s="376">
        <v>32298</v>
      </c>
      <c r="C15" s="381">
        <v>22153</v>
      </c>
      <c r="D15" s="381">
        <v>2646</v>
      </c>
      <c r="E15" s="381">
        <v>3587</v>
      </c>
      <c r="F15" s="381">
        <v>938</v>
      </c>
      <c r="G15" s="381">
        <v>1726</v>
      </c>
      <c r="H15" s="381">
        <v>1248</v>
      </c>
      <c r="I15" s="380">
        <v>2010</v>
      </c>
    </row>
    <row r="16" spans="1:9" s="382" customFormat="1" ht="72.95" customHeight="1" thickBot="1">
      <c r="A16" s="383">
        <v>2015</v>
      </c>
      <c r="B16" s="384">
        <f>SUM(C16:H16)</f>
        <v>36910</v>
      </c>
      <c r="C16" s="385">
        <v>26108</v>
      </c>
      <c r="D16" s="385">
        <v>2404</v>
      </c>
      <c r="E16" s="385">
        <v>5216</v>
      </c>
      <c r="F16" s="385">
        <v>837</v>
      </c>
      <c r="G16" s="385">
        <v>814</v>
      </c>
      <c r="H16" s="385">
        <v>1531</v>
      </c>
      <c r="I16" s="386">
        <v>2015</v>
      </c>
    </row>
    <row r="17" spans="1:9" s="373" customFormat="1" ht="24" customHeight="1">
      <c r="A17" s="1098" t="s">
        <v>161</v>
      </c>
      <c r="B17" s="1098"/>
      <c r="C17" s="1098"/>
      <c r="D17" s="1098"/>
      <c r="E17" s="387"/>
      <c r="F17" s="1099" t="s">
        <v>162</v>
      </c>
      <c r="G17" s="1099"/>
      <c r="H17" s="1099"/>
      <c r="I17" s="1099"/>
    </row>
    <row r="18" spans="1:9" ht="0.75" customHeight="1">
      <c r="A18" s="388" t="s">
        <v>163</v>
      </c>
      <c r="B18" s="389"/>
      <c r="C18" s="389"/>
      <c r="D18" s="389"/>
      <c r="E18" s="389"/>
      <c r="F18" s="389"/>
      <c r="G18" s="389"/>
      <c r="H18" s="389"/>
      <c r="I18" s="390"/>
    </row>
    <row r="19" spans="1:9" ht="24" customHeight="1">
      <c r="A19" s="367"/>
      <c r="B19" s="389"/>
      <c r="C19" s="389"/>
      <c r="D19" s="389"/>
      <c r="E19" s="389"/>
      <c r="F19" s="389"/>
      <c r="G19" s="389"/>
      <c r="H19" s="389"/>
      <c r="I19" s="390"/>
    </row>
    <row r="20" spans="1:9" ht="24" customHeight="1">
      <c r="B20" s="389"/>
      <c r="C20" s="389"/>
      <c r="D20" s="389"/>
      <c r="E20" s="389"/>
      <c r="F20" s="389"/>
      <c r="G20" s="389"/>
      <c r="H20" s="389"/>
      <c r="I20" s="390"/>
    </row>
    <row r="21" spans="1:9" ht="24" customHeight="1">
      <c r="B21" s="389"/>
      <c r="C21" s="389"/>
      <c r="D21" s="389"/>
      <c r="E21" s="389"/>
      <c r="F21" s="389"/>
      <c r="G21" s="389"/>
      <c r="H21" s="389"/>
      <c r="I21" s="390"/>
    </row>
    <row r="22" spans="1:9" ht="24" customHeight="1">
      <c r="B22" s="389"/>
      <c r="C22" s="389"/>
      <c r="D22" s="389"/>
      <c r="E22" s="389"/>
      <c r="F22" s="389"/>
      <c r="G22" s="389"/>
      <c r="H22" s="389"/>
      <c r="I22" s="390"/>
    </row>
    <row r="23" spans="1:9" ht="24" customHeight="1">
      <c r="B23" s="389"/>
      <c r="C23" s="389"/>
      <c r="D23" s="389"/>
      <c r="E23" s="389"/>
      <c r="F23" s="389"/>
      <c r="G23" s="389"/>
      <c r="H23" s="389"/>
    </row>
    <row r="24" spans="1:9">
      <c r="A24" s="393"/>
      <c r="B24" s="389"/>
      <c r="C24" s="389"/>
      <c r="D24" s="389"/>
      <c r="E24" s="389"/>
      <c r="F24" s="389"/>
      <c r="G24" s="389"/>
      <c r="H24" s="389"/>
    </row>
    <row r="25" spans="1:9">
      <c r="B25" s="389"/>
      <c r="C25" s="389"/>
      <c r="D25" s="389"/>
      <c r="E25" s="389"/>
      <c r="F25" s="389"/>
      <c r="G25" s="389"/>
      <c r="H25" s="389"/>
    </row>
    <row r="26" spans="1:9">
      <c r="B26" s="389"/>
      <c r="C26" s="389"/>
      <c r="D26" s="389"/>
      <c r="E26" s="389"/>
      <c r="F26" s="389"/>
      <c r="G26" s="389"/>
      <c r="H26" s="389"/>
    </row>
    <row r="27" spans="1:9">
      <c r="B27" s="389"/>
      <c r="C27" s="389"/>
      <c r="D27" s="389"/>
      <c r="E27" s="389"/>
      <c r="F27" s="389"/>
      <c r="G27" s="389"/>
      <c r="H27" s="389"/>
    </row>
    <row r="28" spans="1:9">
      <c r="B28" s="389"/>
      <c r="C28" s="389"/>
      <c r="D28" s="389"/>
      <c r="E28" s="389"/>
      <c r="F28" s="389"/>
      <c r="G28" s="389"/>
      <c r="H28" s="389"/>
    </row>
    <row r="29" spans="1:9">
      <c r="B29" s="389"/>
      <c r="C29" s="389"/>
      <c r="D29" s="389"/>
      <c r="E29" s="389"/>
      <c r="F29" s="389"/>
      <c r="G29" s="389"/>
      <c r="H29" s="389"/>
    </row>
    <row r="30" spans="1:9">
      <c r="B30" s="389"/>
      <c r="C30" s="389"/>
      <c r="D30" s="389"/>
      <c r="E30" s="389"/>
      <c r="F30" s="389"/>
      <c r="G30" s="389"/>
      <c r="H30" s="389"/>
    </row>
    <row r="31" spans="1:9">
      <c r="B31" s="389"/>
      <c r="C31" s="389"/>
      <c r="D31" s="389"/>
      <c r="E31" s="389"/>
      <c r="F31" s="389"/>
      <c r="G31" s="389"/>
      <c r="H31" s="389"/>
    </row>
    <row r="32" spans="1:9">
      <c r="B32" s="389"/>
      <c r="C32" s="389"/>
      <c r="D32" s="389"/>
      <c r="E32" s="389"/>
      <c r="F32" s="389"/>
      <c r="G32" s="389"/>
      <c r="H32" s="389"/>
    </row>
    <row r="33" spans="2:8">
      <c r="B33" s="389"/>
      <c r="C33" s="389"/>
      <c r="D33" s="389"/>
      <c r="E33" s="389"/>
      <c r="F33" s="389"/>
      <c r="G33" s="389"/>
      <c r="H33" s="389"/>
    </row>
    <row r="34" spans="2:8">
      <c r="B34" s="389"/>
      <c r="C34" s="389"/>
      <c r="D34" s="389"/>
      <c r="E34" s="389"/>
      <c r="F34" s="389"/>
      <c r="G34" s="389"/>
      <c r="H34" s="389"/>
    </row>
    <row r="35" spans="2:8">
      <c r="B35" s="389"/>
      <c r="C35" s="389"/>
      <c r="D35" s="389"/>
      <c r="E35" s="389"/>
      <c r="F35" s="389"/>
      <c r="G35" s="389"/>
      <c r="H35" s="389"/>
    </row>
    <row r="36" spans="2:8">
      <c r="B36" s="389"/>
      <c r="C36" s="389"/>
      <c r="D36" s="389"/>
      <c r="E36" s="389"/>
      <c r="F36" s="389"/>
      <c r="G36" s="389"/>
      <c r="H36" s="389"/>
    </row>
    <row r="37" spans="2:8">
      <c r="B37" s="389"/>
      <c r="C37" s="389"/>
      <c r="D37" s="389"/>
      <c r="E37" s="389"/>
      <c r="F37" s="389"/>
      <c r="G37" s="389"/>
      <c r="H37" s="389"/>
    </row>
    <row r="38" spans="2:8">
      <c r="B38" s="389"/>
      <c r="C38" s="389"/>
      <c r="D38" s="389"/>
      <c r="E38" s="389"/>
      <c r="F38" s="389"/>
      <c r="G38" s="389"/>
      <c r="H38" s="389"/>
    </row>
    <row r="39" spans="2:8">
      <c r="B39" s="389"/>
      <c r="C39" s="389"/>
      <c r="D39" s="389"/>
      <c r="E39" s="389"/>
      <c r="F39" s="389"/>
      <c r="G39" s="389"/>
      <c r="H39" s="389"/>
    </row>
    <row r="40" spans="2:8">
      <c r="B40" s="389"/>
      <c r="C40" s="389"/>
      <c r="D40" s="389"/>
      <c r="E40" s="389"/>
      <c r="F40" s="389"/>
      <c r="G40" s="389"/>
      <c r="H40" s="389"/>
    </row>
    <row r="41" spans="2:8">
      <c r="B41" s="389"/>
      <c r="C41" s="389"/>
      <c r="D41" s="389"/>
      <c r="E41" s="389"/>
      <c r="F41" s="389"/>
      <c r="G41" s="389"/>
      <c r="H41" s="389"/>
    </row>
    <row r="42" spans="2:8">
      <c r="B42" s="389"/>
      <c r="C42" s="389"/>
      <c r="D42" s="389"/>
      <c r="E42" s="389"/>
      <c r="F42" s="389"/>
      <c r="G42" s="389"/>
      <c r="H42" s="389"/>
    </row>
  </sheetData>
  <mergeCells count="14">
    <mergeCell ref="G7:G8"/>
    <mergeCell ref="H7:H8"/>
    <mergeCell ref="A17:D17"/>
    <mergeCell ref="F17:I17"/>
    <mergeCell ref="A2:I2"/>
    <mergeCell ref="A3:I3"/>
    <mergeCell ref="H5:I5"/>
    <mergeCell ref="A6:A8"/>
    <mergeCell ref="I6:I8"/>
    <mergeCell ref="B7:B8"/>
    <mergeCell ref="C7:C8"/>
    <mergeCell ref="D7:D8"/>
    <mergeCell ref="E7:E8"/>
    <mergeCell ref="F7:F8"/>
  </mergeCells>
  <phoneticPr fontId="5" type="noConversion"/>
  <pageMargins left="0.35433070866141736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1"/>
  <sheetViews>
    <sheetView showGridLines="0" view="pageBreakPreview" topLeftCell="A4" zoomScale="85" zoomScaleNormal="100" zoomScaleSheetLayoutView="85" workbookViewId="0">
      <selection activeCell="F7" sqref="F7"/>
    </sheetView>
  </sheetViews>
  <sheetFormatPr defaultRowHeight="14.25"/>
  <cols>
    <col min="1" max="1" width="10.625" style="257" customWidth="1"/>
    <col min="2" max="7" width="9.625" style="257" customWidth="1"/>
    <col min="8" max="9" width="10.625" style="257" customWidth="1"/>
    <col min="10" max="16384" width="9" style="257"/>
  </cols>
  <sheetData>
    <row r="1" spans="1:9" ht="38.25" customHeight="1"/>
    <row r="2" spans="1:9" ht="46.5" customHeight="1">
      <c r="B2" s="1110" t="s">
        <v>164</v>
      </c>
      <c r="C2" s="1080"/>
      <c r="D2" s="1080"/>
      <c r="E2" s="1080"/>
      <c r="F2" s="1080"/>
      <c r="G2" s="1080"/>
      <c r="H2" s="1080"/>
    </row>
    <row r="4" spans="1:9" s="263" customFormat="1" ht="15" thickBot="1">
      <c r="A4" s="263" t="s">
        <v>165</v>
      </c>
      <c r="H4" s="1111" t="s">
        <v>166</v>
      </c>
      <c r="I4" s="1111"/>
    </row>
    <row r="5" spans="1:9" ht="48.75" customHeight="1">
      <c r="A5" s="1035" t="s">
        <v>896</v>
      </c>
      <c r="B5" s="1113" t="s">
        <v>167</v>
      </c>
      <c r="C5" s="1114"/>
      <c r="D5" s="1114"/>
      <c r="E5" s="1114"/>
      <c r="F5" s="1114"/>
      <c r="G5" s="1114"/>
      <c r="H5" s="1115"/>
      <c r="I5" s="1034" t="s">
        <v>168</v>
      </c>
    </row>
    <row r="6" spans="1:9" ht="46.5" customHeight="1">
      <c r="A6" s="1112"/>
      <c r="B6" s="394" t="s">
        <v>169</v>
      </c>
      <c r="C6" s="395">
        <v>1</v>
      </c>
      <c r="D6" s="395">
        <v>2</v>
      </c>
      <c r="E6" s="395">
        <v>3</v>
      </c>
      <c r="F6" s="395">
        <v>4</v>
      </c>
      <c r="G6" s="395">
        <v>5</v>
      </c>
      <c r="H6" s="394" t="s">
        <v>170</v>
      </c>
      <c r="I6" s="1116"/>
    </row>
    <row r="7" spans="1:9" s="285" customFormat="1" ht="95.25" customHeight="1">
      <c r="A7" s="396">
        <v>2000</v>
      </c>
      <c r="B7" s="397">
        <f>SUM(C7:H7)</f>
        <v>30045</v>
      </c>
      <c r="C7" s="398">
        <v>2664</v>
      </c>
      <c r="D7" s="398">
        <v>4030</v>
      </c>
      <c r="E7" s="398">
        <v>7850</v>
      </c>
      <c r="F7" s="398">
        <v>9309</v>
      </c>
      <c r="G7" s="398">
        <v>5170</v>
      </c>
      <c r="H7" s="399">
        <v>1022</v>
      </c>
      <c r="I7" s="396">
        <v>2000</v>
      </c>
    </row>
    <row r="8" spans="1:9" s="287" customFormat="1" ht="95.25" customHeight="1">
      <c r="A8" s="396">
        <v>2005</v>
      </c>
      <c r="B8" s="400">
        <v>30361</v>
      </c>
      <c r="C8" s="398">
        <v>1501</v>
      </c>
      <c r="D8" s="398">
        <v>2208</v>
      </c>
      <c r="E8" s="398">
        <v>5906</v>
      </c>
      <c r="F8" s="398">
        <v>10710</v>
      </c>
      <c r="G8" s="398">
        <v>8054</v>
      </c>
      <c r="H8" s="399">
        <v>1928</v>
      </c>
      <c r="I8" s="396">
        <v>2005</v>
      </c>
    </row>
    <row r="9" spans="1:9" s="287" customFormat="1" ht="95.25" customHeight="1">
      <c r="A9" s="396">
        <v>2010</v>
      </c>
      <c r="B9" s="400">
        <v>32298</v>
      </c>
      <c r="C9" s="398">
        <v>2822</v>
      </c>
      <c r="D9" s="398">
        <v>1811</v>
      </c>
      <c r="E9" s="398">
        <v>5618</v>
      </c>
      <c r="F9" s="398">
        <v>12547</v>
      </c>
      <c r="G9" s="398">
        <v>7553</v>
      </c>
      <c r="H9" s="399">
        <v>1947</v>
      </c>
      <c r="I9" s="396">
        <v>2010</v>
      </c>
    </row>
    <row r="10" spans="1:9" s="287" customFormat="1" ht="95.25" customHeight="1" thickBot="1">
      <c r="A10" s="401">
        <v>2015</v>
      </c>
      <c r="B10" s="402">
        <f>SUM(C10:H10)</f>
        <v>36910</v>
      </c>
      <c r="C10" s="403">
        <v>2683</v>
      </c>
      <c r="D10" s="403">
        <v>1977</v>
      </c>
      <c r="E10" s="403">
        <v>6149</v>
      </c>
      <c r="F10" s="403">
        <v>13478</v>
      </c>
      <c r="G10" s="403">
        <v>9805</v>
      </c>
      <c r="H10" s="404">
        <v>2818</v>
      </c>
      <c r="I10" s="405">
        <v>2015</v>
      </c>
    </row>
    <row r="11" spans="1:9" ht="33" customHeight="1">
      <c r="A11" s="1098" t="s">
        <v>171</v>
      </c>
      <c r="B11" s="1098"/>
      <c r="C11" s="1098"/>
      <c r="D11" s="1098"/>
      <c r="F11" s="1109" t="s">
        <v>172</v>
      </c>
      <c r="G11" s="1109"/>
      <c r="H11" s="1109"/>
      <c r="I11" s="1109"/>
    </row>
  </sheetData>
  <mergeCells count="7">
    <mergeCell ref="A11:D11"/>
    <mergeCell ref="F11:I11"/>
    <mergeCell ref="B2:H2"/>
    <mergeCell ref="H4:I4"/>
    <mergeCell ref="A5:A6"/>
    <mergeCell ref="B5:H5"/>
    <mergeCell ref="I5:I6"/>
  </mergeCells>
  <phoneticPr fontId="5" type="noConversion"/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4"/>
  <sheetViews>
    <sheetView showGridLines="0" view="pageBreakPreview" zoomScaleNormal="85" workbookViewId="0">
      <selection activeCell="M19" sqref="M19"/>
    </sheetView>
  </sheetViews>
  <sheetFormatPr defaultRowHeight="15.75"/>
  <cols>
    <col min="1" max="1" width="15.375" style="8" customWidth="1"/>
    <col min="2" max="4" width="15.375" style="9" customWidth="1"/>
    <col min="5" max="9" width="14.625" style="9" customWidth="1"/>
    <col min="10" max="10" width="14.625" style="8" customWidth="1"/>
    <col min="11" max="15" width="9" style="60"/>
    <col min="16" max="16" width="6" style="60" customWidth="1"/>
    <col min="17" max="16384" width="9" style="60"/>
  </cols>
  <sheetData>
    <row r="1" spans="1:10" s="8" customFormat="1" ht="35.1" customHeight="1">
      <c r="B1" s="9"/>
      <c r="C1" s="9"/>
      <c r="D1" s="9"/>
      <c r="E1" s="9"/>
      <c r="F1" s="9"/>
      <c r="G1" s="9"/>
      <c r="H1" s="9"/>
      <c r="I1" s="9"/>
    </row>
    <row r="2" spans="1:10" s="7" customFormat="1" ht="20.25">
      <c r="A2" s="1117" t="s">
        <v>173</v>
      </c>
      <c r="B2" s="1117"/>
      <c r="C2" s="1117"/>
      <c r="D2" s="1117"/>
      <c r="E2" s="1118" t="s">
        <v>174</v>
      </c>
      <c r="F2" s="1118"/>
      <c r="G2" s="1118"/>
      <c r="H2" s="1118"/>
      <c r="I2" s="1118"/>
      <c r="J2" s="1118"/>
    </row>
    <row r="3" spans="1:10" s="7" customFormat="1" ht="20.25">
      <c r="B3" s="218"/>
      <c r="C3" s="218"/>
      <c r="D3" s="218"/>
      <c r="E3" s="218"/>
      <c r="F3" s="218"/>
      <c r="G3" s="218"/>
      <c r="H3" s="218"/>
      <c r="I3" s="218"/>
      <c r="J3" s="218"/>
    </row>
    <row r="4" spans="1:10" s="11" customFormat="1" ht="14.25" thickBot="1">
      <c r="A4" s="11" t="s">
        <v>175</v>
      </c>
      <c r="I4" s="12"/>
      <c r="J4" s="12" t="s">
        <v>176</v>
      </c>
    </row>
    <row r="5" spans="1:10" s="11" customFormat="1" ht="24.75" customHeight="1">
      <c r="A5" s="1119" t="s">
        <v>897</v>
      </c>
      <c r="B5" s="1034" t="s">
        <v>177</v>
      </c>
      <c r="C5" s="1114"/>
      <c r="D5" s="1115"/>
      <c r="E5" s="1029" t="s">
        <v>178</v>
      </c>
      <c r="F5" s="1029"/>
      <c r="G5" s="1029"/>
      <c r="H5" s="406" t="s">
        <v>179</v>
      </c>
      <c r="I5" s="407" t="s">
        <v>180</v>
      </c>
      <c r="J5" s="1122" t="s">
        <v>181</v>
      </c>
    </row>
    <row r="6" spans="1:10" s="11" customFormat="1" ht="20.25" customHeight="1">
      <c r="A6" s="1120"/>
      <c r="B6" s="408"/>
      <c r="C6" s="409" t="s">
        <v>43</v>
      </c>
      <c r="D6" s="26" t="s">
        <v>44</v>
      </c>
      <c r="E6" s="408"/>
      <c r="F6" s="409" t="s">
        <v>43</v>
      </c>
      <c r="G6" s="18" t="s">
        <v>44</v>
      </c>
      <c r="H6" s="1125" t="s">
        <v>182</v>
      </c>
      <c r="I6" s="1125" t="s">
        <v>183</v>
      </c>
      <c r="J6" s="1123"/>
    </row>
    <row r="7" spans="1:10" s="11" customFormat="1" ht="22.5" customHeight="1">
      <c r="A7" s="1121"/>
      <c r="B7" s="410"/>
      <c r="C7" s="30" t="s">
        <v>46</v>
      </c>
      <c r="D7" s="30" t="s">
        <v>47</v>
      </c>
      <c r="E7" s="410"/>
      <c r="F7" s="30" t="s">
        <v>46</v>
      </c>
      <c r="G7" s="29" t="s">
        <v>47</v>
      </c>
      <c r="H7" s="1126"/>
      <c r="I7" s="1126"/>
      <c r="J7" s="1124"/>
    </row>
    <row r="8" spans="1:10" s="414" customFormat="1" ht="30" customHeight="1">
      <c r="A8" s="411">
        <v>2012</v>
      </c>
      <c r="B8" s="412">
        <v>629</v>
      </c>
      <c r="C8" s="412">
        <v>319</v>
      </c>
      <c r="D8" s="412">
        <v>310</v>
      </c>
      <c r="E8" s="412">
        <v>859</v>
      </c>
      <c r="F8" s="412">
        <v>470</v>
      </c>
      <c r="G8" s="412">
        <v>389</v>
      </c>
      <c r="H8" s="412">
        <v>409</v>
      </c>
      <c r="I8" s="415">
        <v>219</v>
      </c>
      <c r="J8" s="413">
        <v>2012</v>
      </c>
    </row>
    <row r="9" spans="1:10" s="414" customFormat="1" ht="30" customHeight="1">
      <c r="A9" s="411">
        <v>2013</v>
      </c>
      <c r="B9" s="412">
        <v>580</v>
      </c>
      <c r="C9" s="412">
        <v>307</v>
      </c>
      <c r="D9" s="412">
        <v>273</v>
      </c>
      <c r="E9" s="412">
        <v>796</v>
      </c>
      <c r="F9" s="412">
        <v>453</v>
      </c>
      <c r="G9" s="412">
        <v>343</v>
      </c>
      <c r="H9" s="412">
        <v>402</v>
      </c>
      <c r="I9" s="415">
        <v>195</v>
      </c>
      <c r="J9" s="413">
        <v>2013</v>
      </c>
    </row>
    <row r="10" spans="1:10" s="414" customFormat="1" ht="30" customHeight="1">
      <c r="A10" s="411">
        <v>2014</v>
      </c>
      <c r="B10" s="416">
        <v>549</v>
      </c>
      <c r="C10" s="412">
        <v>278</v>
      </c>
      <c r="D10" s="412">
        <v>271</v>
      </c>
      <c r="E10" s="412">
        <v>816</v>
      </c>
      <c r="F10" s="412">
        <v>437</v>
      </c>
      <c r="G10" s="412">
        <v>379</v>
      </c>
      <c r="H10" s="412">
        <v>409</v>
      </c>
      <c r="I10" s="415">
        <v>194</v>
      </c>
      <c r="J10" s="413">
        <v>2014</v>
      </c>
    </row>
    <row r="11" spans="1:10" s="421" customFormat="1" ht="30" customHeight="1">
      <c r="A11" s="417">
        <v>2015</v>
      </c>
      <c r="B11" s="418">
        <v>613</v>
      </c>
      <c r="C11" s="418">
        <v>306</v>
      </c>
      <c r="D11" s="418">
        <v>307</v>
      </c>
      <c r="E11" s="418">
        <v>915</v>
      </c>
      <c r="F11" s="418">
        <v>490</v>
      </c>
      <c r="G11" s="418">
        <v>425</v>
      </c>
      <c r="H11" s="418">
        <v>454</v>
      </c>
      <c r="I11" s="419">
        <v>185</v>
      </c>
      <c r="J11" s="420">
        <v>2015</v>
      </c>
    </row>
    <row r="12" spans="1:10" s="421" customFormat="1" ht="30" customHeight="1">
      <c r="A12" s="417">
        <v>2016</v>
      </c>
      <c r="B12" s="418">
        <v>691</v>
      </c>
      <c r="C12" s="418">
        <v>353</v>
      </c>
      <c r="D12" s="418">
        <v>338</v>
      </c>
      <c r="E12" s="418">
        <v>897</v>
      </c>
      <c r="F12" s="418">
        <v>496</v>
      </c>
      <c r="G12" s="418">
        <v>401</v>
      </c>
      <c r="H12" s="418">
        <v>522</v>
      </c>
      <c r="I12" s="419">
        <v>213</v>
      </c>
      <c r="J12" s="420">
        <v>2016</v>
      </c>
    </row>
    <row r="13" spans="1:10" s="421" customFormat="1" ht="30" customHeight="1">
      <c r="A13" s="422">
        <v>2017</v>
      </c>
      <c r="B13" s="423">
        <f t="shared" ref="B13:I13" si="0">SUM(B14:B25)</f>
        <v>698</v>
      </c>
      <c r="C13" s="423">
        <f t="shared" si="0"/>
        <v>352</v>
      </c>
      <c r="D13" s="423">
        <f t="shared" si="0"/>
        <v>346</v>
      </c>
      <c r="E13" s="423">
        <f>SUM(F13:G13)</f>
        <v>922</v>
      </c>
      <c r="F13" s="423">
        <f t="shared" si="0"/>
        <v>527</v>
      </c>
      <c r="G13" s="423">
        <f t="shared" si="0"/>
        <v>395</v>
      </c>
      <c r="H13" s="423">
        <f t="shared" si="0"/>
        <v>494</v>
      </c>
      <c r="I13" s="424">
        <f t="shared" si="0"/>
        <v>230</v>
      </c>
      <c r="J13" s="425">
        <v>2017</v>
      </c>
    </row>
    <row r="14" spans="1:10" s="431" customFormat="1" ht="30" customHeight="1">
      <c r="A14" s="417" t="s">
        <v>184</v>
      </c>
      <c r="B14" s="418">
        <v>58</v>
      </c>
      <c r="C14" s="426">
        <v>24</v>
      </c>
      <c r="D14" s="426">
        <v>34</v>
      </c>
      <c r="E14" s="418">
        <v>90</v>
      </c>
      <c r="F14" s="427">
        <v>51</v>
      </c>
      <c r="G14" s="427">
        <v>39</v>
      </c>
      <c r="H14" s="428">
        <v>46</v>
      </c>
      <c r="I14" s="429">
        <v>17</v>
      </c>
      <c r="J14" s="430" t="s">
        <v>185</v>
      </c>
    </row>
    <row r="15" spans="1:10" s="431" customFormat="1" ht="30" customHeight="1">
      <c r="A15" s="417" t="s">
        <v>186</v>
      </c>
      <c r="B15" s="418">
        <v>49</v>
      </c>
      <c r="C15" s="432">
        <v>27</v>
      </c>
      <c r="D15" s="432">
        <v>22</v>
      </c>
      <c r="E15" s="418">
        <v>68</v>
      </c>
      <c r="F15" s="427">
        <v>38</v>
      </c>
      <c r="G15" s="427">
        <v>30</v>
      </c>
      <c r="H15" s="433">
        <v>32</v>
      </c>
      <c r="I15" s="434">
        <v>14</v>
      </c>
      <c r="J15" s="430" t="s">
        <v>187</v>
      </c>
    </row>
    <row r="16" spans="1:10" s="431" customFormat="1" ht="30" customHeight="1">
      <c r="A16" s="417" t="s">
        <v>188</v>
      </c>
      <c r="B16" s="418">
        <v>65</v>
      </c>
      <c r="C16" s="432">
        <v>38</v>
      </c>
      <c r="D16" s="432">
        <v>27</v>
      </c>
      <c r="E16" s="418">
        <v>63</v>
      </c>
      <c r="F16" s="427">
        <v>39</v>
      </c>
      <c r="G16" s="427">
        <v>24</v>
      </c>
      <c r="H16" s="433">
        <v>46</v>
      </c>
      <c r="I16" s="434">
        <v>14</v>
      </c>
      <c r="J16" s="430" t="s">
        <v>189</v>
      </c>
    </row>
    <row r="17" spans="1:10" s="431" customFormat="1" ht="30" customHeight="1">
      <c r="A17" s="417" t="s">
        <v>190</v>
      </c>
      <c r="B17" s="418">
        <v>59</v>
      </c>
      <c r="C17" s="432">
        <v>26</v>
      </c>
      <c r="D17" s="432">
        <v>33</v>
      </c>
      <c r="E17" s="418">
        <v>83</v>
      </c>
      <c r="F17" s="427">
        <v>49</v>
      </c>
      <c r="G17" s="427">
        <v>34</v>
      </c>
      <c r="H17" s="433">
        <v>42</v>
      </c>
      <c r="I17" s="434">
        <v>20</v>
      </c>
      <c r="J17" s="430" t="s">
        <v>191</v>
      </c>
    </row>
    <row r="18" spans="1:10" s="431" customFormat="1" ht="30" customHeight="1">
      <c r="A18" s="417" t="s">
        <v>192</v>
      </c>
      <c r="B18" s="418">
        <v>66</v>
      </c>
      <c r="C18" s="432">
        <v>31</v>
      </c>
      <c r="D18" s="432">
        <v>35</v>
      </c>
      <c r="E18" s="418">
        <v>82</v>
      </c>
      <c r="F18" s="427">
        <v>48</v>
      </c>
      <c r="G18" s="427">
        <v>34</v>
      </c>
      <c r="H18" s="433">
        <v>47</v>
      </c>
      <c r="I18" s="434">
        <v>20</v>
      </c>
      <c r="J18" s="430" t="s">
        <v>193</v>
      </c>
    </row>
    <row r="19" spans="1:10" s="431" customFormat="1" ht="30" customHeight="1">
      <c r="A19" s="417" t="s">
        <v>194</v>
      </c>
      <c r="B19" s="418">
        <v>53</v>
      </c>
      <c r="C19" s="432">
        <v>23</v>
      </c>
      <c r="D19" s="432">
        <v>30</v>
      </c>
      <c r="E19" s="418">
        <v>71</v>
      </c>
      <c r="F19" s="427">
        <v>31</v>
      </c>
      <c r="G19" s="427">
        <v>40</v>
      </c>
      <c r="H19" s="433">
        <v>44</v>
      </c>
      <c r="I19" s="434">
        <v>14</v>
      </c>
      <c r="J19" s="430" t="s">
        <v>195</v>
      </c>
    </row>
    <row r="20" spans="1:10" s="431" customFormat="1" ht="30" customHeight="1">
      <c r="A20" s="417" t="s">
        <v>196</v>
      </c>
      <c r="B20" s="418">
        <v>65</v>
      </c>
      <c r="C20" s="432">
        <v>33</v>
      </c>
      <c r="D20" s="432">
        <v>32</v>
      </c>
      <c r="E20" s="418">
        <v>70</v>
      </c>
      <c r="F20" s="427">
        <v>38</v>
      </c>
      <c r="G20" s="427">
        <v>32</v>
      </c>
      <c r="H20" s="433">
        <v>33</v>
      </c>
      <c r="I20" s="434">
        <v>17</v>
      </c>
      <c r="J20" s="430" t="s">
        <v>197</v>
      </c>
    </row>
    <row r="21" spans="1:10" s="431" customFormat="1" ht="30" customHeight="1">
      <c r="A21" s="417" t="s">
        <v>198</v>
      </c>
      <c r="B21" s="418">
        <v>58</v>
      </c>
      <c r="C21" s="432">
        <v>29</v>
      </c>
      <c r="D21" s="432">
        <v>29</v>
      </c>
      <c r="E21" s="418">
        <v>82</v>
      </c>
      <c r="F21" s="427">
        <v>50</v>
      </c>
      <c r="G21" s="427">
        <v>32</v>
      </c>
      <c r="H21" s="433">
        <v>39</v>
      </c>
      <c r="I21" s="434">
        <v>22</v>
      </c>
      <c r="J21" s="430" t="s">
        <v>199</v>
      </c>
    </row>
    <row r="22" spans="1:10" s="431" customFormat="1" ht="30" customHeight="1">
      <c r="A22" s="417" t="s">
        <v>200</v>
      </c>
      <c r="B22" s="418">
        <v>58</v>
      </c>
      <c r="C22" s="432">
        <v>29</v>
      </c>
      <c r="D22" s="432">
        <v>29</v>
      </c>
      <c r="E22" s="418">
        <v>69</v>
      </c>
      <c r="F22" s="427">
        <v>37</v>
      </c>
      <c r="G22" s="427">
        <v>32</v>
      </c>
      <c r="H22" s="433">
        <v>26</v>
      </c>
      <c r="I22" s="434">
        <v>18</v>
      </c>
      <c r="J22" s="430" t="s">
        <v>201</v>
      </c>
    </row>
    <row r="23" spans="1:10" s="431" customFormat="1" ht="30" customHeight="1">
      <c r="A23" s="417" t="s">
        <v>202</v>
      </c>
      <c r="B23" s="418">
        <v>64</v>
      </c>
      <c r="C23" s="432">
        <v>38</v>
      </c>
      <c r="D23" s="432">
        <v>26</v>
      </c>
      <c r="E23" s="418">
        <v>93</v>
      </c>
      <c r="F23" s="427">
        <v>56</v>
      </c>
      <c r="G23" s="427">
        <v>37</v>
      </c>
      <c r="H23" s="433">
        <v>28</v>
      </c>
      <c r="I23" s="434">
        <v>20</v>
      </c>
      <c r="J23" s="430" t="s">
        <v>203</v>
      </c>
    </row>
    <row r="24" spans="1:10" s="431" customFormat="1" ht="30" customHeight="1">
      <c r="A24" s="417" t="s">
        <v>204</v>
      </c>
      <c r="B24" s="418">
        <v>48</v>
      </c>
      <c r="C24" s="432">
        <v>30</v>
      </c>
      <c r="D24" s="432">
        <v>18</v>
      </c>
      <c r="E24" s="418">
        <v>75</v>
      </c>
      <c r="F24" s="427">
        <v>43</v>
      </c>
      <c r="G24" s="427">
        <v>32</v>
      </c>
      <c r="H24" s="433">
        <v>54</v>
      </c>
      <c r="I24" s="434">
        <v>27</v>
      </c>
      <c r="J24" s="430" t="s">
        <v>205</v>
      </c>
    </row>
    <row r="25" spans="1:10" s="431" customFormat="1" ht="26.25" customHeight="1" thickBot="1">
      <c r="A25" s="435" t="s">
        <v>206</v>
      </c>
      <c r="B25" s="418">
        <v>55</v>
      </c>
      <c r="C25" s="436">
        <v>24</v>
      </c>
      <c r="D25" s="436">
        <v>31</v>
      </c>
      <c r="E25" s="418">
        <v>76</v>
      </c>
      <c r="F25" s="427">
        <v>47</v>
      </c>
      <c r="G25" s="427">
        <v>29</v>
      </c>
      <c r="H25" s="437">
        <v>57</v>
      </c>
      <c r="I25" s="438">
        <v>27</v>
      </c>
      <c r="J25" s="439" t="s">
        <v>207</v>
      </c>
    </row>
    <row r="26" spans="1:10" s="11" customFormat="1" ht="34.5" customHeight="1">
      <c r="A26" s="1084" t="s">
        <v>208</v>
      </c>
      <c r="B26" s="1085"/>
      <c r="C26" s="1085"/>
      <c r="D26" s="1085"/>
      <c r="E26" s="1085" t="s">
        <v>209</v>
      </c>
      <c r="F26" s="1085"/>
      <c r="G26" s="1085"/>
      <c r="H26" s="1085"/>
      <c r="I26" s="1085"/>
      <c r="J26" s="1085"/>
    </row>
    <row r="27" spans="1:10" s="8" customFormat="1" ht="21.75" customHeight="1">
      <c r="G27" s="440"/>
    </row>
    <row r="28" spans="1:10" s="441" customFormat="1" ht="21.75" customHeight="1">
      <c r="G28" s="442"/>
      <c r="J28" s="8"/>
    </row>
    <row r="29" spans="1:10" s="441" customFormat="1" ht="21.75" customHeight="1">
      <c r="G29" s="442"/>
      <c r="J29" s="8"/>
    </row>
    <row r="30" spans="1:10" s="441" customFormat="1" ht="21.75" customHeight="1">
      <c r="B30" s="443"/>
      <c r="C30" s="443"/>
      <c r="D30" s="443"/>
      <c r="E30" s="443"/>
      <c r="F30" s="443"/>
      <c r="G30" s="442"/>
      <c r="H30" s="443"/>
      <c r="I30" s="443"/>
      <c r="J30" s="8"/>
    </row>
    <row r="31" spans="1:10" s="441" customFormat="1" ht="21.75" customHeight="1">
      <c r="B31" s="443"/>
      <c r="C31" s="443"/>
      <c r="D31" s="443"/>
      <c r="E31" s="443"/>
      <c r="F31" s="443"/>
      <c r="G31" s="442"/>
      <c r="H31" s="443"/>
      <c r="I31" s="443"/>
      <c r="J31" s="8"/>
    </row>
    <row r="32" spans="1:10" s="441" customFormat="1" ht="21.75" customHeight="1">
      <c r="B32" s="443"/>
      <c r="C32" s="443"/>
      <c r="D32" s="443"/>
      <c r="E32" s="443"/>
      <c r="F32" s="443"/>
      <c r="G32" s="442"/>
      <c r="H32" s="443"/>
      <c r="I32" s="443"/>
      <c r="J32" s="8"/>
    </row>
    <row r="33" spans="2:10" s="441" customFormat="1" ht="21.75" customHeight="1">
      <c r="B33" s="443"/>
      <c r="C33" s="443"/>
      <c r="D33" s="443"/>
      <c r="E33" s="443"/>
      <c r="F33" s="443"/>
      <c r="G33" s="442"/>
      <c r="H33" s="443"/>
      <c r="I33" s="443"/>
      <c r="J33" s="8"/>
    </row>
    <row r="34" spans="2:10" ht="21.75" customHeight="1">
      <c r="G34" s="440"/>
    </row>
    <row r="35" spans="2:10" ht="12.6" customHeight="1">
      <c r="G35" s="440"/>
    </row>
    <row r="36" spans="2:10" ht="15" customHeight="1">
      <c r="G36" s="440"/>
    </row>
    <row r="37" spans="2:10" ht="12.6" customHeight="1">
      <c r="G37" s="440"/>
    </row>
    <row r="38" spans="2:10" ht="12.6" customHeight="1">
      <c r="G38" s="440"/>
    </row>
    <row r="39" spans="2:10" ht="12.6" customHeight="1">
      <c r="G39" s="440"/>
    </row>
    <row r="40" spans="2:10" ht="5.25" customHeight="1">
      <c r="G40" s="60"/>
    </row>
    <row r="41" spans="2:10" ht="12.95" customHeight="1"/>
    <row r="42" spans="2:10" ht="12.95" customHeight="1"/>
    <row r="43" spans="2:10" ht="12.95" customHeight="1"/>
    <row r="44" spans="2:10" ht="9.75" customHeight="1"/>
  </sheetData>
  <mergeCells count="10">
    <mergeCell ref="A26:D26"/>
    <mergeCell ref="E26:J26"/>
    <mergeCell ref="A2:D2"/>
    <mergeCell ref="E2:J2"/>
    <mergeCell ref="A5:A7"/>
    <mergeCell ref="B5:D5"/>
    <mergeCell ref="E5:G5"/>
    <mergeCell ref="J5:J7"/>
    <mergeCell ref="H6:H7"/>
    <mergeCell ref="I6:I7"/>
  </mergeCells>
  <phoneticPr fontId="5" type="noConversion"/>
  <printOptions horizontalCentered="1" gridLinesSet="0"/>
  <pageMargins left="0.49" right="0.4" top="0.39370078740157483" bottom="0.39370078740157483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19</vt:i4>
      </vt:variant>
      <vt:variant>
        <vt:lpstr>이름이 지정된 범위</vt:lpstr>
      </vt:variant>
      <vt:variant>
        <vt:i4>12</vt:i4>
      </vt:variant>
    </vt:vector>
  </HeadingPairs>
  <TitlesOfParts>
    <vt:vector size="31" baseType="lpstr">
      <vt:lpstr>1.인구추이</vt:lpstr>
      <vt:lpstr>2.읍면별세대및인구(주민등록)</vt:lpstr>
      <vt:lpstr>3. 거소신고인수</vt:lpstr>
      <vt:lpstr>4.연령(5세계급)및 성별 인구</vt:lpstr>
      <vt:lpstr>5. 혼인상태별 인구(15세 이상 인구)</vt:lpstr>
      <vt:lpstr>6. 교육정도별 인구(6세이상인구)</vt:lpstr>
      <vt:lpstr>7. 주택점유형태별 가구(일반가구)</vt:lpstr>
      <vt:lpstr>8. 사용방수별 가구(일반가구)</vt:lpstr>
      <vt:lpstr>9-1. 인구동태</vt:lpstr>
      <vt:lpstr>9-2. 읍면별 인구동태</vt:lpstr>
      <vt:lpstr>10-1. 인구이동</vt:lpstr>
      <vt:lpstr>10-2.읍면별인구이동</vt:lpstr>
      <vt:lpstr>11.행정구역별 세대 및 인구</vt:lpstr>
      <vt:lpstr>12. 통근.통학유형별인구</vt:lpstr>
      <vt:lpstr>13. 상주(야간).주간인구</vt:lpstr>
      <vt:lpstr>14.외국인국적별등록현황</vt:lpstr>
      <vt:lpstr>15.외국인과의 혼인</vt:lpstr>
      <vt:lpstr>16. 사망원인별 사망</vt:lpstr>
      <vt:lpstr>17.여성가구주현황</vt:lpstr>
      <vt:lpstr>'1.인구추이'!Print_Area</vt:lpstr>
      <vt:lpstr>'10-1. 인구이동'!Print_Area</vt:lpstr>
      <vt:lpstr>'10-2.읍면별인구이동'!Print_Area</vt:lpstr>
      <vt:lpstr>'11.행정구역별 세대 및 인구'!Print_Area</vt:lpstr>
      <vt:lpstr>'14.외국인국적별등록현황'!Print_Area</vt:lpstr>
      <vt:lpstr>'15.외국인과의 혼인'!Print_Area</vt:lpstr>
      <vt:lpstr>'17.여성가구주현황'!Print_Area</vt:lpstr>
      <vt:lpstr>'4.연령(5세계급)및 성별 인구'!Print_Area</vt:lpstr>
      <vt:lpstr>'5. 혼인상태별 인구(15세 이상 인구)'!Print_Area</vt:lpstr>
      <vt:lpstr>'6. 교육정도별 인구(6세이상인구)'!Print_Area</vt:lpstr>
      <vt:lpstr>'9-1. 인구동태'!Print_Area</vt:lpstr>
      <vt:lpstr>'9-2. 읍면별 인구동태'!Print_Area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cp:lastPrinted>2017-11-27T00:53:07Z</cp:lastPrinted>
  <dcterms:created xsi:type="dcterms:W3CDTF">2017-09-07T00:28:08Z</dcterms:created>
  <dcterms:modified xsi:type="dcterms:W3CDTF">2018-11-28T07:59:17Z</dcterms:modified>
</cp:coreProperties>
</file>