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1008(선돌 김천처리구역 편입, 소규모 하수도 수정)\04.부록\"/>
    </mc:Choice>
  </mc:AlternateContent>
  <bookViews>
    <workbookView xWindow="2415" yWindow="300" windowWidth="16800" windowHeight="12150"/>
  </bookViews>
  <sheets>
    <sheet name="기타 오수량" sheetId="1" r:id="rId1"/>
  </sheets>
  <definedNames>
    <definedName name="_xlnm.Print_Area" localSheetId="0">'기타 오수량'!$A$1:$J$25</definedName>
  </definedNames>
  <calcPr calcId="152511"/>
</workbook>
</file>

<file path=xl/calcChain.xml><?xml version="1.0" encoding="utf-8"?>
<calcChain xmlns="http://schemas.openxmlformats.org/spreadsheetml/2006/main">
  <c r="F23" i="1" l="1"/>
  <c r="G23" i="1" s="1"/>
  <c r="H23" i="1" s="1"/>
  <c r="C24" i="1" l="1"/>
  <c r="E23" i="1"/>
  <c r="H19" i="1"/>
  <c r="H18" i="1"/>
  <c r="H17" i="1" s="1"/>
  <c r="H16" i="1"/>
  <c r="H15" i="1"/>
  <c r="H14" i="1"/>
  <c r="H10" i="1"/>
  <c r="H12" i="1"/>
  <c r="H11" i="1"/>
  <c r="H9" i="1"/>
  <c r="H8" i="1"/>
  <c r="H7" i="1"/>
  <c r="E17" i="1"/>
  <c r="D17" i="1"/>
  <c r="E13" i="1"/>
  <c r="D13" i="1"/>
  <c r="E6" i="1"/>
  <c r="D6" i="1"/>
  <c r="D24" i="1"/>
  <c r="H6" i="1" l="1"/>
  <c r="H13" i="1"/>
  <c r="H5" i="1" s="1"/>
  <c r="E25" i="1" s="1"/>
  <c r="E24" i="1" s="1"/>
  <c r="F25" i="1" l="1"/>
  <c r="G25" i="1" s="1"/>
  <c r="F24" i="1"/>
  <c r="H25" i="1" l="1"/>
  <c r="G24" i="1"/>
  <c r="H24" i="1" l="1"/>
</calcChain>
</file>

<file path=xl/sharedStrings.xml><?xml version="1.0" encoding="utf-8"?>
<sst xmlns="http://schemas.openxmlformats.org/spreadsheetml/2006/main" count="32" uniqueCount="32">
  <si>
    <t>구     분</t>
    <phoneticPr fontId="2" type="noConversion"/>
  </si>
  <si>
    <t>가. 황악산 하야로비공원</t>
    <phoneticPr fontId="2" type="noConversion"/>
  </si>
  <si>
    <t>평화의 탑</t>
    <phoneticPr fontId="2" type="noConversion"/>
  </si>
  <si>
    <t>문화체험촌</t>
    <phoneticPr fontId="2" type="noConversion"/>
  </si>
  <si>
    <t>문화박물관</t>
    <phoneticPr fontId="2" type="noConversion"/>
  </si>
  <si>
    <t>화장실</t>
    <phoneticPr fontId="2" type="noConversion"/>
  </si>
  <si>
    <t>사무실</t>
    <phoneticPr fontId="2" type="noConversion"/>
  </si>
  <si>
    <t>야외화장실</t>
    <phoneticPr fontId="2" type="noConversion"/>
  </si>
  <si>
    <t>건강문화원</t>
    <phoneticPr fontId="2" type="noConversion"/>
  </si>
  <si>
    <t>솔향다원</t>
    <phoneticPr fontId="2" type="noConversion"/>
  </si>
  <si>
    <t>전통한옥촌</t>
    <phoneticPr fontId="2" type="noConversion"/>
  </si>
  <si>
    <t>민박촌</t>
    <phoneticPr fontId="2" type="noConversion"/>
  </si>
  <si>
    <t>민박집</t>
    <phoneticPr fontId="2" type="noConversion"/>
  </si>
  <si>
    <t>농가</t>
    <phoneticPr fontId="2" type="noConversion"/>
  </si>
  <si>
    <t>계획인구
(인)</t>
    <phoneticPr fontId="2" type="noConversion"/>
  </si>
  <si>
    <t>관리사무소</t>
    <phoneticPr fontId="2" type="noConversion"/>
  </si>
  <si>
    <t>합 계</t>
    <phoneticPr fontId="2" type="noConversion"/>
  </si>
  <si>
    <t>전통문화체험지구</t>
    <phoneticPr fontId="2" type="noConversion"/>
  </si>
  <si>
    <t>심신치유휴양지구</t>
    <phoneticPr fontId="2" type="noConversion"/>
  </si>
  <si>
    <t>단위오수량</t>
    <phoneticPr fontId="2" type="noConversion"/>
  </si>
  <si>
    <t>(L/㎡·d)</t>
    <phoneticPr fontId="2" type="noConversion"/>
  </si>
  <si>
    <t>(Lpcd)</t>
    <phoneticPr fontId="2" type="noConversion"/>
  </si>
  <si>
    <t>일최대
오수량
(㎥/일)</t>
    <phoneticPr fontId="2" type="noConversion"/>
  </si>
  <si>
    <t>건축
연면적
(㎡)</t>
    <phoneticPr fontId="2" type="noConversion"/>
  </si>
  <si>
    <t>(단위 : ㎥/일)</t>
    <phoneticPr fontId="2" type="noConversion"/>
  </si>
  <si>
    <t>구     분</t>
    <phoneticPr fontId="2" type="noConversion"/>
  </si>
  <si>
    <t>비고</t>
    <phoneticPr fontId="2" type="noConversion"/>
  </si>
  <si>
    <t>계</t>
    <phoneticPr fontId="2" type="noConversion"/>
  </si>
  <si>
    <t>하야로비공원</t>
    <phoneticPr fontId="2" type="noConversion"/>
  </si>
  <si>
    <t>2.6 관광오수량 산정</t>
    <phoneticPr fontId="2" type="noConversion"/>
  </si>
  <si>
    <t>비 고</t>
    <phoneticPr fontId="2" type="noConversion"/>
  </si>
  <si>
    <t>나. 관광오수량 합계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</si>
</sst>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General&quot;년&quot;"/>
    <numFmt numFmtId="177" formatCode="_-* #,##0.0_-;\-* #,##0.0_-;_-* &quot;-&quot;?_-;_-@_-"/>
    <numFmt numFmtId="178" formatCode="#,##0\ ;[Red]&quot;△&quot;\ #,##0\ ;&quot;-&quot;\ \ ;@"/>
  </numFmts>
  <fonts count="7" x14ac:knownFonts="1">
    <font>
      <sz val="10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12"/>
      <name val="나눔고딕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9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8" fontId="6" fillId="3" borderId="1" xfId="1" applyNumberFormat="1" applyFont="1" applyFill="1" applyBorder="1" applyAlignment="1">
      <alignment horizontal="right" vertical="center"/>
    </xf>
    <xf numFmtId="178" fontId="6" fillId="2" borderId="2" xfId="1" applyNumberFormat="1" applyFont="1" applyFill="1" applyBorder="1" applyAlignment="1">
      <alignment horizontal="right" vertical="center"/>
    </xf>
    <xf numFmtId="177" fontId="6" fillId="2" borderId="2" xfId="1" applyNumberFormat="1" applyFont="1" applyFill="1" applyBorder="1" applyAlignment="1">
      <alignment horizontal="center" vertical="center"/>
    </xf>
    <xf numFmtId="178" fontId="6" fillId="3" borderId="2" xfId="1" applyNumberFormat="1" applyFont="1" applyFill="1" applyBorder="1" applyAlignment="1">
      <alignment horizontal="right" vertical="center"/>
    </xf>
    <xf numFmtId="178" fontId="6" fillId="2" borderId="3" xfId="1" applyNumberFormat="1" applyFont="1" applyFill="1" applyBorder="1" applyAlignment="1">
      <alignment horizontal="right" vertical="center"/>
    </xf>
    <xf numFmtId="176" fontId="6" fillId="4" borderId="4" xfId="0" applyNumberFormat="1" applyFont="1" applyFill="1" applyBorder="1" applyAlignment="1">
      <alignment horizontal="center" vertical="center"/>
    </xf>
    <xf numFmtId="178" fontId="6" fillId="5" borderId="1" xfId="1" applyNumberFormat="1" applyFont="1" applyFill="1" applyBorder="1" applyAlignment="1">
      <alignment horizontal="center" vertical="center"/>
    </xf>
    <xf numFmtId="178" fontId="6" fillId="5" borderId="1" xfId="1" applyNumberFormat="1" applyFont="1" applyFill="1" applyBorder="1" applyAlignment="1">
      <alignment horizontal="right" vertical="center"/>
    </xf>
    <xf numFmtId="176" fontId="6" fillId="4" borderId="5" xfId="0" applyNumberFormat="1" applyFont="1" applyFill="1" applyBorder="1" applyAlignment="1">
      <alignment horizontal="center" vertical="center" wrapText="1"/>
    </xf>
    <xf numFmtId="178" fontId="6" fillId="0" borderId="3" xfId="1" applyNumberFormat="1" applyFont="1" applyBorder="1" applyAlignment="1">
      <alignment horizontal="right" vertical="center"/>
    </xf>
    <xf numFmtId="176" fontId="6" fillId="4" borderId="19" xfId="0" applyNumberFormat="1" applyFont="1" applyFill="1" applyBorder="1" applyAlignment="1">
      <alignment horizontal="center" vertical="center" wrapText="1"/>
    </xf>
    <xf numFmtId="176" fontId="6" fillId="4" borderId="20" xfId="0" applyNumberFormat="1" applyFont="1" applyFill="1" applyBorder="1" applyAlignment="1">
      <alignment horizontal="center" vertical="center" wrapText="1"/>
    </xf>
    <xf numFmtId="176" fontId="6" fillId="4" borderId="21" xfId="0" applyNumberFormat="1" applyFont="1" applyFill="1" applyBorder="1" applyAlignment="1">
      <alignment horizontal="center" vertical="center" wrapText="1"/>
    </xf>
    <xf numFmtId="176" fontId="6" fillId="4" borderId="22" xfId="0" applyNumberFormat="1" applyFont="1" applyFill="1" applyBorder="1" applyAlignment="1">
      <alignment horizontal="center" vertical="center" wrapText="1"/>
    </xf>
    <xf numFmtId="178" fontId="6" fillId="2" borderId="15" xfId="1" applyNumberFormat="1" applyFont="1" applyFill="1" applyBorder="1" applyAlignment="1">
      <alignment horizontal="right" vertical="center"/>
    </xf>
    <xf numFmtId="178" fontId="6" fillId="2" borderId="16" xfId="1" applyNumberFormat="1" applyFont="1" applyFill="1" applyBorder="1" applyAlignment="1">
      <alignment horizontal="right" vertical="center"/>
    </xf>
    <xf numFmtId="178" fontId="6" fillId="5" borderId="13" xfId="1" applyNumberFormat="1" applyFont="1" applyFill="1" applyBorder="1" applyAlignment="1">
      <alignment horizontal="right" vertical="center"/>
    </xf>
    <xf numFmtId="178" fontId="6" fillId="5" borderId="14" xfId="1" applyNumberFormat="1" applyFont="1" applyFill="1" applyBorder="1" applyAlignment="1">
      <alignment horizontal="right" vertical="center"/>
    </xf>
    <xf numFmtId="178" fontId="6" fillId="3" borderId="15" xfId="1" applyNumberFormat="1" applyFont="1" applyFill="1" applyBorder="1" applyAlignment="1">
      <alignment horizontal="right" vertical="center"/>
    </xf>
    <xf numFmtId="178" fontId="6" fillId="3" borderId="16" xfId="1" applyNumberFormat="1" applyFont="1" applyFill="1" applyBorder="1" applyAlignment="1">
      <alignment horizontal="right" vertical="center"/>
    </xf>
    <xf numFmtId="178" fontId="6" fillId="2" borderId="17" xfId="1" applyNumberFormat="1" applyFont="1" applyFill="1" applyBorder="1" applyAlignment="1">
      <alignment horizontal="right" vertical="center"/>
    </xf>
    <xf numFmtId="178" fontId="6" fillId="2" borderId="18" xfId="1" applyNumberFormat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horizontal="center" vertical="center" wrapText="1"/>
    </xf>
    <xf numFmtId="176" fontId="6" fillId="4" borderId="5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4" borderId="23" xfId="0" applyNumberFormat="1" applyFont="1" applyFill="1" applyBorder="1" applyAlignment="1">
      <alignment horizontal="center" vertical="center"/>
    </xf>
    <xf numFmtId="176" fontId="6" fillId="4" borderId="24" xfId="0" applyNumberFormat="1" applyFont="1" applyFill="1" applyBorder="1" applyAlignment="1">
      <alignment horizontal="center" vertical="center"/>
    </xf>
    <xf numFmtId="178" fontId="6" fillId="3" borderId="13" xfId="1" applyNumberFormat="1" applyFont="1" applyFill="1" applyBorder="1" applyAlignment="1">
      <alignment horizontal="right" vertical="center"/>
    </xf>
    <xf numFmtId="178" fontId="6" fillId="3" borderId="14" xfId="1" applyNumberFormat="1" applyFont="1" applyFill="1" applyBorder="1" applyAlignment="1">
      <alignment horizontal="right" vertical="center"/>
    </xf>
    <xf numFmtId="178" fontId="6" fillId="0" borderId="17" xfId="1" applyNumberFormat="1" applyFont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view="pageBreakPreview" zoomScaleNormal="100" zoomScaleSheetLayoutView="100" workbookViewId="0">
      <selection activeCell="N27" sqref="N27"/>
    </sheetView>
  </sheetViews>
  <sheetFormatPr defaultColWidth="9.83203125" defaultRowHeight="18" customHeight="1" x14ac:dyDescent="0.15"/>
  <cols>
    <col min="1" max="10" width="11.1640625" style="2" customWidth="1"/>
    <col min="11" max="16384" width="9.83203125" style="2"/>
  </cols>
  <sheetData>
    <row r="1" spans="1:10" ht="18" customHeight="1" x14ac:dyDescent="0.15">
      <c r="A1" s="1" t="s">
        <v>29</v>
      </c>
      <c r="B1" s="1"/>
    </row>
    <row r="2" spans="1:10" ht="18" customHeight="1" x14ac:dyDescent="0.15">
      <c r="A2" s="3" t="s">
        <v>1</v>
      </c>
      <c r="B2" s="3"/>
    </row>
    <row r="3" spans="1:10" ht="18" customHeight="1" x14ac:dyDescent="0.15">
      <c r="A3" s="42" t="s">
        <v>0</v>
      </c>
      <c r="B3" s="43"/>
      <c r="C3" s="43"/>
      <c r="D3" s="38" t="s">
        <v>23</v>
      </c>
      <c r="E3" s="38" t="s">
        <v>14</v>
      </c>
      <c r="F3" s="38" t="s">
        <v>19</v>
      </c>
      <c r="G3" s="38"/>
      <c r="H3" s="38" t="s">
        <v>22</v>
      </c>
      <c r="I3" s="16" t="s">
        <v>30</v>
      </c>
      <c r="J3" s="17"/>
    </row>
    <row r="4" spans="1:10" ht="18" customHeight="1" thickBot="1" x14ac:dyDescent="0.2">
      <c r="A4" s="44"/>
      <c r="B4" s="45"/>
      <c r="C4" s="45"/>
      <c r="D4" s="39"/>
      <c r="E4" s="39"/>
      <c r="F4" s="14" t="s">
        <v>20</v>
      </c>
      <c r="G4" s="14" t="s">
        <v>21</v>
      </c>
      <c r="H4" s="39"/>
      <c r="I4" s="18"/>
      <c r="J4" s="19"/>
    </row>
    <row r="5" spans="1:10" ht="18" customHeight="1" thickTop="1" x14ac:dyDescent="0.15">
      <c r="A5" s="40" t="s">
        <v>16</v>
      </c>
      <c r="B5" s="41"/>
      <c r="C5" s="41"/>
      <c r="D5" s="12"/>
      <c r="E5" s="12"/>
      <c r="F5" s="12"/>
      <c r="G5" s="12"/>
      <c r="H5" s="13">
        <f>SUM(H6,H13,H17)</f>
        <v>139</v>
      </c>
      <c r="I5" s="22"/>
      <c r="J5" s="23"/>
    </row>
    <row r="6" spans="1:10" ht="18" customHeight="1" x14ac:dyDescent="0.15">
      <c r="A6" s="28" t="s">
        <v>17</v>
      </c>
      <c r="B6" s="29"/>
      <c r="C6" s="29"/>
      <c r="D6" s="9">
        <f>SUM(D7:D12)</f>
        <v>4435</v>
      </c>
      <c r="E6" s="9">
        <f>SUM(E7:E12)</f>
        <v>0</v>
      </c>
      <c r="F6" s="9"/>
      <c r="G6" s="9"/>
      <c r="H6" s="9">
        <f>SUM(H7:H12)</f>
        <v>84</v>
      </c>
      <c r="I6" s="24"/>
      <c r="J6" s="25"/>
    </row>
    <row r="7" spans="1:10" ht="18" customHeight="1" x14ac:dyDescent="0.15">
      <c r="A7" s="30" t="s">
        <v>2</v>
      </c>
      <c r="B7" s="31"/>
      <c r="C7" s="31"/>
      <c r="D7" s="7">
        <v>822</v>
      </c>
      <c r="E7" s="7">
        <v>0</v>
      </c>
      <c r="F7" s="7">
        <v>16</v>
      </c>
      <c r="G7" s="7"/>
      <c r="H7" s="7">
        <f>ROUND(D7*F7/1000,0)</f>
        <v>13</v>
      </c>
      <c r="I7" s="20"/>
      <c r="J7" s="21"/>
    </row>
    <row r="8" spans="1:10" ht="18" customHeight="1" x14ac:dyDescent="0.15">
      <c r="A8" s="30" t="s">
        <v>3</v>
      </c>
      <c r="B8" s="31"/>
      <c r="C8" s="31"/>
      <c r="D8" s="7">
        <v>523</v>
      </c>
      <c r="E8" s="7">
        <v>0</v>
      </c>
      <c r="F8" s="7">
        <v>16</v>
      </c>
      <c r="G8" s="7"/>
      <c r="H8" s="7">
        <f>ROUND(D8*F8/1000,0)</f>
        <v>8</v>
      </c>
      <c r="I8" s="20"/>
      <c r="J8" s="21"/>
    </row>
    <row r="9" spans="1:10" ht="18" customHeight="1" x14ac:dyDescent="0.15">
      <c r="A9" s="30" t="s">
        <v>4</v>
      </c>
      <c r="B9" s="31"/>
      <c r="C9" s="31"/>
      <c r="D9" s="7">
        <v>2990</v>
      </c>
      <c r="E9" s="7">
        <v>0</v>
      </c>
      <c r="F9" s="7">
        <v>16</v>
      </c>
      <c r="G9" s="7"/>
      <c r="H9" s="7">
        <f>ROUND(D9*F9/1000,0)</f>
        <v>48</v>
      </c>
      <c r="I9" s="20"/>
      <c r="J9" s="21"/>
    </row>
    <row r="10" spans="1:10" ht="18" customHeight="1" x14ac:dyDescent="0.15">
      <c r="A10" s="30" t="s">
        <v>15</v>
      </c>
      <c r="B10" s="31"/>
      <c r="C10" s="8" t="s">
        <v>6</v>
      </c>
      <c r="D10" s="7">
        <v>20</v>
      </c>
      <c r="E10" s="7">
        <v>0</v>
      </c>
      <c r="F10" s="7">
        <v>15</v>
      </c>
      <c r="G10" s="7"/>
      <c r="H10" s="7">
        <f>ROUNDUP(D10*F10/1000,0)</f>
        <v>1</v>
      </c>
      <c r="I10" s="20"/>
      <c r="J10" s="21"/>
    </row>
    <row r="11" spans="1:10" ht="18" customHeight="1" x14ac:dyDescent="0.15">
      <c r="A11" s="30"/>
      <c r="B11" s="31"/>
      <c r="C11" s="8" t="s">
        <v>5</v>
      </c>
      <c r="D11" s="7">
        <v>40</v>
      </c>
      <c r="E11" s="7">
        <v>0</v>
      </c>
      <c r="F11" s="7">
        <v>170</v>
      </c>
      <c r="G11" s="7"/>
      <c r="H11" s="7">
        <f>ROUND(D11*F11/1000,0)</f>
        <v>7</v>
      </c>
      <c r="I11" s="20"/>
      <c r="J11" s="21"/>
    </row>
    <row r="12" spans="1:10" ht="18" customHeight="1" x14ac:dyDescent="0.15">
      <c r="A12" s="30" t="s">
        <v>7</v>
      </c>
      <c r="B12" s="31"/>
      <c r="C12" s="31"/>
      <c r="D12" s="7">
        <v>40</v>
      </c>
      <c r="E12" s="7">
        <v>0</v>
      </c>
      <c r="F12" s="7">
        <v>170</v>
      </c>
      <c r="G12" s="7"/>
      <c r="H12" s="7">
        <f>ROUND(D12*F12/1000,0)</f>
        <v>7</v>
      </c>
      <c r="I12" s="20"/>
      <c r="J12" s="21"/>
    </row>
    <row r="13" spans="1:10" ht="18" customHeight="1" x14ac:dyDescent="0.15">
      <c r="A13" s="28" t="s">
        <v>18</v>
      </c>
      <c r="B13" s="29"/>
      <c r="C13" s="29"/>
      <c r="D13" s="9">
        <f>SUM(D14:D16)</f>
        <v>1350</v>
      </c>
      <c r="E13" s="9">
        <f>SUM(E14:E16)</f>
        <v>0</v>
      </c>
      <c r="F13" s="9"/>
      <c r="G13" s="9"/>
      <c r="H13" s="9">
        <f>SUM(H14:H16)</f>
        <v>42</v>
      </c>
      <c r="I13" s="24"/>
      <c r="J13" s="25"/>
    </row>
    <row r="14" spans="1:10" ht="18" customHeight="1" x14ac:dyDescent="0.15">
      <c r="A14" s="30" t="s">
        <v>8</v>
      </c>
      <c r="B14" s="31"/>
      <c r="C14" s="31"/>
      <c r="D14" s="7">
        <v>265</v>
      </c>
      <c r="E14" s="7">
        <v>0</v>
      </c>
      <c r="F14" s="7">
        <v>16</v>
      </c>
      <c r="G14" s="7"/>
      <c r="H14" s="7">
        <f>ROUND(D14*F14/1000,0)</f>
        <v>4</v>
      </c>
      <c r="I14" s="20"/>
      <c r="J14" s="21"/>
    </row>
    <row r="15" spans="1:10" ht="18" customHeight="1" x14ac:dyDescent="0.15">
      <c r="A15" s="30" t="s">
        <v>9</v>
      </c>
      <c r="B15" s="31"/>
      <c r="C15" s="31"/>
      <c r="D15" s="7">
        <v>70</v>
      </c>
      <c r="E15" s="7">
        <v>0</v>
      </c>
      <c r="F15" s="7">
        <v>35</v>
      </c>
      <c r="G15" s="7"/>
      <c r="H15" s="7">
        <f>ROUND(D15*F15/1000,0)</f>
        <v>2</v>
      </c>
      <c r="I15" s="20"/>
      <c r="J15" s="21"/>
    </row>
    <row r="16" spans="1:10" ht="18" customHeight="1" x14ac:dyDescent="0.15">
      <c r="A16" s="30" t="s">
        <v>10</v>
      </c>
      <c r="B16" s="31"/>
      <c r="C16" s="31"/>
      <c r="D16" s="7">
        <v>1015</v>
      </c>
      <c r="E16" s="7">
        <v>0</v>
      </c>
      <c r="F16" s="7">
        <v>35</v>
      </c>
      <c r="G16" s="7"/>
      <c r="H16" s="7">
        <f>ROUND(D16*F16/1000,0)</f>
        <v>36</v>
      </c>
      <c r="I16" s="20"/>
      <c r="J16" s="21"/>
    </row>
    <row r="17" spans="1:10" ht="18" customHeight="1" x14ac:dyDescent="0.15">
      <c r="A17" s="36" t="s">
        <v>11</v>
      </c>
      <c r="B17" s="37"/>
      <c r="C17" s="37"/>
      <c r="D17" s="9">
        <f>SUM(D18:D19)</f>
        <v>0</v>
      </c>
      <c r="E17" s="9">
        <f>SUM(E18:E19)</f>
        <v>164</v>
      </c>
      <c r="F17" s="9"/>
      <c r="G17" s="9"/>
      <c r="H17" s="9">
        <f>SUM(H18:H19)</f>
        <v>13</v>
      </c>
      <c r="I17" s="24"/>
      <c r="J17" s="25"/>
    </row>
    <row r="18" spans="1:10" ht="18" customHeight="1" x14ac:dyDescent="0.15">
      <c r="A18" s="30" t="s">
        <v>12</v>
      </c>
      <c r="B18" s="31"/>
      <c r="C18" s="31"/>
      <c r="D18" s="7">
        <v>0</v>
      </c>
      <c r="E18" s="7">
        <v>155</v>
      </c>
      <c r="F18" s="7"/>
      <c r="G18" s="7">
        <v>80</v>
      </c>
      <c r="H18" s="7">
        <f>ROUND(E18*G18/1000,0)</f>
        <v>12</v>
      </c>
      <c r="I18" s="20"/>
      <c r="J18" s="21"/>
    </row>
    <row r="19" spans="1:10" ht="18" customHeight="1" x14ac:dyDescent="0.15">
      <c r="A19" s="34" t="s">
        <v>13</v>
      </c>
      <c r="B19" s="35"/>
      <c r="C19" s="35"/>
      <c r="D19" s="10">
        <v>0</v>
      </c>
      <c r="E19" s="10">
        <v>9</v>
      </c>
      <c r="F19" s="10"/>
      <c r="G19" s="10">
        <v>80</v>
      </c>
      <c r="H19" s="10">
        <f>ROUND(E19*G19/1000,0)</f>
        <v>1</v>
      </c>
      <c r="I19" s="26"/>
      <c r="J19" s="27"/>
    </row>
    <row r="20" spans="1:10" ht="18" customHeight="1" x14ac:dyDescent="0.15">
      <c r="A20" s="4"/>
      <c r="B20" s="4"/>
      <c r="I20" s="5"/>
      <c r="J20" s="5"/>
    </row>
    <row r="21" spans="1:10" ht="18" customHeight="1" x14ac:dyDescent="0.15">
      <c r="A21" s="3" t="s">
        <v>31</v>
      </c>
      <c r="B21" s="3"/>
    </row>
    <row r="22" spans="1:10" ht="18" customHeight="1" x14ac:dyDescent="0.15">
      <c r="A22" s="3"/>
      <c r="B22" s="3"/>
      <c r="I22" s="5"/>
      <c r="J22" s="5" t="s">
        <v>24</v>
      </c>
    </row>
    <row r="23" spans="1:10" ht="18" customHeight="1" thickBot="1" x14ac:dyDescent="0.2">
      <c r="A23" s="32" t="s">
        <v>25</v>
      </c>
      <c r="B23" s="33"/>
      <c r="C23" s="11">
        <v>2013</v>
      </c>
      <c r="D23" s="11">
        <v>2015</v>
      </c>
      <c r="E23" s="11">
        <f>D23+5</f>
        <v>2020</v>
      </c>
      <c r="F23" s="11">
        <f t="shared" ref="F23:H23" si="0">E23+5</f>
        <v>2025</v>
      </c>
      <c r="G23" s="11">
        <f t="shared" si="0"/>
        <v>2030</v>
      </c>
      <c r="H23" s="11">
        <f t="shared" si="0"/>
        <v>2035</v>
      </c>
      <c r="I23" s="50" t="s">
        <v>26</v>
      </c>
      <c r="J23" s="51"/>
    </row>
    <row r="24" spans="1:10" ht="18" customHeight="1" thickTop="1" x14ac:dyDescent="0.15">
      <c r="A24" s="46" t="s">
        <v>27</v>
      </c>
      <c r="B24" s="47"/>
      <c r="C24" s="6">
        <f t="shared" ref="C24:I24" si="1">SUM(C25:C25)</f>
        <v>0</v>
      </c>
      <c r="D24" s="6">
        <f t="shared" si="1"/>
        <v>0</v>
      </c>
      <c r="E24" s="6">
        <f t="shared" si="1"/>
        <v>139</v>
      </c>
      <c r="F24" s="6">
        <f t="shared" si="1"/>
        <v>139</v>
      </c>
      <c r="G24" s="6">
        <f t="shared" si="1"/>
        <v>139</v>
      </c>
      <c r="H24" s="6">
        <f t="shared" si="1"/>
        <v>139</v>
      </c>
      <c r="I24" s="52"/>
      <c r="J24" s="53"/>
    </row>
    <row r="25" spans="1:10" ht="18" customHeight="1" x14ac:dyDescent="0.15">
      <c r="A25" s="48" t="s">
        <v>28</v>
      </c>
      <c r="B25" s="49"/>
      <c r="C25" s="15">
        <v>0</v>
      </c>
      <c r="D25" s="15">
        <v>0</v>
      </c>
      <c r="E25" s="15">
        <f>H5</f>
        <v>139</v>
      </c>
      <c r="F25" s="15">
        <f t="shared" ref="F25:I25" si="2">E25</f>
        <v>139</v>
      </c>
      <c r="G25" s="15">
        <f t="shared" si="2"/>
        <v>139</v>
      </c>
      <c r="H25" s="15">
        <f t="shared" si="2"/>
        <v>139</v>
      </c>
      <c r="I25" s="54"/>
      <c r="J25" s="55"/>
    </row>
  </sheetData>
  <mergeCells count="41">
    <mergeCell ref="I23:J23"/>
    <mergeCell ref="I24:J24"/>
    <mergeCell ref="I25:J25"/>
    <mergeCell ref="A24:B24"/>
    <mergeCell ref="A25:B25"/>
    <mergeCell ref="A10:B11"/>
    <mergeCell ref="A13:C13"/>
    <mergeCell ref="A14:C14"/>
    <mergeCell ref="A15:C15"/>
    <mergeCell ref="A12:C12"/>
    <mergeCell ref="D3:D4"/>
    <mergeCell ref="E3:E4"/>
    <mergeCell ref="F3:G3"/>
    <mergeCell ref="H3:H4"/>
    <mergeCell ref="A5:C5"/>
    <mergeCell ref="A3:C4"/>
    <mergeCell ref="A6:C6"/>
    <mergeCell ref="A7:C7"/>
    <mergeCell ref="A8:C8"/>
    <mergeCell ref="A9:C9"/>
    <mergeCell ref="A23:B23"/>
    <mergeCell ref="A19:C19"/>
    <mergeCell ref="A18:C18"/>
    <mergeCell ref="A16:C16"/>
    <mergeCell ref="A17:C17"/>
    <mergeCell ref="I18:J18"/>
    <mergeCell ref="I19:J19"/>
    <mergeCell ref="I8:J8"/>
    <mergeCell ref="I9:J9"/>
    <mergeCell ref="I10:J10"/>
    <mergeCell ref="I11:J11"/>
    <mergeCell ref="I12:J12"/>
    <mergeCell ref="I13:J13"/>
    <mergeCell ref="I17:J17"/>
    <mergeCell ref="I3:J4"/>
    <mergeCell ref="I14:J14"/>
    <mergeCell ref="I15:J15"/>
    <mergeCell ref="I16:J16"/>
    <mergeCell ref="I5:J5"/>
    <mergeCell ref="I6:J6"/>
    <mergeCell ref="I7:J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기타 오수량</vt:lpstr>
      <vt:lpstr>'기타 오수량'!Print_Area</vt:lpstr>
    </vt:vector>
  </TitlesOfParts>
  <Company>(주)건화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성기호</dc:creator>
  <cp:lastModifiedBy>solongoth</cp:lastModifiedBy>
  <cp:lastPrinted>2015-10-16T04:54:37Z</cp:lastPrinted>
  <dcterms:created xsi:type="dcterms:W3CDTF">2010-03-18T12:32:16Z</dcterms:created>
  <dcterms:modified xsi:type="dcterms:W3CDTF">2015-10-16T05:25:31Z</dcterms:modified>
</cp:coreProperties>
</file>