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C:\Users\124311\Desktop\04.부록\"/>
    </mc:Choice>
  </mc:AlternateContent>
  <bookViews>
    <workbookView xWindow="2415" yWindow="240" windowWidth="16800" windowHeight="12210"/>
  </bookViews>
  <sheets>
    <sheet name="연계처리수" sheetId="1" r:id="rId1"/>
  </sheets>
  <definedNames>
    <definedName name="_xlnm.Print_Area" localSheetId="0">연계처리수!$A$1:$I$96</definedName>
  </definedNames>
  <calcPr calcId="152511" iterate="1"/>
</workbook>
</file>

<file path=xl/calcChain.xml><?xml version="1.0" encoding="utf-8"?>
<calcChain xmlns="http://schemas.openxmlformats.org/spreadsheetml/2006/main">
  <c r="G62" i="1" l="1"/>
  <c r="E62" i="1"/>
  <c r="C61" i="1"/>
  <c r="C60" i="1"/>
  <c r="C59" i="1"/>
  <c r="C58" i="1"/>
  <c r="C57" i="1"/>
  <c r="C56" i="1"/>
  <c r="C55" i="1"/>
  <c r="C54" i="1"/>
  <c r="C53" i="1"/>
  <c r="C52" i="1"/>
  <c r="C51" i="1"/>
  <c r="C50" i="1"/>
  <c r="C62" i="1" l="1"/>
  <c r="D96" i="1"/>
  <c r="G26" i="1"/>
  <c r="F26" i="1"/>
  <c r="E26" i="1"/>
  <c r="D26" i="1"/>
  <c r="C26" i="1"/>
  <c r="G43" i="1"/>
  <c r="D95" i="1"/>
  <c r="E95" i="1"/>
  <c r="F95" i="1"/>
  <c r="G95" i="1"/>
  <c r="H95" i="1"/>
  <c r="I95" i="1"/>
  <c r="F43" i="1"/>
  <c r="E43" i="1"/>
  <c r="D43" i="1"/>
  <c r="C43" i="1"/>
  <c r="H43" i="1"/>
  <c r="H78" i="1"/>
  <c r="H77" i="1"/>
  <c r="H76" i="1"/>
  <c r="H75" i="1"/>
  <c r="H74" i="1"/>
  <c r="H73" i="1"/>
  <c r="H72" i="1"/>
  <c r="H71" i="1"/>
  <c r="H70" i="1"/>
  <c r="H69" i="1"/>
  <c r="H68" i="1"/>
  <c r="H67" i="1"/>
  <c r="G79" i="1"/>
  <c r="F79" i="1"/>
  <c r="E79" i="1"/>
  <c r="D79" i="1"/>
  <c r="H79" i="1"/>
  <c r="C79" i="1"/>
  <c r="H42" i="1"/>
  <c r="H41" i="1"/>
  <c r="H40" i="1"/>
  <c r="H39" i="1"/>
  <c r="H38" i="1"/>
  <c r="H37" i="1"/>
  <c r="H36" i="1"/>
  <c r="H35" i="1"/>
  <c r="H34" i="1"/>
  <c r="H33" i="1"/>
  <c r="H32" i="1"/>
  <c r="H31" i="1"/>
  <c r="H25" i="1"/>
  <c r="H24" i="1"/>
  <c r="H23" i="1"/>
  <c r="H22" i="1"/>
  <c r="H21" i="1"/>
  <c r="H20" i="1"/>
  <c r="H19" i="1"/>
  <c r="H18" i="1"/>
  <c r="H17" i="1"/>
  <c r="H16" i="1"/>
  <c r="H15" i="1"/>
  <c r="H14" i="1"/>
  <c r="D66" i="1"/>
  <c r="E66" i="1"/>
  <c r="F66" i="1"/>
  <c r="G66" i="1"/>
  <c r="D83" i="1"/>
  <c r="E83" i="1"/>
  <c r="F83" i="1"/>
  <c r="G83" i="1"/>
  <c r="D30" i="1"/>
  <c r="E30" i="1"/>
  <c r="F30" i="1"/>
  <c r="G30" i="1"/>
  <c r="D13" i="1"/>
  <c r="E13" i="1"/>
  <c r="F13" i="1"/>
  <c r="G13" i="1"/>
  <c r="F92" i="1"/>
  <c r="G92" i="1"/>
  <c r="H92" i="1"/>
  <c r="I92" i="1"/>
  <c r="H26" i="1"/>
  <c r="D94" i="1"/>
  <c r="E96" i="1"/>
  <c r="F96" i="1"/>
  <c r="G96" i="1"/>
  <c r="H96" i="1"/>
  <c r="I96" i="1"/>
  <c r="E94" i="1"/>
  <c r="D93" i="1"/>
  <c r="F94" i="1"/>
  <c r="E93" i="1"/>
  <c r="G94" i="1"/>
  <c r="F93" i="1"/>
  <c r="H94" i="1"/>
  <c r="G93" i="1"/>
  <c r="I94" i="1"/>
  <c r="I93" i="1"/>
  <c r="H93" i="1"/>
</calcChain>
</file>

<file path=xl/sharedStrings.xml><?xml version="1.0" encoding="utf-8"?>
<sst xmlns="http://schemas.openxmlformats.org/spreadsheetml/2006/main" count="117" uniqueCount="57">
  <si>
    <t>(단위:㎥/일)</t>
    <phoneticPr fontId="2" type="noConversion"/>
  </si>
  <si>
    <t>구     분</t>
    <phoneticPr fontId="2" type="noConversion"/>
  </si>
  <si>
    <t>가. 연계처리시설 현황</t>
    <phoneticPr fontId="2" type="noConversion"/>
  </si>
  <si>
    <t>나. 과거 연계처리수 유입현황</t>
    <phoneticPr fontId="2" type="noConversion"/>
  </si>
  <si>
    <t>분뇨처리시설</t>
    <phoneticPr fontId="2" type="noConversion"/>
  </si>
  <si>
    <t>가축분뇨처리시설</t>
    <phoneticPr fontId="2" type="noConversion"/>
  </si>
  <si>
    <t>처리방법</t>
    <phoneticPr fontId="2" type="noConversion"/>
  </si>
  <si>
    <t>B3공법</t>
    <phoneticPr fontId="2" type="noConversion"/>
  </si>
  <si>
    <t>BIO-SUF</t>
    <phoneticPr fontId="2" type="noConversion"/>
  </si>
  <si>
    <t>라군폭기식 회전원판법</t>
    <phoneticPr fontId="2" type="noConversion"/>
  </si>
  <si>
    <t>산발효</t>
    <phoneticPr fontId="2" type="noConversion"/>
  </si>
  <si>
    <t>연계처리지점</t>
    <phoneticPr fontId="2" type="noConversion"/>
  </si>
  <si>
    <t>침사지</t>
    <phoneticPr fontId="2" type="noConversion"/>
  </si>
  <si>
    <t>하수관로</t>
    <phoneticPr fontId="2" type="noConversion"/>
  </si>
  <si>
    <t>생물반응조</t>
    <phoneticPr fontId="2" type="noConversion"/>
  </si>
  <si>
    <t>쓰레기매립장 침출수</t>
    <phoneticPr fontId="2" type="noConversion"/>
  </si>
  <si>
    <t>전처리시설</t>
    <phoneticPr fontId="2" type="noConversion"/>
  </si>
  <si>
    <t>다. 계획 연계처리수량 산정</t>
    <phoneticPr fontId="2" type="noConversion"/>
  </si>
  <si>
    <t>▶ 분뇨처리시설</t>
    <phoneticPr fontId="2" type="noConversion"/>
  </si>
  <si>
    <t>비 고</t>
    <phoneticPr fontId="2" type="noConversion"/>
  </si>
  <si>
    <t>구 분</t>
    <phoneticPr fontId="2" type="noConversion"/>
  </si>
  <si>
    <t>1월</t>
    <phoneticPr fontId="2" type="noConversion"/>
  </si>
  <si>
    <t>2월</t>
    <phoneticPr fontId="2" type="noConversion"/>
  </si>
  <si>
    <t>3월</t>
    <phoneticPr fontId="2" type="noConversion"/>
  </si>
  <si>
    <t>4월</t>
  </si>
  <si>
    <t>5월</t>
  </si>
  <si>
    <t>6월</t>
  </si>
  <si>
    <t>7월</t>
  </si>
  <si>
    <t>8월</t>
  </si>
  <si>
    <t>9월</t>
  </si>
  <si>
    <t>10월</t>
  </si>
  <si>
    <t>11월</t>
  </si>
  <si>
    <t>12월</t>
  </si>
  <si>
    <t>평균</t>
    <phoneticPr fontId="2" type="noConversion"/>
  </si>
  <si>
    <t>평균</t>
    <phoneticPr fontId="2" type="noConversion"/>
  </si>
  <si>
    <t>비 고</t>
    <phoneticPr fontId="2" type="noConversion"/>
  </si>
  <si>
    <t>시설용량
(㎥/일</t>
    <phoneticPr fontId="2" type="noConversion"/>
  </si>
  <si>
    <t>외부유기탄소원으로 활용</t>
    <phoneticPr fontId="2" type="noConversion"/>
  </si>
  <si>
    <t>▶ 쓰레기매립장 침출수</t>
    <phoneticPr fontId="2" type="noConversion"/>
  </si>
  <si>
    <t>음식물류 폐기물 처리시설</t>
    <phoneticPr fontId="2" type="noConversion"/>
  </si>
  <si>
    <t>▶ 음식물류 폐기물 처리시설</t>
    <phoneticPr fontId="2" type="noConversion"/>
  </si>
  <si>
    <t>가축분뇨자원화시설</t>
    <phoneticPr fontId="2" type="noConversion"/>
  </si>
  <si>
    <t>▶ 가축분뇨처리시설</t>
    <phoneticPr fontId="2" type="noConversion"/>
  </si>
  <si>
    <t>분뇨, 가축분뇨처리시설</t>
    <phoneticPr fontId="2" type="noConversion"/>
  </si>
  <si>
    <t>▶ 가축분뇨자원화시설</t>
    <phoneticPr fontId="2" type="noConversion"/>
  </si>
  <si>
    <t>연계처리량</t>
    <phoneticPr fontId="2" type="noConversion"/>
  </si>
  <si>
    <t>합 계</t>
    <phoneticPr fontId="2" type="noConversion"/>
  </si>
  <si>
    <t>분뇨처리시설</t>
    <phoneticPr fontId="2" type="noConversion"/>
  </si>
  <si>
    <t>• 가축분뇨자원화시설은 2014년 2월 5일 시운전시작하여, 2014년 4월 19일부터 정식 가동하였음</t>
    <phoneticPr fontId="2" type="noConversion"/>
  </si>
  <si>
    <t>합 계</t>
    <phoneticPr fontId="2" type="noConversion"/>
  </si>
  <si>
    <t>• 가축분뇨처리시설의 연계처리량은 가축분뇨자원화시설의 연계처리를 고려하여 2014년 유입량을 적용</t>
    <phoneticPr fontId="2" type="noConversion"/>
  </si>
  <si>
    <t>분뇨처리시설</t>
    <phoneticPr fontId="2" type="noConversion"/>
  </si>
  <si>
    <t>• 분뇨처리시설 및 쓰레기매립장 침출수 연계처리량은 최근 5년평균을 계획 연계처리량으로 계획</t>
    <phoneticPr fontId="2" type="noConversion"/>
  </si>
  <si>
    <t>• 가축분뇨자원화시설의 탈수여액은 분뇨처리시설 및 가축분뇨처리시설로 연계처리되므로 연계처리수량에서 제외</t>
    <phoneticPr fontId="2" type="noConversion"/>
  </si>
  <si>
    <t>• 음식물류폐기물 처리시설의 연계처리수는 생물반응조의 외부 유기탄소원으로 활용되므로 연계처리수량에서 제외</t>
    <phoneticPr fontId="2" type="noConversion"/>
  </si>
  <si>
    <t>쓰레기매립장 침출수
연계처리량</t>
    <phoneticPr fontId="2" type="noConversion"/>
  </si>
  <si>
    <t>2.7 연계처리수 계획 오·폐수량 산정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</si>
</sst>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76" formatCode="General&quot;년&quot;"/>
    <numFmt numFmtId="177" formatCode="#,##0_ "/>
    <numFmt numFmtId="178" formatCode="#,##0.0_ "/>
  </numFmts>
  <fonts count="8" x14ac:knownFonts="1">
    <font>
      <sz val="10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12"/>
      <name val="나눔고딕"/>
      <family val="3"/>
      <charset val="129"/>
    </font>
    <font>
      <sz val="10"/>
      <name val="나눔고딕"/>
      <family val="3"/>
      <charset val="129"/>
    </font>
    <font>
      <b/>
      <sz val="10"/>
      <name val="나눔고딕"/>
      <family val="3"/>
      <charset val="129"/>
    </font>
    <font>
      <sz val="11"/>
      <name val="돋움"/>
      <family val="3"/>
      <charset val="129"/>
    </font>
    <font>
      <sz val="9"/>
      <name val="나눔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3" tint="0.79998168889431442"/>
        <bgColor indexed="64"/>
      </patternFill>
    </fill>
  </fills>
  <borders count="34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75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7" fontId="4" fillId="0" borderId="3" xfId="1" applyNumberFormat="1" applyFont="1" applyBorder="1" applyAlignment="1">
      <alignment horizontal="right" vertical="center"/>
    </xf>
    <xf numFmtId="177" fontId="4" fillId="0" borderId="4" xfId="1" applyNumberFormat="1" applyFont="1" applyBorder="1" applyAlignment="1">
      <alignment horizontal="right" vertical="center"/>
    </xf>
    <xf numFmtId="0" fontId="5" fillId="0" borderId="0" xfId="2" applyFont="1" applyFill="1" applyAlignment="1">
      <alignment horizontal="left" vertical="center"/>
    </xf>
    <xf numFmtId="0" fontId="7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77" fontId="4" fillId="0" borderId="8" xfId="1" applyNumberFormat="1" applyFont="1" applyBorder="1" applyAlignment="1">
      <alignment horizontal="right" vertical="center"/>
    </xf>
    <xf numFmtId="176" fontId="4" fillId="2" borderId="2" xfId="0" applyNumberFormat="1" applyFont="1" applyFill="1" applyBorder="1" applyAlignment="1">
      <alignment horizontal="center" vertical="center" wrapText="1"/>
    </xf>
    <xf numFmtId="177" fontId="4" fillId="0" borderId="9" xfId="1" applyNumberFormat="1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177" fontId="4" fillId="3" borderId="8" xfId="1" applyNumberFormat="1" applyFont="1" applyFill="1" applyBorder="1" applyAlignment="1">
      <alignment horizontal="right" vertical="center"/>
    </xf>
    <xf numFmtId="177" fontId="4" fillId="0" borderId="5" xfId="1" applyNumberFormat="1" applyFont="1" applyBorder="1" applyAlignment="1">
      <alignment horizontal="right" vertical="center"/>
    </xf>
    <xf numFmtId="177" fontId="4" fillId="0" borderId="6" xfId="1" applyNumberFormat="1" applyFont="1" applyBorder="1" applyAlignment="1">
      <alignment horizontal="right" vertical="center"/>
    </xf>
    <xf numFmtId="178" fontId="4" fillId="0" borderId="8" xfId="0" applyNumberFormat="1" applyFont="1" applyBorder="1" applyAlignment="1">
      <alignment horizontal="right" vertical="center"/>
    </xf>
    <xf numFmtId="178" fontId="4" fillId="0" borderId="3" xfId="0" applyNumberFormat="1" applyFont="1" applyBorder="1" applyAlignment="1">
      <alignment horizontal="right" vertical="center"/>
    </xf>
    <xf numFmtId="178" fontId="4" fillId="0" borderId="4" xfId="0" applyNumberFormat="1" applyFont="1" applyBorder="1" applyAlignment="1">
      <alignment horizontal="right" vertical="center"/>
    </xf>
    <xf numFmtId="178" fontId="4" fillId="0" borderId="11" xfId="0" applyNumberFormat="1" applyFont="1" applyBorder="1" applyAlignment="1">
      <alignment horizontal="right" vertical="center"/>
    </xf>
    <xf numFmtId="176" fontId="4" fillId="2" borderId="2" xfId="0" applyNumberFormat="1" applyFont="1" applyFill="1" applyBorder="1" applyAlignment="1">
      <alignment horizontal="center" vertical="center"/>
    </xf>
    <xf numFmtId="177" fontId="4" fillId="3" borderId="7" xfId="1" applyNumberFormat="1" applyFont="1" applyFill="1" applyBorder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178" fontId="4" fillId="0" borderId="15" xfId="0" applyNumberFormat="1" applyFont="1" applyBorder="1" applyAlignment="1">
      <alignment horizontal="right" vertical="center"/>
    </xf>
    <xf numFmtId="178" fontId="4" fillId="0" borderId="16" xfId="0" applyNumberFormat="1" applyFont="1" applyBorder="1" applyAlignment="1">
      <alignment horizontal="right" vertical="center"/>
    </xf>
    <xf numFmtId="178" fontId="4" fillId="0" borderId="17" xfId="0" applyNumberFormat="1" applyFont="1" applyBorder="1" applyAlignment="1">
      <alignment horizontal="right" vertical="center"/>
    </xf>
    <xf numFmtId="178" fontId="4" fillId="0" borderId="18" xfId="0" applyNumberFormat="1" applyFont="1" applyBorder="1" applyAlignment="1">
      <alignment horizontal="right" vertical="center"/>
    </xf>
    <xf numFmtId="0" fontId="4" fillId="0" borderId="1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8" fontId="4" fillId="0" borderId="20" xfId="0" applyNumberFormat="1" applyFont="1" applyBorder="1" applyAlignment="1">
      <alignment horizontal="right" vertical="center"/>
    </xf>
    <xf numFmtId="178" fontId="4" fillId="0" borderId="21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1" fontId="4" fillId="0" borderId="4" xfId="1" applyFont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176" fontId="4" fillId="2" borderId="23" xfId="0" applyNumberFormat="1" applyFont="1" applyFill="1" applyBorder="1" applyAlignment="1">
      <alignment horizontal="center" vertical="center"/>
    </xf>
    <xf numFmtId="41" fontId="4" fillId="0" borderId="9" xfId="1" applyFont="1" applyBorder="1" applyAlignment="1">
      <alignment horizontal="center" vertical="center"/>
    </xf>
    <xf numFmtId="176" fontId="4" fillId="2" borderId="26" xfId="0" applyNumberFormat="1" applyFont="1" applyFill="1" applyBorder="1" applyAlignment="1">
      <alignment horizontal="center" vertical="center"/>
    </xf>
    <xf numFmtId="176" fontId="4" fillId="2" borderId="27" xfId="0" applyNumberFormat="1" applyFont="1" applyFill="1" applyBorder="1" applyAlignment="1">
      <alignment horizontal="center" vertical="center"/>
    </xf>
    <xf numFmtId="41" fontId="4" fillId="0" borderId="9" xfId="1" applyFont="1" applyBorder="1" applyAlignment="1">
      <alignment vertical="center"/>
    </xf>
    <xf numFmtId="41" fontId="4" fillId="0" borderId="28" xfId="1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176" fontId="4" fillId="2" borderId="29" xfId="0" applyNumberFormat="1" applyFont="1" applyFill="1" applyBorder="1" applyAlignment="1">
      <alignment horizontal="center" vertical="center"/>
    </xf>
    <xf numFmtId="41" fontId="4" fillId="0" borderId="3" xfId="1" applyFont="1" applyBorder="1" applyAlignment="1">
      <alignment horizontal="center" vertical="center"/>
    </xf>
    <xf numFmtId="176" fontId="4" fillId="2" borderId="25" xfId="0" applyNumberFormat="1" applyFont="1" applyFill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41" fontId="4" fillId="0" borderId="8" xfId="1" applyFont="1" applyBorder="1" applyAlignment="1">
      <alignment horizontal="center" vertical="center"/>
    </xf>
    <xf numFmtId="41" fontId="4" fillId="0" borderId="3" xfId="1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41" fontId="4" fillId="0" borderId="3" xfId="1" applyFont="1" applyBorder="1" applyAlignment="1">
      <alignment vertical="center" wrapText="1"/>
    </xf>
    <xf numFmtId="41" fontId="4" fillId="0" borderId="5" xfId="1" applyFont="1" applyBorder="1" applyAlignment="1">
      <alignment vertical="center" wrapText="1"/>
    </xf>
    <xf numFmtId="0" fontId="4" fillId="2" borderId="3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</cellXfs>
  <cellStyles count="3">
    <cellStyle name="쉼표 [0]" xfId="1" builtinId="6"/>
    <cellStyle name="표준" xfId="0" builtinId="0"/>
    <cellStyle name="표준_4-1. 오염부하량(생활오수적용)_4장_05.00 오염부하량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V266"/>
  <sheetViews>
    <sheetView showGridLines="0" tabSelected="1" view="pageBreakPreview" topLeftCell="A49" zoomScaleNormal="100" workbookViewId="0">
      <selection activeCell="E72" sqref="E72"/>
    </sheetView>
  </sheetViews>
  <sheetFormatPr defaultColWidth="11.83203125" defaultRowHeight="21.75" customHeight="1" x14ac:dyDescent="0.15"/>
  <cols>
    <col min="1" max="9" width="13.33203125" style="2" customWidth="1"/>
    <col min="10" max="10" width="11.83203125" style="2"/>
    <col min="11" max="14" width="11.83203125" style="2" customWidth="1"/>
    <col min="15" max="16384" width="11.83203125" style="2"/>
  </cols>
  <sheetData>
    <row r="1" spans="1:9" ht="18" customHeight="1" x14ac:dyDescent="0.15">
      <c r="A1" s="1" t="s">
        <v>56</v>
      </c>
    </row>
    <row r="2" spans="1:9" ht="18" customHeight="1" x14ac:dyDescent="0.15">
      <c r="A2" s="3" t="s">
        <v>2</v>
      </c>
    </row>
    <row r="3" spans="1:9" ht="26.25" thickBot="1" x14ac:dyDescent="0.2">
      <c r="A3" s="31" t="s">
        <v>1</v>
      </c>
      <c r="B3" s="32"/>
      <c r="C3" s="17" t="s">
        <v>36</v>
      </c>
      <c r="D3" s="66" t="s">
        <v>6</v>
      </c>
      <c r="E3" s="66"/>
      <c r="F3" s="53" t="s">
        <v>11</v>
      </c>
      <c r="G3" s="61"/>
      <c r="H3" s="53" t="s">
        <v>35</v>
      </c>
      <c r="I3" s="54"/>
    </row>
    <row r="4" spans="1:9" ht="18" customHeight="1" thickTop="1" x14ac:dyDescent="0.15">
      <c r="A4" s="44" t="s">
        <v>4</v>
      </c>
      <c r="B4" s="45"/>
      <c r="C4" s="16">
        <v>120</v>
      </c>
      <c r="D4" s="67" t="s">
        <v>7</v>
      </c>
      <c r="E4" s="67"/>
      <c r="F4" s="62" t="s">
        <v>12</v>
      </c>
      <c r="G4" s="62"/>
      <c r="H4" s="55"/>
      <c r="I4" s="56"/>
    </row>
    <row r="5" spans="1:9" ht="18" customHeight="1" x14ac:dyDescent="0.15">
      <c r="A5" s="39" t="s">
        <v>5</v>
      </c>
      <c r="B5" s="40"/>
      <c r="C5" s="9">
        <v>70</v>
      </c>
      <c r="D5" s="62" t="s">
        <v>8</v>
      </c>
      <c r="E5" s="62"/>
      <c r="F5" s="62" t="s">
        <v>12</v>
      </c>
      <c r="G5" s="62"/>
      <c r="H5" s="57"/>
      <c r="I5" s="58"/>
    </row>
    <row r="6" spans="1:9" ht="18" customHeight="1" x14ac:dyDescent="0.15">
      <c r="A6" s="39" t="s">
        <v>41</v>
      </c>
      <c r="B6" s="40"/>
      <c r="C6" s="9">
        <v>40</v>
      </c>
      <c r="D6" s="68" t="s">
        <v>16</v>
      </c>
      <c r="E6" s="68"/>
      <c r="F6" s="62" t="s">
        <v>43</v>
      </c>
      <c r="G6" s="62"/>
      <c r="H6" s="71"/>
      <c r="I6" s="72"/>
    </row>
    <row r="7" spans="1:9" ht="18" customHeight="1" x14ac:dyDescent="0.15">
      <c r="A7" s="64" t="s">
        <v>39</v>
      </c>
      <c r="B7" s="65"/>
      <c r="C7" s="18">
        <v>20</v>
      </c>
      <c r="D7" s="52" t="s">
        <v>10</v>
      </c>
      <c r="E7" s="52"/>
      <c r="F7" s="52" t="s">
        <v>14</v>
      </c>
      <c r="G7" s="52"/>
      <c r="H7" s="55" t="s">
        <v>37</v>
      </c>
      <c r="I7" s="56"/>
    </row>
    <row r="8" spans="1:9" ht="18" customHeight="1" x14ac:dyDescent="0.15">
      <c r="A8" s="29" t="s">
        <v>15</v>
      </c>
      <c r="B8" s="30"/>
      <c r="C8" s="10">
        <v>200</v>
      </c>
      <c r="D8" s="46" t="s">
        <v>9</v>
      </c>
      <c r="E8" s="46"/>
      <c r="F8" s="46" t="s">
        <v>13</v>
      </c>
      <c r="G8" s="46"/>
      <c r="H8" s="59"/>
      <c r="I8" s="60"/>
    </row>
    <row r="9" spans="1:9" ht="18" customHeight="1" x14ac:dyDescent="0.15">
      <c r="A9" s="4"/>
    </row>
    <row r="10" spans="1:9" ht="18" customHeight="1" x14ac:dyDescent="0.15">
      <c r="A10" s="3" t="s">
        <v>3</v>
      </c>
    </row>
    <row r="11" spans="1:9" ht="18" customHeight="1" x14ac:dyDescent="0.15">
      <c r="A11" s="11" t="s">
        <v>18</v>
      </c>
    </row>
    <row r="12" spans="1:9" ht="18" customHeight="1" x14ac:dyDescent="0.15">
      <c r="A12" s="12"/>
      <c r="I12" s="2" t="s">
        <v>0</v>
      </c>
    </row>
    <row r="13" spans="1:9" ht="18" customHeight="1" thickBot="1" x14ac:dyDescent="0.2">
      <c r="A13" s="31" t="s">
        <v>20</v>
      </c>
      <c r="B13" s="32"/>
      <c r="C13" s="7">
        <v>2010</v>
      </c>
      <c r="D13" s="7">
        <f>C13+1</f>
        <v>2011</v>
      </c>
      <c r="E13" s="7">
        <f>D13+1</f>
        <v>2012</v>
      </c>
      <c r="F13" s="7">
        <f>E13+1</f>
        <v>2013</v>
      </c>
      <c r="G13" s="7">
        <f>F13+1</f>
        <v>2014</v>
      </c>
      <c r="H13" s="6" t="s">
        <v>34</v>
      </c>
      <c r="I13" s="5" t="s">
        <v>19</v>
      </c>
    </row>
    <row r="14" spans="1:9" ht="18" customHeight="1" thickTop="1" x14ac:dyDescent="0.15">
      <c r="A14" s="44" t="s">
        <v>21</v>
      </c>
      <c r="B14" s="45"/>
      <c r="C14" s="23">
        <v>59</v>
      </c>
      <c r="D14" s="23">
        <v>61.5</v>
      </c>
      <c r="E14" s="23">
        <v>40.200000000000003</v>
      </c>
      <c r="F14" s="23">
        <v>32.6</v>
      </c>
      <c r="G14" s="23">
        <v>37.9</v>
      </c>
      <c r="H14" s="23">
        <f>AVERAGE(C14:G14)</f>
        <v>46.239999999999995</v>
      </c>
      <c r="I14" s="15"/>
    </row>
    <row r="15" spans="1:9" ht="18" customHeight="1" x14ac:dyDescent="0.15">
      <c r="A15" s="39" t="s">
        <v>22</v>
      </c>
      <c r="B15" s="40"/>
      <c r="C15" s="24">
        <v>46.5</v>
      </c>
      <c r="D15" s="24">
        <v>64.400000000000006</v>
      </c>
      <c r="E15" s="24">
        <v>47.3</v>
      </c>
      <c r="F15" s="24">
        <v>28.8</v>
      </c>
      <c r="G15" s="24">
        <v>33.299999999999997</v>
      </c>
      <c r="H15" s="24">
        <f t="shared" ref="H15:H26" si="0">AVERAGE(C15:G15)</f>
        <v>44.06</v>
      </c>
      <c r="I15" s="13"/>
    </row>
    <row r="16" spans="1:9" ht="18" customHeight="1" x14ac:dyDescent="0.15">
      <c r="A16" s="39" t="s">
        <v>23</v>
      </c>
      <c r="B16" s="40"/>
      <c r="C16" s="24">
        <v>63.5</v>
      </c>
      <c r="D16" s="24">
        <v>68.2</v>
      </c>
      <c r="E16" s="24">
        <v>37.4</v>
      </c>
      <c r="F16" s="24">
        <v>40.4</v>
      </c>
      <c r="G16" s="24">
        <v>32.5</v>
      </c>
      <c r="H16" s="24">
        <f t="shared" si="0"/>
        <v>48.4</v>
      </c>
      <c r="I16" s="13"/>
    </row>
    <row r="17" spans="1:9" ht="18" customHeight="1" x14ac:dyDescent="0.15">
      <c r="A17" s="39" t="s">
        <v>24</v>
      </c>
      <c r="B17" s="40"/>
      <c r="C17" s="24">
        <v>69.2</v>
      </c>
      <c r="D17" s="24">
        <v>57.3</v>
      </c>
      <c r="E17" s="24">
        <v>29.1</v>
      </c>
      <c r="F17" s="24">
        <v>44.4</v>
      </c>
      <c r="G17" s="24">
        <v>29.5</v>
      </c>
      <c r="H17" s="24">
        <f t="shared" si="0"/>
        <v>45.9</v>
      </c>
      <c r="I17" s="13"/>
    </row>
    <row r="18" spans="1:9" ht="18" customHeight="1" x14ac:dyDescent="0.15">
      <c r="A18" s="39" t="s">
        <v>25</v>
      </c>
      <c r="B18" s="40"/>
      <c r="C18" s="24">
        <v>52.2</v>
      </c>
      <c r="D18" s="24">
        <v>55.1</v>
      </c>
      <c r="E18" s="24">
        <v>32.1</v>
      </c>
      <c r="F18" s="24">
        <v>39.5</v>
      </c>
      <c r="G18" s="24">
        <v>45.2</v>
      </c>
      <c r="H18" s="24">
        <f t="shared" si="0"/>
        <v>44.820000000000007</v>
      </c>
      <c r="I18" s="13"/>
    </row>
    <row r="19" spans="1:9" ht="18" customHeight="1" x14ac:dyDescent="0.15">
      <c r="A19" s="39" t="s">
        <v>26</v>
      </c>
      <c r="B19" s="40"/>
      <c r="C19" s="24">
        <v>50.3</v>
      </c>
      <c r="D19" s="24">
        <v>65.5</v>
      </c>
      <c r="E19" s="24">
        <v>46</v>
      </c>
      <c r="F19" s="24">
        <v>39.299999999999997</v>
      </c>
      <c r="G19" s="24">
        <v>41.5</v>
      </c>
      <c r="H19" s="24">
        <f t="shared" si="0"/>
        <v>48.52</v>
      </c>
      <c r="I19" s="13"/>
    </row>
    <row r="20" spans="1:9" ht="18" customHeight="1" x14ac:dyDescent="0.15">
      <c r="A20" s="39" t="s">
        <v>27</v>
      </c>
      <c r="B20" s="40"/>
      <c r="C20" s="24">
        <v>50.8</v>
      </c>
      <c r="D20" s="24">
        <v>61.4</v>
      </c>
      <c r="E20" s="24">
        <v>68.8</v>
      </c>
      <c r="F20" s="24">
        <v>40.6</v>
      </c>
      <c r="G20" s="24">
        <v>35.700000000000003</v>
      </c>
      <c r="H20" s="24">
        <f t="shared" si="0"/>
        <v>51.46</v>
      </c>
      <c r="I20" s="13"/>
    </row>
    <row r="21" spans="1:9" ht="18" customHeight="1" x14ac:dyDescent="0.15">
      <c r="A21" s="39" t="s">
        <v>28</v>
      </c>
      <c r="B21" s="40"/>
      <c r="C21" s="24">
        <v>56.7</v>
      </c>
      <c r="D21" s="24">
        <v>59.1</v>
      </c>
      <c r="E21" s="24">
        <v>83.2</v>
      </c>
      <c r="F21" s="24">
        <v>39.1</v>
      </c>
      <c r="G21" s="24">
        <v>39.1</v>
      </c>
      <c r="H21" s="24">
        <f t="shared" si="0"/>
        <v>55.44</v>
      </c>
      <c r="I21" s="13"/>
    </row>
    <row r="22" spans="1:9" ht="18" customHeight="1" x14ac:dyDescent="0.15">
      <c r="A22" s="39" t="s">
        <v>29</v>
      </c>
      <c r="B22" s="40"/>
      <c r="C22" s="24">
        <v>65.900000000000006</v>
      </c>
      <c r="D22" s="24">
        <v>50.4</v>
      </c>
      <c r="E22" s="24">
        <v>84</v>
      </c>
      <c r="F22" s="24">
        <v>44.5</v>
      </c>
      <c r="G22" s="24">
        <v>36</v>
      </c>
      <c r="H22" s="24">
        <f t="shared" si="0"/>
        <v>56.160000000000004</v>
      </c>
      <c r="I22" s="13"/>
    </row>
    <row r="23" spans="1:9" ht="18" customHeight="1" x14ac:dyDescent="0.15">
      <c r="A23" s="39" t="s">
        <v>30</v>
      </c>
      <c r="B23" s="40"/>
      <c r="C23" s="24">
        <v>66.7</v>
      </c>
      <c r="D23" s="24">
        <v>52.9</v>
      </c>
      <c r="E23" s="24">
        <v>82.9</v>
      </c>
      <c r="F23" s="24">
        <v>46.7</v>
      </c>
      <c r="G23" s="24">
        <v>36.1</v>
      </c>
      <c r="H23" s="24">
        <f t="shared" si="0"/>
        <v>57.06</v>
      </c>
      <c r="I23" s="13"/>
    </row>
    <row r="24" spans="1:9" ht="18" customHeight="1" x14ac:dyDescent="0.15">
      <c r="A24" s="39" t="s">
        <v>31</v>
      </c>
      <c r="B24" s="40"/>
      <c r="C24" s="24">
        <v>63.5</v>
      </c>
      <c r="D24" s="24">
        <v>53</v>
      </c>
      <c r="E24" s="24">
        <v>79.099999999999994</v>
      </c>
      <c r="F24" s="24">
        <v>49.2</v>
      </c>
      <c r="G24" s="24">
        <v>39.5</v>
      </c>
      <c r="H24" s="24">
        <f t="shared" si="0"/>
        <v>56.86</v>
      </c>
      <c r="I24" s="13"/>
    </row>
    <row r="25" spans="1:9" ht="18" customHeight="1" x14ac:dyDescent="0.15">
      <c r="A25" s="39" t="s">
        <v>32</v>
      </c>
      <c r="B25" s="40"/>
      <c r="C25" s="24">
        <v>63.1</v>
      </c>
      <c r="D25" s="24">
        <v>62.2</v>
      </c>
      <c r="E25" s="24">
        <v>39.799999999999997</v>
      </c>
      <c r="F25" s="24">
        <v>39.299999999999997</v>
      </c>
      <c r="G25" s="24">
        <v>34.9</v>
      </c>
      <c r="H25" s="24">
        <f t="shared" si="0"/>
        <v>47.860000000000007</v>
      </c>
      <c r="I25" s="13"/>
    </row>
    <row r="26" spans="1:9" ht="18" customHeight="1" x14ac:dyDescent="0.15">
      <c r="A26" s="29" t="s">
        <v>33</v>
      </c>
      <c r="B26" s="30"/>
      <c r="C26" s="25">
        <f>AVERAGE(C14:C25)</f>
        <v>58.95000000000001</v>
      </c>
      <c r="D26" s="25">
        <f>AVERAGE(D14:D25)</f>
        <v>59.250000000000007</v>
      </c>
      <c r="E26" s="25">
        <f>AVERAGE(E14:E25)</f>
        <v>55.824999999999996</v>
      </c>
      <c r="F26" s="25">
        <f>AVERAGE(F14:F25)</f>
        <v>40.366666666666667</v>
      </c>
      <c r="G26" s="25">
        <f>AVERAGE(G14:G25)</f>
        <v>36.766666666666666</v>
      </c>
      <c r="H26" s="25">
        <f t="shared" si="0"/>
        <v>50.231666666666669</v>
      </c>
      <c r="I26" s="14"/>
    </row>
    <row r="27" spans="1:9" ht="18" customHeight="1" x14ac:dyDescent="0.15">
      <c r="A27" s="43"/>
      <c r="B27" s="43"/>
    </row>
    <row r="28" spans="1:9" ht="18" customHeight="1" x14ac:dyDescent="0.15">
      <c r="A28" s="11" t="s">
        <v>42</v>
      </c>
    </row>
    <row r="29" spans="1:9" ht="18" customHeight="1" x14ac:dyDescent="0.15">
      <c r="A29" s="12"/>
      <c r="I29" s="2" t="s">
        <v>0</v>
      </c>
    </row>
    <row r="30" spans="1:9" ht="18" customHeight="1" thickBot="1" x14ac:dyDescent="0.2">
      <c r="A30" s="31" t="s">
        <v>20</v>
      </c>
      <c r="B30" s="32"/>
      <c r="C30" s="7">
        <v>2010</v>
      </c>
      <c r="D30" s="7">
        <f>C30+1</f>
        <v>2011</v>
      </c>
      <c r="E30" s="7">
        <f>D30+1</f>
        <v>2012</v>
      </c>
      <c r="F30" s="7">
        <f>E30+1</f>
        <v>2013</v>
      </c>
      <c r="G30" s="7">
        <f>F30+1</f>
        <v>2014</v>
      </c>
      <c r="H30" s="6" t="s">
        <v>34</v>
      </c>
      <c r="I30" s="5" t="s">
        <v>19</v>
      </c>
    </row>
    <row r="31" spans="1:9" ht="18" customHeight="1" thickTop="1" x14ac:dyDescent="0.15">
      <c r="A31" s="44" t="s">
        <v>21</v>
      </c>
      <c r="B31" s="45"/>
      <c r="C31" s="23">
        <v>21.3</v>
      </c>
      <c r="D31" s="23">
        <v>18.100000000000001</v>
      </c>
      <c r="E31" s="23">
        <v>14.2</v>
      </c>
      <c r="F31" s="23">
        <v>19.7</v>
      </c>
      <c r="G31" s="23">
        <v>19.7</v>
      </c>
      <c r="H31" s="23">
        <f>AVERAGE(C31:G31)</f>
        <v>18.600000000000001</v>
      </c>
      <c r="I31" s="15"/>
    </row>
    <row r="32" spans="1:9" ht="18" customHeight="1" x14ac:dyDescent="0.15">
      <c r="A32" s="39" t="s">
        <v>22</v>
      </c>
      <c r="B32" s="40"/>
      <c r="C32" s="24">
        <v>23</v>
      </c>
      <c r="D32" s="24">
        <v>16.600000000000001</v>
      </c>
      <c r="E32" s="24">
        <v>32.700000000000003</v>
      </c>
      <c r="F32" s="24">
        <v>16.100000000000001</v>
      </c>
      <c r="G32" s="24">
        <v>48.8</v>
      </c>
      <c r="H32" s="24">
        <f t="shared" ref="H32:H43" si="1">AVERAGE(C32:G32)</f>
        <v>27.439999999999998</v>
      </c>
      <c r="I32" s="13"/>
    </row>
    <row r="33" spans="1:9" ht="18" customHeight="1" x14ac:dyDescent="0.15">
      <c r="A33" s="39" t="s">
        <v>23</v>
      </c>
      <c r="B33" s="40"/>
      <c r="C33" s="24">
        <v>24.2</v>
      </c>
      <c r="D33" s="24">
        <v>18.399999999999999</v>
      </c>
      <c r="E33" s="24">
        <v>19.2</v>
      </c>
      <c r="F33" s="24">
        <v>20.6</v>
      </c>
      <c r="G33" s="24">
        <v>69.5</v>
      </c>
      <c r="H33" s="24">
        <f t="shared" si="1"/>
        <v>30.380000000000003</v>
      </c>
      <c r="I33" s="13"/>
    </row>
    <row r="34" spans="1:9" ht="18" customHeight="1" x14ac:dyDescent="0.15">
      <c r="A34" s="39" t="s">
        <v>24</v>
      </c>
      <c r="B34" s="40"/>
      <c r="C34" s="24">
        <v>22.5</v>
      </c>
      <c r="D34" s="24">
        <v>20.8</v>
      </c>
      <c r="E34" s="24">
        <v>26.1</v>
      </c>
      <c r="F34" s="24">
        <v>27.3</v>
      </c>
      <c r="G34" s="24">
        <v>71.2</v>
      </c>
      <c r="H34" s="24">
        <f t="shared" si="1"/>
        <v>33.58</v>
      </c>
      <c r="I34" s="13"/>
    </row>
    <row r="35" spans="1:9" ht="18" customHeight="1" x14ac:dyDescent="0.15">
      <c r="A35" s="39" t="s">
        <v>25</v>
      </c>
      <c r="B35" s="40"/>
      <c r="C35" s="24">
        <v>21.9</v>
      </c>
      <c r="D35" s="24">
        <v>21.9</v>
      </c>
      <c r="E35" s="24">
        <v>27.7</v>
      </c>
      <c r="F35" s="24">
        <v>28</v>
      </c>
      <c r="G35" s="24">
        <v>45.9</v>
      </c>
      <c r="H35" s="24">
        <f t="shared" si="1"/>
        <v>29.080000000000002</v>
      </c>
      <c r="I35" s="13"/>
    </row>
    <row r="36" spans="1:9" ht="18" customHeight="1" x14ac:dyDescent="0.15">
      <c r="A36" s="39" t="s">
        <v>26</v>
      </c>
      <c r="B36" s="40"/>
      <c r="C36" s="24">
        <v>24.6</v>
      </c>
      <c r="D36" s="24">
        <v>21.7</v>
      </c>
      <c r="E36" s="24">
        <v>29.7</v>
      </c>
      <c r="F36" s="24">
        <v>25.5</v>
      </c>
      <c r="G36" s="24">
        <v>42</v>
      </c>
      <c r="H36" s="24">
        <f t="shared" si="1"/>
        <v>28.7</v>
      </c>
      <c r="I36" s="13"/>
    </row>
    <row r="37" spans="1:9" ht="18" customHeight="1" x14ac:dyDescent="0.15">
      <c r="A37" s="39" t="s">
        <v>27</v>
      </c>
      <c r="B37" s="40"/>
      <c r="C37" s="24">
        <v>26.5</v>
      </c>
      <c r="D37" s="24">
        <v>21.5</v>
      </c>
      <c r="E37" s="24">
        <v>35.700000000000003</v>
      </c>
      <c r="F37" s="24">
        <v>31.3</v>
      </c>
      <c r="G37" s="24">
        <v>69.400000000000006</v>
      </c>
      <c r="H37" s="24">
        <f t="shared" si="1"/>
        <v>36.880000000000003</v>
      </c>
      <c r="I37" s="13"/>
    </row>
    <row r="38" spans="1:9" ht="18" customHeight="1" x14ac:dyDescent="0.15">
      <c r="A38" s="39" t="s">
        <v>28</v>
      </c>
      <c r="B38" s="40"/>
      <c r="C38" s="24">
        <v>27.6</v>
      </c>
      <c r="D38" s="24">
        <v>21.3</v>
      </c>
      <c r="E38" s="24">
        <v>31</v>
      </c>
      <c r="F38" s="24">
        <v>37.4</v>
      </c>
      <c r="G38" s="24">
        <v>49</v>
      </c>
      <c r="H38" s="24">
        <f t="shared" si="1"/>
        <v>33.260000000000005</v>
      </c>
      <c r="I38" s="13"/>
    </row>
    <row r="39" spans="1:9" ht="18" customHeight="1" x14ac:dyDescent="0.15">
      <c r="A39" s="39" t="s">
        <v>29</v>
      </c>
      <c r="B39" s="40"/>
      <c r="C39" s="24">
        <v>21.7</v>
      </c>
      <c r="D39" s="24">
        <v>22.3</v>
      </c>
      <c r="E39" s="24">
        <v>17.5</v>
      </c>
      <c r="F39" s="24">
        <v>29.2</v>
      </c>
      <c r="G39" s="24">
        <v>54.3</v>
      </c>
      <c r="H39" s="24">
        <f t="shared" si="1"/>
        <v>29</v>
      </c>
      <c r="I39" s="13"/>
    </row>
    <row r="40" spans="1:9" ht="18" customHeight="1" x14ac:dyDescent="0.15">
      <c r="A40" s="39" t="s">
        <v>30</v>
      </c>
      <c r="B40" s="40"/>
      <c r="C40" s="24">
        <v>26.5</v>
      </c>
      <c r="D40" s="24">
        <v>19.8</v>
      </c>
      <c r="E40" s="24">
        <v>20.100000000000001</v>
      </c>
      <c r="F40" s="24">
        <v>36</v>
      </c>
      <c r="G40" s="24">
        <v>52.7</v>
      </c>
      <c r="H40" s="24">
        <f t="shared" si="1"/>
        <v>31.020000000000003</v>
      </c>
      <c r="I40" s="13"/>
    </row>
    <row r="41" spans="1:9" ht="18" customHeight="1" x14ac:dyDescent="0.15">
      <c r="A41" s="39" t="s">
        <v>31</v>
      </c>
      <c r="B41" s="40"/>
      <c r="C41" s="24">
        <v>22.4</v>
      </c>
      <c r="D41" s="24">
        <v>17.8</v>
      </c>
      <c r="E41" s="24">
        <v>27.8</v>
      </c>
      <c r="F41" s="24">
        <v>33.700000000000003</v>
      </c>
      <c r="G41" s="24">
        <v>36.4</v>
      </c>
      <c r="H41" s="24">
        <f t="shared" si="1"/>
        <v>27.619999999999997</v>
      </c>
      <c r="I41" s="13"/>
    </row>
    <row r="42" spans="1:9" ht="18" customHeight="1" x14ac:dyDescent="0.15">
      <c r="A42" s="39" t="s">
        <v>32</v>
      </c>
      <c r="B42" s="40"/>
      <c r="C42" s="24">
        <v>16.899999999999999</v>
      </c>
      <c r="D42" s="24">
        <v>15.5</v>
      </c>
      <c r="E42" s="24">
        <v>19</v>
      </c>
      <c r="F42" s="24">
        <v>24.4</v>
      </c>
      <c r="G42" s="24">
        <v>41.8</v>
      </c>
      <c r="H42" s="24">
        <f t="shared" si="1"/>
        <v>23.52</v>
      </c>
      <c r="I42" s="13"/>
    </row>
    <row r="43" spans="1:9" ht="18" customHeight="1" x14ac:dyDescent="0.15">
      <c r="A43" s="29" t="s">
        <v>33</v>
      </c>
      <c r="B43" s="30"/>
      <c r="C43" s="25">
        <f>AVERAGE(C31:C42)</f>
        <v>23.258333333333329</v>
      </c>
      <c r="D43" s="25">
        <f>AVERAGE(D31:D42)</f>
        <v>19.641666666666669</v>
      </c>
      <c r="E43" s="25">
        <f>AVERAGE(E31:E42)</f>
        <v>25.058333333333334</v>
      </c>
      <c r="F43" s="25">
        <f>AVERAGE(F31:F42)</f>
        <v>27.433333333333334</v>
      </c>
      <c r="G43" s="25">
        <f>AVERAGE(G31:G42)</f>
        <v>50.05833333333333</v>
      </c>
      <c r="H43" s="25">
        <f t="shared" si="1"/>
        <v>29.089999999999996</v>
      </c>
      <c r="I43" s="14"/>
    </row>
    <row r="44" spans="1:9" ht="18" customHeight="1" x14ac:dyDescent="0.15">
      <c r="A44" s="43"/>
      <c r="B44" s="43"/>
    </row>
    <row r="45" spans="1:9" ht="18" customHeight="1" x14ac:dyDescent="0.15">
      <c r="A45" s="11" t="s">
        <v>44</v>
      </c>
    </row>
    <row r="46" spans="1:9" ht="18" customHeight="1" x14ac:dyDescent="0.15">
      <c r="A46" s="4" t="s">
        <v>48</v>
      </c>
    </row>
    <row r="47" spans="1:9" ht="18" customHeight="1" x14ac:dyDescent="0.15">
      <c r="A47" s="12"/>
      <c r="I47" s="2" t="s">
        <v>0</v>
      </c>
    </row>
    <row r="48" spans="1:9" ht="18" customHeight="1" x14ac:dyDescent="0.15">
      <c r="A48" s="47" t="s">
        <v>20</v>
      </c>
      <c r="B48" s="48"/>
      <c r="C48" s="51" t="s">
        <v>45</v>
      </c>
      <c r="D48" s="51"/>
      <c r="E48" s="51"/>
      <c r="F48" s="51"/>
      <c r="G48" s="51"/>
      <c r="H48" s="51"/>
      <c r="I48" s="73" t="s">
        <v>19</v>
      </c>
    </row>
    <row r="49" spans="1:9" ht="18" customHeight="1" thickBot="1" x14ac:dyDescent="0.2">
      <c r="A49" s="49"/>
      <c r="B49" s="50"/>
      <c r="C49" s="63" t="s">
        <v>46</v>
      </c>
      <c r="D49" s="63"/>
      <c r="E49" s="63" t="s">
        <v>47</v>
      </c>
      <c r="F49" s="63"/>
      <c r="G49" s="63" t="s">
        <v>5</v>
      </c>
      <c r="H49" s="63"/>
      <c r="I49" s="74"/>
    </row>
    <row r="50" spans="1:9" ht="18" customHeight="1" thickTop="1" x14ac:dyDescent="0.15">
      <c r="A50" s="44" t="s">
        <v>21</v>
      </c>
      <c r="B50" s="45"/>
      <c r="C50" s="41">
        <f>E50+G50</f>
        <v>0</v>
      </c>
      <c r="D50" s="42"/>
      <c r="E50" s="41">
        <v>0</v>
      </c>
      <c r="F50" s="42"/>
      <c r="G50" s="41">
        <v>0</v>
      </c>
      <c r="H50" s="42"/>
      <c r="I50" s="15"/>
    </row>
    <row r="51" spans="1:9" ht="18" customHeight="1" x14ac:dyDescent="0.15">
      <c r="A51" s="39" t="s">
        <v>22</v>
      </c>
      <c r="B51" s="40"/>
      <c r="C51" s="35">
        <f t="shared" ref="C51:C62" si="2">E51+G51</f>
        <v>17.399999999999999</v>
      </c>
      <c r="D51" s="36"/>
      <c r="E51" s="35">
        <v>0</v>
      </c>
      <c r="F51" s="36"/>
      <c r="G51" s="35">
        <v>17.399999999999999</v>
      </c>
      <c r="H51" s="36"/>
      <c r="I51" s="13"/>
    </row>
    <row r="52" spans="1:9" ht="18" customHeight="1" x14ac:dyDescent="0.15">
      <c r="A52" s="39" t="s">
        <v>23</v>
      </c>
      <c r="B52" s="40"/>
      <c r="C52" s="35">
        <f t="shared" si="2"/>
        <v>30</v>
      </c>
      <c r="D52" s="36"/>
      <c r="E52" s="35">
        <v>0</v>
      </c>
      <c r="F52" s="36"/>
      <c r="G52" s="35">
        <v>30</v>
      </c>
      <c r="H52" s="36"/>
      <c r="I52" s="13"/>
    </row>
    <row r="53" spans="1:9" ht="18" customHeight="1" x14ac:dyDescent="0.15">
      <c r="A53" s="39" t="s">
        <v>24</v>
      </c>
      <c r="B53" s="40"/>
      <c r="C53" s="35">
        <f t="shared" si="2"/>
        <v>33.4</v>
      </c>
      <c r="D53" s="36"/>
      <c r="E53" s="35">
        <v>0</v>
      </c>
      <c r="F53" s="36"/>
      <c r="G53" s="35">
        <v>33.4</v>
      </c>
      <c r="H53" s="36"/>
      <c r="I53" s="13"/>
    </row>
    <row r="54" spans="1:9" ht="18" customHeight="1" x14ac:dyDescent="0.15">
      <c r="A54" s="39" t="s">
        <v>25</v>
      </c>
      <c r="B54" s="40"/>
      <c r="C54" s="35">
        <f t="shared" si="2"/>
        <v>38</v>
      </c>
      <c r="D54" s="36"/>
      <c r="E54" s="35">
        <v>25.2</v>
      </c>
      <c r="F54" s="36"/>
      <c r="G54" s="35">
        <v>12.8</v>
      </c>
      <c r="H54" s="36"/>
      <c r="I54" s="13"/>
    </row>
    <row r="55" spans="1:9" ht="18" customHeight="1" x14ac:dyDescent="0.15">
      <c r="A55" s="39" t="s">
        <v>26</v>
      </c>
      <c r="B55" s="40"/>
      <c r="C55" s="35">
        <f t="shared" si="2"/>
        <v>40</v>
      </c>
      <c r="D55" s="36"/>
      <c r="E55" s="35">
        <v>25.1</v>
      </c>
      <c r="F55" s="36"/>
      <c r="G55" s="35">
        <v>14.9</v>
      </c>
      <c r="H55" s="36"/>
      <c r="I55" s="13"/>
    </row>
    <row r="56" spans="1:9" ht="18" customHeight="1" x14ac:dyDescent="0.15">
      <c r="A56" s="39" t="s">
        <v>27</v>
      </c>
      <c r="B56" s="40"/>
      <c r="C56" s="35">
        <f t="shared" si="2"/>
        <v>54.699999999999996</v>
      </c>
      <c r="D56" s="36"/>
      <c r="E56" s="35">
        <v>3.8</v>
      </c>
      <c r="F56" s="36"/>
      <c r="G56" s="35">
        <v>50.9</v>
      </c>
      <c r="H56" s="36"/>
      <c r="I56" s="13"/>
    </row>
    <row r="57" spans="1:9" ht="18" customHeight="1" x14ac:dyDescent="0.15">
      <c r="A57" s="39" t="s">
        <v>28</v>
      </c>
      <c r="B57" s="40"/>
      <c r="C57" s="35">
        <f t="shared" si="2"/>
        <v>47.3</v>
      </c>
      <c r="D57" s="36"/>
      <c r="E57" s="35">
        <v>21.3</v>
      </c>
      <c r="F57" s="36"/>
      <c r="G57" s="35">
        <v>26</v>
      </c>
      <c r="H57" s="36"/>
      <c r="I57" s="13"/>
    </row>
    <row r="58" spans="1:9" ht="18" customHeight="1" x14ac:dyDescent="0.15">
      <c r="A58" s="39" t="s">
        <v>29</v>
      </c>
      <c r="B58" s="40"/>
      <c r="C58" s="35">
        <f t="shared" si="2"/>
        <v>45.5</v>
      </c>
      <c r="D58" s="36"/>
      <c r="E58" s="35">
        <v>15.9</v>
      </c>
      <c r="F58" s="36"/>
      <c r="G58" s="35">
        <v>29.6</v>
      </c>
      <c r="H58" s="36"/>
      <c r="I58" s="13"/>
    </row>
    <row r="59" spans="1:9" ht="18" customHeight="1" x14ac:dyDescent="0.15">
      <c r="A59" s="39" t="s">
        <v>30</v>
      </c>
      <c r="B59" s="40"/>
      <c r="C59" s="35">
        <f t="shared" si="2"/>
        <v>44.2</v>
      </c>
      <c r="D59" s="36"/>
      <c r="E59" s="35">
        <v>12.2</v>
      </c>
      <c r="F59" s="36"/>
      <c r="G59" s="35">
        <v>32</v>
      </c>
      <c r="H59" s="36"/>
      <c r="I59" s="13"/>
    </row>
    <row r="60" spans="1:9" ht="18" customHeight="1" x14ac:dyDescent="0.15">
      <c r="A60" s="39" t="s">
        <v>31</v>
      </c>
      <c r="B60" s="40"/>
      <c r="C60" s="35">
        <f t="shared" si="2"/>
        <v>35.1</v>
      </c>
      <c r="D60" s="36"/>
      <c r="E60" s="35">
        <v>17</v>
      </c>
      <c r="F60" s="36"/>
      <c r="G60" s="35">
        <v>18.100000000000001</v>
      </c>
      <c r="H60" s="36"/>
      <c r="I60" s="13"/>
    </row>
    <row r="61" spans="1:9" ht="18" customHeight="1" x14ac:dyDescent="0.15">
      <c r="A61" s="39" t="s">
        <v>32</v>
      </c>
      <c r="B61" s="40"/>
      <c r="C61" s="35">
        <f t="shared" si="2"/>
        <v>41.8</v>
      </c>
      <c r="D61" s="36"/>
      <c r="E61" s="35">
        <v>20.6</v>
      </c>
      <c r="F61" s="36"/>
      <c r="G61" s="35">
        <v>21.2</v>
      </c>
      <c r="H61" s="36"/>
      <c r="I61" s="13"/>
    </row>
    <row r="62" spans="1:9" ht="18" customHeight="1" x14ac:dyDescent="0.15">
      <c r="A62" s="29" t="s">
        <v>33</v>
      </c>
      <c r="B62" s="30"/>
      <c r="C62" s="37">
        <f t="shared" si="2"/>
        <v>35.700000000000003</v>
      </c>
      <c r="D62" s="38"/>
      <c r="E62" s="37">
        <f>ROUND(AVERAGE(E50:F61),1)</f>
        <v>11.8</v>
      </c>
      <c r="F62" s="38"/>
      <c r="G62" s="37">
        <f>ROUND(AVERAGE(G50:H61),1)</f>
        <v>23.9</v>
      </c>
      <c r="H62" s="38"/>
      <c r="I62" s="14"/>
    </row>
    <row r="63" spans="1:9" ht="18" customHeight="1" x14ac:dyDescent="0.15">
      <c r="A63" s="43"/>
      <c r="B63" s="43"/>
    </row>
    <row r="64" spans="1:9" ht="18" customHeight="1" x14ac:dyDescent="0.15">
      <c r="A64" s="11" t="s">
        <v>40</v>
      </c>
    </row>
    <row r="65" spans="1:9" ht="18" customHeight="1" x14ac:dyDescent="0.15">
      <c r="A65" s="12"/>
      <c r="I65" s="2" t="s">
        <v>0</v>
      </c>
    </row>
    <row r="66" spans="1:9" ht="18" customHeight="1" thickBot="1" x14ac:dyDescent="0.2">
      <c r="A66" s="31" t="s">
        <v>20</v>
      </c>
      <c r="B66" s="32"/>
      <c r="C66" s="7">
        <v>2010</v>
      </c>
      <c r="D66" s="7">
        <f>C66+1</f>
        <v>2011</v>
      </c>
      <c r="E66" s="7">
        <f>D66+1</f>
        <v>2012</v>
      </c>
      <c r="F66" s="7">
        <f>E66+1</f>
        <v>2013</v>
      </c>
      <c r="G66" s="7">
        <f>F66+1</f>
        <v>2014</v>
      </c>
      <c r="H66" s="6" t="s">
        <v>34</v>
      </c>
      <c r="I66" s="5" t="s">
        <v>19</v>
      </c>
    </row>
    <row r="67" spans="1:9" ht="18" customHeight="1" thickTop="1" x14ac:dyDescent="0.15">
      <c r="A67" s="44" t="s">
        <v>21</v>
      </c>
      <c r="B67" s="45"/>
      <c r="C67" s="23">
        <v>31</v>
      </c>
      <c r="D67" s="23">
        <v>27.2</v>
      </c>
      <c r="E67" s="23">
        <v>47.8</v>
      </c>
      <c r="F67" s="23">
        <v>61.9</v>
      </c>
      <c r="G67" s="23">
        <v>52.668709677419358</v>
      </c>
      <c r="H67" s="23">
        <f t="shared" ref="H67:H79" si="3">AVERAGE(C67:G67)</f>
        <v>44.113741935483873</v>
      </c>
      <c r="I67" s="15"/>
    </row>
    <row r="68" spans="1:9" ht="18" customHeight="1" x14ac:dyDescent="0.15">
      <c r="A68" s="39" t="s">
        <v>22</v>
      </c>
      <c r="B68" s="40"/>
      <c r="C68" s="24">
        <v>29.3</v>
      </c>
      <c r="D68" s="24">
        <v>28.2</v>
      </c>
      <c r="E68" s="24">
        <v>46.1</v>
      </c>
      <c r="F68" s="24">
        <v>61</v>
      </c>
      <c r="G68" s="24">
        <v>47.707142857142856</v>
      </c>
      <c r="H68" s="24">
        <f t="shared" si="3"/>
        <v>42.46142857142857</v>
      </c>
      <c r="I68" s="13"/>
    </row>
    <row r="69" spans="1:9" ht="18" customHeight="1" x14ac:dyDescent="0.15">
      <c r="A69" s="39" t="s">
        <v>23</v>
      </c>
      <c r="B69" s="40"/>
      <c r="C69" s="24">
        <v>26.5</v>
      </c>
      <c r="D69" s="24">
        <v>34.9</v>
      </c>
      <c r="E69" s="24">
        <v>38.6</v>
      </c>
      <c r="F69" s="24">
        <v>46</v>
      </c>
      <c r="G69" s="24">
        <v>44.86774193548387</v>
      </c>
      <c r="H69" s="24">
        <f t="shared" si="3"/>
        <v>38.173548387096773</v>
      </c>
      <c r="I69" s="13"/>
    </row>
    <row r="70" spans="1:9" ht="18" customHeight="1" x14ac:dyDescent="0.15">
      <c r="A70" s="39" t="s">
        <v>24</v>
      </c>
      <c r="B70" s="40"/>
      <c r="C70" s="24">
        <v>25.8</v>
      </c>
      <c r="D70" s="24">
        <v>37.5</v>
      </c>
      <c r="E70" s="24">
        <v>39.799999999999997</v>
      </c>
      <c r="F70" s="24">
        <v>54</v>
      </c>
      <c r="G70" s="24">
        <v>45.023333333333326</v>
      </c>
      <c r="H70" s="24">
        <f t="shared" si="3"/>
        <v>40.424666666666667</v>
      </c>
      <c r="I70" s="13"/>
    </row>
    <row r="71" spans="1:9" ht="18" customHeight="1" x14ac:dyDescent="0.15">
      <c r="A71" s="39" t="s">
        <v>25</v>
      </c>
      <c r="B71" s="40"/>
      <c r="C71" s="24">
        <v>24.2</v>
      </c>
      <c r="D71" s="24">
        <v>41.6</v>
      </c>
      <c r="E71" s="24">
        <v>39.1</v>
      </c>
      <c r="F71" s="24">
        <v>45.8</v>
      </c>
      <c r="G71" s="24">
        <v>38.441935483870971</v>
      </c>
      <c r="H71" s="24">
        <f t="shared" si="3"/>
        <v>37.828387096774193</v>
      </c>
      <c r="I71" s="13"/>
    </row>
    <row r="72" spans="1:9" ht="18" customHeight="1" x14ac:dyDescent="0.15">
      <c r="A72" s="39" t="s">
        <v>26</v>
      </c>
      <c r="B72" s="40"/>
      <c r="C72" s="24">
        <v>32.700000000000003</v>
      </c>
      <c r="D72" s="24">
        <v>40.5</v>
      </c>
      <c r="E72" s="24">
        <v>38</v>
      </c>
      <c r="F72" s="24">
        <v>45.1</v>
      </c>
      <c r="G72" s="24">
        <v>54.88</v>
      </c>
      <c r="H72" s="24">
        <f t="shared" si="3"/>
        <v>42.236000000000004</v>
      </c>
      <c r="I72" s="13"/>
    </row>
    <row r="73" spans="1:9" ht="18" customHeight="1" x14ac:dyDescent="0.15">
      <c r="A73" s="39" t="s">
        <v>27</v>
      </c>
      <c r="B73" s="40"/>
      <c r="C73" s="24">
        <v>35</v>
      </c>
      <c r="D73" s="24">
        <v>41.9</v>
      </c>
      <c r="E73" s="24">
        <v>44.1</v>
      </c>
      <c r="F73" s="24">
        <v>58.7</v>
      </c>
      <c r="G73" s="24">
        <v>67.323548387096778</v>
      </c>
      <c r="H73" s="24">
        <f t="shared" si="3"/>
        <v>49.404709677419348</v>
      </c>
      <c r="I73" s="13"/>
    </row>
    <row r="74" spans="1:9" ht="18" customHeight="1" x14ac:dyDescent="0.15">
      <c r="A74" s="39" t="s">
        <v>28</v>
      </c>
      <c r="B74" s="40"/>
      <c r="C74" s="24">
        <v>35.700000000000003</v>
      </c>
      <c r="D74" s="24">
        <v>48.1</v>
      </c>
      <c r="E74" s="24">
        <v>46.5</v>
      </c>
      <c r="F74" s="24">
        <v>63</v>
      </c>
      <c r="G74" s="24">
        <v>70.187096774193535</v>
      </c>
      <c r="H74" s="24">
        <f t="shared" si="3"/>
        <v>52.697419354838715</v>
      </c>
      <c r="I74" s="13"/>
    </row>
    <row r="75" spans="1:9" ht="18" customHeight="1" x14ac:dyDescent="0.15">
      <c r="A75" s="39" t="s">
        <v>29</v>
      </c>
      <c r="B75" s="40"/>
      <c r="C75" s="24">
        <v>33</v>
      </c>
      <c r="D75" s="24">
        <v>58.1</v>
      </c>
      <c r="E75" s="24">
        <v>48.7</v>
      </c>
      <c r="F75" s="24">
        <v>56.4</v>
      </c>
      <c r="G75" s="24">
        <v>83.51333333333335</v>
      </c>
      <c r="H75" s="24">
        <f t="shared" si="3"/>
        <v>55.942666666666675</v>
      </c>
      <c r="I75" s="13"/>
    </row>
    <row r="76" spans="1:9" ht="18" customHeight="1" x14ac:dyDescent="0.15">
      <c r="A76" s="39" t="s">
        <v>30</v>
      </c>
      <c r="B76" s="40"/>
      <c r="C76" s="24">
        <v>35.9</v>
      </c>
      <c r="D76" s="24">
        <v>51.3</v>
      </c>
      <c r="E76" s="24">
        <v>46</v>
      </c>
      <c r="F76" s="24">
        <v>55.3</v>
      </c>
      <c r="G76" s="24">
        <v>59.893548387096779</v>
      </c>
      <c r="H76" s="24">
        <f t="shared" si="3"/>
        <v>49.678709677419356</v>
      </c>
      <c r="I76" s="13"/>
    </row>
    <row r="77" spans="1:9" ht="18" customHeight="1" x14ac:dyDescent="0.15">
      <c r="A77" s="39" t="s">
        <v>31</v>
      </c>
      <c r="B77" s="40"/>
      <c r="C77" s="24">
        <v>39.9</v>
      </c>
      <c r="D77" s="24">
        <v>49</v>
      </c>
      <c r="E77" s="24">
        <v>46.6</v>
      </c>
      <c r="F77" s="24">
        <v>55.3</v>
      </c>
      <c r="G77" s="24">
        <v>62.309999999999981</v>
      </c>
      <c r="H77" s="24">
        <f t="shared" si="3"/>
        <v>50.622</v>
      </c>
      <c r="I77" s="13"/>
    </row>
    <row r="78" spans="1:9" ht="18" customHeight="1" x14ac:dyDescent="0.15">
      <c r="A78" s="39" t="s">
        <v>32</v>
      </c>
      <c r="B78" s="40"/>
      <c r="C78" s="24">
        <v>42.2</v>
      </c>
      <c r="D78" s="24">
        <v>48.2</v>
      </c>
      <c r="E78" s="24">
        <v>50</v>
      </c>
      <c r="F78" s="24">
        <v>51.1</v>
      </c>
      <c r="G78" s="24">
        <v>66.883870967741927</v>
      </c>
      <c r="H78" s="24">
        <f t="shared" si="3"/>
        <v>51.676774193548383</v>
      </c>
      <c r="I78" s="13"/>
    </row>
    <row r="79" spans="1:9" ht="18" customHeight="1" x14ac:dyDescent="0.15">
      <c r="A79" s="29" t="s">
        <v>33</v>
      </c>
      <c r="B79" s="30"/>
      <c r="C79" s="25">
        <f>AVERAGE(C67:C78)</f>
        <v>32.599999999999994</v>
      </c>
      <c r="D79" s="25">
        <f>AVERAGE(D67:D78)</f>
        <v>42.208333333333336</v>
      </c>
      <c r="E79" s="25">
        <f>AVERAGE(E67:E78)</f>
        <v>44.274999999999999</v>
      </c>
      <c r="F79" s="25">
        <f>AVERAGE(F67:F78)</f>
        <v>54.466666666666661</v>
      </c>
      <c r="G79" s="25">
        <f>AVERAGE(G67:G78)</f>
        <v>57.80835509472606</v>
      </c>
      <c r="H79" s="25">
        <f t="shared" si="3"/>
        <v>46.271671018945213</v>
      </c>
      <c r="I79" s="14"/>
    </row>
    <row r="80" spans="1:9" ht="18" customHeight="1" x14ac:dyDescent="0.15">
      <c r="A80" s="43"/>
      <c r="B80" s="43"/>
    </row>
    <row r="81" spans="1:256" ht="18" customHeight="1" x14ac:dyDescent="0.15">
      <c r="A81" s="11" t="s">
        <v>38</v>
      </c>
    </row>
    <row r="82" spans="1:256" ht="18" customHeight="1" x14ac:dyDescent="0.15">
      <c r="A82" s="12"/>
      <c r="I82" s="2" t="s">
        <v>0</v>
      </c>
    </row>
    <row r="83" spans="1:256" ht="18" customHeight="1" thickBot="1" x14ac:dyDescent="0.2">
      <c r="A83" s="31" t="s">
        <v>20</v>
      </c>
      <c r="B83" s="32"/>
      <c r="C83" s="7">
        <v>2010</v>
      </c>
      <c r="D83" s="7">
        <f>C83+1</f>
        <v>2011</v>
      </c>
      <c r="E83" s="7">
        <f>D83+1</f>
        <v>2012</v>
      </c>
      <c r="F83" s="7">
        <f>E83+1</f>
        <v>2013</v>
      </c>
      <c r="G83" s="7">
        <f>F83+1</f>
        <v>2014</v>
      </c>
      <c r="H83" s="6" t="s">
        <v>34</v>
      </c>
      <c r="I83" s="5" t="s">
        <v>19</v>
      </c>
    </row>
    <row r="84" spans="1:256" ht="29.25" customHeight="1" thickTop="1" x14ac:dyDescent="0.15">
      <c r="A84" s="69" t="s">
        <v>55</v>
      </c>
      <c r="B84" s="70"/>
      <c r="C84" s="26">
        <v>40</v>
      </c>
      <c r="D84" s="26">
        <v>40</v>
      </c>
      <c r="E84" s="26">
        <v>40</v>
      </c>
      <c r="F84" s="26">
        <v>40</v>
      </c>
      <c r="G84" s="26">
        <v>40</v>
      </c>
      <c r="H84" s="26">
        <v>40</v>
      </c>
      <c r="I84" s="19"/>
    </row>
    <row r="85" spans="1:256" ht="18" customHeight="1" x14ac:dyDescent="0.15">
      <c r="A85" s="4"/>
    </row>
    <row r="86" spans="1:256" ht="18" customHeight="1" x14ac:dyDescent="0.15">
      <c r="A86" s="3" t="s">
        <v>17</v>
      </c>
    </row>
    <row r="87" spans="1:256" ht="18" customHeight="1" x14ac:dyDescent="0.15">
      <c r="A87" s="4" t="s">
        <v>52</v>
      </c>
    </row>
    <row r="88" spans="1:256" ht="18" customHeight="1" x14ac:dyDescent="0.15">
      <c r="A88" s="4" t="s">
        <v>50</v>
      </c>
    </row>
    <row r="89" spans="1:256" ht="18" customHeight="1" x14ac:dyDescent="0.15">
      <c r="A89" s="4" t="s">
        <v>53</v>
      </c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  <c r="FG89" s="4"/>
      <c r="FH89" s="4"/>
      <c r="FI89" s="4"/>
      <c r="FJ89" s="4"/>
      <c r="FK89" s="4"/>
      <c r="FL89" s="4"/>
      <c r="FM89" s="4"/>
      <c r="FN89" s="4"/>
      <c r="FO89" s="4"/>
      <c r="FP89" s="4"/>
      <c r="FQ89" s="4"/>
      <c r="FR89" s="4"/>
      <c r="FS89" s="4"/>
      <c r="FT89" s="4"/>
      <c r="FU89" s="4"/>
      <c r="FV89" s="4"/>
      <c r="FW89" s="4"/>
      <c r="FX89" s="4"/>
      <c r="FY89" s="4"/>
      <c r="FZ89" s="4"/>
      <c r="GA89" s="4"/>
      <c r="GB89" s="4"/>
      <c r="GC89" s="4"/>
      <c r="GD89" s="4"/>
      <c r="GE89" s="4"/>
      <c r="GF89" s="4"/>
      <c r="GG89" s="4"/>
      <c r="GH89" s="4"/>
      <c r="GI89" s="4"/>
      <c r="GJ89" s="4"/>
      <c r="GK89" s="4"/>
      <c r="GL89" s="4"/>
      <c r="GM89" s="4"/>
      <c r="GN89" s="4"/>
      <c r="GO89" s="4"/>
      <c r="GP89" s="4"/>
      <c r="GQ89" s="4"/>
      <c r="GR89" s="4"/>
      <c r="GS89" s="4"/>
      <c r="GT89" s="4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spans="1:256" ht="18" customHeight="1" x14ac:dyDescent="0.15">
      <c r="A90" s="4" t="s">
        <v>54</v>
      </c>
    </row>
    <row r="91" spans="1:256" ht="18" customHeight="1" x14ac:dyDescent="0.15">
      <c r="A91" s="4"/>
      <c r="I91" s="2" t="s">
        <v>0</v>
      </c>
    </row>
    <row r="92" spans="1:256" ht="18" customHeight="1" thickBot="1" x14ac:dyDescent="0.2">
      <c r="A92" s="31" t="s">
        <v>1</v>
      </c>
      <c r="B92" s="32"/>
      <c r="C92" s="32"/>
      <c r="D92" s="27">
        <v>2012</v>
      </c>
      <c r="E92" s="27">
        <v>2015</v>
      </c>
      <c r="F92" s="27">
        <f>E92+5</f>
        <v>2020</v>
      </c>
      <c r="G92" s="27">
        <f>F92+5</f>
        <v>2025</v>
      </c>
      <c r="H92" s="27">
        <f>G92+5</f>
        <v>2030</v>
      </c>
      <c r="I92" s="8">
        <f>H92+5</f>
        <v>2035</v>
      </c>
    </row>
    <row r="93" spans="1:256" ht="18" customHeight="1" thickTop="1" x14ac:dyDescent="0.15">
      <c r="A93" s="33" t="s">
        <v>49</v>
      </c>
      <c r="B93" s="34"/>
      <c r="C93" s="34"/>
      <c r="D93" s="20">
        <f t="shared" ref="D93:I93" si="4">SUM(D94:D96)</f>
        <v>140</v>
      </c>
      <c r="E93" s="20">
        <f t="shared" si="4"/>
        <v>140</v>
      </c>
      <c r="F93" s="20">
        <f t="shared" si="4"/>
        <v>140</v>
      </c>
      <c r="G93" s="20">
        <f t="shared" si="4"/>
        <v>140</v>
      </c>
      <c r="H93" s="20">
        <f t="shared" si="4"/>
        <v>140</v>
      </c>
      <c r="I93" s="28">
        <f t="shared" si="4"/>
        <v>140</v>
      </c>
    </row>
    <row r="94" spans="1:256" ht="18" customHeight="1" x14ac:dyDescent="0.15">
      <c r="A94" s="39" t="s">
        <v>51</v>
      </c>
      <c r="B94" s="40"/>
      <c r="C94" s="40"/>
      <c r="D94" s="9">
        <f>ROUND(H26,-1)</f>
        <v>50</v>
      </c>
      <c r="E94" s="9">
        <f>D94</f>
        <v>50</v>
      </c>
      <c r="F94" s="9">
        <f>E94</f>
        <v>50</v>
      </c>
      <c r="G94" s="9">
        <f>F94</f>
        <v>50</v>
      </c>
      <c r="H94" s="9">
        <f>G94</f>
        <v>50</v>
      </c>
      <c r="I94" s="21">
        <f>H94</f>
        <v>50</v>
      </c>
    </row>
    <row r="95" spans="1:256" ht="18" customHeight="1" x14ac:dyDescent="0.15">
      <c r="A95" s="39" t="s">
        <v>5</v>
      </c>
      <c r="B95" s="40"/>
      <c r="C95" s="40"/>
      <c r="D95" s="9">
        <f>ROUND(G43,-1)</f>
        <v>50</v>
      </c>
      <c r="E95" s="9">
        <f t="shared" ref="E95:I96" si="5">D95</f>
        <v>50</v>
      </c>
      <c r="F95" s="9">
        <f t="shared" si="5"/>
        <v>50</v>
      </c>
      <c r="G95" s="9">
        <f t="shared" si="5"/>
        <v>50</v>
      </c>
      <c r="H95" s="9">
        <f t="shared" si="5"/>
        <v>50</v>
      </c>
      <c r="I95" s="21">
        <f t="shared" si="5"/>
        <v>50</v>
      </c>
    </row>
    <row r="96" spans="1:256" ht="18" customHeight="1" x14ac:dyDescent="0.15">
      <c r="A96" s="29" t="s">
        <v>15</v>
      </c>
      <c r="B96" s="30"/>
      <c r="C96" s="30"/>
      <c r="D96" s="10">
        <f>C84</f>
        <v>40</v>
      </c>
      <c r="E96" s="10">
        <f>D96</f>
        <v>40</v>
      </c>
      <c r="F96" s="10">
        <f t="shared" si="5"/>
        <v>40</v>
      </c>
      <c r="G96" s="10">
        <f t="shared" si="5"/>
        <v>40</v>
      </c>
      <c r="H96" s="10">
        <f t="shared" si="5"/>
        <v>40</v>
      </c>
      <c r="I96" s="22">
        <f t="shared" si="5"/>
        <v>40</v>
      </c>
    </row>
    <row r="97" ht="18.75" customHeight="1" x14ac:dyDescent="0.15"/>
    <row r="98" ht="18.75" customHeight="1" x14ac:dyDescent="0.15"/>
    <row r="99" ht="18.75" customHeight="1" x14ac:dyDescent="0.15"/>
    <row r="100" ht="18.75" customHeight="1" x14ac:dyDescent="0.15"/>
    <row r="101" ht="18.75" customHeight="1" x14ac:dyDescent="0.15"/>
    <row r="102" ht="18.75" customHeight="1" x14ac:dyDescent="0.15"/>
    <row r="103" ht="18.75" customHeight="1" x14ac:dyDescent="0.15"/>
    <row r="104" ht="18.75" customHeight="1" x14ac:dyDescent="0.15"/>
    <row r="105" ht="18.75" customHeight="1" x14ac:dyDescent="0.15"/>
    <row r="106" ht="18.7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18.75" customHeight="1" x14ac:dyDescent="0.15"/>
    <row r="128" ht="18.75" customHeight="1" x14ac:dyDescent="0.15"/>
    <row r="129" ht="18.75" customHeight="1" x14ac:dyDescent="0.15"/>
    <row r="130" ht="18.75" customHeight="1" x14ac:dyDescent="0.15"/>
    <row r="131" ht="18.75" customHeight="1" x14ac:dyDescent="0.15"/>
    <row r="132" ht="18.75" customHeight="1" x14ac:dyDescent="0.15"/>
    <row r="133" ht="18.75" customHeight="1" x14ac:dyDescent="0.15"/>
    <row r="134" ht="18.7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18.75" customHeight="1" x14ac:dyDescent="0.15"/>
    <row r="152" ht="18.75" customHeight="1" x14ac:dyDescent="0.15"/>
    <row r="153" ht="18.75" customHeight="1" x14ac:dyDescent="0.15"/>
    <row r="154" ht="18.75" customHeight="1" x14ac:dyDescent="0.15"/>
    <row r="155" ht="18.75" customHeight="1" x14ac:dyDescent="0.15"/>
    <row r="156" ht="18.75" customHeight="1" x14ac:dyDescent="0.15"/>
    <row r="157" ht="18.75" customHeight="1" x14ac:dyDescent="0.15"/>
    <row r="158" ht="18.75" customHeight="1" x14ac:dyDescent="0.15"/>
    <row r="159" ht="18.75" customHeight="1" x14ac:dyDescent="0.15"/>
    <row r="160" ht="18.75" customHeight="1" x14ac:dyDescent="0.15"/>
    <row r="161" ht="18.75" customHeight="1" x14ac:dyDescent="0.15"/>
    <row r="162" ht="18.75" customHeight="1" x14ac:dyDescent="0.15"/>
    <row r="163" ht="18.75" customHeight="1" x14ac:dyDescent="0.15"/>
    <row r="164" ht="18.75" customHeight="1" x14ac:dyDescent="0.15"/>
    <row r="165" ht="18.75" customHeight="1" x14ac:dyDescent="0.15"/>
    <row r="166" ht="18.75" customHeight="1" x14ac:dyDescent="0.15"/>
    <row r="167" ht="18.75" customHeight="1" x14ac:dyDescent="0.15"/>
    <row r="168" ht="18.75" customHeight="1" x14ac:dyDescent="0.15"/>
    <row r="169" ht="18.75" customHeight="1" x14ac:dyDescent="0.15"/>
    <row r="170" ht="18.75" customHeight="1" x14ac:dyDescent="0.15"/>
    <row r="171" ht="18.75" customHeight="1" x14ac:dyDescent="0.15"/>
    <row r="172" ht="18.75" customHeight="1" x14ac:dyDescent="0.15"/>
    <row r="173" ht="18.75" customHeight="1" x14ac:dyDescent="0.15"/>
    <row r="174" ht="18.75" customHeight="1" x14ac:dyDescent="0.15"/>
    <row r="175" ht="18.75" customHeight="1" x14ac:dyDescent="0.15"/>
    <row r="176" ht="18.75" customHeight="1" x14ac:dyDescent="0.15"/>
    <row r="177" ht="18.75" customHeight="1" x14ac:dyDescent="0.15"/>
    <row r="178" ht="18.75" customHeight="1" x14ac:dyDescent="0.15"/>
    <row r="179" ht="18.75" customHeight="1" x14ac:dyDescent="0.15"/>
    <row r="180" ht="18.75" customHeight="1" x14ac:dyDescent="0.15"/>
    <row r="181" ht="18.75" customHeight="1" x14ac:dyDescent="0.15"/>
    <row r="182" ht="18.75" customHeight="1" x14ac:dyDescent="0.15"/>
    <row r="183" ht="18.75" customHeight="1" x14ac:dyDescent="0.15"/>
    <row r="184" ht="18.75" customHeight="1" x14ac:dyDescent="0.15"/>
    <row r="185" ht="18.75" customHeight="1" x14ac:dyDescent="0.15"/>
    <row r="186" ht="18.75" customHeight="1" x14ac:dyDescent="0.15"/>
    <row r="187" ht="18.75" customHeight="1" x14ac:dyDescent="0.15"/>
    <row r="188" ht="18.75" customHeight="1" x14ac:dyDescent="0.15"/>
    <row r="189" ht="18.75" customHeight="1" x14ac:dyDescent="0.15"/>
    <row r="190" ht="18.75" customHeight="1" x14ac:dyDescent="0.15"/>
    <row r="191" ht="18.75" customHeight="1" x14ac:dyDescent="0.15"/>
    <row r="192" ht="18.75" customHeight="1" x14ac:dyDescent="0.15"/>
    <row r="193" ht="18.75" customHeight="1" x14ac:dyDescent="0.15"/>
    <row r="194" ht="18.75" customHeight="1" x14ac:dyDescent="0.15"/>
    <row r="195" ht="18.75" customHeight="1" x14ac:dyDescent="0.15"/>
    <row r="196" ht="18.75" customHeight="1" x14ac:dyDescent="0.15"/>
    <row r="197" ht="18.75" customHeight="1" x14ac:dyDescent="0.15"/>
    <row r="198" ht="18.75" customHeight="1" x14ac:dyDescent="0.15"/>
    <row r="199" ht="18.75" customHeight="1" x14ac:dyDescent="0.15"/>
    <row r="200" ht="18.75" customHeight="1" x14ac:dyDescent="0.15"/>
    <row r="201" ht="18.75" customHeight="1" x14ac:dyDescent="0.15"/>
    <row r="202" ht="18.75" customHeight="1" x14ac:dyDescent="0.15"/>
    <row r="203" ht="18.75" customHeight="1" x14ac:dyDescent="0.15"/>
    <row r="204" ht="18.75" customHeight="1" x14ac:dyDescent="0.15"/>
    <row r="205" ht="18.75" customHeight="1" x14ac:dyDescent="0.15"/>
    <row r="206" ht="18.75" customHeight="1" x14ac:dyDescent="0.15"/>
    <row r="207" ht="18.75" customHeight="1" x14ac:dyDescent="0.15"/>
    <row r="208" ht="18.75" customHeight="1" x14ac:dyDescent="0.15"/>
    <row r="209" ht="18.75" customHeight="1" x14ac:dyDescent="0.15"/>
    <row r="210" ht="18.75" customHeight="1" x14ac:dyDescent="0.15"/>
    <row r="211" ht="18.75" customHeight="1" x14ac:dyDescent="0.15"/>
    <row r="212" ht="18.75" customHeight="1" x14ac:dyDescent="0.15"/>
    <row r="213" ht="18.75" customHeight="1" x14ac:dyDescent="0.15"/>
    <row r="214" ht="18.75" customHeight="1" x14ac:dyDescent="0.15"/>
    <row r="215" ht="18.75" customHeight="1" x14ac:dyDescent="0.15"/>
    <row r="216" ht="18.75" customHeight="1" x14ac:dyDescent="0.15"/>
    <row r="217" ht="18.75" customHeight="1" x14ac:dyDescent="0.15"/>
    <row r="218" ht="18.75" customHeight="1" x14ac:dyDescent="0.15"/>
    <row r="219" ht="18.75" customHeight="1" x14ac:dyDescent="0.15"/>
    <row r="220" ht="18.75" customHeight="1" x14ac:dyDescent="0.15"/>
    <row r="221" ht="18.75" customHeight="1" x14ac:dyDescent="0.15"/>
    <row r="222" ht="18.75" customHeight="1" x14ac:dyDescent="0.15"/>
    <row r="223" ht="18.75" customHeight="1" x14ac:dyDescent="0.15"/>
    <row r="224" ht="18.75" customHeight="1" x14ac:dyDescent="0.15"/>
    <row r="225" ht="18.75" customHeight="1" x14ac:dyDescent="0.15"/>
    <row r="226" ht="18.75" customHeight="1" x14ac:dyDescent="0.15"/>
    <row r="227" ht="18.75" customHeight="1" x14ac:dyDescent="0.15"/>
    <row r="228" ht="18.75" customHeight="1" x14ac:dyDescent="0.15"/>
    <row r="229" ht="18.75" customHeight="1" x14ac:dyDescent="0.15"/>
    <row r="230" ht="18.75" customHeight="1" x14ac:dyDescent="0.15"/>
    <row r="231" ht="18.75" customHeight="1" x14ac:dyDescent="0.15"/>
    <row r="232" ht="18.75" customHeight="1" x14ac:dyDescent="0.15"/>
    <row r="233" ht="18.75" customHeight="1" x14ac:dyDescent="0.15"/>
    <row r="234" ht="18.75" customHeight="1" x14ac:dyDescent="0.15"/>
    <row r="235" ht="18.75" customHeight="1" x14ac:dyDescent="0.15"/>
    <row r="236" ht="18.75" customHeight="1" x14ac:dyDescent="0.15"/>
    <row r="237" ht="18.75" customHeight="1" x14ac:dyDescent="0.15"/>
    <row r="238" ht="18.75" customHeight="1" x14ac:dyDescent="0.15"/>
    <row r="239" ht="18.75" customHeight="1" x14ac:dyDescent="0.15"/>
    <row r="240" ht="18.75" customHeight="1" x14ac:dyDescent="0.15"/>
    <row r="241" ht="18.75" customHeight="1" x14ac:dyDescent="0.15"/>
    <row r="242" ht="18.75" customHeight="1" x14ac:dyDescent="0.15"/>
    <row r="243" ht="18.75" customHeight="1" x14ac:dyDescent="0.15"/>
    <row r="244" ht="18.75" customHeight="1" x14ac:dyDescent="0.15"/>
    <row r="245" ht="18.75" customHeight="1" x14ac:dyDescent="0.15"/>
    <row r="246" ht="18.75" customHeight="1" x14ac:dyDescent="0.15"/>
    <row r="247" ht="18.75" customHeight="1" x14ac:dyDescent="0.15"/>
    <row r="248" ht="18.75" customHeight="1" x14ac:dyDescent="0.15"/>
    <row r="249" ht="18.75" customHeight="1" x14ac:dyDescent="0.15"/>
    <row r="250" ht="18.75" customHeight="1" x14ac:dyDescent="0.15"/>
    <row r="251" ht="18.75" customHeight="1" x14ac:dyDescent="0.15"/>
    <row r="252" ht="18.75" customHeight="1" x14ac:dyDescent="0.15"/>
    <row r="253" ht="18.75" customHeight="1" x14ac:dyDescent="0.15"/>
    <row r="254" ht="18.75" customHeight="1" x14ac:dyDescent="0.15"/>
    <row r="255" ht="18.75" customHeight="1" x14ac:dyDescent="0.15"/>
    <row r="256" ht="18.75" customHeight="1" x14ac:dyDescent="0.15"/>
    <row r="257" ht="18.75" customHeight="1" x14ac:dyDescent="0.15"/>
    <row r="258" ht="18.75" customHeight="1" x14ac:dyDescent="0.15"/>
    <row r="259" ht="18.75" customHeight="1" x14ac:dyDescent="0.15"/>
    <row r="260" ht="18.75" customHeight="1" x14ac:dyDescent="0.15"/>
    <row r="261" ht="18.75" customHeight="1" x14ac:dyDescent="0.15"/>
    <row r="262" ht="18.75" customHeight="1" x14ac:dyDescent="0.15"/>
    <row r="263" ht="18.75" customHeight="1" x14ac:dyDescent="0.15"/>
    <row r="264" ht="18.75" customHeight="1" x14ac:dyDescent="0.15"/>
    <row r="265" ht="18.75" customHeight="1" x14ac:dyDescent="0.15"/>
    <row r="266" ht="18.75" customHeight="1" x14ac:dyDescent="0.15"/>
  </sheetData>
  <mergeCells count="135">
    <mergeCell ref="C53:D53"/>
    <mergeCell ref="C54:D54"/>
    <mergeCell ref="C61:D61"/>
    <mergeCell ref="H6:I6"/>
    <mergeCell ref="A3:B3"/>
    <mergeCell ref="A4:B4"/>
    <mergeCell ref="A13:B13"/>
    <mergeCell ref="I48:I49"/>
    <mergeCell ref="E49:F49"/>
    <mergeCell ref="G49:H49"/>
    <mergeCell ref="A20:B20"/>
    <mergeCell ref="A21:B21"/>
    <mergeCell ref="A22:B22"/>
    <mergeCell ref="C55:D55"/>
    <mergeCell ref="C56:D56"/>
    <mergeCell ref="C57:D57"/>
    <mergeCell ref="C58:D58"/>
    <mergeCell ref="C59:D59"/>
    <mergeCell ref="C60:D60"/>
    <mergeCell ref="A61:B61"/>
    <mergeCell ref="A14:B14"/>
    <mergeCell ref="A15:B15"/>
    <mergeCell ref="A16:B16"/>
    <mergeCell ref="A17:B17"/>
    <mergeCell ref="A18:B18"/>
    <mergeCell ref="A19:B19"/>
    <mergeCell ref="C50:D50"/>
    <mergeCell ref="C51:D51"/>
    <mergeCell ref="C52:D52"/>
    <mergeCell ref="A32:B32"/>
    <mergeCell ref="A33:B33"/>
    <mergeCell ref="A30:B30"/>
    <mergeCell ref="A31:B31"/>
    <mergeCell ref="A34:B34"/>
    <mergeCell ref="A35:B35"/>
    <mergeCell ref="A23:B23"/>
    <mergeCell ref="A27:B27"/>
    <mergeCell ref="A24:B24"/>
    <mergeCell ref="A25:B25"/>
    <mergeCell ref="A26:B26"/>
    <mergeCell ref="A55:B55"/>
    <mergeCell ref="A56:B56"/>
    <mergeCell ref="A57:B57"/>
    <mergeCell ref="A58:B58"/>
    <mergeCell ref="A59:B59"/>
    <mergeCell ref="A60:B60"/>
    <mergeCell ref="A70:B70"/>
    <mergeCell ref="A71:B71"/>
    <mergeCell ref="A38:B38"/>
    <mergeCell ref="A39:B39"/>
    <mergeCell ref="A40:B40"/>
    <mergeCell ref="A41:B41"/>
    <mergeCell ref="A62:B62"/>
    <mergeCell ref="A5:B5"/>
    <mergeCell ref="A6:B6"/>
    <mergeCell ref="A8:B8"/>
    <mergeCell ref="A7:B7"/>
    <mergeCell ref="D3:E3"/>
    <mergeCell ref="D4:E4"/>
    <mergeCell ref="D5:E5"/>
    <mergeCell ref="D6:E6"/>
    <mergeCell ref="D8:E8"/>
    <mergeCell ref="D7:E7"/>
    <mergeCell ref="F7:G7"/>
    <mergeCell ref="H3:I3"/>
    <mergeCell ref="H4:I4"/>
    <mergeCell ref="H5:I5"/>
    <mergeCell ref="H8:I8"/>
    <mergeCell ref="H7:I7"/>
    <mergeCell ref="F3:G3"/>
    <mergeCell ref="F4:G4"/>
    <mergeCell ref="F5:G5"/>
    <mergeCell ref="F6:G6"/>
    <mergeCell ref="A44:B44"/>
    <mergeCell ref="A50:B50"/>
    <mergeCell ref="A51:B51"/>
    <mergeCell ref="A52:B52"/>
    <mergeCell ref="A69:B69"/>
    <mergeCell ref="A72:B72"/>
    <mergeCell ref="A73:B73"/>
    <mergeCell ref="A74:B74"/>
    <mergeCell ref="F8:G8"/>
    <mergeCell ref="A53:B53"/>
    <mergeCell ref="A54:B54"/>
    <mergeCell ref="A48:B49"/>
    <mergeCell ref="C48:H48"/>
    <mergeCell ref="E60:F60"/>
    <mergeCell ref="E61:F61"/>
    <mergeCell ref="C49:D49"/>
    <mergeCell ref="A63:B63"/>
    <mergeCell ref="A66:B66"/>
    <mergeCell ref="A67:B67"/>
    <mergeCell ref="A68:B68"/>
    <mergeCell ref="A42:B42"/>
    <mergeCell ref="A43:B43"/>
    <mergeCell ref="A36:B36"/>
    <mergeCell ref="A37:B37"/>
    <mergeCell ref="E56:F56"/>
    <mergeCell ref="E57:F57"/>
    <mergeCell ref="E58:F58"/>
    <mergeCell ref="E50:F50"/>
    <mergeCell ref="E51:F51"/>
    <mergeCell ref="E52:F52"/>
    <mergeCell ref="E53:F53"/>
    <mergeCell ref="E54:F54"/>
    <mergeCell ref="E55:F55"/>
    <mergeCell ref="G50:H50"/>
    <mergeCell ref="G51:H51"/>
    <mergeCell ref="G52:H52"/>
    <mergeCell ref="G53:H53"/>
    <mergeCell ref="G54:H54"/>
    <mergeCell ref="G55:H55"/>
    <mergeCell ref="G56:H56"/>
    <mergeCell ref="G57:H57"/>
    <mergeCell ref="G58:H58"/>
    <mergeCell ref="A96:C96"/>
    <mergeCell ref="A92:C92"/>
    <mergeCell ref="A93:C93"/>
    <mergeCell ref="G59:H59"/>
    <mergeCell ref="G60:H60"/>
    <mergeCell ref="G61:H61"/>
    <mergeCell ref="G62:H62"/>
    <mergeCell ref="A95:C95"/>
    <mergeCell ref="E62:F62"/>
    <mergeCell ref="E59:F59"/>
    <mergeCell ref="A75:B75"/>
    <mergeCell ref="A76:B76"/>
    <mergeCell ref="A77:B77"/>
    <mergeCell ref="A78:B78"/>
    <mergeCell ref="A79:B79"/>
    <mergeCell ref="A80:B80"/>
    <mergeCell ref="A83:B83"/>
    <mergeCell ref="A84:B84"/>
    <mergeCell ref="A94:C94"/>
    <mergeCell ref="C62:D62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68" orientation="portrait" r:id="rId1"/>
  <headerFooter alignWithMargins="0"/>
  <rowBreaks count="1" manualBreakCount="1">
    <brk id="4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연계처리수</vt:lpstr>
      <vt:lpstr>연계처리수!Print_Area</vt:lpstr>
    </vt:vector>
  </TitlesOfParts>
  <Company>(주)건화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성기호</dc:creator>
  <cp:lastModifiedBy>solongoth</cp:lastModifiedBy>
  <cp:lastPrinted>2015-05-26T02:10:17Z</cp:lastPrinted>
  <dcterms:created xsi:type="dcterms:W3CDTF">2010-03-18T12:32:16Z</dcterms:created>
  <dcterms:modified xsi:type="dcterms:W3CDTF">2015-07-23T06:13:55Z</dcterms:modified>
</cp:coreProperties>
</file>