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1008(선돌 김천처리구역 편입, 소규모 하수도 수정)\07.수리계산서\2. 물량집계\"/>
    </mc:Choice>
  </mc:AlternateContent>
  <bookViews>
    <workbookView xWindow="120" yWindow="30" windowWidth="21375" windowHeight="9960" tabRatio="854"/>
  </bookViews>
  <sheets>
    <sheet name="전체오수수개량물량" sheetId="1" r:id="rId1"/>
    <sheet name="김천처리구역집계" sheetId="18" r:id="rId2"/>
    <sheet name="아포처리구역집계" sheetId="19" r:id="rId3"/>
    <sheet name="소규모 하수도 처리구역집계" sheetId="21" r:id="rId4"/>
    <sheet name="집계자료==&gt;" sheetId="13" r:id="rId5"/>
    <sheet name="김천처리구역" sheetId="2" r:id="rId6"/>
    <sheet name="아포처리구역" sheetId="16" r:id="rId7"/>
    <sheet name="소규모 하수도 처리구역" sheetId="17" r:id="rId8"/>
  </sheets>
  <definedNames>
    <definedName name="_xlnm._FilterDatabase" localSheetId="5" hidden="1">김천처리구역!$A$1:$A$196</definedName>
    <definedName name="_xlnm._FilterDatabase" localSheetId="7" hidden="1">'소규모 하수도 처리구역'!$C$1:$C$24</definedName>
    <definedName name="_xlnm._FilterDatabase" localSheetId="6" hidden="1">아포처리구역!$E$1:$E$41</definedName>
    <definedName name="_xlnm.Print_Area" localSheetId="5">김천처리구역!$A$1:$E$196</definedName>
    <definedName name="_xlnm.Print_Area" localSheetId="1">김천처리구역집계!$A$1:$M$28</definedName>
    <definedName name="_xlnm.Print_Area" localSheetId="7">'소규모 하수도 처리구역'!$A$1:$E$24</definedName>
    <definedName name="_xlnm.Print_Area" localSheetId="3">'소규모 하수도 처리구역집계'!$A$1:$O$28</definedName>
    <definedName name="_xlnm.Print_Area" localSheetId="6">아포처리구역!$A$1:$E$41</definedName>
    <definedName name="_xlnm.Print_Area" localSheetId="2">아포처리구역집계!$A$1:$D$27</definedName>
    <definedName name="_xlnm.Print_Area" localSheetId="0">전체오수수개량물량!$A$1:$F$27</definedName>
    <definedName name="_xlnm.Print_Titles" localSheetId="5">김천처리구역!$1:$2</definedName>
    <definedName name="_xlnm.Print_Titles" localSheetId="1">김천처리구역집계!$1:$4</definedName>
    <definedName name="_xlnm.Print_Titles" localSheetId="3">'소규모 하수도 처리구역집계'!$1:$1</definedName>
    <definedName name="_xlnm.Print_Titles" localSheetId="2">아포처리구역집계!$1:$4</definedName>
    <definedName name="_xlnm.Print_Titles" localSheetId="0">전체오수수개량물량!$1:$4</definedName>
  </definedNames>
  <calcPr calcId="152511"/>
</workbook>
</file>

<file path=xl/calcChain.xml><?xml version="1.0" encoding="utf-8"?>
<calcChain xmlns="http://schemas.openxmlformats.org/spreadsheetml/2006/main">
  <c r="E24" i="17" l="1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E9" i="16"/>
  <c r="E8" i="16"/>
  <c r="E7" i="16"/>
  <c r="E6" i="16"/>
  <c r="E5" i="16"/>
  <c r="E4" i="16"/>
  <c r="E3" i="16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5" i="21"/>
  <c r="M18" i="21"/>
  <c r="M17" i="21"/>
  <c r="M16" i="21"/>
  <c r="M15" i="21"/>
  <c r="M14" i="21"/>
  <c r="M13" i="21"/>
  <c r="M12" i="21"/>
  <c r="M11" i="21"/>
  <c r="M10" i="21"/>
  <c r="M9" i="21"/>
  <c r="M8" i="21"/>
  <c r="M7" i="21"/>
  <c r="M6" i="21"/>
  <c r="M5" i="21"/>
  <c r="L18" i="21"/>
  <c r="L17" i="21"/>
  <c r="L16" i="21"/>
  <c r="L15" i="21"/>
  <c r="L14" i="21"/>
  <c r="L13" i="21"/>
  <c r="L12" i="21"/>
  <c r="L11" i="21"/>
  <c r="L10" i="21"/>
  <c r="L9" i="21"/>
  <c r="L8" i="21"/>
  <c r="L7" i="21"/>
  <c r="L6" i="21"/>
  <c r="L5" i="21"/>
  <c r="K18" i="21"/>
  <c r="K17" i="21"/>
  <c r="K16" i="21"/>
  <c r="K15" i="21"/>
  <c r="K14" i="21"/>
  <c r="K13" i="21"/>
  <c r="K12" i="21"/>
  <c r="K11" i="21"/>
  <c r="K10" i="21"/>
  <c r="K9" i="21"/>
  <c r="K8" i="21"/>
  <c r="K7" i="21"/>
  <c r="K6" i="21"/>
  <c r="K5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J6" i="21"/>
  <c r="J5" i="21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B29" i="1"/>
  <c r="E26" i="1" l="1"/>
  <c r="E25" i="1"/>
  <c r="K27" i="21"/>
  <c r="M27" i="21"/>
  <c r="N26" i="21"/>
  <c r="K26" i="21"/>
  <c r="M26" i="21"/>
  <c r="J27" i="21"/>
  <c r="L27" i="21"/>
  <c r="N27" i="21"/>
  <c r="J26" i="21"/>
  <c r="L26" i="21"/>
  <c r="H27" i="18"/>
  <c r="D26" i="18"/>
  <c r="F27" i="18"/>
  <c r="H26" i="18"/>
  <c r="F26" i="18"/>
  <c r="D27" i="18"/>
  <c r="J19" i="21"/>
  <c r="L19" i="21"/>
  <c r="N19" i="21"/>
  <c r="K19" i="21"/>
  <c r="M19" i="21"/>
  <c r="F19" i="18"/>
  <c r="D19" i="18"/>
  <c r="O27" i="21"/>
  <c r="I27" i="21"/>
  <c r="H27" i="21"/>
  <c r="G27" i="21"/>
  <c r="F27" i="21"/>
  <c r="E27" i="21"/>
  <c r="D27" i="21"/>
  <c r="C27" i="21"/>
  <c r="O26" i="21"/>
  <c r="O28" i="21" s="1"/>
  <c r="I26" i="21"/>
  <c r="H26" i="21"/>
  <c r="G26" i="21"/>
  <c r="G28" i="21" s="1"/>
  <c r="F26" i="21"/>
  <c r="E26" i="21"/>
  <c r="D26" i="21"/>
  <c r="C26" i="21"/>
  <c r="O18" i="21"/>
  <c r="I18" i="21"/>
  <c r="H18" i="21"/>
  <c r="G18" i="21"/>
  <c r="F18" i="21"/>
  <c r="E18" i="21"/>
  <c r="D18" i="21"/>
  <c r="C18" i="21"/>
  <c r="O17" i="21"/>
  <c r="I17" i="21"/>
  <c r="H17" i="21"/>
  <c r="G17" i="21"/>
  <c r="F17" i="21"/>
  <c r="E17" i="21"/>
  <c r="D17" i="21"/>
  <c r="C17" i="21"/>
  <c r="O16" i="21"/>
  <c r="I16" i="21"/>
  <c r="H16" i="21"/>
  <c r="G16" i="21"/>
  <c r="F16" i="21"/>
  <c r="E16" i="21"/>
  <c r="D16" i="21"/>
  <c r="C16" i="21"/>
  <c r="O15" i="21"/>
  <c r="I15" i="21"/>
  <c r="H15" i="21"/>
  <c r="G15" i="21"/>
  <c r="F15" i="21"/>
  <c r="E15" i="21"/>
  <c r="D15" i="21"/>
  <c r="C15" i="21"/>
  <c r="O14" i="21"/>
  <c r="I14" i="21"/>
  <c r="H14" i="21"/>
  <c r="G14" i="21"/>
  <c r="F14" i="21"/>
  <c r="E14" i="21"/>
  <c r="D14" i="21"/>
  <c r="C14" i="21"/>
  <c r="O13" i="21"/>
  <c r="I13" i="21"/>
  <c r="H13" i="21"/>
  <c r="G13" i="21"/>
  <c r="F13" i="21"/>
  <c r="E13" i="21"/>
  <c r="D13" i="21"/>
  <c r="C13" i="21"/>
  <c r="O12" i="21"/>
  <c r="I12" i="21"/>
  <c r="H12" i="21"/>
  <c r="G12" i="21"/>
  <c r="F12" i="21"/>
  <c r="E12" i="21"/>
  <c r="D12" i="21"/>
  <c r="C12" i="21"/>
  <c r="O11" i="21"/>
  <c r="I11" i="21"/>
  <c r="H11" i="21"/>
  <c r="G11" i="21"/>
  <c r="F11" i="21"/>
  <c r="E11" i="21"/>
  <c r="D11" i="21"/>
  <c r="C11" i="21"/>
  <c r="O10" i="21"/>
  <c r="I10" i="21"/>
  <c r="H10" i="21"/>
  <c r="G10" i="21"/>
  <c r="F10" i="21"/>
  <c r="E10" i="21"/>
  <c r="D10" i="21"/>
  <c r="C10" i="21"/>
  <c r="O9" i="21"/>
  <c r="I9" i="21"/>
  <c r="H9" i="21"/>
  <c r="G9" i="21"/>
  <c r="F9" i="21"/>
  <c r="E9" i="21"/>
  <c r="D9" i="21"/>
  <c r="C9" i="21"/>
  <c r="O8" i="21"/>
  <c r="I8" i="21"/>
  <c r="H8" i="21"/>
  <c r="G8" i="21"/>
  <c r="F8" i="21"/>
  <c r="E8" i="21"/>
  <c r="D8" i="21"/>
  <c r="C8" i="21"/>
  <c r="O7" i="21"/>
  <c r="I7" i="21"/>
  <c r="H7" i="21"/>
  <c r="G7" i="21"/>
  <c r="F7" i="21"/>
  <c r="E7" i="21"/>
  <c r="D7" i="21"/>
  <c r="C7" i="21"/>
  <c r="O6" i="21"/>
  <c r="I6" i="21"/>
  <c r="H6" i="21"/>
  <c r="G6" i="21"/>
  <c r="F6" i="21"/>
  <c r="E6" i="21"/>
  <c r="D6" i="21"/>
  <c r="C6" i="21"/>
  <c r="O5" i="21"/>
  <c r="O19" i="21" s="1"/>
  <c r="I5" i="21"/>
  <c r="I19" i="21" s="1"/>
  <c r="H5" i="21"/>
  <c r="G5" i="21"/>
  <c r="F5" i="21"/>
  <c r="E5" i="21"/>
  <c r="E19" i="21" s="1"/>
  <c r="D5" i="21"/>
  <c r="C5" i="21"/>
  <c r="D6" i="1"/>
  <c r="C6" i="1"/>
  <c r="D6" i="19"/>
  <c r="C6" i="19"/>
  <c r="M6" i="18"/>
  <c r="L6" i="18"/>
  <c r="K6" i="18"/>
  <c r="J6" i="18"/>
  <c r="I6" i="18"/>
  <c r="H6" i="18"/>
  <c r="G6" i="18"/>
  <c r="E6" i="18"/>
  <c r="C6" i="18"/>
  <c r="D26" i="19"/>
  <c r="C26" i="19"/>
  <c r="D25" i="19"/>
  <c r="C25" i="19"/>
  <c r="D18" i="19"/>
  <c r="C18" i="19"/>
  <c r="D17" i="19"/>
  <c r="C17" i="19"/>
  <c r="D16" i="19"/>
  <c r="C16" i="19"/>
  <c r="D15" i="19"/>
  <c r="C15" i="19"/>
  <c r="D14" i="19"/>
  <c r="C14" i="19"/>
  <c r="D13" i="19"/>
  <c r="C13" i="19"/>
  <c r="D12" i="19"/>
  <c r="C12" i="19"/>
  <c r="D11" i="19"/>
  <c r="C11" i="19"/>
  <c r="D10" i="19"/>
  <c r="C10" i="19"/>
  <c r="D9" i="19"/>
  <c r="C9" i="19"/>
  <c r="D8" i="19"/>
  <c r="C8" i="19"/>
  <c r="D7" i="19"/>
  <c r="C7" i="19"/>
  <c r="D5" i="19"/>
  <c r="C5" i="19"/>
  <c r="M27" i="18"/>
  <c r="L27" i="18"/>
  <c r="K27" i="18"/>
  <c r="J27" i="18"/>
  <c r="I27" i="18"/>
  <c r="G27" i="18"/>
  <c r="E27" i="18"/>
  <c r="C27" i="18"/>
  <c r="M26" i="18"/>
  <c r="M28" i="18" s="1"/>
  <c r="L26" i="18"/>
  <c r="L28" i="18" s="1"/>
  <c r="K26" i="18"/>
  <c r="J26" i="18"/>
  <c r="J28" i="18" s="1"/>
  <c r="I26" i="18"/>
  <c r="I28" i="18" s="1"/>
  <c r="G26" i="18"/>
  <c r="G28" i="18" s="1"/>
  <c r="E26" i="18"/>
  <c r="E28" i="18" s="1"/>
  <c r="C26" i="18"/>
  <c r="M18" i="18"/>
  <c r="L18" i="18"/>
  <c r="K18" i="18"/>
  <c r="J18" i="18"/>
  <c r="I18" i="18"/>
  <c r="H18" i="18"/>
  <c r="G18" i="18"/>
  <c r="E18" i="18"/>
  <c r="C18" i="18"/>
  <c r="M17" i="18"/>
  <c r="L17" i="18"/>
  <c r="K17" i="18"/>
  <c r="J17" i="18"/>
  <c r="I17" i="18"/>
  <c r="H17" i="18"/>
  <c r="G17" i="18"/>
  <c r="E17" i="18"/>
  <c r="C17" i="18"/>
  <c r="M16" i="18"/>
  <c r="L16" i="18"/>
  <c r="K16" i="18"/>
  <c r="J16" i="18"/>
  <c r="I16" i="18"/>
  <c r="H16" i="18"/>
  <c r="G16" i="18"/>
  <c r="E16" i="18"/>
  <c r="C16" i="18"/>
  <c r="M15" i="18"/>
  <c r="L15" i="18"/>
  <c r="K15" i="18"/>
  <c r="J15" i="18"/>
  <c r="I15" i="18"/>
  <c r="H15" i="18"/>
  <c r="G15" i="18"/>
  <c r="E15" i="18"/>
  <c r="C15" i="18"/>
  <c r="M14" i="18"/>
  <c r="L14" i="18"/>
  <c r="K14" i="18"/>
  <c r="J14" i="18"/>
  <c r="I14" i="18"/>
  <c r="H14" i="18"/>
  <c r="G14" i="18"/>
  <c r="E14" i="18"/>
  <c r="C14" i="18"/>
  <c r="M13" i="18"/>
  <c r="L13" i="18"/>
  <c r="K13" i="18"/>
  <c r="J13" i="18"/>
  <c r="I13" i="18"/>
  <c r="H13" i="18"/>
  <c r="G13" i="18"/>
  <c r="E13" i="18"/>
  <c r="C13" i="18"/>
  <c r="M12" i="18"/>
  <c r="L12" i="18"/>
  <c r="K12" i="18"/>
  <c r="J12" i="18"/>
  <c r="I12" i="18"/>
  <c r="H12" i="18"/>
  <c r="G12" i="18"/>
  <c r="E12" i="18"/>
  <c r="C12" i="18"/>
  <c r="M11" i="18"/>
  <c r="L11" i="18"/>
  <c r="K11" i="18"/>
  <c r="J11" i="18"/>
  <c r="I11" i="18"/>
  <c r="H11" i="18"/>
  <c r="G11" i="18"/>
  <c r="E11" i="18"/>
  <c r="C11" i="18"/>
  <c r="M10" i="18"/>
  <c r="L10" i="18"/>
  <c r="K10" i="18"/>
  <c r="J10" i="18"/>
  <c r="I10" i="18"/>
  <c r="H10" i="18"/>
  <c r="G10" i="18"/>
  <c r="E10" i="18"/>
  <c r="C10" i="18"/>
  <c r="M9" i="18"/>
  <c r="L9" i="18"/>
  <c r="K9" i="18"/>
  <c r="J9" i="18"/>
  <c r="I9" i="18"/>
  <c r="H9" i="18"/>
  <c r="G9" i="18"/>
  <c r="E9" i="18"/>
  <c r="C9" i="18"/>
  <c r="M8" i="18"/>
  <c r="L8" i="18"/>
  <c r="K8" i="18"/>
  <c r="J8" i="18"/>
  <c r="I8" i="18"/>
  <c r="H8" i="18"/>
  <c r="G8" i="18"/>
  <c r="E8" i="18"/>
  <c r="C8" i="18"/>
  <c r="M7" i="18"/>
  <c r="L7" i="18"/>
  <c r="K7" i="18"/>
  <c r="J7" i="18"/>
  <c r="I7" i="18"/>
  <c r="H7" i="18"/>
  <c r="G7" i="18"/>
  <c r="E7" i="18"/>
  <c r="C7" i="18"/>
  <c r="M5" i="18"/>
  <c r="L5" i="18"/>
  <c r="K5" i="18"/>
  <c r="J5" i="18"/>
  <c r="I5" i="18"/>
  <c r="H5" i="18"/>
  <c r="G5" i="18"/>
  <c r="E5" i="18"/>
  <c r="C5" i="18"/>
  <c r="K28" i="18" l="1"/>
  <c r="K28" i="21"/>
  <c r="J28" i="21"/>
  <c r="M28" i="21"/>
  <c r="N28" i="21"/>
  <c r="L28" i="21"/>
  <c r="H28" i="18"/>
  <c r="D28" i="18"/>
  <c r="F28" i="18"/>
  <c r="G19" i="21"/>
  <c r="F19" i="21"/>
  <c r="D19" i="21"/>
  <c r="H19" i="21"/>
  <c r="H28" i="21"/>
  <c r="C19" i="21"/>
  <c r="D28" i="21"/>
  <c r="E28" i="21"/>
  <c r="I28" i="21"/>
  <c r="B6" i="18"/>
  <c r="B6" i="21"/>
  <c r="F28" i="21"/>
  <c r="B13" i="19"/>
  <c r="B6" i="19"/>
  <c r="D27" i="19"/>
  <c r="B18" i="19"/>
  <c r="B26" i="19"/>
  <c r="J19" i="18"/>
  <c r="E19" i="18"/>
  <c r="M19" i="18"/>
  <c r="B9" i="19"/>
  <c r="B17" i="19"/>
  <c r="B10" i="19"/>
  <c r="B14" i="19"/>
  <c r="I19" i="18"/>
  <c r="L19" i="18"/>
  <c r="B9" i="18"/>
  <c r="B13" i="18"/>
  <c r="B17" i="18"/>
  <c r="B27" i="21"/>
  <c r="H19" i="18"/>
  <c r="K19" i="18"/>
  <c r="B5" i="18"/>
  <c r="B27" i="18"/>
  <c r="B10" i="18"/>
  <c r="B14" i="18"/>
  <c r="B18" i="18"/>
  <c r="B8" i="18"/>
  <c r="B12" i="18"/>
  <c r="B16" i="18"/>
  <c r="B7" i="18"/>
  <c r="B11" i="18"/>
  <c r="B15" i="18"/>
  <c r="B8" i="21"/>
  <c r="B10" i="21"/>
  <c r="B12" i="21"/>
  <c r="B14" i="21"/>
  <c r="B16" i="21"/>
  <c r="B18" i="21"/>
  <c r="B7" i="21"/>
  <c r="B9" i="21"/>
  <c r="B11" i="21"/>
  <c r="B13" i="21"/>
  <c r="B15" i="21"/>
  <c r="B17" i="21"/>
  <c r="B26" i="21"/>
  <c r="C28" i="21"/>
  <c r="B5" i="21"/>
  <c r="B25" i="19"/>
  <c r="B5" i="19"/>
  <c r="G19" i="18"/>
  <c r="B26" i="18"/>
  <c r="B7" i="19"/>
  <c r="B11" i="19"/>
  <c r="B15" i="19"/>
  <c r="D19" i="19"/>
  <c r="B8" i="19"/>
  <c r="B12" i="19"/>
  <c r="B16" i="19"/>
  <c r="C19" i="19"/>
  <c r="C27" i="19"/>
  <c r="C19" i="18"/>
  <c r="C28" i="18"/>
  <c r="D26" i="1"/>
  <c r="D25" i="1"/>
  <c r="D18" i="1"/>
  <c r="D17" i="1"/>
  <c r="D16" i="1"/>
  <c r="D15" i="1"/>
  <c r="D14" i="1"/>
  <c r="D13" i="1"/>
  <c r="D12" i="1"/>
  <c r="D11" i="1"/>
  <c r="D10" i="1"/>
  <c r="D9" i="1"/>
  <c r="D8" i="1"/>
  <c r="D7" i="1"/>
  <c r="D5" i="1"/>
  <c r="C26" i="1"/>
  <c r="C18" i="1"/>
  <c r="C25" i="1"/>
  <c r="C17" i="1"/>
  <c r="C16" i="1"/>
  <c r="C15" i="1"/>
  <c r="C14" i="1"/>
  <c r="C13" i="1"/>
  <c r="C12" i="1"/>
  <c r="C11" i="1"/>
  <c r="C10" i="1"/>
  <c r="C9" i="1"/>
  <c r="C8" i="1"/>
  <c r="C7" i="1"/>
  <c r="C5" i="1"/>
  <c r="B27" i="19" l="1"/>
  <c r="C27" i="1"/>
  <c r="B28" i="18"/>
  <c r="B28" i="21"/>
  <c r="B19" i="21"/>
  <c r="B19" i="18"/>
  <c r="B19" i="19"/>
  <c r="B16" i="1"/>
  <c r="E27" i="1"/>
  <c r="D27" i="1"/>
  <c r="B18" i="1"/>
  <c r="B13" i="1"/>
  <c r="B17" i="1"/>
  <c r="B26" i="1"/>
  <c r="B12" i="1"/>
  <c r="B15" i="1"/>
  <c r="B14" i="1"/>
  <c r="B10" i="1"/>
  <c r="B11" i="1"/>
  <c r="B7" i="1"/>
  <c r="B8" i="1"/>
  <c r="B9" i="1"/>
  <c r="C19" i="1" l="1"/>
  <c r="C30" i="1" s="1"/>
  <c r="B5" i="1" l="1"/>
  <c r="D19" i="1"/>
  <c r="B25" i="1"/>
  <c r="B27" i="1" s="1"/>
  <c r="D30" i="1" l="1"/>
  <c r="B6" i="1"/>
  <c r="E19" i="1"/>
  <c r="B19" i="1" s="1"/>
  <c r="B30" i="1" s="1"/>
  <c r="E30" i="1" l="1"/>
</calcChain>
</file>

<file path=xl/sharedStrings.xml><?xml version="1.0" encoding="utf-8"?>
<sst xmlns="http://schemas.openxmlformats.org/spreadsheetml/2006/main" count="641" uniqueCount="333">
  <si>
    <t>연장</t>
    <phoneticPr fontId="1" type="noConversion"/>
  </si>
  <si>
    <t>계</t>
    <phoneticPr fontId="1" type="noConversion"/>
  </si>
  <si>
    <t>개량 방법별 집계</t>
    <phoneticPr fontId="1" type="noConversion"/>
  </si>
  <si>
    <t>개량방법</t>
    <phoneticPr fontId="1" type="noConversion"/>
  </si>
  <si>
    <t>집계</t>
    <phoneticPr fontId="1" type="noConversion"/>
  </si>
  <si>
    <t>구배조정</t>
    <phoneticPr fontId="1" type="noConversion"/>
  </si>
  <si>
    <t>관경조정</t>
    <phoneticPr fontId="1" type="noConversion"/>
  </si>
  <si>
    <t>관경별 연장 집계</t>
    <phoneticPr fontId="1" type="noConversion"/>
  </si>
  <si>
    <t>관경</t>
    <phoneticPr fontId="1" type="noConversion"/>
  </si>
  <si>
    <t>연장</t>
    <phoneticPr fontId="1" type="noConversion"/>
  </si>
  <si>
    <t>계</t>
    <phoneticPr fontId="1" type="noConversion"/>
  </si>
  <si>
    <t>김천처리구역</t>
    <phoneticPr fontId="1" type="noConversion"/>
  </si>
  <si>
    <t>아포처리구역</t>
    <phoneticPr fontId="1" type="noConversion"/>
  </si>
  <si>
    <t>비고</t>
    <phoneticPr fontId="1" type="noConversion"/>
  </si>
  <si>
    <t>라인명</t>
    <phoneticPr fontId="1" type="noConversion"/>
  </si>
  <si>
    <t>관경</t>
    <phoneticPr fontId="1" type="noConversion"/>
  </si>
  <si>
    <t>연장</t>
    <phoneticPr fontId="1" type="noConversion"/>
  </si>
  <si>
    <t>처리분구</t>
    <phoneticPr fontId="1" type="noConversion"/>
  </si>
  <si>
    <t>교동</t>
  </si>
  <si>
    <t>모암</t>
  </si>
  <si>
    <t>봉산</t>
  </si>
  <si>
    <t>신음</t>
  </si>
  <si>
    <t>지좌</t>
  </si>
  <si>
    <t>평화</t>
  </si>
  <si>
    <t>혁신도시</t>
  </si>
  <si>
    <t>대신</t>
    <phoneticPr fontId="1" type="noConversion"/>
  </si>
  <si>
    <t>아포</t>
    <phoneticPr fontId="1" type="noConversion"/>
  </si>
  <si>
    <t>아포처리구역</t>
    <phoneticPr fontId="1" type="noConversion"/>
  </si>
  <si>
    <t>김천처리구역</t>
    <phoneticPr fontId="1" type="noConversion"/>
  </si>
  <si>
    <t>OGD-01-068</t>
  </si>
  <si>
    <t>OGD-01-269</t>
  </si>
  <si>
    <t>OGD-01-406</t>
  </si>
  <si>
    <t>OGD-01-429</t>
  </si>
  <si>
    <t>OGD-01-430</t>
  </si>
  <si>
    <t>OGD-01-451</t>
  </si>
  <si>
    <t>OGD-01-463-4</t>
  </si>
  <si>
    <t>OGD-01-481</t>
  </si>
  <si>
    <t>OGD-01-482</t>
  </si>
  <si>
    <t>OGD-01-513</t>
  </si>
  <si>
    <t>OGD-01-523</t>
  </si>
  <si>
    <t>OGD-01-526</t>
  </si>
  <si>
    <t>OGD-01-530</t>
  </si>
  <si>
    <t>OGD-01-569</t>
  </si>
  <si>
    <t>ODH-01-023</t>
  </si>
  <si>
    <t>ODH-01-043</t>
  </si>
  <si>
    <t>ODH-11-011</t>
  </si>
  <si>
    <t>ODH-32-122</t>
  </si>
  <si>
    <t>김천처리구역 오수 산출 근거</t>
    <phoneticPr fontId="1" type="noConversion"/>
  </si>
  <si>
    <t>OMA-01-013</t>
  </si>
  <si>
    <t>OMA-03-085-1</t>
  </si>
  <si>
    <t>OMA-03-240</t>
  </si>
  <si>
    <t>OMA-03-324</t>
  </si>
  <si>
    <t>OMA-03-330</t>
  </si>
  <si>
    <t>OMA-03-386</t>
  </si>
  <si>
    <t>OMA-03-394</t>
  </si>
  <si>
    <t>OMA-03-395</t>
  </si>
  <si>
    <t>OMA-03-601</t>
  </si>
  <si>
    <t>OMA-03-663</t>
  </si>
  <si>
    <t>OMA-03-664</t>
  </si>
  <si>
    <t>OMA-03-670</t>
  </si>
  <si>
    <t>OMA-03-671</t>
  </si>
  <si>
    <t>OMA-03-724</t>
  </si>
  <si>
    <t>OMA-04-030</t>
  </si>
  <si>
    <t>OMA-04-050</t>
  </si>
  <si>
    <t>OMA-04-518</t>
  </si>
  <si>
    <t>OMA-04-520</t>
  </si>
  <si>
    <t>OMA-04-560</t>
  </si>
  <si>
    <t>OMA-04-636</t>
  </si>
  <si>
    <t>OMA-04-770</t>
  </si>
  <si>
    <t>OMA-04-773</t>
  </si>
  <si>
    <t>OMA-04-774</t>
  </si>
  <si>
    <t>OMA-04-781</t>
  </si>
  <si>
    <t>OMA-04-782</t>
  </si>
  <si>
    <t>OMA-04-783</t>
  </si>
  <si>
    <t>OMA-04-787</t>
  </si>
  <si>
    <t>OMA-04-788</t>
  </si>
  <si>
    <t>OMA-04-813</t>
  </si>
  <si>
    <t>OMA-04-816</t>
  </si>
  <si>
    <t>OMA-04-823</t>
  </si>
  <si>
    <t>OMA-04-824</t>
  </si>
  <si>
    <t>OBS-01-094</t>
  </si>
  <si>
    <t>OSE-04-053-1</t>
  </si>
  <si>
    <t>OSE-04-053-2</t>
  </si>
  <si>
    <t>OSE-06-003</t>
  </si>
  <si>
    <t>OSE-08-043</t>
  </si>
  <si>
    <t>OSE-08-201</t>
  </si>
  <si>
    <t>OJG-01-006</t>
  </si>
  <si>
    <t>OJG-08-082</t>
  </si>
  <si>
    <t>OJG-08-088</t>
  </si>
  <si>
    <t>OPH-01-199</t>
  </si>
  <si>
    <t>OPH-01-200</t>
  </si>
  <si>
    <t>OPH-01-236</t>
  </si>
  <si>
    <t>OPH-01-237</t>
  </si>
  <si>
    <t>OPH-01-330</t>
  </si>
  <si>
    <t>OPH-02-183</t>
  </si>
  <si>
    <t>OPH-02-184</t>
  </si>
  <si>
    <t>OPH-02-185</t>
  </si>
  <si>
    <t>OPH-02-213</t>
  </si>
  <si>
    <t>OPH-02-635</t>
  </si>
  <si>
    <t>OPH-02-636</t>
  </si>
  <si>
    <t>OPH-02-659</t>
  </si>
  <si>
    <t>OPH-02-659-1</t>
  </si>
  <si>
    <t>OPH-02-660</t>
  </si>
  <si>
    <t>OPH-02-664</t>
  </si>
  <si>
    <t>OPH-02-725</t>
  </si>
  <si>
    <t>OPH-02-778</t>
  </si>
  <si>
    <t>OPH-02-782</t>
  </si>
  <si>
    <t>OPH-03-099</t>
  </si>
  <si>
    <t>OPH-03-100</t>
  </si>
  <si>
    <t>OPH-03-101</t>
  </si>
  <si>
    <t>OPH-03-103</t>
  </si>
  <si>
    <t>OPH-03-114-1</t>
  </si>
  <si>
    <t>OPH-03-279-1</t>
  </si>
  <si>
    <t>OPH-03-280</t>
  </si>
  <si>
    <t>OPH-03-281</t>
  </si>
  <si>
    <t>OPH-03-350</t>
  </si>
  <si>
    <t>OPH-08-078</t>
  </si>
  <si>
    <t>OPH-08-089</t>
  </si>
  <si>
    <t>OPH-08-111</t>
  </si>
  <si>
    <t>OPH-10-049</t>
  </si>
  <si>
    <t>ODG-04-028</t>
  </si>
  <si>
    <t>OHS-01-097</t>
  </si>
  <si>
    <t>OHS-01-192</t>
  </si>
  <si>
    <t>OHS-01-193</t>
  </si>
  <si>
    <t>OHS-01-194</t>
  </si>
  <si>
    <t>OHS-01-195</t>
  </si>
  <si>
    <t>OHS-01-196</t>
  </si>
  <si>
    <t>OHS-01-197</t>
  </si>
  <si>
    <t>OHS-01-198</t>
  </si>
  <si>
    <t>OHS-01-202</t>
  </si>
  <si>
    <t>OHS-01-321</t>
  </si>
  <si>
    <t>OHS-01-400</t>
  </si>
  <si>
    <t>OHS-01-401</t>
  </si>
  <si>
    <t>아포처리구역 오수 산출 근거</t>
    <phoneticPr fontId="1" type="noConversion"/>
  </si>
  <si>
    <t>ODS-01-067</t>
  </si>
  <si>
    <t>ODS-01-081</t>
  </si>
  <si>
    <t>ODS-01-082</t>
  </si>
  <si>
    <t>ODS-01-109</t>
  </si>
  <si>
    <t>ODS-01-122</t>
  </si>
  <si>
    <t>ODS-02-056</t>
  </si>
  <si>
    <t>ODS-02-057</t>
  </si>
  <si>
    <t>대신</t>
    <phoneticPr fontId="1" type="noConversion"/>
  </si>
  <si>
    <t>OAP-01-045</t>
  </si>
  <si>
    <t>OAP-01-198</t>
  </si>
  <si>
    <t>OAP-01-313</t>
  </si>
  <si>
    <t>OAP-01-411</t>
  </si>
  <si>
    <t>OAP-02-031</t>
  </si>
  <si>
    <t>OAP-02-044</t>
  </si>
  <si>
    <t>OAP-02-050</t>
  </si>
  <si>
    <t>OAP-02-053</t>
  </si>
  <si>
    <t>오수개량집계</t>
    <phoneticPr fontId="1" type="noConversion"/>
  </si>
  <si>
    <t>OGP-01-021</t>
  </si>
  <si>
    <t>ONB-01-040</t>
  </si>
  <si>
    <t>ONG-01-043</t>
  </si>
  <si>
    <t>OWT-01-030</t>
  </si>
  <si>
    <t>OJP-01-003</t>
  </si>
  <si>
    <t>OJL-09-019</t>
  </si>
  <si>
    <t>OPU-01-009</t>
  </si>
  <si>
    <t>남밭</t>
    <phoneticPr fontId="1" type="noConversion"/>
  </si>
  <si>
    <t>노곡</t>
    <phoneticPr fontId="1" type="noConversion"/>
  </si>
  <si>
    <t>황소</t>
    <phoneticPr fontId="1" type="noConversion"/>
  </si>
  <si>
    <t>전체연장</t>
    <phoneticPr fontId="1" type="noConversion"/>
  </si>
  <si>
    <t>비고</t>
    <phoneticPr fontId="1" type="noConversion"/>
  </si>
  <si>
    <t>백분율</t>
    <phoneticPr fontId="1" type="noConversion"/>
  </si>
  <si>
    <t>OGD-01-438</t>
  </si>
  <si>
    <t>OGD-01-512</t>
  </si>
  <si>
    <t>OGD-01-529</t>
  </si>
  <si>
    <t>OGD-01-587</t>
  </si>
  <si>
    <t>ONS-03-081</t>
  </si>
  <si>
    <t>농소</t>
    <phoneticPr fontId="1" type="noConversion"/>
  </si>
  <si>
    <t>ODG-03-153</t>
  </si>
  <si>
    <t>ODG-04-242</t>
  </si>
  <si>
    <t>ODG-04-243</t>
  </si>
  <si>
    <t>ODG-04-244</t>
  </si>
  <si>
    <t>ODG-04-245</t>
  </si>
  <si>
    <t>ODG-04-246</t>
  </si>
  <si>
    <t>ODG-04-247</t>
  </si>
  <si>
    <t>대광</t>
    <phoneticPr fontId="1" type="noConversion"/>
  </si>
  <si>
    <t>ODH-31-029</t>
  </si>
  <si>
    <t>ODH-35-071</t>
  </si>
  <si>
    <t>대항</t>
    <phoneticPr fontId="1" type="noConversion"/>
  </si>
  <si>
    <t>OMA-01-018</t>
  </si>
  <si>
    <t>OMA-01-019</t>
  </si>
  <si>
    <t>OMA-01-020</t>
  </si>
  <si>
    <t>OMA-01-021</t>
  </si>
  <si>
    <t>OMA-01-036</t>
  </si>
  <si>
    <t>OMA-03-302</t>
  </si>
  <si>
    <t>OMA-03-439</t>
  </si>
  <si>
    <t>OMA-03-677</t>
  </si>
  <si>
    <t>OMA-04-167</t>
  </si>
  <si>
    <t>OMA-04-438</t>
  </si>
  <si>
    <t>OMA-04-548</t>
  </si>
  <si>
    <t>OMA-04-549</t>
  </si>
  <si>
    <t>OMA-04-812</t>
  </si>
  <si>
    <t>OMA-04-814</t>
  </si>
  <si>
    <t>모암</t>
    <phoneticPr fontId="1" type="noConversion"/>
  </si>
  <si>
    <t>봉산</t>
    <phoneticPr fontId="1" type="noConversion"/>
  </si>
  <si>
    <t>OSE-04-122</t>
  </si>
  <si>
    <t>OSE-04-123</t>
  </si>
  <si>
    <t>OSE-08-083</t>
  </si>
  <si>
    <t>ODG-02-039</t>
  </si>
  <si>
    <t>ODG-02-040</t>
  </si>
  <si>
    <t>신음</t>
    <phoneticPr fontId="1" type="noConversion"/>
  </si>
  <si>
    <t>지좌</t>
    <phoneticPr fontId="1" type="noConversion"/>
  </si>
  <si>
    <t>OPH-01-020</t>
  </si>
  <si>
    <t>OPH-01-021</t>
  </si>
  <si>
    <t>OPH-01-193</t>
  </si>
  <si>
    <t>OPH-01-213</t>
  </si>
  <si>
    <t>OPH-02-126</t>
  </si>
  <si>
    <t>OPH-02-180</t>
  </si>
  <si>
    <t>OPH-02-238</t>
  </si>
  <si>
    <t>OPH-02-607</t>
  </si>
  <si>
    <t>OPH-02-630</t>
  </si>
  <si>
    <t>OPH-02-637</t>
  </si>
  <si>
    <t>OPH-02-780</t>
  </si>
  <si>
    <t>OPH-02-786</t>
  </si>
  <si>
    <t>OPH-02-795</t>
  </si>
  <si>
    <t>OPH-02-796</t>
  </si>
  <si>
    <t>OPH-02-923</t>
  </si>
  <si>
    <t>OPH-03-071</t>
  </si>
  <si>
    <t>OPH-03-241</t>
  </si>
  <si>
    <t>OPH-03-279</t>
  </si>
  <si>
    <t>OPH-08-004</t>
  </si>
  <si>
    <t>OPH-08-005</t>
  </si>
  <si>
    <t>OPH-08-013</t>
  </si>
  <si>
    <t>OPH-08-016</t>
  </si>
  <si>
    <t>OPH-08-026</t>
  </si>
  <si>
    <t>OPH-08-028</t>
  </si>
  <si>
    <t>OPH-08-031</t>
  </si>
  <si>
    <t>OPH-08-048</t>
  </si>
  <si>
    <t>OPH-08-049</t>
  </si>
  <si>
    <t>OPH-08-050</t>
  </si>
  <si>
    <t>OPH-09-008</t>
  </si>
  <si>
    <t>CPH-01-038</t>
  </si>
  <si>
    <t>평화</t>
    <phoneticPr fontId="1" type="noConversion"/>
  </si>
  <si>
    <t>OPS-02-047</t>
  </si>
  <si>
    <t>ODG-03-132</t>
  </si>
  <si>
    <t>ODG-03-137</t>
  </si>
  <si>
    <t>ODG-03-138</t>
  </si>
  <si>
    <t>ODG-03-218</t>
  </si>
  <si>
    <t>ODG-03-219</t>
  </si>
  <si>
    <t>공단</t>
    <phoneticPr fontId="1" type="noConversion"/>
  </si>
  <si>
    <t>OHS-01-041</t>
  </si>
  <si>
    <t>OHS-01-079</t>
  </si>
  <si>
    <t>OHS-01-109</t>
  </si>
  <si>
    <t>OHS-01-183</t>
  </si>
  <si>
    <t>OHS-01-184</t>
  </si>
  <si>
    <t>OHS-01-185</t>
  </si>
  <si>
    <t>OHS-01-186</t>
  </si>
  <si>
    <t>OHS-01-187</t>
  </si>
  <si>
    <t>OHS-01-188</t>
  </si>
  <si>
    <t>OHS-01-189</t>
  </si>
  <si>
    <t>OHS-01-190</t>
  </si>
  <si>
    <t>OHS-01-191</t>
  </si>
  <si>
    <t>OHS-01-199</t>
  </si>
  <si>
    <t>OHS-01-218</t>
  </si>
  <si>
    <t>OHS-01-323</t>
  </si>
  <si>
    <t>OHS-01-340</t>
  </si>
  <si>
    <t>OHS-01-363</t>
  </si>
  <si>
    <t>OHS-01-370</t>
  </si>
  <si>
    <t>OHS-01-371</t>
  </si>
  <si>
    <t>OHS-01-372</t>
  </si>
  <si>
    <t>OHS-01-373</t>
  </si>
  <si>
    <t>ONS-01-099</t>
  </si>
  <si>
    <t>혁신도시</t>
    <phoneticPr fontId="1" type="noConversion"/>
  </si>
  <si>
    <t>농소</t>
    <phoneticPr fontId="1" type="noConversion"/>
  </si>
  <si>
    <t>대광</t>
    <phoneticPr fontId="1" type="noConversion"/>
  </si>
  <si>
    <t>공단</t>
    <phoneticPr fontId="1" type="noConversion"/>
  </si>
  <si>
    <t>대항</t>
    <phoneticPr fontId="1" type="noConversion"/>
  </si>
  <si>
    <t>ODS-02-058</t>
  </si>
  <si>
    <t>OAP-01-044</t>
  </si>
  <si>
    <t>OAP-01-046</t>
  </si>
  <si>
    <t>OAP-01-047</t>
  </si>
  <si>
    <t>OAP-01-048</t>
  </si>
  <si>
    <t>OAP-01-250</t>
  </si>
  <si>
    <t>OAP-01-251</t>
  </si>
  <si>
    <t>OAP-01-257</t>
  </si>
  <si>
    <t>OAP-01-262</t>
  </si>
  <si>
    <t>OAP-01-483</t>
  </si>
  <si>
    <t>OAP-01-484</t>
  </si>
  <si>
    <t>OAP-01-485</t>
  </si>
  <si>
    <t>OAP-01-486</t>
  </si>
  <si>
    <t>OAP-01-487</t>
  </si>
  <si>
    <t>OAP-01-488</t>
  </si>
  <si>
    <t>OAP-02-012</t>
  </si>
  <si>
    <t>OAP-02-014</t>
  </si>
  <si>
    <t>OAP-02-015</t>
  </si>
  <si>
    <t>OAP-02-016</t>
  </si>
  <si>
    <t>OAP-02-090</t>
  </si>
  <si>
    <t>OAP-02-129</t>
  </si>
  <si>
    <t>OAP-02-130</t>
  </si>
  <si>
    <t>OAP-02-131</t>
  </si>
  <si>
    <t>OAP-02-132</t>
  </si>
  <si>
    <t>아포</t>
    <phoneticPr fontId="1" type="noConversion"/>
  </si>
  <si>
    <t>OWH-01-035</t>
  </si>
  <si>
    <t>OYM-02-007</t>
  </si>
  <si>
    <t>OYM-02-012</t>
  </si>
  <si>
    <t>OYM-02-022</t>
  </si>
  <si>
    <t>연명</t>
    <phoneticPr fontId="1" type="noConversion"/>
  </si>
  <si>
    <t>노곡</t>
    <phoneticPr fontId="1" type="noConversion"/>
  </si>
  <si>
    <t>OYA-01-034</t>
  </si>
  <si>
    <t>OYA-01-128</t>
  </si>
  <si>
    <t>OYA-01-139</t>
  </si>
  <si>
    <t>OYA-01-141</t>
  </si>
  <si>
    <t>양천</t>
    <phoneticPr fontId="1" type="noConversion"/>
  </si>
  <si>
    <t>남밭</t>
    <phoneticPr fontId="1" type="noConversion"/>
  </si>
  <si>
    <t>OBG1-01-045</t>
  </si>
  <si>
    <t>OBG1-01-051</t>
  </si>
  <si>
    <t>OBG1-01-055</t>
  </si>
  <si>
    <t>OBG2-02-01</t>
    <phoneticPr fontId="21" type="noConversion"/>
  </si>
  <si>
    <t>보광</t>
    <phoneticPr fontId="1" type="noConversion"/>
  </si>
  <si>
    <t>OHP-01-016</t>
  </si>
  <si>
    <t>하평</t>
    <phoneticPr fontId="1" type="noConversion"/>
  </si>
  <si>
    <t>평산</t>
    <phoneticPr fontId="1" type="noConversion"/>
  </si>
  <si>
    <t>강평</t>
    <phoneticPr fontId="1" type="noConversion"/>
  </si>
  <si>
    <t>OHA-01-005</t>
  </si>
  <si>
    <t>OHA-02-002</t>
  </si>
  <si>
    <t>하신기</t>
    <phoneticPr fontId="1" type="noConversion"/>
  </si>
  <si>
    <t>원터</t>
    <phoneticPr fontId="1" type="noConversion"/>
  </si>
  <si>
    <t>지례</t>
    <phoneticPr fontId="1" type="noConversion"/>
  </si>
  <si>
    <t>장평</t>
    <phoneticPr fontId="1" type="noConversion"/>
  </si>
  <si>
    <t>황소</t>
    <phoneticPr fontId="1" type="noConversion"/>
  </si>
  <si>
    <t>연명</t>
    <phoneticPr fontId="1" type="noConversion"/>
  </si>
  <si>
    <t>양천</t>
    <phoneticPr fontId="1" type="noConversion"/>
  </si>
  <si>
    <t>보광</t>
    <phoneticPr fontId="1" type="noConversion"/>
  </si>
  <si>
    <t>하평</t>
    <phoneticPr fontId="1" type="noConversion"/>
  </si>
  <si>
    <t>평산</t>
    <phoneticPr fontId="1" type="noConversion"/>
  </si>
  <si>
    <t>하신기</t>
    <phoneticPr fontId="1" type="noConversion"/>
  </si>
  <si>
    <t>지례</t>
    <phoneticPr fontId="1" type="noConversion"/>
  </si>
  <si>
    <t>장평</t>
    <phoneticPr fontId="1" type="noConversion"/>
  </si>
  <si>
    <t>소규모 하수도 처리구역</t>
    <phoneticPr fontId="1" type="noConversion"/>
  </si>
  <si>
    <t>소규모 하수도 처리구역 오수 산출 근거</t>
    <phoneticPr fontId="1" type="noConversion"/>
  </si>
  <si>
    <t>소규모 하수도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</si>
</sst>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76" formatCode="0.00_ "/>
    <numFmt numFmtId="177" formatCode="&quot;D&quot;#######"/>
  </numFmts>
  <fonts count="3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-윤고딕130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-윤고딕130"/>
      <family val="1"/>
      <charset val="129"/>
    </font>
    <font>
      <b/>
      <sz val="15"/>
      <color theme="1"/>
      <name val="나눔고딕"/>
      <family val="3"/>
      <charset val="129"/>
    </font>
    <font>
      <sz val="12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name val="나눔고딕"/>
      <family val="3"/>
      <charset val="129"/>
    </font>
    <font>
      <sz val="11"/>
      <name val="나눔고딕"/>
      <family val="3"/>
      <charset val="129"/>
    </font>
    <font>
      <sz val="10"/>
      <color theme="1"/>
      <name val="나눔고딕"/>
      <family val="3"/>
      <charset val="129"/>
    </font>
    <font>
      <sz val="9"/>
      <name val="나눔고딕"/>
      <family val="3"/>
      <charset val="129"/>
    </font>
    <font>
      <sz val="11"/>
      <color rgb="FFFF0000"/>
      <name val="나눔고딕"/>
      <family val="3"/>
      <charset val="129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177" fontId="25" fillId="0" borderId="1" xfId="0" applyNumberFormat="1" applyFont="1" applyBorder="1" applyAlignment="1">
      <alignment horizontal="center" vertical="center"/>
    </xf>
    <xf numFmtId="43" fontId="26" fillId="0" borderId="1" xfId="0" applyNumberFormat="1" applyFont="1" applyBorder="1" applyAlignment="1">
      <alignment horizontal="center" vertical="center"/>
    </xf>
    <xf numFmtId="43" fontId="27" fillId="0" borderId="1" xfId="0" applyNumberFormat="1" applyFont="1" applyBorder="1" applyAlignment="1">
      <alignment horizontal="center" vertical="center"/>
    </xf>
    <xf numFmtId="177" fontId="23" fillId="0" borderId="0" xfId="0" applyNumberFormat="1" applyFont="1">
      <alignment vertical="center"/>
    </xf>
    <xf numFmtId="0" fontId="28" fillId="0" borderId="0" xfId="0" applyFont="1">
      <alignment vertical="center"/>
    </xf>
    <xf numFmtId="0" fontId="25" fillId="0" borderId="0" xfId="0" applyFont="1">
      <alignment vertical="center"/>
    </xf>
    <xf numFmtId="10" fontId="25" fillId="0" borderId="1" xfId="0" applyNumberFormat="1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3" fontId="26" fillId="0" borderId="0" xfId="0" applyNumberFormat="1" applyFont="1" applyBorder="1" applyAlignment="1">
      <alignment horizontal="center" vertical="center"/>
    </xf>
    <xf numFmtId="43" fontId="27" fillId="0" borderId="0" xfId="0" applyNumberFormat="1" applyFont="1" applyBorder="1" applyAlignment="1">
      <alignment horizontal="center" vertical="center"/>
    </xf>
    <xf numFmtId="0" fontId="23" fillId="0" borderId="0" xfId="0" applyFont="1" applyFill="1">
      <alignment vertical="center"/>
    </xf>
    <xf numFmtId="0" fontId="24" fillId="0" borderId="1" xfId="0" applyFont="1" applyFill="1" applyBorder="1" applyAlignment="1">
      <alignment horizontal="center" vertical="center"/>
    </xf>
    <xf numFmtId="43" fontId="26" fillId="0" borderId="1" xfId="0" applyNumberFormat="1" applyFont="1" applyFill="1" applyBorder="1" applyAlignment="1">
      <alignment horizontal="center" vertical="center"/>
    </xf>
    <xf numFmtId="43" fontId="27" fillId="0" borderId="1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>
      <alignment vertical="center"/>
    </xf>
    <xf numFmtId="0" fontId="28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30" fillId="0" borderId="0" xfId="0" applyFont="1" applyFill="1">
      <alignment vertical="center"/>
    </xf>
  </cellXfs>
  <cellStyles count="54">
    <cellStyle name="20% - 강조색1 2" xfId="2"/>
    <cellStyle name="20% - 강조색2 2" xfId="3"/>
    <cellStyle name="20% - 강조색3 2" xfId="4"/>
    <cellStyle name="20% - 강조색4 2" xfId="5"/>
    <cellStyle name="20% - 강조색5 2" xfId="6"/>
    <cellStyle name="20% - 강조색6 2" xfId="7"/>
    <cellStyle name="40% - 강조색1 2" xfId="8"/>
    <cellStyle name="40% - 강조색2 2" xfId="9"/>
    <cellStyle name="40% - 강조색3 2" xfId="10"/>
    <cellStyle name="40% - 강조색4 2" xfId="11"/>
    <cellStyle name="40% - 강조색5 2" xfId="12"/>
    <cellStyle name="40% - 강조색6 2" xfId="13"/>
    <cellStyle name="60% - 강조색1 2" xfId="14"/>
    <cellStyle name="60% - 강조색2 2" xfId="15"/>
    <cellStyle name="60% - 강조색3 2" xfId="16"/>
    <cellStyle name="60% - 강조색4 2" xfId="17"/>
    <cellStyle name="60% - 강조색5 2" xfId="18"/>
    <cellStyle name="60% - 강조색6 2" xfId="19"/>
    <cellStyle name="강조색1 2" xfId="20"/>
    <cellStyle name="강조색2 2" xfId="21"/>
    <cellStyle name="강조색3 2" xfId="22"/>
    <cellStyle name="강조색4 2" xfId="23"/>
    <cellStyle name="강조색5 2" xfId="24"/>
    <cellStyle name="강조색6 2" xfId="25"/>
    <cellStyle name="경고문 2" xfId="26"/>
    <cellStyle name="계산 2" xfId="27"/>
    <cellStyle name="나쁨 2" xfId="28"/>
    <cellStyle name="메모 2" xfId="29"/>
    <cellStyle name="보통 2" xfId="30"/>
    <cellStyle name="설명 텍스트 2" xfId="31"/>
    <cellStyle name="셀 확인 2" xfId="32"/>
    <cellStyle name="쉼표 [0] 2" xfId="33"/>
    <cellStyle name="연결된 셀 2" xfId="34"/>
    <cellStyle name="요약 2" xfId="35"/>
    <cellStyle name="입력 2" xfId="36"/>
    <cellStyle name="제목 1 2" xfId="38"/>
    <cellStyle name="제목 2 2" xfId="39"/>
    <cellStyle name="제목 3 2" xfId="40"/>
    <cellStyle name="제목 4 2" xfId="41"/>
    <cellStyle name="제목 5" xfId="37"/>
    <cellStyle name="좋음 2" xfId="42"/>
    <cellStyle name="출력 2" xfId="43"/>
    <cellStyle name="표준" xfId="0" builtinId="0"/>
    <cellStyle name="표준 2" xfId="1"/>
    <cellStyle name="표준 36" xfId="44"/>
    <cellStyle name="표준 37" xfId="45"/>
    <cellStyle name="표준 38" xfId="46"/>
    <cellStyle name="표준 39" xfId="47"/>
    <cellStyle name="표준 40" xfId="48"/>
    <cellStyle name="표준 42" xfId="49"/>
    <cellStyle name="표준 44" xfId="50"/>
    <cellStyle name="표준 65" xfId="51"/>
    <cellStyle name="표준 66" xfId="52"/>
    <cellStyle name="표준 67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1"/>
  <sheetViews>
    <sheetView tabSelected="1" view="pageBreakPreview" zoomScale="85" zoomScaleNormal="85" zoomScaleSheetLayoutView="85" workbookViewId="0">
      <selection activeCell="I22" sqref="I22"/>
    </sheetView>
  </sheetViews>
  <sheetFormatPr defaultRowHeight="15.75" outlineLevelRow="1" x14ac:dyDescent="0.3"/>
  <cols>
    <col min="1" max="1" width="14.625" style="2" bestFit="1" customWidth="1"/>
    <col min="2" max="5" width="15" style="2" customWidth="1"/>
    <col min="6" max="6" width="9.75" style="2" customWidth="1"/>
    <col min="7" max="8" width="9" style="2"/>
    <col min="9" max="9" width="15.25" style="2" bestFit="1" customWidth="1"/>
    <col min="10" max="16384" width="9" style="2"/>
  </cols>
  <sheetData>
    <row r="1" spans="1:8" ht="24.75" customHeight="1" x14ac:dyDescent="0.3">
      <c r="A1" s="1" t="s">
        <v>150</v>
      </c>
      <c r="B1" s="1"/>
      <c r="C1" s="1"/>
      <c r="D1" s="1"/>
      <c r="E1" s="1"/>
      <c r="F1" s="1"/>
    </row>
    <row r="2" spans="1:8" ht="20.100000000000001" customHeight="1" x14ac:dyDescent="0.3">
      <c r="A2" s="3" t="s">
        <v>7</v>
      </c>
      <c r="B2" s="3"/>
      <c r="C2" s="3"/>
      <c r="D2" s="3"/>
      <c r="E2" s="3"/>
      <c r="F2" s="3"/>
    </row>
    <row r="3" spans="1:8" ht="20.100000000000001" customHeight="1" x14ac:dyDescent="0.3">
      <c r="A3" s="4" t="s">
        <v>8</v>
      </c>
      <c r="B3" s="4" t="s">
        <v>9</v>
      </c>
      <c r="C3" s="4"/>
      <c r="D3" s="4"/>
      <c r="E3" s="4"/>
      <c r="F3" s="5" t="s">
        <v>13</v>
      </c>
    </row>
    <row r="4" spans="1:8" ht="20.100000000000001" customHeight="1" x14ac:dyDescent="0.3">
      <c r="A4" s="4"/>
      <c r="B4" s="6" t="s">
        <v>10</v>
      </c>
      <c r="C4" s="6" t="s">
        <v>11</v>
      </c>
      <c r="D4" s="6" t="s">
        <v>12</v>
      </c>
      <c r="E4" s="7" t="s">
        <v>332</v>
      </c>
      <c r="F4" s="5"/>
    </row>
    <row r="5" spans="1:8" ht="20.100000000000001" hidden="1" customHeight="1" outlineLevel="1" x14ac:dyDescent="0.3">
      <c r="A5" s="8">
        <v>100</v>
      </c>
      <c r="B5" s="9">
        <f>SUM(C5:E5)</f>
        <v>0</v>
      </c>
      <c r="C5" s="10">
        <f>SUMIF(김천처리구역!$C$3:$C$196,전체오수수개량물량!A5,김천처리구역!$D$3:$D$196)</f>
        <v>0</v>
      </c>
      <c r="D5" s="10">
        <f>SUMIF(아포처리구역!$C$3:$C$41,전체오수수개량물량!A5,아포처리구역!$D$3:$D$41)</f>
        <v>0</v>
      </c>
      <c r="E5" s="10">
        <f>SUMIF('소규모 하수도 처리구역'!$C$3:$C$24,전체오수수개량물량!A5,'소규모 하수도 처리구역'!$D$3:$D$24)</f>
        <v>0</v>
      </c>
      <c r="F5" s="10"/>
    </row>
    <row r="6" spans="1:8" ht="20.100000000000001" customHeight="1" collapsed="1" x14ac:dyDescent="0.3">
      <c r="A6" s="8">
        <v>150</v>
      </c>
      <c r="B6" s="9">
        <f>SUM(C6:E6)</f>
        <v>76.900000000000006</v>
      </c>
      <c r="C6" s="10">
        <f>SUMIF(김천처리구역!$C$3:$C$196,전체오수수개량물량!A6,김천처리구역!$D$3:$D$196)</f>
        <v>19.399999999999999</v>
      </c>
      <c r="D6" s="10">
        <f>SUMIF(아포처리구역!$C$3:$C$41,전체오수수개량물량!A6,아포처리구역!$D$3:$D$41)</f>
        <v>0</v>
      </c>
      <c r="E6" s="10">
        <f>SUMIF('소규모 하수도 처리구역'!$C$3:$C$24,전체오수수개량물량!A6,'소규모 하수도 처리구역'!$D$3:$D$24)</f>
        <v>57.5</v>
      </c>
      <c r="F6" s="10"/>
    </row>
    <row r="7" spans="1:8" ht="20.100000000000001" customHeight="1" x14ac:dyDescent="0.3">
      <c r="A7" s="8">
        <v>200</v>
      </c>
      <c r="B7" s="9">
        <f t="shared" ref="B7:B17" si="0">SUM(C7:E7)</f>
        <v>1129.9000000000001</v>
      </c>
      <c r="C7" s="10">
        <f>SUMIF(김천처리구역!$C$3:$C$196,전체오수수개량물량!A7,김천처리구역!$D$3:$D$196)</f>
        <v>1080.6000000000001</v>
      </c>
      <c r="D7" s="10">
        <f>SUMIF(아포처리구역!$C$3:$C$41,전체오수수개량물량!A7,아포처리구역!$D$3:$D$41)</f>
        <v>35.6</v>
      </c>
      <c r="E7" s="10">
        <f>SUMIF('소규모 하수도 처리구역'!$C$3:$C$24,전체오수수개량물량!A7,'소규모 하수도 처리구역'!$D$3:$D$24)</f>
        <v>13.7</v>
      </c>
      <c r="F7" s="10"/>
    </row>
    <row r="8" spans="1:8" ht="20.100000000000001" customHeight="1" x14ac:dyDescent="0.3">
      <c r="A8" s="8">
        <v>250</v>
      </c>
      <c r="B8" s="9">
        <f t="shared" si="0"/>
        <v>1329.5</v>
      </c>
      <c r="C8" s="10">
        <f>SUMIF(김천처리구역!$C$3:$C$196,전체오수수개량물량!A8,김천처리구역!$D$3:$D$196)</f>
        <v>1137.2</v>
      </c>
      <c r="D8" s="10">
        <f>SUMIF(아포처리구역!$C$3:$C$41,전체오수수개량물량!A8,아포처리구역!$D$3:$D$41)</f>
        <v>90</v>
      </c>
      <c r="E8" s="10">
        <f>SUMIF('소규모 하수도 처리구역'!$C$3:$C$24,전체오수수개량물량!A8,'소규모 하수도 처리구역'!$D$3:$D$24)</f>
        <v>102.29999999999998</v>
      </c>
      <c r="F8" s="10"/>
    </row>
    <row r="9" spans="1:8" ht="20.100000000000001" customHeight="1" x14ac:dyDescent="0.3">
      <c r="A9" s="8">
        <v>300</v>
      </c>
      <c r="B9" s="9">
        <f t="shared" si="0"/>
        <v>2753.5000000000005</v>
      </c>
      <c r="C9" s="10">
        <f>SUMIF(김천처리구역!$C$3:$C$196,전체오수수개량물량!A9,김천처리구역!$D$3:$D$196)</f>
        <v>1605.0000000000002</v>
      </c>
      <c r="D9" s="10">
        <f>SUMIF(아포처리구역!$C$3:$C$41,전체오수수개량물량!A9,아포처리구역!$D$3:$D$41)</f>
        <v>609.59999999999991</v>
      </c>
      <c r="E9" s="10">
        <f>SUMIF('소규모 하수도 처리구역'!$C$3:$C$24,전체오수수개량물량!A9,'소규모 하수도 처리구역'!$D$3:$D$24)</f>
        <v>538.9</v>
      </c>
      <c r="F9" s="10"/>
      <c r="H9" s="11"/>
    </row>
    <row r="10" spans="1:8" ht="20.100000000000001" customHeight="1" x14ac:dyDescent="0.3">
      <c r="A10" s="8">
        <v>350</v>
      </c>
      <c r="B10" s="9">
        <f t="shared" si="0"/>
        <v>26.3</v>
      </c>
      <c r="C10" s="10">
        <f>SUMIF(김천처리구역!$C$3:$C$196,전체오수수개량물량!A10,김천처리구역!$D$3:$D$196)</f>
        <v>0</v>
      </c>
      <c r="D10" s="10">
        <f>SUMIF(아포처리구역!$C$3:$C$41,전체오수수개량물량!A10,아포처리구역!$D$3:$D$41)</f>
        <v>0</v>
      </c>
      <c r="E10" s="10">
        <f>SUMIF('소규모 하수도 처리구역'!$C$3:$C$24,전체오수수개량물량!A10,'소규모 하수도 처리구역'!$D$3:$D$24)</f>
        <v>26.3</v>
      </c>
      <c r="F10" s="10"/>
      <c r="H10" s="11"/>
    </row>
    <row r="11" spans="1:8" ht="20.100000000000001" customHeight="1" x14ac:dyDescent="0.3">
      <c r="A11" s="8">
        <v>400</v>
      </c>
      <c r="B11" s="9">
        <f t="shared" si="0"/>
        <v>3063.1000000000004</v>
      </c>
      <c r="C11" s="10">
        <f>SUMIF(김천처리구역!$C$3:$C$196,전체오수수개량물량!A11,김천처리구역!$D$3:$D$196)</f>
        <v>2299.6000000000004</v>
      </c>
      <c r="D11" s="10">
        <f>SUMIF(아포처리구역!$C$3:$C$41,전체오수수개량물량!A11,아포처리구역!$D$3:$D$41)</f>
        <v>763.5</v>
      </c>
      <c r="E11" s="10">
        <f>SUMIF('소규모 하수도 처리구역'!$C$3:$C$24,전체오수수개량물량!A11,'소규모 하수도 처리구역'!$D$3:$D$24)</f>
        <v>0</v>
      </c>
      <c r="F11" s="10"/>
    </row>
    <row r="12" spans="1:8" ht="20.100000000000001" customHeight="1" x14ac:dyDescent="0.3">
      <c r="A12" s="8">
        <v>450</v>
      </c>
      <c r="B12" s="9">
        <f t="shared" si="0"/>
        <v>322.50000000000006</v>
      </c>
      <c r="C12" s="10">
        <f>SUMIF(김천처리구역!$C$3:$C$196,전체오수수개량물량!A12,김천처리구역!$D$3:$D$196)</f>
        <v>322.50000000000006</v>
      </c>
      <c r="D12" s="10">
        <f>SUMIF(아포처리구역!$C$3:$C$41,전체오수수개량물량!A12,아포처리구역!$D$3:$D$41)</f>
        <v>0</v>
      </c>
      <c r="E12" s="10">
        <f>SUMIF('소규모 하수도 처리구역'!$C$3:$C$24,전체오수수개량물량!A12,'소규모 하수도 처리구역'!$D$3:$D$24)</f>
        <v>0</v>
      </c>
      <c r="F12" s="10"/>
    </row>
    <row r="13" spans="1:8" ht="20.100000000000001" customHeight="1" x14ac:dyDescent="0.3">
      <c r="A13" s="8">
        <v>500</v>
      </c>
      <c r="B13" s="9">
        <f t="shared" si="0"/>
        <v>783.90000000000009</v>
      </c>
      <c r="C13" s="10">
        <f>SUMIF(김천처리구역!$C$3:$C$196,전체오수수개량물량!A13,김천처리구역!$D$3:$D$196)</f>
        <v>388.00000000000006</v>
      </c>
      <c r="D13" s="10">
        <f>SUMIF(아포처리구역!$C$3:$C$41,전체오수수개량물량!A13,아포처리구역!$D$3:$D$41)</f>
        <v>395.9</v>
      </c>
      <c r="E13" s="10">
        <f>SUMIF('소규모 하수도 처리구역'!$C$3:$C$24,전체오수수개량물량!A13,'소규모 하수도 처리구역'!$D$3:$D$24)</f>
        <v>0</v>
      </c>
      <c r="F13" s="10"/>
    </row>
    <row r="14" spans="1:8" ht="20.100000000000001" customHeight="1" x14ac:dyDescent="0.3">
      <c r="A14" s="8">
        <v>600</v>
      </c>
      <c r="B14" s="9">
        <f t="shared" si="0"/>
        <v>276.5</v>
      </c>
      <c r="C14" s="10">
        <f>SUMIF(김천처리구역!$C$3:$C$196,전체오수수개량물량!A14,김천처리구역!$D$3:$D$196)</f>
        <v>276.5</v>
      </c>
      <c r="D14" s="10">
        <f>SUMIF(아포처리구역!$C$3:$C$41,전체오수수개량물량!A14,아포처리구역!$D$3:$D$41)</f>
        <v>0</v>
      </c>
      <c r="E14" s="10">
        <f>SUMIF('소규모 하수도 처리구역'!$C$3:$C$24,전체오수수개량물량!A14,'소규모 하수도 처리구역'!$D$3:$D$24)</f>
        <v>0</v>
      </c>
      <c r="F14" s="10"/>
    </row>
    <row r="15" spans="1:8" ht="20.100000000000001" customHeight="1" x14ac:dyDescent="0.3">
      <c r="A15" s="8">
        <v>700</v>
      </c>
      <c r="B15" s="9">
        <f t="shared" si="0"/>
        <v>488</v>
      </c>
      <c r="C15" s="10">
        <f>SUMIF(김천처리구역!$C$3:$C$196,전체오수수개량물량!A15,김천처리구역!$D$3:$D$196)</f>
        <v>488</v>
      </c>
      <c r="D15" s="10">
        <f>SUMIF(아포처리구역!$C$3:$C$41,전체오수수개량물량!A15,아포처리구역!$D$3:$D$41)</f>
        <v>0</v>
      </c>
      <c r="E15" s="10">
        <f>SUMIF('소규모 하수도 처리구역'!$C$3:$C$24,전체오수수개량물량!A15,'소규모 하수도 처리구역'!$D$3:$D$24)</f>
        <v>0</v>
      </c>
      <c r="F15" s="10"/>
    </row>
    <row r="16" spans="1:8" ht="20.100000000000001" hidden="1" customHeight="1" outlineLevel="1" x14ac:dyDescent="0.3">
      <c r="A16" s="8">
        <v>800</v>
      </c>
      <c r="B16" s="9">
        <f t="shared" si="0"/>
        <v>0</v>
      </c>
      <c r="C16" s="10">
        <f>SUMIF(김천처리구역!$C$3:$C$196,전체오수수개량물량!A16,김천처리구역!$D$3:$D$196)</f>
        <v>0</v>
      </c>
      <c r="D16" s="10">
        <f>SUMIF(아포처리구역!$C$3:$C$41,전체오수수개량물량!A16,아포처리구역!$D$3:$D$41)</f>
        <v>0</v>
      </c>
      <c r="E16" s="10">
        <f>SUMIF('소규모 하수도 처리구역'!$C$3:$C$24,전체오수수개량물량!A16,'소규모 하수도 처리구역'!$D$3:$D$24)</f>
        <v>0</v>
      </c>
      <c r="F16" s="10"/>
    </row>
    <row r="17" spans="1:6" ht="20.100000000000001" hidden="1" customHeight="1" outlineLevel="1" x14ac:dyDescent="0.3">
      <c r="A17" s="8">
        <v>900</v>
      </c>
      <c r="B17" s="9">
        <f t="shared" si="0"/>
        <v>0</v>
      </c>
      <c r="C17" s="10">
        <f>SUMIF(김천처리구역!$C$3:$C$196,전체오수수개량물량!A17,김천처리구역!$D$3:$D$196)</f>
        <v>0</v>
      </c>
      <c r="D17" s="10">
        <f>SUMIF(아포처리구역!$C$3:$C$41,전체오수수개량물량!A17,아포처리구역!$D$3:$D$41)</f>
        <v>0</v>
      </c>
      <c r="E17" s="10">
        <f>SUMIF('소규모 하수도 처리구역'!$C$3:$C$24,전체오수수개량물량!A17,'소규모 하수도 처리구역'!$D$3:$D$24)</f>
        <v>0</v>
      </c>
      <c r="F17" s="10"/>
    </row>
    <row r="18" spans="1:6" ht="20.100000000000001" hidden="1" customHeight="1" outlineLevel="1" x14ac:dyDescent="0.3">
      <c r="A18" s="8">
        <v>1000</v>
      </c>
      <c r="B18" s="9">
        <f t="shared" ref="B18" si="1">SUM(C18:E18)</f>
        <v>0</v>
      </c>
      <c r="C18" s="10">
        <f>SUMIF(김천처리구역!$C$3:$C$196,전체오수수개량물량!A18,김천처리구역!$D$3:$D$196)</f>
        <v>0</v>
      </c>
      <c r="D18" s="10">
        <f>SUMIF(아포처리구역!$C$3:$C$41,전체오수수개량물량!A18,아포처리구역!$D$3:$D$41)</f>
        <v>0</v>
      </c>
      <c r="E18" s="10">
        <f>SUMIF('소규모 하수도 처리구역'!$C$3:$C$24,전체오수수개량물량!A18,'소규모 하수도 처리구역'!$D$3:$D$24)</f>
        <v>0</v>
      </c>
      <c r="F18" s="10"/>
    </row>
    <row r="19" spans="1:6" ht="20.100000000000001" customHeight="1" collapsed="1" x14ac:dyDescent="0.3">
      <c r="A19" s="6" t="s">
        <v>10</v>
      </c>
      <c r="B19" s="9">
        <f>SUM(C19:E19)</f>
        <v>10250.100000000002</v>
      </c>
      <c r="C19" s="10">
        <f>SUM(C5:C18)</f>
        <v>7616.8000000000011</v>
      </c>
      <c r="D19" s="10">
        <f>SUM(D5:D18)</f>
        <v>1894.6</v>
      </c>
      <c r="E19" s="10">
        <f>SUM(E5:E18)</f>
        <v>738.69999999999993</v>
      </c>
      <c r="F19" s="10"/>
    </row>
    <row r="20" spans="1:6" ht="20.100000000000001" customHeight="1" x14ac:dyDescent="0.3">
      <c r="A20" s="12"/>
      <c r="B20" s="12"/>
      <c r="C20" s="12"/>
      <c r="D20" s="12"/>
      <c r="E20" s="12"/>
      <c r="F20" s="12"/>
    </row>
    <row r="21" spans="1:6" ht="20.100000000000001" customHeight="1" x14ac:dyDescent="0.3">
      <c r="A21" s="12"/>
      <c r="B21" s="12"/>
      <c r="C21" s="12"/>
      <c r="D21" s="12"/>
      <c r="E21" s="12"/>
      <c r="F21" s="12"/>
    </row>
    <row r="22" spans="1:6" ht="20.100000000000001" customHeight="1" x14ac:dyDescent="0.3">
      <c r="A22" s="3" t="s">
        <v>2</v>
      </c>
      <c r="B22" s="3"/>
      <c r="C22" s="3"/>
      <c r="D22" s="3"/>
      <c r="E22" s="3"/>
      <c r="F22" s="3"/>
    </row>
    <row r="23" spans="1:6" ht="20.100000000000001" customHeight="1" x14ac:dyDescent="0.3">
      <c r="A23" s="4" t="s">
        <v>3</v>
      </c>
      <c r="B23" s="4" t="s">
        <v>0</v>
      </c>
      <c r="C23" s="4"/>
      <c r="D23" s="4"/>
      <c r="E23" s="4"/>
      <c r="F23" s="5" t="s">
        <v>13</v>
      </c>
    </row>
    <row r="24" spans="1:6" ht="20.100000000000001" customHeight="1" x14ac:dyDescent="0.3">
      <c r="A24" s="4"/>
      <c r="B24" s="6" t="s">
        <v>4</v>
      </c>
      <c r="C24" s="6" t="s">
        <v>11</v>
      </c>
      <c r="D24" s="6" t="s">
        <v>12</v>
      </c>
      <c r="E24" s="7" t="s">
        <v>332</v>
      </c>
      <c r="F24" s="5"/>
    </row>
    <row r="25" spans="1:6" ht="20.100000000000001" customHeight="1" x14ac:dyDescent="0.3">
      <c r="A25" s="6" t="s">
        <v>5</v>
      </c>
      <c r="B25" s="9">
        <f>SUM(C25:F25)</f>
        <v>8183.5999999999976</v>
      </c>
      <c r="C25" s="10">
        <f>SUMIF(김천처리구역!$E$3:$E$196,전체오수수개량물량!A25,김천처리구역!$D$3:$D$196)</f>
        <v>5665.699999999998</v>
      </c>
      <c r="D25" s="10">
        <f>SUMIF(아포처리구역!$E$3:$E$41,전체오수수개량물량!A25,아포처리구역!$D$3:$D$41)</f>
        <v>1779.2000000000003</v>
      </c>
      <c r="E25" s="10">
        <f>SUMIF('소규모 하수도 처리구역'!$E$3:$E$24,전체오수수개량물량!A25,'소규모 하수도 처리구역'!$D$3:$D$24)</f>
        <v>738.7</v>
      </c>
      <c r="F25" s="10"/>
    </row>
    <row r="26" spans="1:6" ht="20.100000000000001" customHeight="1" x14ac:dyDescent="0.3">
      <c r="A26" s="6" t="s">
        <v>6</v>
      </c>
      <c r="B26" s="9">
        <f>SUM(C26:F26)</f>
        <v>2066.5</v>
      </c>
      <c r="C26" s="10">
        <f>SUMIF(김천처리구역!$E$3:$E$196,전체오수수개량물량!A26,김천처리구역!$D$3:$D$196)</f>
        <v>1951.1</v>
      </c>
      <c r="D26" s="10">
        <f>SUMIF(아포처리구역!$E$3:$E$41,전체오수수개량물량!A26,아포처리구역!$D$3:$D$41)</f>
        <v>115.39999999999999</v>
      </c>
      <c r="E26" s="10">
        <f>SUMIF('소규모 하수도 처리구역'!$E$3:$E$24,전체오수수개량물량!A26,'소규모 하수도 처리구역'!$D$3:$D$24)</f>
        <v>0</v>
      </c>
      <c r="F26" s="10"/>
    </row>
    <row r="27" spans="1:6" ht="20.100000000000001" customHeight="1" x14ac:dyDescent="0.3">
      <c r="A27" s="6" t="s">
        <v>1</v>
      </c>
      <c r="B27" s="9">
        <f t="shared" ref="B27" si="2">SUM(B25:B26)</f>
        <v>10250.099999999999</v>
      </c>
      <c r="C27" s="10">
        <f>SUM(C25:C26)</f>
        <v>7616.7999999999975</v>
      </c>
      <c r="D27" s="10">
        <f>SUM(D25:D26)</f>
        <v>1894.6000000000004</v>
      </c>
      <c r="E27" s="10">
        <f>SUM(E25:E26)</f>
        <v>738.7</v>
      </c>
      <c r="F27" s="10"/>
    </row>
    <row r="28" spans="1:6" ht="20.100000000000001" customHeight="1" x14ac:dyDescent="0.3">
      <c r="A28" s="13"/>
      <c r="B28" s="13"/>
      <c r="C28" s="13"/>
      <c r="D28" s="13"/>
      <c r="E28" s="13"/>
      <c r="F28" s="13"/>
    </row>
    <row r="29" spans="1:6" hidden="1" outlineLevel="1" x14ac:dyDescent="0.3">
      <c r="A29" s="6" t="s">
        <v>161</v>
      </c>
      <c r="B29" s="6">
        <f>SUM(C29:E29)</f>
        <v>345256.17</v>
      </c>
      <c r="C29" s="6">
        <v>264850.96999999997</v>
      </c>
      <c r="D29" s="6">
        <v>40731.1</v>
      </c>
      <c r="E29" s="6">
        <v>39674.100000000013</v>
      </c>
      <c r="F29" s="6" t="s">
        <v>162</v>
      </c>
    </row>
    <row r="30" spans="1:6" hidden="1" outlineLevel="1" x14ac:dyDescent="0.3">
      <c r="A30" s="6" t="s">
        <v>163</v>
      </c>
      <c r="B30" s="14">
        <f>B19/B29</f>
        <v>2.9688390507257273E-2</v>
      </c>
      <c r="C30" s="14">
        <f>C19/C29</f>
        <v>2.8758814815743366E-2</v>
      </c>
      <c r="D30" s="14">
        <f>D19/D29</f>
        <v>4.6514825280927839E-2</v>
      </c>
      <c r="E30" s="14">
        <f>E19/E29</f>
        <v>1.861919993144141E-2</v>
      </c>
      <c r="F30" s="6"/>
    </row>
    <row r="31" spans="1:6" collapsed="1" x14ac:dyDescent="0.3"/>
  </sheetData>
  <mergeCells count="9">
    <mergeCell ref="A1:F1"/>
    <mergeCell ref="A22:F22"/>
    <mergeCell ref="B3:E3"/>
    <mergeCell ref="F3:F4"/>
    <mergeCell ref="B23:E23"/>
    <mergeCell ref="F23:F24"/>
    <mergeCell ref="A23:A24"/>
    <mergeCell ref="A3:A4"/>
    <mergeCell ref="A2:F2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9"/>
  <sheetViews>
    <sheetView view="pageBreakPreview" zoomScale="85" zoomScaleNormal="85" zoomScaleSheetLayoutView="85" workbookViewId="0">
      <selection activeCell="D43" sqref="D43"/>
    </sheetView>
  </sheetViews>
  <sheetFormatPr defaultRowHeight="15.75" outlineLevelRow="1" x14ac:dyDescent="0.3"/>
  <cols>
    <col min="1" max="1" width="13.5" style="24" bestFit="1" customWidth="1"/>
    <col min="2" max="13" width="11" style="24" customWidth="1"/>
    <col min="14" max="15" width="9" style="24"/>
    <col min="16" max="16" width="15.25" style="24" bestFit="1" customWidth="1"/>
    <col min="17" max="16384" width="9" style="24"/>
  </cols>
  <sheetData>
    <row r="1" spans="1:15" s="24" customFormat="1" ht="24.75" customHeight="1" x14ac:dyDescent="0.3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5" s="24" customFormat="1" ht="20.100000000000001" customHeight="1" x14ac:dyDescent="0.3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5" s="24" customFormat="1" ht="20.100000000000001" customHeight="1" x14ac:dyDescent="0.3">
      <c r="A3" s="5" t="s">
        <v>8</v>
      </c>
      <c r="B3" s="5" t="s">
        <v>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s="24" customFormat="1" ht="20.100000000000001" customHeight="1" x14ac:dyDescent="0.3">
      <c r="A4" s="5"/>
      <c r="B4" s="17" t="s">
        <v>1</v>
      </c>
      <c r="C4" s="17" t="s">
        <v>18</v>
      </c>
      <c r="D4" s="17" t="s">
        <v>265</v>
      </c>
      <c r="E4" s="17" t="s">
        <v>266</v>
      </c>
      <c r="F4" s="17" t="s">
        <v>268</v>
      </c>
      <c r="G4" s="17" t="s">
        <v>19</v>
      </c>
      <c r="H4" s="17" t="s">
        <v>20</v>
      </c>
      <c r="I4" s="17" t="s">
        <v>21</v>
      </c>
      <c r="J4" s="17" t="s">
        <v>22</v>
      </c>
      <c r="K4" s="17" t="s">
        <v>23</v>
      </c>
      <c r="L4" s="17" t="s">
        <v>267</v>
      </c>
      <c r="M4" s="17" t="s">
        <v>24</v>
      </c>
    </row>
    <row r="5" spans="1:15" s="24" customFormat="1" ht="20.100000000000001" hidden="1" customHeight="1" outlineLevel="1" x14ac:dyDescent="0.3">
      <c r="A5" s="18">
        <v>100</v>
      </c>
      <c r="B5" s="26">
        <f>SUM(C5:M5)</f>
        <v>0</v>
      </c>
      <c r="C5" s="27">
        <f>SUMPRODUCT(($A5=김천처리구역!$C$3:$C$196)*(김천처리구역집계!C$4=김천처리구역!$A$3:$A$196)*(김천처리구역!$D$3:$D$196))</f>
        <v>0</v>
      </c>
      <c r="D5" s="27">
        <f>SUMPRODUCT(($A5=김천처리구역!$C$3:$C$196)*(김천처리구역집계!D$4=김천처리구역!$A$3:$A$196)*(김천처리구역!$D$3:$D$196))</f>
        <v>0</v>
      </c>
      <c r="E5" s="27">
        <f>SUMPRODUCT(($A5=김천처리구역!$C$3:$C$196)*(김천처리구역집계!E$4=김천처리구역!$A$3:$A$196)*(김천처리구역!$D$3:$D$196))</f>
        <v>0</v>
      </c>
      <c r="F5" s="27">
        <f>SUMPRODUCT(($A5=김천처리구역!$C$3:$C$196)*(김천처리구역집계!F$4=김천처리구역!$A$3:$A$196)*(김천처리구역!$D$3:$D$196))</f>
        <v>0</v>
      </c>
      <c r="G5" s="27">
        <f>SUMPRODUCT(($A5=김천처리구역!$C$3:$C$196)*(김천처리구역집계!G$4=김천처리구역!$A$3:$A$196)*(김천처리구역!$D$3:$D$196))</f>
        <v>0</v>
      </c>
      <c r="H5" s="27">
        <f>SUMPRODUCT(($A5=김천처리구역!$C$3:$C$196)*(김천처리구역집계!H$4=김천처리구역!$A$3:$A$196)*(김천처리구역!$D$3:$D$196))</f>
        <v>0</v>
      </c>
      <c r="I5" s="27">
        <f>SUMPRODUCT(($A5=김천처리구역!$C$3:$C$196)*(김천처리구역집계!I$4=김천처리구역!$A$3:$A$196)*(김천처리구역!$D$3:$D$196))</f>
        <v>0</v>
      </c>
      <c r="J5" s="27">
        <f>SUMPRODUCT(($A5=김천처리구역!$C$3:$C$196)*(김천처리구역집계!J$4=김천처리구역!$A$3:$A$196)*(김천처리구역!$D$3:$D$196))</f>
        <v>0</v>
      </c>
      <c r="K5" s="27">
        <f>SUMPRODUCT(($A5=김천처리구역!$C$3:$C$196)*(김천처리구역집계!K$4=김천처리구역!$A$3:$A$196)*(김천처리구역!$D$3:$D$196))</f>
        <v>0</v>
      </c>
      <c r="L5" s="27">
        <f>SUMPRODUCT(($A5=김천처리구역!$C$3:$C$196)*(김천처리구역집계!L$4=김천처리구역!$A$3:$A$196)*(김천처리구역!$D$3:$D$196))</f>
        <v>0</v>
      </c>
      <c r="M5" s="27">
        <f>SUMPRODUCT(($A5=김천처리구역!$C$3:$C$196)*(김천처리구역집계!M$4=김천처리구역!$A$3:$A$196)*(김천처리구역!$D$3:$D$196))</f>
        <v>0</v>
      </c>
    </row>
    <row r="6" spans="1:15" s="24" customFormat="1" ht="20.100000000000001" customHeight="1" collapsed="1" x14ac:dyDescent="0.3">
      <c r="A6" s="18">
        <v>150</v>
      </c>
      <c r="B6" s="26">
        <f>SUM(C6:M6)</f>
        <v>19.399999999999999</v>
      </c>
      <c r="C6" s="27">
        <f>SUMPRODUCT(($A6=김천처리구역!$C$3:$C$196)*(김천처리구역집계!C$4=김천처리구역!$A$3:$A$196)*(김천처리구역!$D$3:$D$196))</f>
        <v>19.399999999999999</v>
      </c>
      <c r="D6" s="27">
        <f>SUMPRODUCT(($A6=김천처리구역!$C$3:$C$196)*(김천처리구역집계!D$4=김천처리구역!$A$3:$A$196)*(김천처리구역!$D$3:$D$196))</f>
        <v>0</v>
      </c>
      <c r="E6" s="27">
        <f>SUMPRODUCT(($A6=김천처리구역!$C$3:$C$196)*(김천처리구역집계!E$4=김천처리구역!$A$3:$A$196)*(김천처리구역!$D$3:$D$196))</f>
        <v>0</v>
      </c>
      <c r="F6" s="27">
        <f>SUMPRODUCT(($A6=김천처리구역!$C$3:$C$196)*(김천처리구역집계!F$4=김천처리구역!$A$3:$A$196)*(김천처리구역!$D$3:$D$196))</f>
        <v>0</v>
      </c>
      <c r="G6" s="27">
        <f>SUMPRODUCT(($A6=김천처리구역!$C$3:$C$196)*(김천처리구역집계!G$4=김천처리구역!$A$3:$A$196)*(김천처리구역!$D$3:$D$196))</f>
        <v>0</v>
      </c>
      <c r="H6" s="27">
        <f>SUMPRODUCT(($A6=김천처리구역!$C$3:$C$196)*(김천처리구역집계!H$4=김천처리구역!$A$3:$A$196)*(김천처리구역!$D$3:$D$196))</f>
        <v>0</v>
      </c>
      <c r="I6" s="27">
        <f>SUMPRODUCT(($A6=김천처리구역!$C$3:$C$196)*(김천처리구역집계!I$4=김천처리구역!$A$3:$A$196)*(김천처리구역!$D$3:$D$196))</f>
        <v>0</v>
      </c>
      <c r="J6" s="27">
        <f>SUMPRODUCT(($A6=김천처리구역!$C$3:$C$196)*(김천처리구역집계!J$4=김천처리구역!$A$3:$A$196)*(김천처리구역!$D$3:$D$196))</f>
        <v>0</v>
      </c>
      <c r="K6" s="27">
        <f>SUMPRODUCT(($A6=김천처리구역!$C$3:$C$196)*(김천처리구역집계!K$4=김천처리구역!$A$3:$A$196)*(김천처리구역!$D$3:$D$196))</f>
        <v>0</v>
      </c>
      <c r="L6" s="27">
        <f>SUMPRODUCT(($A6=김천처리구역!$C$3:$C$196)*(김천처리구역집계!L$4=김천처리구역!$A$3:$A$196)*(김천처리구역!$D$3:$D$196))</f>
        <v>0</v>
      </c>
      <c r="M6" s="27">
        <f>SUMPRODUCT(($A6=김천처리구역!$C$3:$C$196)*(김천처리구역집계!M$4=김천처리구역!$A$3:$A$196)*(김천처리구역!$D$3:$D$196))</f>
        <v>0</v>
      </c>
    </row>
    <row r="7" spans="1:15" s="24" customFormat="1" ht="20.100000000000001" customHeight="1" x14ac:dyDescent="0.3">
      <c r="A7" s="18">
        <v>200</v>
      </c>
      <c r="B7" s="26">
        <f t="shared" ref="B7:B18" si="0">SUM(C7:M7)</f>
        <v>1080.5999999999999</v>
      </c>
      <c r="C7" s="27">
        <f>SUMPRODUCT(($A7=김천처리구역!$C$3:$C$196)*(김천처리구역집계!C$4=김천처리구역!$A$3:$A$196)*(김천처리구역!$D$3:$D$196))</f>
        <v>0</v>
      </c>
      <c r="D7" s="27">
        <f>SUMPRODUCT(($A7=김천처리구역!$C$3:$C$196)*(김천처리구역집계!D$4=김천처리구역!$A$3:$A$196)*(김천처리구역!$D$3:$D$196))</f>
        <v>0</v>
      </c>
      <c r="E7" s="27">
        <f>SUMPRODUCT(($A7=김천처리구역!$C$3:$C$196)*(김천처리구역집계!E$4=김천처리구역!$A$3:$A$196)*(김천처리구역!$D$3:$D$196))</f>
        <v>0</v>
      </c>
      <c r="F7" s="27">
        <f>SUMPRODUCT(($A7=김천처리구역!$C$3:$C$196)*(김천처리구역집계!F$4=김천처리구역!$A$3:$A$196)*(김천처리구역!$D$3:$D$196))</f>
        <v>94.8</v>
      </c>
      <c r="G7" s="27">
        <f>SUMPRODUCT(($A7=김천처리구역!$C$3:$C$196)*(김천처리구역집계!G$4=김천처리구역!$A$3:$A$196)*(김천처리구역!$D$3:$D$196))</f>
        <v>422.2999999999999</v>
      </c>
      <c r="H7" s="27">
        <f>SUMPRODUCT(($A7=김천처리구역!$C$3:$C$196)*(김천처리구역집계!H$4=김천처리구역!$A$3:$A$196)*(김천처리구역!$D$3:$D$196))</f>
        <v>0</v>
      </c>
      <c r="I7" s="27">
        <f>SUMPRODUCT(($A7=김천처리구역!$C$3:$C$196)*(김천처리구역집계!I$4=김천처리구역!$A$3:$A$196)*(김천처리구역!$D$3:$D$196))</f>
        <v>0</v>
      </c>
      <c r="J7" s="27">
        <f>SUMPRODUCT(($A7=김천처리구역!$C$3:$C$196)*(김천처리구역집계!J$4=김천처리구역!$A$3:$A$196)*(김천처리구역!$D$3:$D$196))</f>
        <v>0</v>
      </c>
      <c r="K7" s="27">
        <f>SUMPRODUCT(($A7=김천처리구역!$C$3:$C$196)*(김천처리구역집계!K$4=김천처리구역!$A$3:$A$196)*(김천처리구역!$D$3:$D$196))</f>
        <v>563.5</v>
      </c>
      <c r="L7" s="27">
        <f>SUMPRODUCT(($A7=김천처리구역!$C$3:$C$196)*(김천처리구역집계!L$4=김천처리구역!$A$3:$A$196)*(김천처리구역!$D$3:$D$196))</f>
        <v>0</v>
      </c>
      <c r="M7" s="27">
        <f>SUMPRODUCT(($A7=김천처리구역!$C$3:$C$196)*(김천처리구역집계!M$4=김천처리구역!$A$3:$A$196)*(김천처리구역!$D$3:$D$196))</f>
        <v>0</v>
      </c>
    </row>
    <row r="8" spans="1:15" s="24" customFormat="1" ht="20.100000000000001" customHeight="1" x14ac:dyDescent="0.3">
      <c r="A8" s="18">
        <v>250</v>
      </c>
      <c r="B8" s="26">
        <f t="shared" si="0"/>
        <v>1137.1999999999998</v>
      </c>
      <c r="C8" s="27">
        <f>SUMPRODUCT(($A8=김천처리구역!$C$3:$C$196)*(김천처리구역집계!C$4=김천처리구역!$A$3:$A$196)*(김천처리구역!$D$3:$D$196))</f>
        <v>198.7</v>
      </c>
      <c r="D8" s="27">
        <f>SUMPRODUCT(($A8=김천처리구역!$C$3:$C$196)*(김천처리구역집계!D$4=김천처리구역!$A$3:$A$196)*(김천처리구역!$D$3:$D$196))</f>
        <v>0</v>
      </c>
      <c r="E8" s="27">
        <f>SUMPRODUCT(($A8=김천처리구역!$C$3:$C$196)*(김천처리구역집계!E$4=김천처리구역!$A$3:$A$196)*(김천처리구역!$D$3:$D$196))</f>
        <v>293.09999999999997</v>
      </c>
      <c r="F8" s="27">
        <f>SUMPRODUCT(($A8=김천처리구역!$C$3:$C$196)*(김천처리구역집계!F$4=김천처리구역!$A$3:$A$196)*(김천처리구역!$D$3:$D$196))</f>
        <v>0</v>
      </c>
      <c r="G8" s="27">
        <f>SUMPRODUCT(($A8=김천처리구역!$C$3:$C$196)*(김천처리구역집계!G$4=김천처리구역!$A$3:$A$196)*(김천처리구역!$D$3:$D$196))</f>
        <v>5.5</v>
      </c>
      <c r="H8" s="27">
        <f>SUMPRODUCT(($A8=김천처리구역!$C$3:$C$196)*(김천처리구역집계!H$4=김천처리구역!$A$3:$A$196)*(김천처리구역!$D$3:$D$196))</f>
        <v>0</v>
      </c>
      <c r="I8" s="27">
        <f>SUMPRODUCT(($A8=김천처리구역!$C$3:$C$196)*(김천처리구역집계!I$4=김천처리구역!$A$3:$A$196)*(김천처리구역!$D$3:$D$196))</f>
        <v>142.6</v>
      </c>
      <c r="J8" s="27">
        <f>SUMPRODUCT(($A8=김천처리구역!$C$3:$C$196)*(김천처리구역집계!J$4=김천처리구역!$A$3:$A$196)*(김천처리구역!$D$3:$D$196))</f>
        <v>17.3</v>
      </c>
      <c r="K8" s="27">
        <f>SUMPRODUCT(($A8=김천처리구역!$C$3:$C$196)*(김천처리구역집계!K$4=김천처리구역!$A$3:$A$196)*(김천처리구역!$D$3:$D$196))</f>
        <v>479.99999999999994</v>
      </c>
      <c r="L8" s="27">
        <f>SUMPRODUCT(($A8=김천처리구역!$C$3:$C$196)*(김천처리구역집계!L$4=김천처리구역!$A$3:$A$196)*(김천처리구역!$D$3:$D$196))</f>
        <v>0</v>
      </c>
      <c r="M8" s="27">
        <f>SUMPRODUCT(($A8=김천처리구역!$C$3:$C$196)*(김천처리구역집계!M$4=김천처리구역!$A$3:$A$196)*(김천처리구역!$D$3:$D$196))</f>
        <v>0</v>
      </c>
    </row>
    <row r="9" spans="1:15" s="24" customFormat="1" ht="20.100000000000001" customHeight="1" x14ac:dyDescent="0.3">
      <c r="A9" s="18">
        <v>300</v>
      </c>
      <c r="B9" s="26">
        <f t="shared" si="0"/>
        <v>1605</v>
      </c>
      <c r="C9" s="27">
        <f>SUMPRODUCT(($A9=김천처리구역!$C$3:$C$196)*(김천처리구역집계!C$4=김천처리구역!$A$3:$A$196)*(김천처리구역!$D$3:$D$196))</f>
        <v>249.1</v>
      </c>
      <c r="D9" s="27">
        <f>SUMPRODUCT(($A9=김천처리구역!$C$3:$C$196)*(김천처리구역집계!D$4=김천처리구역!$A$3:$A$196)*(김천처리구역!$D$3:$D$196))</f>
        <v>0</v>
      </c>
      <c r="E9" s="27">
        <f>SUMPRODUCT(($A9=김천처리구역!$C$3:$C$196)*(김천처리구역집계!E$4=김천처리구역!$A$3:$A$196)*(김천처리구역!$D$3:$D$196))</f>
        <v>0</v>
      </c>
      <c r="F9" s="27">
        <f>SUMPRODUCT(($A9=김천처리구역!$C$3:$C$196)*(김천처리구역집계!F$4=김천처리구역!$A$3:$A$196)*(김천처리구역!$D$3:$D$196))</f>
        <v>69.2</v>
      </c>
      <c r="G9" s="27">
        <f>SUMPRODUCT(($A9=김천처리구역!$C$3:$C$196)*(김천처리구역집계!G$4=김천처리구역!$A$3:$A$196)*(김천처리구역!$D$3:$D$196))</f>
        <v>326</v>
      </c>
      <c r="H9" s="27">
        <f>SUMPRODUCT(($A9=김천처리구역!$C$3:$C$196)*(김천처리구역집계!H$4=김천처리구역!$A$3:$A$196)*(김천처리구역!$D$3:$D$196))</f>
        <v>30.7</v>
      </c>
      <c r="I9" s="27">
        <f>SUMPRODUCT(($A9=김천처리구역!$C$3:$C$196)*(김천처리구역집계!I$4=김천처리구역!$A$3:$A$196)*(김천처리구역!$D$3:$D$196))</f>
        <v>217</v>
      </c>
      <c r="J9" s="27">
        <f>SUMPRODUCT(($A9=김천처리구역!$C$3:$C$196)*(김천처리구역집계!J$4=김천처리구역!$A$3:$A$196)*(김천처리구역!$D$3:$D$196))</f>
        <v>0</v>
      </c>
      <c r="K9" s="27">
        <f>SUMPRODUCT(($A9=김천처리구역!$C$3:$C$196)*(김천처리구역집계!K$4=김천처리구역!$A$3:$A$196)*(김천처리구역!$D$3:$D$196))</f>
        <v>30</v>
      </c>
      <c r="L9" s="27">
        <f>SUMPRODUCT(($A9=김천처리구역!$C$3:$C$196)*(김천처리구역집계!L$4=김천처리구역!$A$3:$A$196)*(김천처리구역!$D$3:$D$196))</f>
        <v>48</v>
      </c>
      <c r="M9" s="27">
        <f>SUMPRODUCT(($A9=김천처리구역!$C$3:$C$196)*(김천처리구역집계!M$4=김천처리구역!$A$3:$A$196)*(김천처리구역!$D$3:$D$196))</f>
        <v>635</v>
      </c>
      <c r="O9" s="28"/>
    </row>
    <row r="10" spans="1:15" s="24" customFormat="1" ht="20.100000000000001" hidden="1" customHeight="1" outlineLevel="1" x14ac:dyDescent="0.3">
      <c r="A10" s="18">
        <v>350</v>
      </c>
      <c r="B10" s="26">
        <f t="shared" si="0"/>
        <v>0</v>
      </c>
      <c r="C10" s="27">
        <f>SUMPRODUCT(($A10=김천처리구역!$C$3:$C$196)*(김천처리구역집계!C$4=김천처리구역!$A$3:$A$196)*(김천처리구역!$D$3:$D$196))</f>
        <v>0</v>
      </c>
      <c r="D10" s="27">
        <f>SUMPRODUCT(($A10=김천처리구역!$C$3:$C$196)*(김천처리구역집계!D$4=김천처리구역!$A$3:$A$196)*(김천처리구역!$D$3:$D$196))</f>
        <v>0</v>
      </c>
      <c r="E10" s="27">
        <f>SUMPRODUCT(($A10=김천처리구역!$C$3:$C$196)*(김천처리구역집계!E$4=김천처리구역!$A$3:$A$196)*(김천처리구역!$D$3:$D$196))</f>
        <v>0</v>
      </c>
      <c r="F10" s="27">
        <f>SUMPRODUCT(($A10=김천처리구역!$C$3:$C$196)*(김천처리구역집계!F$4=김천처리구역!$A$3:$A$196)*(김천처리구역!$D$3:$D$196))</f>
        <v>0</v>
      </c>
      <c r="G10" s="27">
        <f>SUMPRODUCT(($A10=김천처리구역!$C$3:$C$196)*(김천처리구역집계!G$4=김천처리구역!$A$3:$A$196)*(김천처리구역!$D$3:$D$196))</f>
        <v>0</v>
      </c>
      <c r="H10" s="27">
        <f>SUMPRODUCT(($A10=김천처리구역!$C$3:$C$196)*(김천처리구역집계!H$4=김천처리구역!$A$3:$A$196)*(김천처리구역!$D$3:$D$196))</f>
        <v>0</v>
      </c>
      <c r="I10" s="27">
        <f>SUMPRODUCT(($A10=김천처리구역!$C$3:$C$196)*(김천처리구역집계!I$4=김천처리구역!$A$3:$A$196)*(김천처리구역!$D$3:$D$196))</f>
        <v>0</v>
      </c>
      <c r="J10" s="27">
        <f>SUMPRODUCT(($A10=김천처리구역!$C$3:$C$196)*(김천처리구역집계!J$4=김천처리구역!$A$3:$A$196)*(김천처리구역!$D$3:$D$196))</f>
        <v>0</v>
      </c>
      <c r="K10" s="27">
        <f>SUMPRODUCT(($A10=김천처리구역!$C$3:$C$196)*(김천처리구역집계!K$4=김천처리구역!$A$3:$A$196)*(김천처리구역!$D$3:$D$196))</f>
        <v>0</v>
      </c>
      <c r="L10" s="27">
        <f>SUMPRODUCT(($A10=김천처리구역!$C$3:$C$196)*(김천처리구역집계!L$4=김천처리구역!$A$3:$A$196)*(김천처리구역!$D$3:$D$196))</f>
        <v>0</v>
      </c>
      <c r="M10" s="27">
        <f>SUMPRODUCT(($A10=김천처리구역!$C$3:$C$196)*(김천처리구역집계!M$4=김천처리구역!$A$3:$A$196)*(김천처리구역!$D$3:$D$196))</f>
        <v>0</v>
      </c>
      <c r="O10" s="28"/>
    </row>
    <row r="11" spans="1:15" s="24" customFormat="1" ht="20.100000000000001" customHeight="1" collapsed="1" x14ac:dyDescent="0.3">
      <c r="A11" s="18">
        <v>400</v>
      </c>
      <c r="B11" s="26">
        <f t="shared" si="0"/>
        <v>2299.6</v>
      </c>
      <c r="C11" s="27">
        <f>SUMPRODUCT(($A11=김천처리구역!$C$3:$C$196)*(김천처리구역집계!C$4=김천처리구역!$A$3:$A$196)*(김천처리구역!$D$3:$D$196))</f>
        <v>0</v>
      </c>
      <c r="D11" s="27">
        <f>SUMPRODUCT(($A11=김천처리구역!$C$3:$C$196)*(김천처리구역집계!D$4=김천처리구역!$A$3:$A$196)*(김천처리구역!$D$3:$D$196))</f>
        <v>16.7</v>
      </c>
      <c r="E11" s="27">
        <f>SUMPRODUCT(($A11=김천처리구역!$C$3:$C$196)*(김천처리구역집계!E$4=김천처리구역!$A$3:$A$196)*(김천처리구역!$D$3:$D$196))</f>
        <v>0</v>
      </c>
      <c r="F11" s="27">
        <f>SUMPRODUCT(($A11=김천처리구역!$C$3:$C$196)*(김천처리구역집계!F$4=김천처리구역!$A$3:$A$196)*(김천처리구역!$D$3:$D$196))</f>
        <v>0</v>
      </c>
      <c r="G11" s="27">
        <f>SUMPRODUCT(($A11=김천처리구역!$C$3:$C$196)*(김천처리구역집계!G$4=김천처리구역!$A$3:$A$196)*(김천처리구역!$D$3:$D$196))</f>
        <v>295.70000000000005</v>
      </c>
      <c r="H11" s="27">
        <f>SUMPRODUCT(($A11=김천처리구역!$C$3:$C$196)*(김천처리구역집계!H$4=김천처리구역!$A$3:$A$196)*(김천처리구역!$D$3:$D$196))</f>
        <v>0</v>
      </c>
      <c r="I11" s="27">
        <f>SUMPRODUCT(($A11=김천처리구역!$C$3:$C$196)*(김천처리구역집계!I$4=김천처리구역!$A$3:$A$196)*(김천처리구역!$D$3:$D$196))</f>
        <v>127.19999999999999</v>
      </c>
      <c r="J11" s="27">
        <f>SUMPRODUCT(($A11=김천처리구역!$C$3:$C$196)*(김천처리구역집계!J$4=김천처리구역!$A$3:$A$196)*(김천처리구역!$D$3:$D$196))</f>
        <v>140.80000000000001</v>
      </c>
      <c r="K11" s="27">
        <f>SUMPRODUCT(($A11=김천처리구역!$C$3:$C$196)*(김천처리구역집계!K$4=김천처리구역!$A$3:$A$196)*(김천처리구역!$D$3:$D$196))</f>
        <v>403.6</v>
      </c>
      <c r="L11" s="27">
        <f>SUMPRODUCT(($A11=김천처리구역!$C$3:$C$196)*(김천처리구역집계!L$4=김천처리구역!$A$3:$A$196)*(김천처리구역!$D$3:$D$196))</f>
        <v>0</v>
      </c>
      <c r="M11" s="27">
        <f>SUMPRODUCT(($A11=김천처리구역!$C$3:$C$196)*(김천처리구역집계!M$4=김천처리구역!$A$3:$A$196)*(김천처리구역!$D$3:$D$196))</f>
        <v>1315.6</v>
      </c>
    </row>
    <row r="12" spans="1:15" s="24" customFormat="1" ht="20.100000000000001" customHeight="1" x14ac:dyDescent="0.3">
      <c r="A12" s="18">
        <v>450</v>
      </c>
      <c r="B12" s="26">
        <f t="shared" si="0"/>
        <v>322.50000000000006</v>
      </c>
      <c r="C12" s="27">
        <f>SUMPRODUCT(($A12=김천처리구역!$C$3:$C$196)*(김천처리구역집계!C$4=김천처리구역!$A$3:$A$196)*(김천처리구역!$D$3:$D$196))</f>
        <v>0</v>
      </c>
      <c r="D12" s="27">
        <f>SUMPRODUCT(($A12=김천처리구역!$C$3:$C$196)*(김천처리구역집계!D$4=김천처리구역!$A$3:$A$196)*(김천처리구역!$D$3:$D$196))</f>
        <v>0</v>
      </c>
      <c r="E12" s="27">
        <f>SUMPRODUCT(($A12=김천처리구역!$C$3:$C$196)*(김천처리구역집계!E$4=김천처리구역!$A$3:$A$196)*(김천처리구역!$D$3:$D$196))</f>
        <v>0</v>
      </c>
      <c r="F12" s="27">
        <f>SUMPRODUCT(($A12=김천처리구역!$C$3:$C$196)*(김천처리구역집계!F$4=김천처리구역!$A$3:$A$196)*(김천처리구역!$D$3:$D$196))</f>
        <v>0</v>
      </c>
      <c r="G12" s="27">
        <f>SUMPRODUCT(($A12=김천처리구역!$C$3:$C$196)*(김천처리구역집계!G$4=김천처리구역!$A$3:$A$196)*(김천처리구역!$D$3:$D$196))</f>
        <v>0</v>
      </c>
      <c r="H12" s="27">
        <f>SUMPRODUCT(($A12=김천처리구역!$C$3:$C$196)*(김천처리구역집계!H$4=김천처리구역!$A$3:$A$196)*(김천처리구역!$D$3:$D$196))</f>
        <v>0</v>
      </c>
      <c r="I12" s="27">
        <f>SUMPRODUCT(($A12=김천처리구역!$C$3:$C$196)*(김천처리구역집계!I$4=김천처리구역!$A$3:$A$196)*(김천처리구역!$D$3:$D$196))</f>
        <v>0</v>
      </c>
      <c r="J12" s="27">
        <f>SUMPRODUCT(($A12=김천처리구역!$C$3:$C$196)*(김천처리구역집계!J$4=김천처리구역!$A$3:$A$196)*(김천처리구역!$D$3:$D$196))</f>
        <v>0</v>
      </c>
      <c r="K12" s="27">
        <f>SUMPRODUCT(($A12=김천처리구역!$C$3:$C$196)*(김천처리구역집계!K$4=김천처리구역!$A$3:$A$196)*(김천처리구역!$D$3:$D$196))</f>
        <v>322.50000000000006</v>
      </c>
      <c r="L12" s="27">
        <f>SUMPRODUCT(($A12=김천처리구역!$C$3:$C$196)*(김천처리구역집계!L$4=김천처리구역!$A$3:$A$196)*(김천처리구역!$D$3:$D$196))</f>
        <v>0</v>
      </c>
      <c r="M12" s="27">
        <f>SUMPRODUCT(($A12=김천처리구역!$C$3:$C$196)*(김천처리구역집계!M$4=김천처리구역!$A$3:$A$196)*(김천처리구역!$D$3:$D$196))</f>
        <v>0</v>
      </c>
    </row>
    <row r="13" spans="1:15" s="24" customFormat="1" ht="20.100000000000001" customHeight="1" x14ac:dyDescent="0.3">
      <c r="A13" s="18">
        <v>500</v>
      </c>
      <c r="B13" s="26">
        <f t="shared" si="0"/>
        <v>388.00000000000006</v>
      </c>
      <c r="C13" s="27">
        <f>SUMPRODUCT(($A13=김천처리구역!$C$3:$C$196)*(김천처리구역집계!C$4=김천처리구역!$A$3:$A$196)*(김천처리구역!$D$3:$D$196))</f>
        <v>0</v>
      </c>
      <c r="D13" s="27">
        <f>SUMPRODUCT(($A13=김천처리구역!$C$3:$C$196)*(김천처리구역집계!D$4=김천처리구역!$A$3:$A$196)*(김천처리구역!$D$3:$D$196))</f>
        <v>0</v>
      </c>
      <c r="E13" s="27">
        <f>SUMPRODUCT(($A13=김천처리구역!$C$3:$C$196)*(김천처리구역집계!E$4=김천처리구역!$A$3:$A$196)*(김천처리구역!$D$3:$D$196))</f>
        <v>0</v>
      </c>
      <c r="F13" s="27">
        <f>SUMPRODUCT(($A13=김천처리구역!$C$3:$C$196)*(김천처리구역집계!F$4=김천처리구역!$A$3:$A$196)*(김천처리구역!$D$3:$D$196))</f>
        <v>0</v>
      </c>
      <c r="G13" s="27">
        <f>SUMPRODUCT(($A13=김천처리구역!$C$3:$C$196)*(김천처리구역집계!G$4=김천처리구역!$A$3:$A$196)*(김천처리구역!$D$3:$D$196))</f>
        <v>341.50000000000006</v>
      </c>
      <c r="H13" s="27">
        <f>SUMPRODUCT(($A13=김천처리구역!$C$3:$C$196)*(김천처리구역집계!H$4=김천처리구역!$A$3:$A$196)*(김천처리구역!$D$3:$D$196))</f>
        <v>0</v>
      </c>
      <c r="I13" s="27">
        <f>SUMPRODUCT(($A13=김천처리구역!$C$3:$C$196)*(김천처리구역집계!I$4=김천처리구역!$A$3:$A$196)*(김천처리구역!$D$3:$D$196))</f>
        <v>0</v>
      </c>
      <c r="J13" s="27">
        <f>SUMPRODUCT(($A13=김천처리구역!$C$3:$C$196)*(김천처리구역집계!J$4=김천처리구역!$A$3:$A$196)*(김천처리구역!$D$3:$D$196))</f>
        <v>0</v>
      </c>
      <c r="K13" s="27">
        <f>SUMPRODUCT(($A13=김천처리구역!$C$3:$C$196)*(김천처리구역집계!K$4=김천처리구역!$A$3:$A$196)*(김천처리구역!$D$3:$D$196))</f>
        <v>3.9</v>
      </c>
      <c r="L13" s="27">
        <f>SUMPRODUCT(($A13=김천처리구역!$C$3:$C$196)*(김천처리구역집계!L$4=김천처리구역!$A$3:$A$196)*(김천처리구역!$D$3:$D$196))</f>
        <v>42.6</v>
      </c>
      <c r="M13" s="27">
        <f>SUMPRODUCT(($A13=김천처리구역!$C$3:$C$196)*(김천처리구역집계!M$4=김천처리구역!$A$3:$A$196)*(김천처리구역!$D$3:$D$196))</f>
        <v>0</v>
      </c>
    </row>
    <row r="14" spans="1:15" s="24" customFormat="1" ht="20.100000000000001" customHeight="1" x14ac:dyDescent="0.3">
      <c r="A14" s="18">
        <v>600</v>
      </c>
      <c r="B14" s="26">
        <f t="shared" si="0"/>
        <v>276.5</v>
      </c>
      <c r="C14" s="27">
        <f>SUMPRODUCT(($A14=김천처리구역!$C$3:$C$196)*(김천처리구역집계!C$4=김천처리구역!$A$3:$A$196)*(김천처리구역!$D$3:$D$196))</f>
        <v>0</v>
      </c>
      <c r="D14" s="27">
        <f>SUMPRODUCT(($A14=김천처리구역!$C$3:$C$196)*(김천처리구역집계!D$4=김천처리구역!$A$3:$A$196)*(김천처리구역!$D$3:$D$196))</f>
        <v>0</v>
      </c>
      <c r="E14" s="27">
        <f>SUMPRODUCT(($A14=김천처리구역!$C$3:$C$196)*(김천처리구역집계!E$4=김천처리구역!$A$3:$A$196)*(김천처리구역!$D$3:$D$196))</f>
        <v>0</v>
      </c>
      <c r="F14" s="27">
        <f>SUMPRODUCT(($A14=김천처리구역!$C$3:$C$196)*(김천처리구역집계!F$4=김천처리구역!$A$3:$A$196)*(김천처리구역!$D$3:$D$196))</f>
        <v>0</v>
      </c>
      <c r="G14" s="27">
        <f>SUMPRODUCT(($A14=김천처리구역!$C$3:$C$196)*(김천처리구역집계!G$4=김천처리구역!$A$3:$A$196)*(김천처리구역!$D$3:$D$196))</f>
        <v>0</v>
      </c>
      <c r="H14" s="27">
        <f>SUMPRODUCT(($A14=김천처리구역!$C$3:$C$196)*(김천처리구역집계!H$4=김천처리구역!$A$3:$A$196)*(김천처리구역!$D$3:$D$196))</f>
        <v>0</v>
      </c>
      <c r="I14" s="27">
        <f>SUMPRODUCT(($A14=김천처리구역!$C$3:$C$196)*(김천처리구역집계!I$4=김천처리구역!$A$3:$A$196)*(김천처리구역!$D$3:$D$196))</f>
        <v>0</v>
      </c>
      <c r="J14" s="27">
        <f>SUMPRODUCT(($A14=김천처리구역!$C$3:$C$196)*(김천처리구역집계!J$4=김천처리구역!$A$3:$A$196)*(김천처리구역!$D$3:$D$196))</f>
        <v>0</v>
      </c>
      <c r="K14" s="27">
        <f>SUMPRODUCT(($A14=김천처리구역!$C$3:$C$196)*(김천처리구역집계!K$4=김천처리구역!$A$3:$A$196)*(김천처리구역!$D$3:$D$196))</f>
        <v>276.5</v>
      </c>
      <c r="L14" s="27">
        <f>SUMPRODUCT(($A14=김천처리구역!$C$3:$C$196)*(김천처리구역집계!L$4=김천처리구역!$A$3:$A$196)*(김천처리구역!$D$3:$D$196))</f>
        <v>0</v>
      </c>
      <c r="M14" s="27">
        <f>SUMPRODUCT(($A14=김천처리구역!$C$3:$C$196)*(김천처리구역집계!M$4=김천처리구역!$A$3:$A$196)*(김천처리구역!$D$3:$D$196))</f>
        <v>0</v>
      </c>
    </row>
    <row r="15" spans="1:15" s="24" customFormat="1" ht="20.100000000000001" customHeight="1" x14ac:dyDescent="0.3">
      <c r="A15" s="18">
        <v>700</v>
      </c>
      <c r="B15" s="26">
        <f t="shared" si="0"/>
        <v>488</v>
      </c>
      <c r="C15" s="27">
        <f>SUMPRODUCT(($A15=김천처리구역!$C$3:$C$196)*(김천처리구역집계!C$4=김천처리구역!$A$3:$A$196)*(김천처리구역!$D$3:$D$196))</f>
        <v>0</v>
      </c>
      <c r="D15" s="27">
        <f>SUMPRODUCT(($A15=김천처리구역!$C$3:$C$196)*(김천처리구역집계!D$4=김천처리구역!$A$3:$A$196)*(김천처리구역!$D$3:$D$196))</f>
        <v>0</v>
      </c>
      <c r="E15" s="27">
        <f>SUMPRODUCT(($A15=김천처리구역!$C$3:$C$196)*(김천처리구역집계!E$4=김천처리구역!$A$3:$A$196)*(김천처리구역!$D$3:$D$196))</f>
        <v>0</v>
      </c>
      <c r="F15" s="27">
        <f>SUMPRODUCT(($A15=김천처리구역!$C$3:$C$196)*(김천처리구역집계!F$4=김천처리구역!$A$3:$A$196)*(김천처리구역!$D$3:$D$196))</f>
        <v>0</v>
      </c>
      <c r="G15" s="27">
        <f>SUMPRODUCT(($A15=김천처리구역!$C$3:$C$196)*(김천처리구역집계!G$4=김천처리구역!$A$3:$A$196)*(김천처리구역!$D$3:$D$196))</f>
        <v>0</v>
      </c>
      <c r="H15" s="27">
        <f>SUMPRODUCT(($A15=김천처리구역!$C$3:$C$196)*(김천처리구역집계!H$4=김천처리구역!$A$3:$A$196)*(김천처리구역!$D$3:$D$196))</f>
        <v>0</v>
      </c>
      <c r="I15" s="27">
        <f>SUMPRODUCT(($A15=김천처리구역!$C$3:$C$196)*(김천처리구역집계!I$4=김천처리구역!$A$3:$A$196)*(김천처리구역!$D$3:$D$196))</f>
        <v>0</v>
      </c>
      <c r="J15" s="27">
        <f>SUMPRODUCT(($A15=김천처리구역!$C$3:$C$196)*(김천처리구역집계!J$4=김천처리구역!$A$3:$A$196)*(김천처리구역!$D$3:$D$196))</f>
        <v>0</v>
      </c>
      <c r="K15" s="27">
        <f>SUMPRODUCT(($A15=김천처리구역!$C$3:$C$196)*(김천처리구역집계!K$4=김천처리구역!$A$3:$A$196)*(김천처리구역!$D$3:$D$196))</f>
        <v>0</v>
      </c>
      <c r="L15" s="27">
        <f>SUMPRODUCT(($A15=김천처리구역!$C$3:$C$196)*(김천처리구역집계!L$4=김천처리구역!$A$3:$A$196)*(김천처리구역!$D$3:$D$196))</f>
        <v>488</v>
      </c>
      <c r="M15" s="27">
        <f>SUMPRODUCT(($A15=김천처리구역!$C$3:$C$196)*(김천처리구역집계!M$4=김천처리구역!$A$3:$A$196)*(김천처리구역!$D$3:$D$196))</f>
        <v>0</v>
      </c>
    </row>
    <row r="16" spans="1:15" s="24" customFormat="1" ht="20.100000000000001" hidden="1" customHeight="1" outlineLevel="1" x14ac:dyDescent="0.3">
      <c r="A16" s="18">
        <v>800</v>
      </c>
      <c r="B16" s="26">
        <f t="shared" si="0"/>
        <v>0</v>
      </c>
      <c r="C16" s="27">
        <f>SUMPRODUCT(($A16=김천처리구역!$C$3:$C$196)*(김천처리구역집계!C$4=김천처리구역!$A$3:$A$196)*(김천처리구역!$D$3:$D$196))</f>
        <v>0</v>
      </c>
      <c r="D16" s="27">
        <f>SUMPRODUCT(($A16=김천처리구역!$C$3:$C$196)*(김천처리구역집계!D$4=김천처리구역!$A$3:$A$196)*(김천처리구역!$D$3:$D$196))</f>
        <v>0</v>
      </c>
      <c r="E16" s="27">
        <f>SUMPRODUCT(($A16=김천처리구역!$C$3:$C$196)*(김천처리구역집계!E$4=김천처리구역!$A$3:$A$196)*(김천처리구역!$D$3:$D$196))</f>
        <v>0</v>
      </c>
      <c r="F16" s="27">
        <f>SUMPRODUCT(($A16=김천처리구역!$C$3:$C$196)*(김천처리구역집계!F$4=김천처리구역!$A$3:$A$196)*(김천처리구역!$D$3:$D$196))</f>
        <v>0</v>
      </c>
      <c r="G16" s="27">
        <f>SUMPRODUCT(($A16=김천처리구역!$C$3:$C$196)*(김천처리구역집계!G$4=김천처리구역!$A$3:$A$196)*(김천처리구역!$D$3:$D$196))</f>
        <v>0</v>
      </c>
      <c r="H16" s="27">
        <f>SUMPRODUCT(($A16=김천처리구역!$C$3:$C$196)*(김천처리구역집계!H$4=김천처리구역!$A$3:$A$196)*(김천처리구역!$D$3:$D$196))</f>
        <v>0</v>
      </c>
      <c r="I16" s="27">
        <f>SUMPRODUCT(($A16=김천처리구역!$C$3:$C$196)*(김천처리구역집계!I$4=김천처리구역!$A$3:$A$196)*(김천처리구역!$D$3:$D$196))</f>
        <v>0</v>
      </c>
      <c r="J16" s="27">
        <f>SUMPRODUCT(($A16=김천처리구역!$C$3:$C$196)*(김천처리구역집계!J$4=김천처리구역!$A$3:$A$196)*(김천처리구역!$D$3:$D$196))</f>
        <v>0</v>
      </c>
      <c r="K16" s="27">
        <f>SUMPRODUCT(($A16=김천처리구역!$C$3:$C$196)*(김천처리구역집계!K$4=김천처리구역!$A$3:$A$196)*(김천처리구역!$D$3:$D$196))</f>
        <v>0</v>
      </c>
      <c r="L16" s="27">
        <f>SUMPRODUCT(($A16=김천처리구역!$C$3:$C$196)*(김천처리구역집계!L$4=김천처리구역!$A$3:$A$196)*(김천처리구역!$D$3:$D$196))</f>
        <v>0</v>
      </c>
      <c r="M16" s="27">
        <f>SUMPRODUCT(($A16=김천처리구역!$C$3:$C$196)*(김천처리구역집계!M$4=김천처리구역!$A$3:$A$196)*(김천처리구역!$D$3:$D$196))</f>
        <v>0</v>
      </c>
    </row>
    <row r="17" spans="1:13" s="24" customFormat="1" ht="20.100000000000001" hidden="1" customHeight="1" outlineLevel="1" x14ac:dyDescent="0.3">
      <c r="A17" s="18">
        <v>900</v>
      </c>
      <c r="B17" s="26">
        <f t="shared" si="0"/>
        <v>0</v>
      </c>
      <c r="C17" s="27">
        <f>SUMPRODUCT(($A17=김천처리구역!$C$3:$C$196)*(김천처리구역집계!C$4=김천처리구역!$A$3:$A$196)*(김천처리구역!$D$3:$D$196))</f>
        <v>0</v>
      </c>
      <c r="D17" s="27">
        <f>SUMPRODUCT(($A17=김천처리구역!$C$3:$C$196)*(김천처리구역집계!D$4=김천처리구역!$A$3:$A$196)*(김천처리구역!$D$3:$D$196))</f>
        <v>0</v>
      </c>
      <c r="E17" s="27">
        <f>SUMPRODUCT(($A17=김천처리구역!$C$3:$C$196)*(김천처리구역집계!E$4=김천처리구역!$A$3:$A$196)*(김천처리구역!$D$3:$D$196))</f>
        <v>0</v>
      </c>
      <c r="F17" s="27">
        <f>SUMPRODUCT(($A17=김천처리구역!$C$3:$C$196)*(김천처리구역집계!F$4=김천처리구역!$A$3:$A$196)*(김천처리구역!$D$3:$D$196))</f>
        <v>0</v>
      </c>
      <c r="G17" s="27">
        <f>SUMPRODUCT(($A17=김천처리구역!$C$3:$C$196)*(김천처리구역집계!G$4=김천처리구역!$A$3:$A$196)*(김천처리구역!$D$3:$D$196))</f>
        <v>0</v>
      </c>
      <c r="H17" s="27">
        <f>SUMPRODUCT(($A17=김천처리구역!$C$3:$C$196)*(김천처리구역집계!H$4=김천처리구역!$A$3:$A$196)*(김천처리구역!$D$3:$D$196))</f>
        <v>0</v>
      </c>
      <c r="I17" s="27">
        <f>SUMPRODUCT(($A17=김천처리구역!$C$3:$C$196)*(김천처리구역집계!I$4=김천처리구역!$A$3:$A$196)*(김천처리구역!$D$3:$D$196))</f>
        <v>0</v>
      </c>
      <c r="J17" s="27">
        <f>SUMPRODUCT(($A17=김천처리구역!$C$3:$C$196)*(김천처리구역집계!J$4=김천처리구역!$A$3:$A$196)*(김천처리구역!$D$3:$D$196))</f>
        <v>0</v>
      </c>
      <c r="K17" s="27">
        <f>SUMPRODUCT(($A17=김천처리구역!$C$3:$C$196)*(김천처리구역집계!K$4=김천처리구역!$A$3:$A$196)*(김천처리구역!$D$3:$D$196))</f>
        <v>0</v>
      </c>
      <c r="L17" s="27">
        <f>SUMPRODUCT(($A17=김천처리구역!$C$3:$C$196)*(김천처리구역집계!L$4=김천처리구역!$A$3:$A$196)*(김천처리구역!$D$3:$D$196))</f>
        <v>0</v>
      </c>
      <c r="M17" s="27">
        <f>SUMPRODUCT(($A17=김천처리구역!$C$3:$C$196)*(김천처리구역집계!M$4=김천처리구역!$A$3:$A$196)*(김천처리구역!$D$3:$D$196))</f>
        <v>0</v>
      </c>
    </row>
    <row r="18" spans="1:13" s="24" customFormat="1" ht="20.100000000000001" hidden="1" customHeight="1" outlineLevel="1" x14ac:dyDescent="0.3">
      <c r="A18" s="18">
        <v>1000</v>
      </c>
      <c r="B18" s="26">
        <f t="shared" si="0"/>
        <v>0</v>
      </c>
      <c r="C18" s="27">
        <f>SUMPRODUCT(($A18=김천처리구역!$C$3:$C$196)*(김천처리구역집계!C$4=김천처리구역!$A$3:$A$196)*(김천처리구역!$D$3:$D$196))</f>
        <v>0</v>
      </c>
      <c r="D18" s="27">
        <f>SUMPRODUCT(($A18=김천처리구역!$C$3:$C$196)*(김천처리구역집계!D$4=김천처리구역!$A$3:$A$196)*(김천처리구역!$D$3:$D$196))</f>
        <v>0</v>
      </c>
      <c r="E18" s="27">
        <f>SUMPRODUCT(($A18=김천처리구역!$C$3:$C$196)*(김천처리구역집계!E$4=김천처리구역!$A$3:$A$196)*(김천처리구역!$D$3:$D$196))</f>
        <v>0</v>
      </c>
      <c r="F18" s="27">
        <f>SUMPRODUCT(($A18=김천처리구역!$C$3:$C$196)*(김천처리구역집계!F$4=김천처리구역!$A$3:$A$196)*(김천처리구역!$D$3:$D$196))</f>
        <v>0</v>
      </c>
      <c r="G18" s="27">
        <f>SUMPRODUCT(($A18=김천처리구역!$C$3:$C$196)*(김천처리구역집계!G$4=김천처리구역!$A$3:$A$196)*(김천처리구역!$D$3:$D$196))</f>
        <v>0</v>
      </c>
      <c r="H18" s="27">
        <f>SUMPRODUCT(($A18=김천처리구역!$C$3:$C$196)*(김천처리구역집계!H$4=김천처리구역!$A$3:$A$196)*(김천처리구역!$D$3:$D$196))</f>
        <v>0</v>
      </c>
      <c r="I18" s="27">
        <f>SUMPRODUCT(($A18=김천처리구역!$C$3:$C$196)*(김천처리구역집계!I$4=김천처리구역!$A$3:$A$196)*(김천처리구역!$D$3:$D$196))</f>
        <v>0</v>
      </c>
      <c r="J18" s="27">
        <f>SUMPRODUCT(($A18=김천처리구역!$C$3:$C$196)*(김천처리구역집계!J$4=김천처리구역!$A$3:$A$196)*(김천처리구역!$D$3:$D$196))</f>
        <v>0</v>
      </c>
      <c r="K18" s="27">
        <f>SUMPRODUCT(($A18=김천처리구역!$C$3:$C$196)*(김천처리구역집계!K$4=김천처리구역!$A$3:$A$196)*(김천처리구역!$D$3:$D$196))</f>
        <v>0</v>
      </c>
      <c r="L18" s="27">
        <f>SUMPRODUCT(($A18=김천처리구역!$C$3:$C$196)*(김천처리구역집계!L$4=김천처리구역!$A$3:$A$196)*(김천처리구역!$D$3:$D$196))</f>
        <v>0</v>
      </c>
      <c r="M18" s="27">
        <f>SUMPRODUCT(($A18=김천처리구역!$C$3:$C$196)*(김천처리구역집계!M$4=김천처리구역!$A$3:$A$196)*(김천처리구역!$D$3:$D$196))</f>
        <v>0</v>
      </c>
    </row>
    <row r="19" spans="1:13" s="24" customFormat="1" ht="20.100000000000001" customHeight="1" collapsed="1" x14ac:dyDescent="0.3">
      <c r="A19" s="17" t="s">
        <v>1</v>
      </c>
      <c r="B19" s="26">
        <f>SUM(C19:M19)</f>
        <v>7616.8000000000011</v>
      </c>
      <c r="C19" s="27">
        <f t="shared" ref="C19:M19" si="1">SUM(C5:C18)</f>
        <v>467.2</v>
      </c>
      <c r="D19" s="27">
        <f t="shared" si="1"/>
        <v>16.7</v>
      </c>
      <c r="E19" s="27">
        <f t="shared" si="1"/>
        <v>293.09999999999997</v>
      </c>
      <c r="F19" s="27">
        <f t="shared" si="1"/>
        <v>164</v>
      </c>
      <c r="G19" s="27">
        <f t="shared" si="1"/>
        <v>1391</v>
      </c>
      <c r="H19" s="27">
        <f t="shared" si="1"/>
        <v>30.7</v>
      </c>
      <c r="I19" s="27">
        <f t="shared" si="1"/>
        <v>486.8</v>
      </c>
      <c r="J19" s="27">
        <f t="shared" si="1"/>
        <v>158.10000000000002</v>
      </c>
      <c r="K19" s="27">
        <f t="shared" si="1"/>
        <v>2080</v>
      </c>
      <c r="L19" s="27">
        <f t="shared" si="1"/>
        <v>578.6</v>
      </c>
      <c r="M19" s="27">
        <f t="shared" si="1"/>
        <v>1950.6</v>
      </c>
    </row>
    <row r="20" spans="1:13" s="24" customFormat="1" ht="20.100000000000001" customHeight="1" x14ac:dyDescent="0.3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 s="24" customFormat="1" ht="20.100000000000001" customHeight="1" x14ac:dyDescent="0.3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s="24" customFormat="1" ht="20.100000000000001" customHeight="1" x14ac:dyDescent="0.3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</row>
    <row r="23" spans="1:13" s="24" customFormat="1" ht="20.100000000000001" customHeight="1" x14ac:dyDescent="0.3">
      <c r="A23" s="25" t="s">
        <v>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</row>
    <row r="24" spans="1:13" s="24" customFormat="1" ht="20.100000000000001" customHeight="1" x14ac:dyDescent="0.3">
      <c r="A24" s="5" t="s">
        <v>3</v>
      </c>
      <c r="B24" s="5" t="s">
        <v>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s="24" customFormat="1" ht="20.100000000000001" customHeight="1" x14ac:dyDescent="0.3">
      <c r="A25" s="5"/>
      <c r="B25" s="17" t="s">
        <v>4</v>
      </c>
      <c r="C25" s="17" t="s">
        <v>18</v>
      </c>
      <c r="D25" s="17" t="s">
        <v>265</v>
      </c>
      <c r="E25" s="17" t="s">
        <v>266</v>
      </c>
      <c r="F25" s="17" t="s">
        <v>268</v>
      </c>
      <c r="G25" s="17" t="s">
        <v>19</v>
      </c>
      <c r="H25" s="17" t="s">
        <v>20</v>
      </c>
      <c r="I25" s="17" t="s">
        <v>21</v>
      </c>
      <c r="J25" s="17" t="s">
        <v>22</v>
      </c>
      <c r="K25" s="17" t="s">
        <v>23</v>
      </c>
      <c r="L25" s="17" t="s">
        <v>267</v>
      </c>
      <c r="M25" s="17" t="s">
        <v>24</v>
      </c>
    </row>
    <row r="26" spans="1:13" s="24" customFormat="1" ht="20.100000000000001" customHeight="1" x14ac:dyDescent="0.3">
      <c r="A26" s="17" t="s">
        <v>5</v>
      </c>
      <c r="B26" s="26">
        <f>SUM(C26:M26)</f>
        <v>5665.7</v>
      </c>
      <c r="C26" s="27">
        <f>SUMPRODUCT(($A26=김천처리구역!$E$3:$E$196)*(김천처리구역집계!C$25=김천처리구역!$A$3:$A$196)*(김천처리구역!$D$3:$D$196))</f>
        <v>428.5</v>
      </c>
      <c r="D26" s="27">
        <f>SUMPRODUCT(($A26=김천처리구역!$E$3:$E$196)*(김천처리구역집계!D$25=김천처리구역!$A$3:$A$196)*(김천처리구역!$D$3:$D$196))</f>
        <v>16.7</v>
      </c>
      <c r="E26" s="27">
        <f>SUMPRODUCT(($A26=김천처리구역!$E$3:$E$196)*(김천처리구역집계!E$25=김천처리구역!$A$3:$A$196)*(김천처리구역!$D$3:$D$196))</f>
        <v>293.09999999999997</v>
      </c>
      <c r="F26" s="27">
        <f>SUMPRODUCT(($A26=김천처리구역!$E$3:$E$196)*(김천처리구역집계!F$25=김천처리구역!$A$3:$A$196)*(김천처리구역!$D$3:$D$196))</f>
        <v>164</v>
      </c>
      <c r="G26" s="27">
        <f>SUMPRODUCT(($A26=김천처리구역!$E$3:$E$196)*(김천처리구역집계!G$25=김천처리구역!$A$3:$A$196)*(김천처리구역!$D$3:$D$196))</f>
        <v>1030.6999999999998</v>
      </c>
      <c r="H26" s="27">
        <f>SUMPRODUCT(($A26=김천처리구역!$E$3:$E$196)*(김천처리구역집계!H$25=김천처리구역!$A$3:$A$196)*(김천처리구역!$D$3:$D$196))</f>
        <v>30.7</v>
      </c>
      <c r="I26" s="27">
        <f>SUMPRODUCT(($A26=김천처리구역!$E$3:$E$196)*(김천처리구역집계!I$25=김천처리구역!$A$3:$A$196)*(김천처리구역!$D$3:$D$196))</f>
        <v>401.7</v>
      </c>
      <c r="J26" s="27">
        <f>SUMPRODUCT(($A26=김천처리구역!$E$3:$E$196)*(김천처리구역집계!J$25=김천처리구역!$A$3:$A$196)*(김천처리구역!$D$3:$D$196))</f>
        <v>158.10000000000002</v>
      </c>
      <c r="K26" s="27">
        <f>SUMPRODUCT(($A26=김천처리구역!$E$3:$E$196)*(김천처리구역집계!K$25=김천처리구역!$A$3:$A$196)*(김천처리구역!$D$3:$D$196))</f>
        <v>1975.0000000000002</v>
      </c>
      <c r="L26" s="27">
        <f>SUMPRODUCT(($A26=김천처리구역!$E$3:$E$196)*(김천처리구역집계!L$25=김천처리구역!$A$3:$A$196)*(김천처리구역!$D$3:$D$196))</f>
        <v>532.20000000000005</v>
      </c>
      <c r="M26" s="27">
        <f>SUMPRODUCT(($A26=김천처리구역!$E$3:$E$196)*(김천처리구역집계!M$25=김천처리구역!$A$3:$A$196)*(김천처리구역!$D$3:$D$196))</f>
        <v>635</v>
      </c>
    </row>
    <row r="27" spans="1:13" s="24" customFormat="1" ht="20.100000000000001" customHeight="1" x14ac:dyDescent="0.3">
      <c r="A27" s="17" t="s">
        <v>6</v>
      </c>
      <c r="B27" s="26">
        <f>SUM(C27:M27)</f>
        <v>1951.1</v>
      </c>
      <c r="C27" s="27">
        <f>SUMPRODUCT(($A27=김천처리구역!$E$3:$E$196)*(김천처리구역집계!C$25=김천처리구역!$A$3:$A$196)*(김천처리구역!$D$3:$D$196))</f>
        <v>38.700000000000003</v>
      </c>
      <c r="D27" s="27">
        <f>SUMPRODUCT(($A27=김천처리구역!$E$3:$E$196)*(김천처리구역집계!D$25=김천처리구역!$A$3:$A$196)*(김천처리구역!$D$3:$D$196))</f>
        <v>0</v>
      </c>
      <c r="E27" s="27">
        <f>SUMPRODUCT(($A27=김천처리구역!$E$3:$E$196)*(김천처리구역집계!E$25=김천처리구역!$A$3:$A$196)*(김천처리구역!$D$3:$D$196))</f>
        <v>0</v>
      </c>
      <c r="F27" s="27">
        <f>SUMPRODUCT(($A27=김천처리구역!$E$3:$E$196)*(김천처리구역집계!F$25=김천처리구역!$A$3:$A$196)*(김천처리구역!$D$3:$D$196))</f>
        <v>0</v>
      </c>
      <c r="G27" s="27">
        <f>SUMPRODUCT(($A27=김천처리구역!$E$3:$E$196)*(김천처리구역집계!G$25=김천처리구역!$A$3:$A$196)*(김천처리구역!$D$3:$D$196))</f>
        <v>360.3</v>
      </c>
      <c r="H27" s="27">
        <f>SUMPRODUCT(($A27=김천처리구역!$E$3:$E$196)*(김천처리구역집계!H$25=김천처리구역!$A$3:$A$196)*(김천처리구역!$D$3:$D$196))</f>
        <v>0</v>
      </c>
      <c r="I27" s="27">
        <f>SUMPRODUCT(($A27=김천처리구역!$E$3:$E$196)*(김천처리구역집계!I$25=김천처리구역!$A$3:$A$196)*(김천처리구역!$D$3:$D$196))</f>
        <v>85.1</v>
      </c>
      <c r="J27" s="27">
        <f>SUMPRODUCT(($A27=김천처리구역!$E$3:$E$196)*(김천처리구역집계!J$25=김천처리구역!$A$3:$A$196)*(김천처리구역!$D$3:$D$196))</f>
        <v>0</v>
      </c>
      <c r="K27" s="27">
        <f>SUMPRODUCT(($A27=김천처리구역!$E$3:$E$196)*(김천처리구역집계!K$25=김천처리구역!$A$3:$A$196)*(김천처리구역!$D$3:$D$196))</f>
        <v>105</v>
      </c>
      <c r="L27" s="27">
        <f>SUMPRODUCT(($A27=김천처리구역!$E$3:$E$196)*(김천처리구역집계!L$25=김천처리구역!$A$3:$A$196)*(김천처리구역!$D$3:$D$196))</f>
        <v>46.4</v>
      </c>
      <c r="M27" s="27">
        <f>SUMPRODUCT(($A27=김천처리구역!$E$3:$E$196)*(김천처리구역집계!M$25=김천처리구역!$A$3:$A$196)*(김천처리구역!$D$3:$D$196))</f>
        <v>1315.6</v>
      </c>
    </row>
    <row r="28" spans="1:13" s="24" customFormat="1" ht="20.100000000000001" customHeight="1" x14ac:dyDescent="0.3">
      <c r="A28" s="17" t="s">
        <v>1</v>
      </c>
      <c r="B28" s="26">
        <f t="shared" ref="B28" si="2">SUM(B26:B27)</f>
        <v>7616.7999999999993</v>
      </c>
      <c r="C28" s="27">
        <f>SUM(C26:C27)</f>
        <v>467.2</v>
      </c>
      <c r="D28" s="27">
        <f t="shared" ref="D28:M28" si="3">SUM(D26:D27)</f>
        <v>16.7</v>
      </c>
      <c r="E28" s="27">
        <f t="shared" si="3"/>
        <v>293.09999999999997</v>
      </c>
      <c r="F28" s="27">
        <f t="shared" si="3"/>
        <v>164</v>
      </c>
      <c r="G28" s="27">
        <f t="shared" si="3"/>
        <v>1390.9999999999998</v>
      </c>
      <c r="H28" s="27">
        <f t="shared" si="3"/>
        <v>30.7</v>
      </c>
      <c r="I28" s="27">
        <f t="shared" si="3"/>
        <v>486.79999999999995</v>
      </c>
      <c r="J28" s="27">
        <f t="shared" si="3"/>
        <v>158.10000000000002</v>
      </c>
      <c r="K28" s="27">
        <f t="shared" si="3"/>
        <v>2080</v>
      </c>
      <c r="L28" s="27">
        <f t="shared" si="3"/>
        <v>578.6</v>
      </c>
      <c r="M28" s="27">
        <f t="shared" si="3"/>
        <v>1950.6</v>
      </c>
    </row>
    <row r="29" spans="1:13" s="24" customFormat="1" ht="20.100000000000001" customHeight="1" x14ac:dyDescent="0.3">
      <c r="A29" s="30"/>
      <c r="B29" s="30"/>
      <c r="C29" s="30"/>
      <c r="D29" s="30"/>
      <c r="E29" s="30"/>
      <c r="F29" s="30"/>
      <c r="G29" s="31">
        <v>894.1</v>
      </c>
      <c r="H29" s="30"/>
      <c r="I29" s="30"/>
      <c r="J29" s="30"/>
      <c r="K29" s="31">
        <v>1983.2</v>
      </c>
      <c r="L29" s="30"/>
      <c r="M29" s="30"/>
    </row>
  </sheetData>
  <mergeCells count="7">
    <mergeCell ref="A24:A25"/>
    <mergeCell ref="B24:M24"/>
    <mergeCell ref="A1:M1"/>
    <mergeCell ref="A2:M2"/>
    <mergeCell ref="A3:A4"/>
    <mergeCell ref="A23:M23"/>
    <mergeCell ref="B3:M3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scale="86" orientation="landscape" horizontalDpi="1200" verticalDpi="1200" r:id="rId1"/>
  <rowBreaks count="1" manualBreakCount="1">
    <brk id="2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8"/>
  <sheetViews>
    <sheetView view="pageBreakPreview" zoomScale="85" zoomScaleNormal="85" zoomScaleSheetLayoutView="85" workbookViewId="0">
      <selection activeCell="I4" sqref="I4"/>
    </sheetView>
  </sheetViews>
  <sheetFormatPr defaultRowHeight="15.75" outlineLevelRow="1" x14ac:dyDescent="0.3"/>
  <cols>
    <col min="1" max="4" width="21.375" style="2" customWidth="1"/>
    <col min="5" max="6" width="9" style="2"/>
    <col min="7" max="7" width="15.25" style="2" bestFit="1" customWidth="1"/>
    <col min="8" max="16384" width="9" style="2"/>
  </cols>
  <sheetData>
    <row r="1" spans="1:6" s="2" customFormat="1" ht="24.75" customHeight="1" x14ac:dyDescent="0.3">
      <c r="A1" s="1" t="s">
        <v>27</v>
      </c>
      <c r="B1" s="1"/>
      <c r="C1" s="1"/>
      <c r="D1" s="1"/>
    </row>
    <row r="2" spans="1:6" s="2" customFormat="1" ht="20.100000000000001" customHeight="1" x14ac:dyDescent="0.3">
      <c r="A2" s="3" t="s">
        <v>7</v>
      </c>
      <c r="B2" s="3"/>
      <c r="C2" s="3"/>
      <c r="D2" s="3"/>
    </row>
    <row r="3" spans="1:6" s="2" customFormat="1" ht="20.100000000000001" customHeight="1" x14ac:dyDescent="0.3">
      <c r="A3" s="4" t="s">
        <v>8</v>
      </c>
      <c r="B3" s="4" t="s">
        <v>9</v>
      </c>
      <c r="C3" s="4"/>
      <c r="D3" s="4"/>
    </row>
    <row r="4" spans="1:6" s="2" customFormat="1" ht="20.100000000000001" customHeight="1" x14ac:dyDescent="0.3">
      <c r="A4" s="4"/>
      <c r="B4" s="6" t="s">
        <v>1</v>
      </c>
      <c r="C4" s="6" t="s">
        <v>25</v>
      </c>
      <c r="D4" s="6" t="s">
        <v>26</v>
      </c>
    </row>
    <row r="5" spans="1:6" s="2" customFormat="1" ht="20.100000000000001" hidden="1" customHeight="1" outlineLevel="1" x14ac:dyDescent="0.3">
      <c r="A5" s="8">
        <v>100</v>
      </c>
      <c r="B5" s="9">
        <f>SUM(C5:D5)</f>
        <v>0</v>
      </c>
      <c r="C5" s="10">
        <f>SUMPRODUCT(($A5=아포처리구역!$C$3:$C$41)*(아포처리구역집계!C$4=아포처리구역!$A$3:$A$41)*(아포처리구역!$D$3:$D$41))</f>
        <v>0</v>
      </c>
      <c r="D5" s="10">
        <f>SUMPRODUCT(($A5=아포처리구역!$C$3:$C$41)*(아포처리구역집계!D$4=아포처리구역!$A$3:$A$41)*(아포처리구역!$D$3:$D$41))</f>
        <v>0</v>
      </c>
    </row>
    <row r="6" spans="1:6" s="2" customFormat="1" ht="20.100000000000001" hidden="1" customHeight="1" outlineLevel="1" x14ac:dyDescent="0.3">
      <c r="A6" s="8">
        <v>150</v>
      </c>
      <c r="B6" s="9">
        <f>SUM(C6:D6)</f>
        <v>0</v>
      </c>
      <c r="C6" s="10">
        <f>SUMPRODUCT(($A6=아포처리구역!$C$3:$C$41)*(아포처리구역집계!C$4=아포처리구역!$A$3:$A$41)*(아포처리구역!$D$3:$D$41))</f>
        <v>0</v>
      </c>
      <c r="D6" s="10">
        <f>SUMPRODUCT(($A6=아포처리구역!$C$3:$C$41)*(아포처리구역집계!D$4=아포처리구역!$A$3:$A$41)*(아포처리구역!$D$3:$D$41))</f>
        <v>0</v>
      </c>
    </row>
    <row r="7" spans="1:6" s="2" customFormat="1" ht="20.100000000000001" customHeight="1" collapsed="1" x14ac:dyDescent="0.3">
      <c r="A7" s="8">
        <v>200</v>
      </c>
      <c r="B7" s="9">
        <f t="shared" ref="B7:B18" si="0">SUM(C7:D7)</f>
        <v>35.6</v>
      </c>
      <c r="C7" s="10">
        <f>SUMPRODUCT(($A7=아포처리구역!$C$3:$C$41)*(아포처리구역집계!C$4=아포처리구역!$A$3:$A$41)*(아포처리구역!$D$3:$D$41))</f>
        <v>20</v>
      </c>
      <c r="D7" s="10">
        <f>SUMPRODUCT(($A7=아포처리구역!$C$3:$C$41)*(아포처리구역집계!D$4=아포처리구역!$A$3:$A$41)*(아포처리구역!$D$3:$D$41))</f>
        <v>15.6</v>
      </c>
    </row>
    <row r="8" spans="1:6" s="2" customFormat="1" ht="20.100000000000001" customHeight="1" x14ac:dyDescent="0.3">
      <c r="A8" s="8">
        <v>250</v>
      </c>
      <c r="B8" s="9">
        <f t="shared" si="0"/>
        <v>90</v>
      </c>
      <c r="C8" s="10">
        <f>SUMPRODUCT(($A8=아포처리구역!$C$3:$C$41)*(아포처리구역집계!C$4=아포처리구역!$A$3:$A$41)*(아포처리구역!$D$3:$D$41))</f>
        <v>90</v>
      </c>
      <c r="D8" s="10">
        <f>SUMPRODUCT(($A8=아포처리구역!$C$3:$C$41)*(아포처리구역집계!D$4=아포처리구역!$A$3:$A$41)*(아포처리구역!$D$3:$D$41))</f>
        <v>0</v>
      </c>
    </row>
    <row r="9" spans="1:6" s="2" customFormat="1" ht="20.100000000000001" customHeight="1" x14ac:dyDescent="0.3">
      <c r="A9" s="8">
        <v>300</v>
      </c>
      <c r="B9" s="9">
        <f t="shared" si="0"/>
        <v>609.6</v>
      </c>
      <c r="C9" s="10">
        <f>SUMPRODUCT(($A9=아포처리구역!$C$3:$C$41)*(아포처리구역집계!C$4=아포처리구역!$A$3:$A$41)*(아포처리구역!$D$3:$D$41))</f>
        <v>168.70000000000002</v>
      </c>
      <c r="D9" s="10">
        <f>SUMPRODUCT(($A9=아포처리구역!$C$3:$C$41)*(아포처리구역집계!D$4=아포처리구역!$A$3:$A$41)*(아포처리구역!$D$3:$D$41))</f>
        <v>440.9</v>
      </c>
      <c r="F9" s="11"/>
    </row>
    <row r="10" spans="1:6" s="2" customFormat="1" ht="20.100000000000001" hidden="1" customHeight="1" outlineLevel="1" x14ac:dyDescent="0.3">
      <c r="A10" s="8">
        <v>350</v>
      </c>
      <c r="B10" s="9">
        <f t="shared" si="0"/>
        <v>0</v>
      </c>
      <c r="C10" s="10">
        <f>SUMPRODUCT(($A10=아포처리구역!$C$3:$C$41)*(아포처리구역집계!C$4=아포처리구역!$A$3:$A$41)*(아포처리구역!$D$3:$D$41))</f>
        <v>0</v>
      </c>
      <c r="D10" s="10">
        <f>SUMPRODUCT(($A10=아포처리구역!$C$3:$C$41)*(아포처리구역집계!D$4=아포처리구역!$A$3:$A$41)*(아포처리구역!$D$3:$D$41))</f>
        <v>0</v>
      </c>
      <c r="F10" s="11"/>
    </row>
    <row r="11" spans="1:6" s="2" customFormat="1" ht="20.100000000000001" customHeight="1" collapsed="1" x14ac:dyDescent="0.3">
      <c r="A11" s="8">
        <v>400</v>
      </c>
      <c r="B11" s="9">
        <f t="shared" si="0"/>
        <v>763.5</v>
      </c>
      <c r="C11" s="10">
        <f>SUMPRODUCT(($A11=아포처리구역!$C$3:$C$41)*(아포처리구역집계!C$4=아포처리구역!$A$3:$A$41)*(아포처리구역!$D$3:$D$41))</f>
        <v>0</v>
      </c>
      <c r="D11" s="10">
        <f>SUMPRODUCT(($A11=아포처리구역!$C$3:$C$41)*(아포처리구역집계!D$4=아포처리구역!$A$3:$A$41)*(아포처리구역!$D$3:$D$41))</f>
        <v>763.5</v>
      </c>
    </row>
    <row r="12" spans="1:6" s="2" customFormat="1" ht="20.100000000000001" hidden="1" customHeight="1" outlineLevel="1" x14ac:dyDescent="0.3">
      <c r="A12" s="8">
        <v>450</v>
      </c>
      <c r="B12" s="9">
        <f t="shared" si="0"/>
        <v>0</v>
      </c>
      <c r="C12" s="10">
        <f>SUMPRODUCT(($A12=아포처리구역!$C$3:$C$41)*(아포처리구역집계!C$4=아포처리구역!$A$3:$A$41)*(아포처리구역!$D$3:$D$41))</f>
        <v>0</v>
      </c>
      <c r="D12" s="10">
        <f>SUMPRODUCT(($A12=아포처리구역!$C$3:$C$41)*(아포처리구역집계!D$4=아포처리구역!$A$3:$A$41)*(아포처리구역!$D$3:$D$41))</f>
        <v>0</v>
      </c>
    </row>
    <row r="13" spans="1:6" s="2" customFormat="1" ht="20.100000000000001" customHeight="1" collapsed="1" x14ac:dyDescent="0.3">
      <c r="A13" s="8">
        <v>500</v>
      </c>
      <c r="B13" s="9">
        <f t="shared" si="0"/>
        <v>395.9</v>
      </c>
      <c r="C13" s="10">
        <f>SUMPRODUCT(($A13=아포처리구역!$C$3:$C$41)*(아포처리구역집계!C$4=아포처리구역!$A$3:$A$41)*(아포처리구역!$D$3:$D$41))</f>
        <v>0</v>
      </c>
      <c r="D13" s="10">
        <f>SUMPRODUCT(($A13=아포처리구역!$C$3:$C$41)*(아포처리구역집계!D$4=아포처리구역!$A$3:$A$41)*(아포처리구역!$D$3:$D$41))</f>
        <v>395.9</v>
      </c>
    </row>
    <row r="14" spans="1:6" s="2" customFormat="1" ht="20.100000000000001" hidden="1" customHeight="1" outlineLevel="1" x14ac:dyDescent="0.3">
      <c r="A14" s="8">
        <v>600</v>
      </c>
      <c r="B14" s="9">
        <f t="shared" si="0"/>
        <v>0</v>
      </c>
      <c r="C14" s="10">
        <f>SUMPRODUCT(($A14=아포처리구역!$C$3:$C$41)*(아포처리구역집계!C$4=아포처리구역!$A$3:$A$41)*(아포처리구역!$D$3:$D$41))</f>
        <v>0</v>
      </c>
      <c r="D14" s="10">
        <f>SUMPRODUCT(($A14=아포처리구역!$C$3:$C$41)*(아포처리구역집계!D$4=아포처리구역!$A$3:$A$41)*(아포처리구역!$D$3:$D$41))</f>
        <v>0</v>
      </c>
    </row>
    <row r="15" spans="1:6" s="2" customFormat="1" ht="20.100000000000001" hidden="1" customHeight="1" outlineLevel="1" x14ac:dyDescent="0.3">
      <c r="A15" s="8">
        <v>700</v>
      </c>
      <c r="B15" s="9">
        <f t="shared" si="0"/>
        <v>0</v>
      </c>
      <c r="C15" s="10">
        <f>SUMPRODUCT(($A15=아포처리구역!$C$3:$C$41)*(아포처리구역집계!C$4=아포처리구역!$A$3:$A$41)*(아포처리구역!$D$3:$D$41))</f>
        <v>0</v>
      </c>
      <c r="D15" s="10">
        <f>SUMPRODUCT(($A15=아포처리구역!$C$3:$C$41)*(아포처리구역집계!D$4=아포처리구역!$A$3:$A$41)*(아포처리구역!$D$3:$D$41))</f>
        <v>0</v>
      </c>
    </row>
    <row r="16" spans="1:6" s="2" customFormat="1" ht="20.100000000000001" hidden="1" customHeight="1" outlineLevel="1" x14ac:dyDescent="0.3">
      <c r="A16" s="8">
        <v>800</v>
      </c>
      <c r="B16" s="9">
        <f t="shared" si="0"/>
        <v>0</v>
      </c>
      <c r="C16" s="10">
        <f>SUMPRODUCT(($A16=아포처리구역!$C$3:$C$41)*(아포처리구역집계!C$4=아포처리구역!$A$3:$A$41)*(아포처리구역!$D$3:$D$41))</f>
        <v>0</v>
      </c>
      <c r="D16" s="10">
        <f>SUMPRODUCT(($A16=아포처리구역!$C$3:$C$41)*(아포처리구역집계!D$4=아포처리구역!$A$3:$A$41)*(아포처리구역!$D$3:$D$41))</f>
        <v>0</v>
      </c>
    </row>
    <row r="17" spans="1:4" s="2" customFormat="1" ht="20.100000000000001" hidden="1" customHeight="1" outlineLevel="1" x14ac:dyDescent="0.3">
      <c r="A17" s="8">
        <v>900</v>
      </c>
      <c r="B17" s="9">
        <f t="shared" si="0"/>
        <v>0</v>
      </c>
      <c r="C17" s="10">
        <f>SUMPRODUCT(($A17=아포처리구역!$C$3:$C$41)*(아포처리구역집계!C$4=아포처리구역!$A$3:$A$41)*(아포처리구역!$D$3:$D$41))</f>
        <v>0</v>
      </c>
      <c r="D17" s="10">
        <f>SUMPRODUCT(($A17=아포처리구역!$C$3:$C$41)*(아포처리구역집계!D$4=아포처리구역!$A$3:$A$41)*(아포처리구역!$D$3:$D$41))</f>
        <v>0</v>
      </c>
    </row>
    <row r="18" spans="1:4" s="2" customFormat="1" ht="20.100000000000001" hidden="1" customHeight="1" outlineLevel="1" x14ac:dyDescent="0.3">
      <c r="A18" s="8">
        <v>1000</v>
      </c>
      <c r="B18" s="9">
        <f t="shared" si="0"/>
        <v>0</v>
      </c>
      <c r="C18" s="10">
        <f>SUMPRODUCT(($A18=아포처리구역!$C$3:$C$41)*(아포처리구역집계!C$4=아포처리구역!$A$3:$A$41)*(아포처리구역!$D$3:$D$41))</f>
        <v>0</v>
      </c>
      <c r="D18" s="10">
        <f>SUMPRODUCT(($A18=아포처리구역!$C$3:$C$41)*(아포처리구역집계!D$4=아포처리구역!$A$3:$A$41)*(아포처리구역!$D$3:$D$41))</f>
        <v>0</v>
      </c>
    </row>
    <row r="19" spans="1:4" s="2" customFormat="1" ht="20.100000000000001" customHeight="1" collapsed="1" x14ac:dyDescent="0.3">
      <c r="A19" s="6" t="s">
        <v>1</v>
      </c>
      <c r="B19" s="9">
        <f>SUM(C19:D19)</f>
        <v>1894.6000000000001</v>
      </c>
      <c r="C19" s="10">
        <f>SUM(C5:C18)</f>
        <v>278.70000000000005</v>
      </c>
      <c r="D19" s="10">
        <f>SUM(D5:D18)</f>
        <v>1615.9</v>
      </c>
    </row>
    <row r="20" spans="1:4" s="2" customFormat="1" ht="20.100000000000001" customHeight="1" x14ac:dyDescent="0.3">
      <c r="A20" s="12"/>
      <c r="B20" s="12"/>
      <c r="C20" s="12"/>
      <c r="D20" s="12"/>
    </row>
    <row r="21" spans="1:4" s="2" customFormat="1" ht="20.100000000000001" customHeight="1" x14ac:dyDescent="0.3">
      <c r="A21" s="12"/>
      <c r="B21" s="12"/>
      <c r="C21" s="12"/>
      <c r="D21" s="12"/>
    </row>
    <row r="22" spans="1:4" s="2" customFormat="1" ht="20.100000000000001" customHeight="1" x14ac:dyDescent="0.3">
      <c r="A22" s="3" t="s">
        <v>2</v>
      </c>
      <c r="B22" s="3"/>
      <c r="C22" s="3"/>
      <c r="D22" s="3"/>
    </row>
    <row r="23" spans="1:4" s="2" customFormat="1" ht="20.100000000000001" customHeight="1" x14ac:dyDescent="0.3">
      <c r="A23" s="4" t="s">
        <v>3</v>
      </c>
      <c r="B23" s="4" t="s">
        <v>0</v>
      </c>
      <c r="C23" s="4"/>
      <c r="D23" s="4"/>
    </row>
    <row r="24" spans="1:4" s="2" customFormat="1" ht="20.100000000000001" customHeight="1" x14ac:dyDescent="0.3">
      <c r="A24" s="4"/>
      <c r="B24" s="6" t="s">
        <v>4</v>
      </c>
      <c r="C24" s="6" t="s">
        <v>25</v>
      </c>
      <c r="D24" s="6" t="s">
        <v>26</v>
      </c>
    </row>
    <row r="25" spans="1:4" s="2" customFormat="1" ht="20.100000000000001" customHeight="1" x14ac:dyDescent="0.3">
      <c r="A25" s="6" t="s">
        <v>5</v>
      </c>
      <c r="B25" s="9">
        <f>SUM(C25:D25)</f>
        <v>1779.2000000000003</v>
      </c>
      <c r="C25" s="10">
        <f>SUMPRODUCT(($A25=아포처리구역!$E$3:$E$41)*(아포처리구역집계!C$24=아포처리구역!$A$3:$A$41)*(아포처리구역!$D$3:$D$41))</f>
        <v>251.10000000000002</v>
      </c>
      <c r="D25" s="10">
        <f>SUMPRODUCT(($A25=아포처리구역!$E$3:$E$41)*(아포처리구역집계!D$24=아포처리구역!$A$3:$A$41)*(아포처리구역!$D$3:$D$41))</f>
        <v>1528.1000000000001</v>
      </c>
    </row>
    <row r="26" spans="1:4" s="2" customFormat="1" ht="20.100000000000001" customHeight="1" x14ac:dyDescent="0.3">
      <c r="A26" s="6" t="s">
        <v>6</v>
      </c>
      <c r="B26" s="9">
        <f>SUM(C26:D26)</f>
        <v>115.4</v>
      </c>
      <c r="C26" s="10">
        <f>SUMPRODUCT(($A26=아포처리구역!$E$3:$E$41)*(아포처리구역집계!C$24=아포처리구역!$A$3:$A$41)*(아포처리구역!$D$3:$D$41))</f>
        <v>27.6</v>
      </c>
      <c r="D26" s="10">
        <f>SUMPRODUCT(($A26=아포처리구역!$E$3:$E$41)*(아포처리구역집계!D$24=아포처리구역!$A$3:$A$41)*(아포처리구역!$D$3:$D$41))</f>
        <v>87.8</v>
      </c>
    </row>
    <row r="27" spans="1:4" s="2" customFormat="1" ht="20.100000000000001" customHeight="1" x14ac:dyDescent="0.3">
      <c r="A27" s="6" t="s">
        <v>1</v>
      </c>
      <c r="B27" s="9">
        <f t="shared" ref="B27" si="1">SUM(B25:B26)</f>
        <v>1894.6000000000004</v>
      </c>
      <c r="C27" s="10">
        <f>SUM(C25:C26)</f>
        <v>278.70000000000005</v>
      </c>
      <c r="D27" s="10">
        <f>SUM(D25:D26)</f>
        <v>1615.9</v>
      </c>
    </row>
    <row r="28" spans="1:4" s="2" customFormat="1" ht="20.100000000000001" customHeight="1" x14ac:dyDescent="0.3">
      <c r="A28" s="13"/>
      <c r="B28" s="13"/>
      <c r="C28" s="13"/>
      <c r="D28" s="13"/>
    </row>
  </sheetData>
  <mergeCells count="7">
    <mergeCell ref="A23:A24"/>
    <mergeCell ref="B23:D23"/>
    <mergeCell ref="A1:D1"/>
    <mergeCell ref="A2:D2"/>
    <mergeCell ref="A3:A4"/>
    <mergeCell ref="B3:D3"/>
    <mergeCell ref="A22:D22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  <rowBreaks count="1" manualBreakCount="1">
    <brk id="2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9"/>
  <sheetViews>
    <sheetView view="pageBreakPreview" zoomScale="85" zoomScaleNormal="85" zoomScaleSheetLayoutView="85" workbookViewId="0">
      <selection activeCell="I4" sqref="I4"/>
    </sheetView>
  </sheetViews>
  <sheetFormatPr defaultRowHeight="15.75" outlineLevelRow="1" x14ac:dyDescent="0.3"/>
  <cols>
    <col min="1" max="1" width="13.5" style="2" bestFit="1" customWidth="1"/>
    <col min="2" max="15" width="11" style="2" customWidth="1"/>
    <col min="16" max="17" width="9" style="2"/>
    <col min="18" max="18" width="15.25" style="2" bestFit="1" customWidth="1"/>
    <col min="19" max="16384" width="9" style="2"/>
  </cols>
  <sheetData>
    <row r="1" spans="1:15" s="2" customFormat="1" ht="24.75" customHeight="1" x14ac:dyDescent="0.3">
      <c r="A1" s="1" t="s">
        <v>330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20.100000000000001" customHeight="1" x14ac:dyDescent="0.3">
      <c r="A2" s="3" t="s">
        <v>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2" customFormat="1" ht="20.100000000000001" customHeight="1" x14ac:dyDescent="0.3">
      <c r="A3" s="4" t="s">
        <v>8</v>
      </c>
      <c r="B3" s="4" t="s">
        <v>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s="2" customFormat="1" ht="20.100000000000001" customHeight="1" x14ac:dyDescent="0.3">
      <c r="A4" s="4"/>
      <c r="B4" s="6" t="s">
        <v>1</v>
      </c>
      <c r="C4" s="6" t="s">
        <v>321</v>
      </c>
      <c r="D4" s="6" t="s">
        <v>322</v>
      </c>
      <c r="E4" s="6" t="s">
        <v>159</v>
      </c>
      <c r="F4" s="6" t="s">
        <v>323</v>
      </c>
      <c r="G4" s="6" t="s">
        <v>158</v>
      </c>
      <c r="H4" s="6" t="s">
        <v>324</v>
      </c>
      <c r="I4" s="6" t="s">
        <v>325</v>
      </c>
      <c r="J4" s="6" t="s">
        <v>326</v>
      </c>
      <c r="K4" s="6" t="s">
        <v>314</v>
      </c>
      <c r="L4" s="6" t="s">
        <v>327</v>
      </c>
      <c r="M4" s="6" t="s">
        <v>318</v>
      </c>
      <c r="N4" s="6" t="s">
        <v>328</v>
      </c>
      <c r="O4" s="6" t="s">
        <v>329</v>
      </c>
    </row>
    <row r="5" spans="1:15" s="2" customFormat="1" ht="20.100000000000001" hidden="1" customHeight="1" outlineLevel="1" x14ac:dyDescent="0.3">
      <c r="A5" s="8">
        <v>100</v>
      </c>
      <c r="B5" s="9">
        <f t="shared" ref="B5:B19" si="0">SUM(C5:O5)</f>
        <v>0</v>
      </c>
      <c r="C5" s="10">
        <f>SUMPRODUCT(($A5='소규모 하수도 처리구역'!$C$3:$C$24)*(C$4='소규모 하수도 처리구역'!$A$3:$A$24)*('소규모 하수도 처리구역'!$D$3:$D$24))</f>
        <v>0</v>
      </c>
      <c r="D5" s="10">
        <f>SUMPRODUCT(($A5='소규모 하수도 처리구역'!$C$3:$C$24)*(D$4='소규모 하수도 처리구역'!$A$3:$A$24)*('소규모 하수도 처리구역'!$D$3:$D$24))</f>
        <v>0</v>
      </c>
      <c r="E5" s="10">
        <f>SUMPRODUCT(($A5='소규모 하수도 처리구역'!$C$3:$C$24)*(E$4='소규모 하수도 처리구역'!$A$3:$A$24)*('소규모 하수도 처리구역'!$D$3:$D$24))</f>
        <v>0</v>
      </c>
      <c r="F5" s="10">
        <f>SUMPRODUCT(($A5='소규모 하수도 처리구역'!$C$3:$C$24)*(F$4='소규모 하수도 처리구역'!$A$3:$A$24)*('소규모 하수도 처리구역'!$D$3:$D$24))</f>
        <v>0</v>
      </c>
      <c r="G5" s="10">
        <f>SUMPRODUCT(($A5='소규모 하수도 처리구역'!$C$3:$C$24)*(G$4='소규모 하수도 처리구역'!$A$3:$A$24)*('소규모 하수도 처리구역'!$D$3:$D$24))</f>
        <v>0</v>
      </c>
      <c r="H5" s="10">
        <f>SUMPRODUCT(($A5='소규모 하수도 처리구역'!$C$3:$C$24)*(H$4='소규모 하수도 처리구역'!$A$3:$A$24)*('소규모 하수도 처리구역'!$D$3:$D$24))</f>
        <v>0</v>
      </c>
      <c r="I5" s="10">
        <f>SUMPRODUCT(($A5='소규모 하수도 처리구역'!$C$3:$C$24)*(I$4='소규모 하수도 처리구역'!$A$3:$A$24)*('소규모 하수도 처리구역'!$D$3:$D$24))</f>
        <v>0</v>
      </c>
      <c r="J5" s="10">
        <f>SUMPRODUCT(($A5='소규모 하수도 처리구역'!$C$3:$C$24)*(J$4='소규모 하수도 처리구역'!$A$3:$A$24)*('소규모 하수도 처리구역'!$D$3:$D$24))</f>
        <v>0</v>
      </c>
      <c r="K5" s="10">
        <f>SUMPRODUCT(($A5='소규모 하수도 처리구역'!$C$3:$C$24)*(K$4='소규모 하수도 처리구역'!$A$3:$A$24)*('소규모 하수도 처리구역'!$D$3:$D$24))</f>
        <v>0</v>
      </c>
      <c r="L5" s="10">
        <f>SUMPRODUCT(($A5='소규모 하수도 처리구역'!$C$3:$C$24)*(L$4='소규모 하수도 처리구역'!$A$3:$A$24)*('소규모 하수도 처리구역'!$D$3:$D$24))</f>
        <v>0</v>
      </c>
      <c r="M5" s="10">
        <f>SUMPRODUCT(($A5='소규모 하수도 처리구역'!$C$3:$C$24)*(M$4='소규모 하수도 처리구역'!$A$3:$A$24)*('소규모 하수도 처리구역'!$D$3:$D$24))</f>
        <v>0</v>
      </c>
      <c r="N5" s="10">
        <f>SUMPRODUCT(($A5='소규모 하수도 처리구역'!$C$3:$C$24)*(N$4='소규모 하수도 처리구역'!$A$3:$A$24)*('소규모 하수도 처리구역'!$D$3:$D$24))</f>
        <v>0</v>
      </c>
      <c r="O5" s="10">
        <f>SUMPRODUCT(($A5='소규모 하수도 처리구역'!$C$3:$C$24)*(O$4='소규모 하수도 처리구역'!$A$3:$A$24)*('소규모 하수도 처리구역'!$D$3:$D$24))</f>
        <v>0</v>
      </c>
    </row>
    <row r="6" spans="1:15" s="2" customFormat="1" ht="20.100000000000001" customHeight="1" collapsed="1" x14ac:dyDescent="0.3">
      <c r="A6" s="8">
        <v>150</v>
      </c>
      <c r="B6" s="9">
        <f t="shared" si="0"/>
        <v>57.5</v>
      </c>
      <c r="C6" s="10">
        <f>SUMPRODUCT(($A6='소규모 하수도 처리구역'!$C$3:$C$24)*(C$4='소규모 하수도 처리구역'!$A$3:$A$24)*('소규모 하수도 처리구역'!$D$3:$D$24))</f>
        <v>0</v>
      </c>
      <c r="D6" s="10">
        <f>SUMPRODUCT(($A6='소규모 하수도 처리구역'!$C$3:$C$24)*(D$4='소규모 하수도 처리구역'!$A$3:$A$24)*('소규모 하수도 처리구역'!$D$3:$D$24))</f>
        <v>0</v>
      </c>
      <c r="E6" s="10">
        <f>SUMPRODUCT(($A6='소규모 하수도 처리구역'!$C$3:$C$24)*(E$4='소규모 하수도 처리구역'!$A$3:$A$24)*('소규모 하수도 처리구역'!$D$3:$D$24))</f>
        <v>0</v>
      </c>
      <c r="F6" s="10">
        <f>SUMPRODUCT(($A6='소규모 하수도 처리구역'!$C$3:$C$24)*(F$4='소규모 하수도 처리구역'!$A$3:$A$24)*('소규모 하수도 처리구역'!$D$3:$D$24))</f>
        <v>57.5</v>
      </c>
      <c r="G6" s="10">
        <f>SUMPRODUCT(($A6='소규모 하수도 처리구역'!$C$3:$C$24)*(G$4='소규모 하수도 처리구역'!$A$3:$A$24)*('소규모 하수도 처리구역'!$D$3:$D$24))</f>
        <v>0</v>
      </c>
      <c r="H6" s="10">
        <f>SUMPRODUCT(($A6='소규모 하수도 처리구역'!$C$3:$C$24)*(H$4='소규모 하수도 처리구역'!$A$3:$A$24)*('소규모 하수도 처리구역'!$D$3:$D$24))</f>
        <v>0</v>
      </c>
      <c r="I6" s="10">
        <f>SUMPRODUCT(($A6='소규모 하수도 처리구역'!$C$3:$C$24)*(I$4='소규모 하수도 처리구역'!$A$3:$A$24)*('소규모 하수도 처리구역'!$D$3:$D$24))</f>
        <v>0</v>
      </c>
      <c r="J6" s="10">
        <f>SUMPRODUCT(($A6='소규모 하수도 처리구역'!$C$3:$C$24)*(J$4='소규모 하수도 처리구역'!$A$3:$A$24)*('소규모 하수도 처리구역'!$D$3:$D$24))</f>
        <v>0</v>
      </c>
      <c r="K6" s="10">
        <f>SUMPRODUCT(($A6='소규모 하수도 처리구역'!$C$3:$C$24)*(K$4='소규모 하수도 처리구역'!$A$3:$A$24)*('소규모 하수도 처리구역'!$D$3:$D$24))</f>
        <v>0</v>
      </c>
      <c r="L6" s="10">
        <f>SUMPRODUCT(($A6='소규모 하수도 처리구역'!$C$3:$C$24)*(L$4='소규모 하수도 처리구역'!$A$3:$A$24)*('소규모 하수도 처리구역'!$D$3:$D$24))</f>
        <v>0</v>
      </c>
      <c r="M6" s="10">
        <f>SUMPRODUCT(($A6='소규모 하수도 처리구역'!$C$3:$C$24)*(M$4='소규모 하수도 처리구역'!$A$3:$A$24)*('소규모 하수도 처리구역'!$D$3:$D$24))</f>
        <v>0</v>
      </c>
      <c r="N6" s="10">
        <f>SUMPRODUCT(($A6='소규모 하수도 처리구역'!$C$3:$C$24)*(N$4='소규모 하수도 처리구역'!$A$3:$A$24)*('소규모 하수도 처리구역'!$D$3:$D$24))</f>
        <v>0</v>
      </c>
      <c r="O6" s="10">
        <f>SUMPRODUCT(($A6='소규모 하수도 처리구역'!$C$3:$C$24)*(O$4='소규모 하수도 처리구역'!$A$3:$A$24)*('소규모 하수도 처리구역'!$D$3:$D$24))</f>
        <v>0</v>
      </c>
    </row>
    <row r="7" spans="1:15" s="2" customFormat="1" ht="20.100000000000001" customHeight="1" x14ac:dyDescent="0.3">
      <c r="A7" s="8">
        <v>200</v>
      </c>
      <c r="B7" s="9">
        <f t="shared" si="0"/>
        <v>13.7</v>
      </c>
      <c r="C7" s="10">
        <f>SUMPRODUCT(($A7='소규모 하수도 처리구역'!$C$3:$C$24)*(C$4='소규모 하수도 처리구역'!$A$3:$A$24)*('소규모 하수도 처리구역'!$D$3:$D$24))</f>
        <v>0</v>
      </c>
      <c r="D7" s="10">
        <f>SUMPRODUCT(($A7='소규모 하수도 처리구역'!$C$3:$C$24)*(D$4='소규모 하수도 처리구역'!$A$3:$A$24)*('소규모 하수도 처리구역'!$D$3:$D$24))</f>
        <v>0</v>
      </c>
      <c r="E7" s="10">
        <f>SUMPRODUCT(($A7='소규모 하수도 처리구역'!$C$3:$C$24)*(E$4='소규모 하수도 처리구역'!$A$3:$A$24)*('소규모 하수도 처리구역'!$D$3:$D$24))</f>
        <v>0</v>
      </c>
      <c r="F7" s="10">
        <f>SUMPRODUCT(($A7='소규모 하수도 처리구역'!$C$3:$C$24)*(F$4='소규모 하수도 처리구역'!$A$3:$A$24)*('소규모 하수도 처리구역'!$D$3:$D$24))</f>
        <v>13.7</v>
      </c>
      <c r="G7" s="10">
        <f>SUMPRODUCT(($A7='소규모 하수도 처리구역'!$C$3:$C$24)*(G$4='소규모 하수도 처리구역'!$A$3:$A$24)*('소규모 하수도 처리구역'!$D$3:$D$24))</f>
        <v>0</v>
      </c>
      <c r="H7" s="10">
        <f>SUMPRODUCT(($A7='소규모 하수도 처리구역'!$C$3:$C$24)*(H$4='소규모 하수도 처리구역'!$A$3:$A$24)*('소규모 하수도 처리구역'!$D$3:$D$24))</f>
        <v>0</v>
      </c>
      <c r="I7" s="10">
        <f>SUMPRODUCT(($A7='소규모 하수도 처리구역'!$C$3:$C$24)*(I$4='소규모 하수도 처리구역'!$A$3:$A$24)*('소규모 하수도 처리구역'!$D$3:$D$24))</f>
        <v>0</v>
      </c>
      <c r="J7" s="10">
        <f>SUMPRODUCT(($A7='소규모 하수도 처리구역'!$C$3:$C$24)*(J$4='소규모 하수도 처리구역'!$A$3:$A$24)*('소규모 하수도 처리구역'!$D$3:$D$24))</f>
        <v>0</v>
      </c>
      <c r="K7" s="10">
        <f>SUMPRODUCT(($A7='소규모 하수도 처리구역'!$C$3:$C$24)*(K$4='소규모 하수도 처리구역'!$A$3:$A$24)*('소규모 하수도 처리구역'!$D$3:$D$24))</f>
        <v>0</v>
      </c>
      <c r="L7" s="10">
        <f>SUMPRODUCT(($A7='소규모 하수도 처리구역'!$C$3:$C$24)*(L$4='소규모 하수도 처리구역'!$A$3:$A$24)*('소규모 하수도 처리구역'!$D$3:$D$24))</f>
        <v>0</v>
      </c>
      <c r="M7" s="10">
        <f>SUMPRODUCT(($A7='소규모 하수도 처리구역'!$C$3:$C$24)*(M$4='소규모 하수도 처리구역'!$A$3:$A$24)*('소규모 하수도 처리구역'!$D$3:$D$24))</f>
        <v>0</v>
      </c>
      <c r="N7" s="10">
        <f>SUMPRODUCT(($A7='소규모 하수도 처리구역'!$C$3:$C$24)*(N$4='소규모 하수도 처리구역'!$A$3:$A$24)*('소규모 하수도 처리구역'!$D$3:$D$24))</f>
        <v>0</v>
      </c>
      <c r="O7" s="10">
        <f>SUMPRODUCT(($A7='소규모 하수도 처리구역'!$C$3:$C$24)*(O$4='소규모 하수도 처리구역'!$A$3:$A$24)*('소규모 하수도 처리구역'!$D$3:$D$24))</f>
        <v>0</v>
      </c>
    </row>
    <row r="8" spans="1:15" s="2" customFormat="1" ht="20.100000000000001" customHeight="1" x14ac:dyDescent="0.3">
      <c r="A8" s="8">
        <v>250</v>
      </c>
      <c r="B8" s="9">
        <f t="shared" si="0"/>
        <v>102.29999999999998</v>
      </c>
      <c r="C8" s="10">
        <f>SUMPRODUCT(($A8='소규모 하수도 처리구역'!$C$3:$C$24)*(C$4='소규모 하수도 처리구역'!$A$3:$A$24)*('소규모 하수도 처리구역'!$D$3:$D$24))</f>
        <v>0</v>
      </c>
      <c r="D8" s="10">
        <f>SUMPRODUCT(($A8='소규모 하수도 처리구역'!$C$3:$C$24)*(D$4='소규모 하수도 처리구역'!$A$3:$A$24)*('소규모 하수도 처리구역'!$D$3:$D$24))</f>
        <v>0</v>
      </c>
      <c r="E8" s="10">
        <f>SUMPRODUCT(($A8='소규모 하수도 처리구역'!$C$3:$C$24)*(E$4='소규모 하수도 처리구역'!$A$3:$A$24)*('소규모 하수도 처리구역'!$D$3:$D$24))</f>
        <v>26.5</v>
      </c>
      <c r="F8" s="10">
        <f>SUMPRODUCT(($A8='소규모 하수도 처리구역'!$C$3:$C$24)*(F$4='소규모 하수도 처리구역'!$A$3:$A$24)*('소규모 하수도 처리구역'!$D$3:$D$24))</f>
        <v>0</v>
      </c>
      <c r="G8" s="10">
        <f>SUMPRODUCT(($A8='소규모 하수도 처리구역'!$C$3:$C$24)*(G$4='소규모 하수도 처리구역'!$A$3:$A$24)*('소규모 하수도 처리구역'!$D$3:$D$24))</f>
        <v>16.7</v>
      </c>
      <c r="H8" s="10">
        <f>SUMPRODUCT(($A8='소규모 하수도 처리구역'!$C$3:$C$24)*(H$4='소규모 하수도 처리구역'!$A$3:$A$24)*('소규모 하수도 처리구역'!$D$3:$D$24))</f>
        <v>0</v>
      </c>
      <c r="I8" s="10">
        <f>SUMPRODUCT(($A8='소규모 하수도 처리구역'!$C$3:$C$24)*(I$4='소규모 하수도 처리구역'!$A$3:$A$24)*('소규모 하수도 처리구역'!$D$3:$D$24))</f>
        <v>24.9</v>
      </c>
      <c r="J8" s="10">
        <f>SUMPRODUCT(($A8='소규모 하수도 처리구역'!$C$3:$C$24)*(J$4='소규모 하수도 처리구역'!$A$3:$A$24)*('소규모 하수도 처리구역'!$D$3:$D$24))</f>
        <v>24.6</v>
      </c>
      <c r="K8" s="10">
        <f>SUMPRODUCT(($A8='소규모 하수도 처리구역'!$C$3:$C$24)*(K$4='소규모 하수도 처리구역'!$A$3:$A$24)*('소규모 하수도 처리구역'!$D$3:$D$24))</f>
        <v>0</v>
      </c>
      <c r="L8" s="10">
        <f>SUMPRODUCT(($A8='소규모 하수도 처리구역'!$C$3:$C$24)*(L$4='소규모 하수도 처리구역'!$A$3:$A$24)*('소규모 하수도 처리구역'!$D$3:$D$24))</f>
        <v>0</v>
      </c>
      <c r="M8" s="10">
        <f>SUMPRODUCT(($A8='소규모 하수도 처리구역'!$C$3:$C$24)*(M$4='소규모 하수도 처리구역'!$A$3:$A$24)*('소규모 하수도 처리구역'!$D$3:$D$24))</f>
        <v>6.5</v>
      </c>
      <c r="N8" s="10">
        <f>SUMPRODUCT(($A8='소규모 하수도 처리구역'!$C$3:$C$24)*(N$4='소규모 하수도 처리구역'!$A$3:$A$24)*('소규모 하수도 처리구역'!$D$3:$D$24))</f>
        <v>3.1</v>
      </c>
      <c r="O8" s="10">
        <f>SUMPRODUCT(($A8='소규모 하수도 처리구역'!$C$3:$C$24)*(O$4='소규모 하수도 처리구역'!$A$3:$A$24)*('소규모 하수도 처리구역'!$D$3:$D$24))</f>
        <v>0</v>
      </c>
    </row>
    <row r="9" spans="1:15" s="2" customFormat="1" ht="20.100000000000001" customHeight="1" x14ac:dyDescent="0.3">
      <c r="A9" s="8">
        <v>300</v>
      </c>
      <c r="B9" s="9">
        <f t="shared" si="0"/>
        <v>538.90000000000009</v>
      </c>
      <c r="C9" s="10">
        <f>SUMPRODUCT(($A9='소규모 하수도 처리구역'!$C$3:$C$24)*(C$4='소규모 하수도 처리구역'!$A$3:$A$24)*('소규모 하수도 처리구역'!$D$3:$D$24))</f>
        <v>46.9</v>
      </c>
      <c r="D9" s="10">
        <f>SUMPRODUCT(($A9='소규모 하수도 처리구역'!$C$3:$C$24)*(D$4='소규모 하수도 처리구역'!$A$3:$A$24)*('소규모 하수도 처리구역'!$D$3:$D$24))</f>
        <v>132.5</v>
      </c>
      <c r="E9" s="10">
        <f>SUMPRODUCT(($A9='소규모 하수도 처리구역'!$C$3:$C$24)*(E$4='소규모 하수도 처리구역'!$A$3:$A$24)*('소규모 하수도 처리구역'!$D$3:$D$24))</f>
        <v>0</v>
      </c>
      <c r="F9" s="10">
        <f>SUMPRODUCT(($A9='소규모 하수도 처리구역'!$C$3:$C$24)*(F$4='소규모 하수도 처리구역'!$A$3:$A$24)*('소규모 하수도 처리구역'!$D$3:$D$24))</f>
        <v>0</v>
      </c>
      <c r="G9" s="10">
        <f>SUMPRODUCT(($A9='소규모 하수도 처리구역'!$C$3:$C$24)*(G$4='소규모 하수도 처리구역'!$A$3:$A$24)*('소규모 하수도 처리구역'!$D$3:$D$24))</f>
        <v>0</v>
      </c>
      <c r="H9" s="10">
        <f>SUMPRODUCT(($A9='소규모 하수도 처리구역'!$C$3:$C$24)*(H$4='소규모 하수도 처리구역'!$A$3:$A$24)*('소규모 하수도 처리구역'!$D$3:$D$24))</f>
        <v>98.399999999999991</v>
      </c>
      <c r="I9" s="10">
        <f>SUMPRODUCT(($A9='소규모 하수도 처리구역'!$C$3:$C$24)*(I$4='소규모 하수도 처리구역'!$A$3:$A$24)*('소규모 하수도 처리구역'!$D$3:$D$24))</f>
        <v>0</v>
      </c>
      <c r="J9" s="10">
        <f>SUMPRODUCT(($A9='소규모 하수도 처리구역'!$C$3:$C$24)*(J$4='소규모 하수도 처리구역'!$A$3:$A$24)*('소규모 하수도 처리구역'!$D$3:$D$24))</f>
        <v>0</v>
      </c>
      <c r="K9" s="10">
        <f>SUMPRODUCT(($A9='소규모 하수도 처리구역'!$C$3:$C$24)*(K$4='소규모 하수도 처리구역'!$A$3:$A$24)*('소규모 하수도 처리구역'!$D$3:$D$24))</f>
        <v>0</v>
      </c>
      <c r="L9" s="10">
        <f>SUMPRODUCT(($A9='소규모 하수도 처리구역'!$C$3:$C$24)*(L$4='소규모 하수도 처리구역'!$A$3:$A$24)*('소규모 하수도 처리구역'!$D$3:$D$24))</f>
        <v>96.8</v>
      </c>
      <c r="M9" s="10">
        <f>SUMPRODUCT(($A9='소규모 하수도 처리구역'!$C$3:$C$24)*(M$4='소규모 하수도 처리구역'!$A$3:$A$24)*('소규모 하수도 처리구역'!$D$3:$D$24))</f>
        <v>0</v>
      </c>
      <c r="N9" s="10">
        <f>SUMPRODUCT(($A9='소규모 하수도 처리구역'!$C$3:$C$24)*(N$4='소규모 하수도 처리구역'!$A$3:$A$24)*('소규모 하수도 처리구역'!$D$3:$D$24))</f>
        <v>0</v>
      </c>
      <c r="O9" s="10">
        <f>SUMPRODUCT(($A9='소규모 하수도 처리구역'!$C$3:$C$24)*(O$4='소규모 하수도 처리구역'!$A$3:$A$24)*('소규모 하수도 처리구역'!$D$3:$D$24))</f>
        <v>164.3</v>
      </c>
    </row>
    <row r="10" spans="1:15" s="2" customFormat="1" ht="20.100000000000001" customHeight="1" x14ac:dyDescent="0.3">
      <c r="A10" s="8">
        <v>350</v>
      </c>
      <c r="B10" s="9">
        <f t="shared" si="0"/>
        <v>26.3</v>
      </c>
      <c r="C10" s="10">
        <f>SUMPRODUCT(($A10='소규모 하수도 처리구역'!$C$3:$C$24)*(C$4='소규모 하수도 처리구역'!$A$3:$A$24)*('소규모 하수도 처리구역'!$D$3:$D$24))</f>
        <v>0</v>
      </c>
      <c r="D10" s="10">
        <f>SUMPRODUCT(($A10='소규모 하수도 처리구역'!$C$3:$C$24)*(D$4='소규모 하수도 처리구역'!$A$3:$A$24)*('소규모 하수도 처리구역'!$D$3:$D$24))</f>
        <v>0</v>
      </c>
      <c r="E10" s="10">
        <f>SUMPRODUCT(($A10='소규모 하수도 처리구역'!$C$3:$C$24)*(E$4='소규모 하수도 처리구역'!$A$3:$A$24)*('소규모 하수도 처리구역'!$D$3:$D$24))</f>
        <v>0</v>
      </c>
      <c r="F10" s="10">
        <f>SUMPRODUCT(($A10='소규모 하수도 처리구역'!$C$3:$C$24)*(F$4='소규모 하수도 처리구역'!$A$3:$A$24)*('소규모 하수도 처리구역'!$D$3:$D$24))</f>
        <v>0</v>
      </c>
      <c r="G10" s="10">
        <f>SUMPRODUCT(($A10='소규모 하수도 처리구역'!$C$3:$C$24)*(G$4='소규모 하수도 처리구역'!$A$3:$A$24)*('소규모 하수도 처리구역'!$D$3:$D$24))</f>
        <v>0</v>
      </c>
      <c r="H10" s="10">
        <f>SUMPRODUCT(($A10='소규모 하수도 처리구역'!$C$3:$C$24)*(H$4='소규모 하수도 처리구역'!$A$3:$A$24)*('소규모 하수도 처리구역'!$D$3:$D$24))</f>
        <v>0</v>
      </c>
      <c r="I10" s="10">
        <f>SUMPRODUCT(($A10='소규모 하수도 처리구역'!$C$3:$C$24)*(I$4='소규모 하수도 처리구역'!$A$3:$A$24)*('소규모 하수도 처리구역'!$D$3:$D$24))</f>
        <v>0</v>
      </c>
      <c r="J10" s="10">
        <f>SUMPRODUCT(($A10='소규모 하수도 처리구역'!$C$3:$C$24)*(J$4='소규모 하수도 처리구역'!$A$3:$A$24)*('소규모 하수도 처리구역'!$D$3:$D$24))</f>
        <v>0</v>
      </c>
      <c r="K10" s="10">
        <f>SUMPRODUCT(($A10='소규모 하수도 처리구역'!$C$3:$C$24)*(K$4='소규모 하수도 처리구역'!$A$3:$A$24)*('소규모 하수도 처리구역'!$D$3:$D$24))</f>
        <v>26.3</v>
      </c>
      <c r="L10" s="10">
        <f>SUMPRODUCT(($A10='소규모 하수도 처리구역'!$C$3:$C$24)*(L$4='소규모 하수도 처리구역'!$A$3:$A$24)*('소규모 하수도 처리구역'!$D$3:$D$24))</f>
        <v>0</v>
      </c>
      <c r="M10" s="10">
        <f>SUMPRODUCT(($A10='소규모 하수도 처리구역'!$C$3:$C$24)*(M$4='소규모 하수도 처리구역'!$A$3:$A$24)*('소규모 하수도 처리구역'!$D$3:$D$24))</f>
        <v>0</v>
      </c>
      <c r="N10" s="10">
        <f>SUMPRODUCT(($A10='소규모 하수도 처리구역'!$C$3:$C$24)*(N$4='소규모 하수도 처리구역'!$A$3:$A$24)*('소규모 하수도 처리구역'!$D$3:$D$24))</f>
        <v>0</v>
      </c>
      <c r="O10" s="10">
        <f>SUMPRODUCT(($A10='소규모 하수도 처리구역'!$C$3:$C$24)*(O$4='소규모 하수도 처리구역'!$A$3:$A$24)*('소규모 하수도 처리구역'!$D$3:$D$24))</f>
        <v>0</v>
      </c>
    </row>
    <row r="11" spans="1:15" s="2" customFormat="1" ht="20.100000000000001" hidden="1" customHeight="1" outlineLevel="1" x14ac:dyDescent="0.3">
      <c r="A11" s="8">
        <v>400</v>
      </c>
      <c r="B11" s="9">
        <f t="shared" si="0"/>
        <v>0</v>
      </c>
      <c r="C11" s="10">
        <f>SUMPRODUCT(($A11='소규모 하수도 처리구역'!$C$3:$C$24)*(C$4='소규모 하수도 처리구역'!$A$3:$A$24)*('소규모 하수도 처리구역'!$D$3:$D$24))</f>
        <v>0</v>
      </c>
      <c r="D11" s="10">
        <f>SUMPRODUCT(($A11='소규모 하수도 처리구역'!$C$3:$C$24)*(D$4='소규모 하수도 처리구역'!$A$3:$A$24)*('소규모 하수도 처리구역'!$D$3:$D$24))</f>
        <v>0</v>
      </c>
      <c r="E11" s="10">
        <f>SUMPRODUCT(($A11='소규모 하수도 처리구역'!$C$3:$C$24)*(E$4='소규모 하수도 처리구역'!$A$3:$A$24)*('소규모 하수도 처리구역'!$D$3:$D$24))</f>
        <v>0</v>
      </c>
      <c r="F11" s="10">
        <f>SUMPRODUCT(($A11='소규모 하수도 처리구역'!$C$3:$C$24)*(F$4='소규모 하수도 처리구역'!$A$3:$A$24)*('소규모 하수도 처리구역'!$D$3:$D$24))</f>
        <v>0</v>
      </c>
      <c r="G11" s="10">
        <f>SUMPRODUCT(($A11='소규모 하수도 처리구역'!$C$3:$C$24)*(G$4='소규모 하수도 처리구역'!$A$3:$A$24)*('소규모 하수도 처리구역'!$D$3:$D$24))</f>
        <v>0</v>
      </c>
      <c r="H11" s="10">
        <f>SUMPRODUCT(($A11='소규모 하수도 처리구역'!$C$3:$C$24)*(H$4='소규모 하수도 처리구역'!$A$3:$A$24)*('소규모 하수도 처리구역'!$D$3:$D$24))</f>
        <v>0</v>
      </c>
      <c r="I11" s="10">
        <f>SUMPRODUCT(($A11='소규모 하수도 처리구역'!$C$3:$C$24)*(I$4='소규모 하수도 처리구역'!$A$3:$A$24)*('소규모 하수도 처리구역'!$D$3:$D$24))</f>
        <v>0</v>
      </c>
      <c r="J11" s="10">
        <f>SUMPRODUCT(($A11='소규모 하수도 처리구역'!$C$3:$C$24)*(J$4='소규모 하수도 처리구역'!$A$3:$A$24)*('소규모 하수도 처리구역'!$D$3:$D$24))</f>
        <v>0</v>
      </c>
      <c r="K11" s="10">
        <f>SUMPRODUCT(($A11='소규모 하수도 처리구역'!$C$3:$C$24)*(K$4='소규모 하수도 처리구역'!$A$3:$A$24)*('소규모 하수도 처리구역'!$D$3:$D$24))</f>
        <v>0</v>
      </c>
      <c r="L11" s="10">
        <f>SUMPRODUCT(($A11='소규모 하수도 처리구역'!$C$3:$C$24)*(L$4='소규모 하수도 처리구역'!$A$3:$A$24)*('소규모 하수도 처리구역'!$D$3:$D$24))</f>
        <v>0</v>
      </c>
      <c r="M11" s="10">
        <f>SUMPRODUCT(($A11='소규모 하수도 처리구역'!$C$3:$C$24)*(M$4='소규모 하수도 처리구역'!$A$3:$A$24)*('소규모 하수도 처리구역'!$D$3:$D$24))</f>
        <v>0</v>
      </c>
      <c r="N11" s="10">
        <f>SUMPRODUCT(($A11='소규모 하수도 처리구역'!$C$3:$C$24)*(N$4='소규모 하수도 처리구역'!$A$3:$A$24)*('소규모 하수도 처리구역'!$D$3:$D$24))</f>
        <v>0</v>
      </c>
      <c r="O11" s="10">
        <f>SUMPRODUCT(($A11='소규모 하수도 처리구역'!$C$3:$C$24)*(O$4='소규모 하수도 처리구역'!$A$3:$A$24)*('소규모 하수도 처리구역'!$D$3:$D$24))</f>
        <v>0</v>
      </c>
    </row>
    <row r="12" spans="1:15" s="2" customFormat="1" ht="20.100000000000001" hidden="1" customHeight="1" outlineLevel="1" x14ac:dyDescent="0.3">
      <c r="A12" s="8">
        <v>450</v>
      </c>
      <c r="B12" s="9">
        <f t="shared" si="0"/>
        <v>0</v>
      </c>
      <c r="C12" s="10">
        <f>SUMPRODUCT(($A12='소규모 하수도 처리구역'!$C$3:$C$24)*(C$4='소규모 하수도 처리구역'!$A$3:$A$24)*('소규모 하수도 처리구역'!$D$3:$D$24))</f>
        <v>0</v>
      </c>
      <c r="D12" s="10">
        <f>SUMPRODUCT(($A12='소규모 하수도 처리구역'!$C$3:$C$24)*(D$4='소규모 하수도 처리구역'!$A$3:$A$24)*('소규모 하수도 처리구역'!$D$3:$D$24))</f>
        <v>0</v>
      </c>
      <c r="E12" s="10">
        <f>SUMPRODUCT(($A12='소규모 하수도 처리구역'!$C$3:$C$24)*(E$4='소규모 하수도 처리구역'!$A$3:$A$24)*('소규모 하수도 처리구역'!$D$3:$D$24))</f>
        <v>0</v>
      </c>
      <c r="F12" s="10">
        <f>SUMPRODUCT(($A12='소규모 하수도 처리구역'!$C$3:$C$24)*(F$4='소규모 하수도 처리구역'!$A$3:$A$24)*('소규모 하수도 처리구역'!$D$3:$D$24))</f>
        <v>0</v>
      </c>
      <c r="G12" s="10">
        <f>SUMPRODUCT(($A12='소규모 하수도 처리구역'!$C$3:$C$24)*(G$4='소규모 하수도 처리구역'!$A$3:$A$24)*('소규모 하수도 처리구역'!$D$3:$D$24))</f>
        <v>0</v>
      </c>
      <c r="H12" s="10">
        <f>SUMPRODUCT(($A12='소규모 하수도 처리구역'!$C$3:$C$24)*(H$4='소규모 하수도 처리구역'!$A$3:$A$24)*('소규모 하수도 처리구역'!$D$3:$D$24))</f>
        <v>0</v>
      </c>
      <c r="I12" s="10">
        <f>SUMPRODUCT(($A12='소규모 하수도 처리구역'!$C$3:$C$24)*(I$4='소규모 하수도 처리구역'!$A$3:$A$24)*('소규모 하수도 처리구역'!$D$3:$D$24))</f>
        <v>0</v>
      </c>
      <c r="J12" s="10">
        <f>SUMPRODUCT(($A12='소규모 하수도 처리구역'!$C$3:$C$24)*(J$4='소규모 하수도 처리구역'!$A$3:$A$24)*('소규모 하수도 처리구역'!$D$3:$D$24))</f>
        <v>0</v>
      </c>
      <c r="K12" s="10">
        <f>SUMPRODUCT(($A12='소규모 하수도 처리구역'!$C$3:$C$24)*(K$4='소규모 하수도 처리구역'!$A$3:$A$24)*('소규모 하수도 처리구역'!$D$3:$D$24))</f>
        <v>0</v>
      </c>
      <c r="L12" s="10">
        <f>SUMPRODUCT(($A12='소규모 하수도 처리구역'!$C$3:$C$24)*(L$4='소규모 하수도 처리구역'!$A$3:$A$24)*('소규모 하수도 처리구역'!$D$3:$D$24))</f>
        <v>0</v>
      </c>
      <c r="M12" s="10">
        <f>SUMPRODUCT(($A12='소규모 하수도 처리구역'!$C$3:$C$24)*(M$4='소규모 하수도 처리구역'!$A$3:$A$24)*('소규모 하수도 처리구역'!$D$3:$D$24))</f>
        <v>0</v>
      </c>
      <c r="N12" s="10">
        <f>SUMPRODUCT(($A12='소규모 하수도 처리구역'!$C$3:$C$24)*(N$4='소규모 하수도 처리구역'!$A$3:$A$24)*('소규모 하수도 처리구역'!$D$3:$D$24))</f>
        <v>0</v>
      </c>
      <c r="O12" s="10">
        <f>SUMPRODUCT(($A12='소규모 하수도 처리구역'!$C$3:$C$24)*(O$4='소규모 하수도 처리구역'!$A$3:$A$24)*('소규모 하수도 처리구역'!$D$3:$D$24))</f>
        <v>0</v>
      </c>
    </row>
    <row r="13" spans="1:15" s="2" customFormat="1" ht="20.100000000000001" hidden="1" customHeight="1" outlineLevel="1" x14ac:dyDescent="0.3">
      <c r="A13" s="8">
        <v>500</v>
      </c>
      <c r="B13" s="9">
        <f t="shared" si="0"/>
        <v>0</v>
      </c>
      <c r="C13" s="10">
        <f>SUMPRODUCT(($A13='소규모 하수도 처리구역'!$C$3:$C$24)*(C$4='소규모 하수도 처리구역'!$A$3:$A$24)*('소규모 하수도 처리구역'!$D$3:$D$24))</f>
        <v>0</v>
      </c>
      <c r="D13" s="10">
        <f>SUMPRODUCT(($A13='소규모 하수도 처리구역'!$C$3:$C$24)*(D$4='소규모 하수도 처리구역'!$A$3:$A$24)*('소규모 하수도 처리구역'!$D$3:$D$24))</f>
        <v>0</v>
      </c>
      <c r="E13" s="10">
        <f>SUMPRODUCT(($A13='소규모 하수도 처리구역'!$C$3:$C$24)*(E$4='소규모 하수도 처리구역'!$A$3:$A$24)*('소규모 하수도 처리구역'!$D$3:$D$24))</f>
        <v>0</v>
      </c>
      <c r="F13" s="10">
        <f>SUMPRODUCT(($A13='소규모 하수도 처리구역'!$C$3:$C$24)*(F$4='소규모 하수도 처리구역'!$A$3:$A$24)*('소규모 하수도 처리구역'!$D$3:$D$24))</f>
        <v>0</v>
      </c>
      <c r="G13" s="10">
        <f>SUMPRODUCT(($A13='소규모 하수도 처리구역'!$C$3:$C$24)*(G$4='소규모 하수도 처리구역'!$A$3:$A$24)*('소규모 하수도 처리구역'!$D$3:$D$24))</f>
        <v>0</v>
      </c>
      <c r="H13" s="10">
        <f>SUMPRODUCT(($A13='소규모 하수도 처리구역'!$C$3:$C$24)*(H$4='소규모 하수도 처리구역'!$A$3:$A$24)*('소규모 하수도 처리구역'!$D$3:$D$24))</f>
        <v>0</v>
      </c>
      <c r="I13" s="10">
        <f>SUMPRODUCT(($A13='소규모 하수도 처리구역'!$C$3:$C$24)*(I$4='소규모 하수도 처리구역'!$A$3:$A$24)*('소규모 하수도 처리구역'!$D$3:$D$24))</f>
        <v>0</v>
      </c>
      <c r="J13" s="10">
        <f>SUMPRODUCT(($A13='소규모 하수도 처리구역'!$C$3:$C$24)*(J$4='소규모 하수도 처리구역'!$A$3:$A$24)*('소규모 하수도 처리구역'!$D$3:$D$24))</f>
        <v>0</v>
      </c>
      <c r="K13" s="10">
        <f>SUMPRODUCT(($A13='소규모 하수도 처리구역'!$C$3:$C$24)*(K$4='소규모 하수도 처리구역'!$A$3:$A$24)*('소규모 하수도 처리구역'!$D$3:$D$24))</f>
        <v>0</v>
      </c>
      <c r="L13" s="10">
        <f>SUMPRODUCT(($A13='소규모 하수도 처리구역'!$C$3:$C$24)*(L$4='소규모 하수도 처리구역'!$A$3:$A$24)*('소규모 하수도 처리구역'!$D$3:$D$24))</f>
        <v>0</v>
      </c>
      <c r="M13" s="10">
        <f>SUMPRODUCT(($A13='소규모 하수도 처리구역'!$C$3:$C$24)*(M$4='소규모 하수도 처리구역'!$A$3:$A$24)*('소규모 하수도 처리구역'!$D$3:$D$24))</f>
        <v>0</v>
      </c>
      <c r="N13" s="10">
        <f>SUMPRODUCT(($A13='소규모 하수도 처리구역'!$C$3:$C$24)*(N$4='소규모 하수도 처리구역'!$A$3:$A$24)*('소규모 하수도 처리구역'!$D$3:$D$24))</f>
        <v>0</v>
      </c>
      <c r="O13" s="10">
        <f>SUMPRODUCT(($A13='소규모 하수도 처리구역'!$C$3:$C$24)*(O$4='소규모 하수도 처리구역'!$A$3:$A$24)*('소규모 하수도 처리구역'!$D$3:$D$24))</f>
        <v>0</v>
      </c>
    </row>
    <row r="14" spans="1:15" s="2" customFormat="1" ht="20.100000000000001" hidden="1" customHeight="1" outlineLevel="1" x14ac:dyDescent="0.3">
      <c r="A14" s="8">
        <v>600</v>
      </c>
      <c r="B14" s="9">
        <f t="shared" si="0"/>
        <v>0</v>
      </c>
      <c r="C14" s="10">
        <f>SUMPRODUCT(($A14='소규모 하수도 처리구역'!$C$3:$C$24)*(C$4='소규모 하수도 처리구역'!$A$3:$A$24)*('소규모 하수도 처리구역'!$D$3:$D$24))</f>
        <v>0</v>
      </c>
      <c r="D14" s="10">
        <f>SUMPRODUCT(($A14='소규모 하수도 처리구역'!$C$3:$C$24)*(D$4='소규모 하수도 처리구역'!$A$3:$A$24)*('소규모 하수도 처리구역'!$D$3:$D$24))</f>
        <v>0</v>
      </c>
      <c r="E14" s="10">
        <f>SUMPRODUCT(($A14='소규모 하수도 처리구역'!$C$3:$C$24)*(E$4='소규모 하수도 처리구역'!$A$3:$A$24)*('소규모 하수도 처리구역'!$D$3:$D$24))</f>
        <v>0</v>
      </c>
      <c r="F14" s="10">
        <f>SUMPRODUCT(($A14='소규모 하수도 처리구역'!$C$3:$C$24)*(F$4='소규모 하수도 처리구역'!$A$3:$A$24)*('소규모 하수도 처리구역'!$D$3:$D$24))</f>
        <v>0</v>
      </c>
      <c r="G14" s="10">
        <f>SUMPRODUCT(($A14='소규모 하수도 처리구역'!$C$3:$C$24)*(G$4='소규모 하수도 처리구역'!$A$3:$A$24)*('소규모 하수도 처리구역'!$D$3:$D$24))</f>
        <v>0</v>
      </c>
      <c r="H14" s="10">
        <f>SUMPRODUCT(($A14='소규모 하수도 처리구역'!$C$3:$C$24)*(H$4='소규모 하수도 처리구역'!$A$3:$A$24)*('소규모 하수도 처리구역'!$D$3:$D$24))</f>
        <v>0</v>
      </c>
      <c r="I14" s="10">
        <f>SUMPRODUCT(($A14='소규모 하수도 처리구역'!$C$3:$C$24)*(I$4='소규모 하수도 처리구역'!$A$3:$A$24)*('소규모 하수도 처리구역'!$D$3:$D$24))</f>
        <v>0</v>
      </c>
      <c r="J14" s="10">
        <f>SUMPRODUCT(($A14='소규모 하수도 처리구역'!$C$3:$C$24)*(J$4='소규모 하수도 처리구역'!$A$3:$A$24)*('소규모 하수도 처리구역'!$D$3:$D$24))</f>
        <v>0</v>
      </c>
      <c r="K14" s="10">
        <f>SUMPRODUCT(($A14='소규모 하수도 처리구역'!$C$3:$C$24)*(K$4='소규모 하수도 처리구역'!$A$3:$A$24)*('소규모 하수도 처리구역'!$D$3:$D$24))</f>
        <v>0</v>
      </c>
      <c r="L14" s="10">
        <f>SUMPRODUCT(($A14='소규모 하수도 처리구역'!$C$3:$C$24)*(L$4='소규모 하수도 처리구역'!$A$3:$A$24)*('소규모 하수도 처리구역'!$D$3:$D$24))</f>
        <v>0</v>
      </c>
      <c r="M14" s="10">
        <f>SUMPRODUCT(($A14='소규모 하수도 처리구역'!$C$3:$C$24)*(M$4='소규모 하수도 처리구역'!$A$3:$A$24)*('소규모 하수도 처리구역'!$D$3:$D$24))</f>
        <v>0</v>
      </c>
      <c r="N14" s="10">
        <f>SUMPRODUCT(($A14='소규모 하수도 처리구역'!$C$3:$C$24)*(N$4='소규모 하수도 처리구역'!$A$3:$A$24)*('소규모 하수도 처리구역'!$D$3:$D$24))</f>
        <v>0</v>
      </c>
      <c r="O14" s="10">
        <f>SUMPRODUCT(($A14='소규모 하수도 처리구역'!$C$3:$C$24)*(O$4='소규모 하수도 처리구역'!$A$3:$A$24)*('소규모 하수도 처리구역'!$D$3:$D$24))</f>
        <v>0</v>
      </c>
    </row>
    <row r="15" spans="1:15" s="2" customFormat="1" ht="20.100000000000001" hidden="1" customHeight="1" outlineLevel="1" x14ac:dyDescent="0.3">
      <c r="A15" s="8">
        <v>700</v>
      </c>
      <c r="B15" s="9">
        <f t="shared" si="0"/>
        <v>0</v>
      </c>
      <c r="C15" s="10">
        <f>SUMPRODUCT(($A15='소규모 하수도 처리구역'!$C$3:$C$24)*(C$4='소규모 하수도 처리구역'!$A$3:$A$24)*('소규모 하수도 처리구역'!$D$3:$D$24))</f>
        <v>0</v>
      </c>
      <c r="D15" s="10">
        <f>SUMPRODUCT(($A15='소규모 하수도 처리구역'!$C$3:$C$24)*(D$4='소규모 하수도 처리구역'!$A$3:$A$24)*('소규모 하수도 처리구역'!$D$3:$D$24))</f>
        <v>0</v>
      </c>
      <c r="E15" s="10">
        <f>SUMPRODUCT(($A15='소규모 하수도 처리구역'!$C$3:$C$24)*(E$4='소규모 하수도 처리구역'!$A$3:$A$24)*('소규모 하수도 처리구역'!$D$3:$D$24))</f>
        <v>0</v>
      </c>
      <c r="F15" s="10">
        <f>SUMPRODUCT(($A15='소규모 하수도 처리구역'!$C$3:$C$24)*(F$4='소규모 하수도 처리구역'!$A$3:$A$24)*('소규모 하수도 처리구역'!$D$3:$D$24))</f>
        <v>0</v>
      </c>
      <c r="G15" s="10">
        <f>SUMPRODUCT(($A15='소규모 하수도 처리구역'!$C$3:$C$24)*(G$4='소규모 하수도 처리구역'!$A$3:$A$24)*('소규모 하수도 처리구역'!$D$3:$D$24))</f>
        <v>0</v>
      </c>
      <c r="H15" s="10">
        <f>SUMPRODUCT(($A15='소규모 하수도 처리구역'!$C$3:$C$24)*(H$4='소규모 하수도 처리구역'!$A$3:$A$24)*('소규모 하수도 처리구역'!$D$3:$D$24))</f>
        <v>0</v>
      </c>
      <c r="I15" s="10">
        <f>SUMPRODUCT(($A15='소규모 하수도 처리구역'!$C$3:$C$24)*(I$4='소규모 하수도 처리구역'!$A$3:$A$24)*('소규모 하수도 처리구역'!$D$3:$D$24))</f>
        <v>0</v>
      </c>
      <c r="J15" s="10">
        <f>SUMPRODUCT(($A15='소규모 하수도 처리구역'!$C$3:$C$24)*(J$4='소규모 하수도 처리구역'!$A$3:$A$24)*('소규모 하수도 처리구역'!$D$3:$D$24))</f>
        <v>0</v>
      </c>
      <c r="K15" s="10">
        <f>SUMPRODUCT(($A15='소규모 하수도 처리구역'!$C$3:$C$24)*(K$4='소규모 하수도 처리구역'!$A$3:$A$24)*('소규모 하수도 처리구역'!$D$3:$D$24))</f>
        <v>0</v>
      </c>
      <c r="L15" s="10">
        <f>SUMPRODUCT(($A15='소규모 하수도 처리구역'!$C$3:$C$24)*(L$4='소규모 하수도 처리구역'!$A$3:$A$24)*('소규모 하수도 처리구역'!$D$3:$D$24))</f>
        <v>0</v>
      </c>
      <c r="M15" s="10">
        <f>SUMPRODUCT(($A15='소규모 하수도 처리구역'!$C$3:$C$24)*(M$4='소규모 하수도 처리구역'!$A$3:$A$24)*('소규모 하수도 처리구역'!$D$3:$D$24))</f>
        <v>0</v>
      </c>
      <c r="N15" s="10">
        <f>SUMPRODUCT(($A15='소규모 하수도 처리구역'!$C$3:$C$24)*(N$4='소규모 하수도 처리구역'!$A$3:$A$24)*('소규모 하수도 처리구역'!$D$3:$D$24))</f>
        <v>0</v>
      </c>
      <c r="O15" s="10">
        <f>SUMPRODUCT(($A15='소규모 하수도 처리구역'!$C$3:$C$24)*(O$4='소규모 하수도 처리구역'!$A$3:$A$24)*('소규모 하수도 처리구역'!$D$3:$D$24))</f>
        <v>0</v>
      </c>
    </row>
    <row r="16" spans="1:15" s="2" customFormat="1" ht="20.100000000000001" hidden="1" customHeight="1" outlineLevel="1" x14ac:dyDescent="0.3">
      <c r="A16" s="8">
        <v>800</v>
      </c>
      <c r="B16" s="9">
        <f t="shared" si="0"/>
        <v>0</v>
      </c>
      <c r="C16" s="10">
        <f>SUMPRODUCT(($A16='소규모 하수도 처리구역'!$C$3:$C$24)*(C$4='소규모 하수도 처리구역'!$A$3:$A$24)*('소규모 하수도 처리구역'!$D$3:$D$24))</f>
        <v>0</v>
      </c>
      <c r="D16" s="10">
        <f>SUMPRODUCT(($A16='소규모 하수도 처리구역'!$C$3:$C$24)*(D$4='소규모 하수도 처리구역'!$A$3:$A$24)*('소규모 하수도 처리구역'!$D$3:$D$24))</f>
        <v>0</v>
      </c>
      <c r="E16" s="10">
        <f>SUMPRODUCT(($A16='소규모 하수도 처리구역'!$C$3:$C$24)*(E$4='소규모 하수도 처리구역'!$A$3:$A$24)*('소규모 하수도 처리구역'!$D$3:$D$24))</f>
        <v>0</v>
      </c>
      <c r="F16" s="10">
        <f>SUMPRODUCT(($A16='소규모 하수도 처리구역'!$C$3:$C$24)*(F$4='소규모 하수도 처리구역'!$A$3:$A$24)*('소규모 하수도 처리구역'!$D$3:$D$24))</f>
        <v>0</v>
      </c>
      <c r="G16" s="10">
        <f>SUMPRODUCT(($A16='소규모 하수도 처리구역'!$C$3:$C$24)*(G$4='소규모 하수도 처리구역'!$A$3:$A$24)*('소규모 하수도 처리구역'!$D$3:$D$24))</f>
        <v>0</v>
      </c>
      <c r="H16" s="10">
        <f>SUMPRODUCT(($A16='소규모 하수도 처리구역'!$C$3:$C$24)*(H$4='소규모 하수도 처리구역'!$A$3:$A$24)*('소규모 하수도 처리구역'!$D$3:$D$24))</f>
        <v>0</v>
      </c>
      <c r="I16" s="10">
        <f>SUMPRODUCT(($A16='소규모 하수도 처리구역'!$C$3:$C$24)*(I$4='소규모 하수도 처리구역'!$A$3:$A$24)*('소규모 하수도 처리구역'!$D$3:$D$24))</f>
        <v>0</v>
      </c>
      <c r="J16" s="10">
        <f>SUMPRODUCT(($A16='소규모 하수도 처리구역'!$C$3:$C$24)*(J$4='소규모 하수도 처리구역'!$A$3:$A$24)*('소규모 하수도 처리구역'!$D$3:$D$24))</f>
        <v>0</v>
      </c>
      <c r="K16" s="10">
        <f>SUMPRODUCT(($A16='소규모 하수도 처리구역'!$C$3:$C$24)*(K$4='소규모 하수도 처리구역'!$A$3:$A$24)*('소규모 하수도 처리구역'!$D$3:$D$24))</f>
        <v>0</v>
      </c>
      <c r="L16" s="10">
        <f>SUMPRODUCT(($A16='소규모 하수도 처리구역'!$C$3:$C$24)*(L$4='소규모 하수도 처리구역'!$A$3:$A$24)*('소규모 하수도 처리구역'!$D$3:$D$24))</f>
        <v>0</v>
      </c>
      <c r="M16" s="10">
        <f>SUMPRODUCT(($A16='소규모 하수도 처리구역'!$C$3:$C$24)*(M$4='소규모 하수도 처리구역'!$A$3:$A$24)*('소규모 하수도 처리구역'!$D$3:$D$24))</f>
        <v>0</v>
      </c>
      <c r="N16" s="10">
        <f>SUMPRODUCT(($A16='소규모 하수도 처리구역'!$C$3:$C$24)*(N$4='소규모 하수도 처리구역'!$A$3:$A$24)*('소규모 하수도 처리구역'!$D$3:$D$24))</f>
        <v>0</v>
      </c>
      <c r="O16" s="10">
        <f>SUMPRODUCT(($A16='소규모 하수도 처리구역'!$C$3:$C$24)*(O$4='소규모 하수도 처리구역'!$A$3:$A$24)*('소규모 하수도 처리구역'!$D$3:$D$24))</f>
        <v>0</v>
      </c>
    </row>
    <row r="17" spans="1:15" s="2" customFormat="1" ht="20.100000000000001" hidden="1" customHeight="1" outlineLevel="1" x14ac:dyDescent="0.3">
      <c r="A17" s="8">
        <v>900</v>
      </c>
      <c r="B17" s="9">
        <f t="shared" si="0"/>
        <v>0</v>
      </c>
      <c r="C17" s="10">
        <f>SUMPRODUCT(($A17='소규모 하수도 처리구역'!$C$3:$C$24)*(C$4='소규모 하수도 처리구역'!$A$3:$A$24)*('소규모 하수도 처리구역'!$D$3:$D$24))</f>
        <v>0</v>
      </c>
      <c r="D17" s="10">
        <f>SUMPRODUCT(($A17='소규모 하수도 처리구역'!$C$3:$C$24)*(D$4='소규모 하수도 처리구역'!$A$3:$A$24)*('소규모 하수도 처리구역'!$D$3:$D$24))</f>
        <v>0</v>
      </c>
      <c r="E17" s="10">
        <f>SUMPRODUCT(($A17='소규모 하수도 처리구역'!$C$3:$C$24)*(E$4='소규모 하수도 처리구역'!$A$3:$A$24)*('소규모 하수도 처리구역'!$D$3:$D$24))</f>
        <v>0</v>
      </c>
      <c r="F17" s="10">
        <f>SUMPRODUCT(($A17='소규모 하수도 처리구역'!$C$3:$C$24)*(F$4='소규모 하수도 처리구역'!$A$3:$A$24)*('소규모 하수도 처리구역'!$D$3:$D$24))</f>
        <v>0</v>
      </c>
      <c r="G17" s="10">
        <f>SUMPRODUCT(($A17='소규모 하수도 처리구역'!$C$3:$C$24)*(G$4='소규모 하수도 처리구역'!$A$3:$A$24)*('소규모 하수도 처리구역'!$D$3:$D$24))</f>
        <v>0</v>
      </c>
      <c r="H17" s="10">
        <f>SUMPRODUCT(($A17='소규모 하수도 처리구역'!$C$3:$C$24)*(H$4='소규모 하수도 처리구역'!$A$3:$A$24)*('소규모 하수도 처리구역'!$D$3:$D$24))</f>
        <v>0</v>
      </c>
      <c r="I17" s="10">
        <f>SUMPRODUCT(($A17='소규모 하수도 처리구역'!$C$3:$C$24)*(I$4='소규모 하수도 처리구역'!$A$3:$A$24)*('소규모 하수도 처리구역'!$D$3:$D$24))</f>
        <v>0</v>
      </c>
      <c r="J17" s="10">
        <f>SUMPRODUCT(($A17='소규모 하수도 처리구역'!$C$3:$C$24)*(J$4='소규모 하수도 처리구역'!$A$3:$A$24)*('소규모 하수도 처리구역'!$D$3:$D$24))</f>
        <v>0</v>
      </c>
      <c r="K17" s="10">
        <f>SUMPRODUCT(($A17='소규모 하수도 처리구역'!$C$3:$C$24)*(K$4='소규모 하수도 처리구역'!$A$3:$A$24)*('소규모 하수도 처리구역'!$D$3:$D$24))</f>
        <v>0</v>
      </c>
      <c r="L17" s="10">
        <f>SUMPRODUCT(($A17='소규모 하수도 처리구역'!$C$3:$C$24)*(L$4='소규모 하수도 처리구역'!$A$3:$A$24)*('소규모 하수도 처리구역'!$D$3:$D$24))</f>
        <v>0</v>
      </c>
      <c r="M17" s="10">
        <f>SUMPRODUCT(($A17='소규모 하수도 처리구역'!$C$3:$C$24)*(M$4='소규모 하수도 처리구역'!$A$3:$A$24)*('소규모 하수도 처리구역'!$D$3:$D$24))</f>
        <v>0</v>
      </c>
      <c r="N17" s="10">
        <f>SUMPRODUCT(($A17='소규모 하수도 처리구역'!$C$3:$C$24)*(N$4='소규모 하수도 처리구역'!$A$3:$A$24)*('소규모 하수도 처리구역'!$D$3:$D$24))</f>
        <v>0</v>
      </c>
      <c r="O17" s="10">
        <f>SUMPRODUCT(($A17='소규모 하수도 처리구역'!$C$3:$C$24)*(O$4='소규모 하수도 처리구역'!$A$3:$A$24)*('소규모 하수도 처리구역'!$D$3:$D$24))</f>
        <v>0</v>
      </c>
    </row>
    <row r="18" spans="1:15" s="2" customFormat="1" ht="20.100000000000001" hidden="1" customHeight="1" outlineLevel="1" x14ac:dyDescent="0.3">
      <c r="A18" s="8">
        <v>1000</v>
      </c>
      <c r="B18" s="9">
        <f t="shared" si="0"/>
        <v>0</v>
      </c>
      <c r="C18" s="10">
        <f>SUMPRODUCT(($A18='소규모 하수도 처리구역'!$C$3:$C$24)*(C$4='소규모 하수도 처리구역'!$A$3:$A$24)*('소규모 하수도 처리구역'!$D$3:$D$24))</f>
        <v>0</v>
      </c>
      <c r="D18" s="10">
        <f>SUMPRODUCT(($A18='소규모 하수도 처리구역'!$C$3:$C$24)*(D$4='소규모 하수도 처리구역'!$A$3:$A$24)*('소규모 하수도 처리구역'!$D$3:$D$24))</f>
        <v>0</v>
      </c>
      <c r="E18" s="10">
        <f>SUMPRODUCT(($A18='소규모 하수도 처리구역'!$C$3:$C$24)*(E$4='소규모 하수도 처리구역'!$A$3:$A$24)*('소규모 하수도 처리구역'!$D$3:$D$24))</f>
        <v>0</v>
      </c>
      <c r="F18" s="10">
        <f>SUMPRODUCT(($A18='소규모 하수도 처리구역'!$C$3:$C$24)*(F$4='소규모 하수도 처리구역'!$A$3:$A$24)*('소규모 하수도 처리구역'!$D$3:$D$24))</f>
        <v>0</v>
      </c>
      <c r="G18" s="10">
        <f>SUMPRODUCT(($A18='소규모 하수도 처리구역'!$C$3:$C$24)*(G$4='소규모 하수도 처리구역'!$A$3:$A$24)*('소규모 하수도 처리구역'!$D$3:$D$24))</f>
        <v>0</v>
      </c>
      <c r="H18" s="10">
        <f>SUMPRODUCT(($A18='소규모 하수도 처리구역'!$C$3:$C$24)*(H$4='소규모 하수도 처리구역'!$A$3:$A$24)*('소규모 하수도 처리구역'!$D$3:$D$24))</f>
        <v>0</v>
      </c>
      <c r="I18" s="10">
        <f>SUMPRODUCT(($A18='소규모 하수도 처리구역'!$C$3:$C$24)*(I$4='소규모 하수도 처리구역'!$A$3:$A$24)*('소규모 하수도 처리구역'!$D$3:$D$24))</f>
        <v>0</v>
      </c>
      <c r="J18" s="10">
        <f>SUMPRODUCT(($A18='소규모 하수도 처리구역'!$C$3:$C$24)*(J$4='소규모 하수도 처리구역'!$A$3:$A$24)*('소규모 하수도 처리구역'!$D$3:$D$24))</f>
        <v>0</v>
      </c>
      <c r="K18" s="10">
        <f>SUMPRODUCT(($A18='소규모 하수도 처리구역'!$C$3:$C$24)*(K$4='소규모 하수도 처리구역'!$A$3:$A$24)*('소규모 하수도 처리구역'!$D$3:$D$24))</f>
        <v>0</v>
      </c>
      <c r="L18" s="10">
        <f>SUMPRODUCT(($A18='소규모 하수도 처리구역'!$C$3:$C$24)*(L$4='소규모 하수도 처리구역'!$A$3:$A$24)*('소규모 하수도 처리구역'!$D$3:$D$24))</f>
        <v>0</v>
      </c>
      <c r="M18" s="10">
        <f>SUMPRODUCT(($A18='소규모 하수도 처리구역'!$C$3:$C$24)*(M$4='소규모 하수도 처리구역'!$A$3:$A$24)*('소규모 하수도 처리구역'!$D$3:$D$24))</f>
        <v>0</v>
      </c>
      <c r="N18" s="10">
        <f>SUMPRODUCT(($A18='소규모 하수도 처리구역'!$C$3:$C$24)*(N$4='소규모 하수도 처리구역'!$A$3:$A$24)*('소규모 하수도 처리구역'!$D$3:$D$24))</f>
        <v>0</v>
      </c>
      <c r="O18" s="10">
        <f>SUMPRODUCT(($A18='소규모 하수도 처리구역'!$C$3:$C$24)*(O$4='소규모 하수도 처리구역'!$A$3:$A$24)*('소규모 하수도 처리구역'!$D$3:$D$24))</f>
        <v>0</v>
      </c>
    </row>
    <row r="19" spans="1:15" s="2" customFormat="1" ht="20.100000000000001" customHeight="1" collapsed="1" x14ac:dyDescent="0.3">
      <c r="A19" s="6" t="s">
        <v>1</v>
      </c>
      <c r="B19" s="9">
        <f t="shared" si="0"/>
        <v>738.7</v>
      </c>
      <c r="C19" s="10">
        <f t="shared" ref="C19:O19" si="1">SUM(C5:C18)</f>
        <v>46.9</v>
      </c>
      <c r="D19" s="10">
        <f t="shared" si="1"/>
        <v>132.5</v>
      </c>
      <c r="E19" s="10">
        <f t="shared" si="1"/>
        <v>26.5</v>
      </c>
      <c r="F19" s="10">
        <f t="shared" si="1"/>
        <v>71.2</v>
      </c>
      <c r="G19" s="10">
        <f t="shared" si="1"/>
        <v>16.7</v>
      </c>
      <c r="H19" s="10">
        <f t="shared" si="1"/>
        <v>98.399999999999991</v>
      </c>
      <c r="I19" s="10">
        <f t="shared" si="1"/>
        <v>24.9</v>
      </c>
      <c r="J19" s="10">
        <f t="shared" si="1"/>
        <v>24.6</v>
      </c>
      <c r="K19" s="10">
        <f t="shared" si="1"/>
        <v>26.3</v>
      </c>
      <c r="L19" s="10">
        <f t="shared" si="1"/>
        <v>96.8</v>
      </c>
      <c r="M19" s="10">
        <f t="shared" si="1"/>
        <v>6.5</v>
      </c>
      <c r="N19" s="10">
        <f t="shared" si="1"/>
        <v>3.1</v>
      </c>
      <c r="O19" s="10">
        <f t="shared" si="1"/>
        <v>164.3</v>
      </c>
    </row>
    <row r="20" spans="1:15" s="2" customFormat="1" ht="20.100000000000001" customHeight="1" x14ac:dyDescent="0.3">
      <c r="A20" s="21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s="2" customFormat="1" ht="20.100000000000001" customHeight="1" x14ac:dyDescent="0.3">
      <c r="A21" s="21"/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spans="1:15" s="2" customFormat="1" ht="20.100000000000001" customHeigh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s="2" customFormat="1" ht="20.100000000000001" customHeight="1" x14ac:dyDescent="0.3">
      <c r="A23" s="3" t="s">
        <v>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s="2" customFormat="1" ht="20.100000000000001" customHeight="1" x14ac:dyDescent="0.3">
      <c r="A24" s="4" t="s">
        <v>3</v>
      </c>
      <c r="B24" s="4" t="s">
        <v>0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s="2" customFormat="1" ht="20.100000000000001" customHeight="1" x14ac:dyDescent="0.3">
      <c r="A25" s="4"/>
      <c r="B25" s="6" t="s">
        <v>4</v>
      </c>
      <c r="C25" s="6" t="s">
        <v>321</v>
      </c>
      <c r="D25" s="6" t="s">
        <v>322</v>
      </c>
      <c r="E25" s="6" t="s">
        <v>159</v>
      </c>
      <c r="F25" s="6" t="s">
        <v>323</v>
      </c>
      <c r="G25" s="6" t="s">
        <v>158</v>
      </c>
      <c r="H25" s="6" t="s">
        <v>324</v>
      </c>
      <c r="I25" s="6" t="s">
        <v>325</v>
      </c>
      <c r="J25" s="6" t="s">
        <v>326</v>
      </c>
      <c r="K25" s="6" t="s">
        <v>314</v>
      </c>
      <c r="L25" s="6" t="s">
        <v>327</v>
      </c>
      <c r="M25" s="6" t="s">
        <v>318</v>
      </c>
      <c r="N25" s="6" t="s">
        <v>328</v>
      </c>
      <c r="O25" s="6" t="s">
        <v>329</v>
      </c>
    </row>
    <row r="26" spans="1:15" s="2" customFormat="1" ht="20.100000000000001" customHeight="1" x14ac:dyDescent="0.3">
      <c r="A26" s="6" t="s">
        <v>5</v>
      </c>
      <c r="B26" s="9">
        <f>SUM(C26:O26)</f>
        <v>738.7</v>
      </c>
      <c r="C26" s="10">
        <f>SUMPRODUCT(($A26='소규모 하수도 처리구역'!$E$3:$E$24)*('소규모 하수도 처리구역집계'!C$25='소규모 하수도 처리구역'!$A$3:$A$24)*('소규모 하수도 처리구역'!$D$3:$D$24))</f>
        <v>46.9</v>
      </c>
      <c r="D26" s="10">
        <f>SUMPRODUCT(($A26='소규모 하수도 처리구역'!$E$3:$E$24)*('소규모 하수도 처리구역집계'!D$25='소규모 하수도 처리구역'!$A$3:$A$24)*('소규모 하수도 처리구역'!$D$3:$D$24))</f>
        <v>132.5</v>
      </c>
      <c r="E26" s="10">
        <f>SUMPRODUCT(($A26='소규모 하수도 처리구역'!$E$3:$E$24)*('소규모 하수도 처리구역집계'!E$25='소규모 하수도 처리구역'!$A$3:$A$24)*('소규모 하수도 처리구역'!$D$3:$D$24))</f>
        <v>26.5</v>
      </c>
      <c r="F26" s="10">
        <f>SUMPRODUCT(($A26='소규모 하수도 처리구역'!$E$3:$E$24)*('소규모 하수도 처리구역집계'!F$25='소규모 하수도 처리구역'!$A$3:$A$24)*('소규모 하수도 처리구역'!$D$3:$D$24))</f>
        <v>71.2</v>
      </c>
      <c r="G26" s="10">
        <f>SUMPRODUCT(($A26='소규모 하수도 처리구역'!$E$3:$E$24)*('소규모 하수도 처리구역집계'!G$25='소규모 하수도 처리구역'!$A$3:$A$24)*('소규모 하수도 처리구역'!$D$3:$D$24))</f>
        <v>16.7</v>
      </c>
      <c r="H26" s="10">
        <f>SUMPRODUCT(($A26='소규모 하수도 처리구역'!$E$3:$E$24)*('소규모 하수도 처리구역집계'!H$25='소규모 하수도 처리구역'!$A$3:$A$24)*('소규모 하수도 처리구역'!$D$3:$D$24))</f>
        <v>98.399999999999991</v>
      </c>
      <c r="I26" s="10">
        <f>SUMPRODUCT(($A26='소규모 하수도 처리구역'!$E$3:$E$24)*('소규모 하수도 처리구역집계'!I$25='소규모 하수도 처리구역'!$A$3:$A$24)*('소규모 하수도 처리구역'!$D$3:$D$24))</f>
        <v>24.9</v>
      </c>
      <c r="J26" s="10">
        <f>SUMPRODUCT(($A26='소규모 하수도 처리구역'!$E$3:$E$24)*('소규모 하수도 처리구역집계'!J$25='소규모 하수도 처리구역'!$A$3:$A$24)*('소규모 하수도 처리구역'!$D$3:$D$24))</f>
        <v>24.6</v>
      </c>
      <c r="K26" s="10">
        <f>SUMPRODUCT(($A26='소규모 하수도 처리구역'!$E$3:$E$24)*('소규모 하수도 처리구역집계'!K$25='소규모 하수도 처리구역'!$A$3:$A$24)*('소규모 하수도 처리구역'!$D$3:$D$24))</f>
        <v>26.3</v>
      </c>
      <c r="L26" s="10">
        <f>SUMPRODUCT(($A26='소규모 하수도 처리구역'!$E$3:$E$24)*('소규모 하수도 처리구역집계'!L$25='소규모 하수도 처리구역'!$A$3:$A$24)*('소규모 하수도 처리구역'!$D$3:$D$24))</f>
        <v>96.8</v>
      </c>
      <c r="M26" s="10">
        <f>SUMPRODUCT(($A26='소규모 하수도 처리구역'!$E$3:$E$24)*('소규모 하수도 처리구역집계'!M$25='소규모 하수도 처리구역'!$A$3:$A$24)*('소규모 하수도 처리구역'!$D$3:$D$24))</f>
        <v>6.5</v>
      </c>
      <c r="N26" s="10">
        <f>SUMPRODUCT(($A26='소규모 하수도 처리구역'!$E$3:$E$24)*('소규모 하수도 처리구역집계'!N$25='소규모 하수도 처리구역'!$A$3:$A$24)*('소규모 하수도 처리구역'!$D$3:$D$24))</f>
        <v>3.1</v>
      </c>
      <c r="O26" s="10">
        <f>SUMPRODUCT(($A26='소규모 하수도 처리구역'!$E$3:$E$24)*('소규모 하수도 처리구역집계'!O$25='소규모 하수도 처리구역'!$A$3:$A$24)*('소규모 하수도 처리구역'!$D$3:$D$24))</f>
        <v>164.3</v>
      </c>
    </row>
    <row r="27" spans="1:15" s="2" customFormat="1" ht="20.100000000000001" customHeight="1" x14ac:dyDescent="0.3">
      <c r="A27" s="6" t="s">
        <v>6</v>
      </c>
      <c r="B27" s="9">
        <f>SUM(C27:O27)</f>
        <v>0</v>
      </c>
      <c r="C27" s="10">
        <f>SUMPRODUCT(($A27='소규모 하수도 처리구역'!$E$3:$E$24)*('소규모 하수도 처리구역집계'!C$25='소규모 하수도 처리구역'!$A$3:$A$24)*('소규모 하수도 처리구역'!$D$3:$D$24))</f>
        <v>0</v>
      </c>
      <c r="D27" s="10">
        <f>SUMPRODUCT(($A27='소규모 하수도 처리구역'!$E$3:$E$24)*('소규모 하수도 처리구역집계'!D$25='소규모 하수도 처리구역'!$A$3:$A$24)*('소규모 하수도 처리구역'!$D$3:$D$24))</f>
        <v>0</v>
      </c>
      <c r="E27" s="10">
        <f>SUMPRODUCT(($A27='소규모 하수도 처리구역'!$E$3:$E$24)*('소규모 하수도 처리구역집계'!E$25='소규모 하수도 처리구역'!$A$3:$A$24)*('소규모 하수도 처리구역'!$D$3:$D$24))</f>
        <v>0</v>
      </c>
      <c r="F27" s="10">
        <f>SUMPRODUCT(($A27='소규모 하수도 처리구역'!$E$3:$E$24)*('소규모 하수도 처리구역집계'!F$25='소규모 하수도 처리구역'!$A$3:$A$24)*('소규모 하수도 처리구역'!$D$3:$D$24))</f>
        <v>0</v>
      </c>
      <c r="G27" s="10">
        <f>SUMPRODUCT(($A27='소규모 하수도 처리구역'!$E$3:$E$24)*('소규모 하수도 처리구역집계'!G$25='소규모 하수도 처리구역'!$A$3:$A$24)*('소규모 하수도 처리구역'!$D$3:$D$24))</f>
        <v>0</v>
      </c>
      <c r="H27" s="10">
        <f>SUMPRODUCT(($A27='소규모 하수도 처리구역'!$E$3:$E$24)*('소규모 하수도 처리구역집계'!H$25='소규모 하수도 처리구역'!$A$3:$A$24)*('소규모 하수도 처리구역'!$D$3:$D$24))</f>
        <v>0</v>
      </c>
      <c r="I27" s="10">
        <f>SUMPRODUCT(($A27='소규모 하수도 처리구역'!$E$3:$E$24)*('소규모 하수도 처리구역집계'!I$25='소규모 하수도 처리구역'!$A$3:$A$24)*('소규모 하수도 처리구역'!$D$3:$D$24))</f>
        <v>0</v>
      </c>
      <c r="J27" s="10">
        <f>SUMPRODUCT(($A27='소규모 하수도 처리구역'!$E$3:$E$24)*('소규모 하수도 처리구역집계'!J$25='소규모 하수도 처리구역'!$A$3:$A$24)*('소규모 하수도 처리구역'!$D$3:$D$24))</f>
        <v>0</v>
      </c>
      <c r="K27" s="10">
        <f>SUMPRODUCT(($A27='소규모 하수도 처리구역'!$E$3:$E$24)*('소규모 하수도 처리구역집계'!K$25='소규모 하수도 처리구역'!$A$3:$A$24)*('소규모 하수도 처리구역'!$D$3:$D$24))</f>
        <v>0</v>
      </c>
      <c r="L27" s="10">
        <f>SUMPRODUCT(($A27='소규모 하수도 처리구역'!$E$3:$E$24)*('소규모 하수도 처리구역집계'!L$25='소규모 하수도 처리구역'!$A$3:$A$24)*('소규모 하수도 처리구역'!$D$3:$D$24))</f>
        <v>0</v>
      </c>
      <c r="M27" s="10">
        <f>SUMPRODUCT(($A27='소규모 하수도 처리구역'!$E$3:$E$24)*('소규모 하수도 처리구역집계'!M$25='소규모 하수도 처리구역'!$A$3:$A$24)*('소규모 하수도 처리구역'!$D$3:$D$24))</f>
        <v>0</v>
      </c>
      <c r="N27" s="10">
        <f>SUMPRODUCT(($A27='소규모 하수도 처리구역'!$E$3:$E$24)*('소규모 하수도 처리구역집계'!N$25='소규모 하수도 처리구역'!$A$3:$A$24)*('소규모 하수도 처리구역'!$D$3:$D$24))</f>
        <v>0</v>
      </c>
      <c r="O27" s="10">
        <f>SUMPRODUCT(($A27='소규모 하수도 처리구역'!$E$3:$E$24)*('소규모 하수도 처리구역집계'!O$25='소규모 하수도 처리구역'!$A$3:$A$24)*('소규모 하수도 처리구역'!$D$3:$D$24))</f>
        <v>0</v>
      </c>
    </row>
    <row r="28" spans="1:15" s="2" customFormat="1" ht="20.100000000000001" customHeight="1" x14ac:dyDescent="0.3">
      <c r="A28" s="6" t="s">
        <v>1</v>
      </c>
      <c r="B28" s="9">
        <f t="shared" ref="B28" si="2">SUM(B26:B27)</f>
        <v>738.7</v>
      </c>
      <c r="C28" s="10">
        <f>SUM(C26:C27)</f>
        <v>46.9</v>
      </c>
      <c r="D28" s="10">
        <f t="shared" ref="D28:O28" si="3">SUM(D26:D27)</f>
        <v>132.5</v>
      </c>
      <c r="E28" s="10">
        <f t="shared" si="3"/>
        <v>26.5</v>
      </c>
      <c r="F28" s="10">
        <f t="shared" si="3"/>
        <v>71.2</v>
      </c>
      <c r="G28" s="10">
        <f t="shared" si="3"/>
        <v>16.7</v>
      </c>
      <c r="H28" s="10">
        <f t="shared" si="3"/>
        <v>98.399999999999991</v>
      </c>
      <c r="I28" s="10">
        <f t="shared" si="3"/>
        <v>24.9</v>
      </c>
      <c r="J28" s="10">
        <f t="shared" si="3"/>
        <v>24.6</v>
      </c>
      <c r="K28" s="10">
        <f t="shared" si="3"/>
        <v>26.3</v>
      </c>
      <c r="L28" s="10">
        <f t="shared" si="3"/>
        <v>96.8</v>
      </c>
      <c r="M28" s="10">
        <f t="shared" si="3"/>
        <v>6.5</v>
      </c>
      <c r="N28" s="10">
        <f t="shared" si="3"/>
        <v>3.1</v>
      </c>
      <c r="O28" s="10">
        <f t="shared" si="3"/>
        <v>164.3</v>
      </c>
    </row>
    <row r="29" spans="1:15" s="2" customFormat="1" ht="20.100000000000001" customHeight="1" x14ac:dyDescent="0.3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</sheetData>
  <mergeCells count="7">
    <mergeCell ref="A24:A25"/>
    <mergeCell ref="B24:O24"/>
    <mergeCell ref="A1:O1"/>
    <mergeCell ref="A2:O2"/>
    <mergeCell ref="A3:A4"/>
    <mergeCell ref="B3:O3"/>
    <mergeCell ref="A23:O23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scale="75" orientation="landscape" horizontalDpi="1200" verticalDpi="1200" r:id="rId1"/>
  <rowBreaks count="1" manualBreakCount="1">
    <brk id="28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I4" sqref="I4"/>
    </sheetView>
  </sheetViews>
  <sheetFormatPr defaultRowHeight="14.25" x14ac:dyDescent="0.3"/>
  <cols>
    <col min="1" max="16384" width="9" style="13"/>
  </cols>
  <sheetData/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196"/>
  <sheetViews>
    <sheetView view="pageBreakPreview" zoomScaleSheetLayoutView="100" workbookViewId="0">
      <pane ySplit="2" topLeftCell="A135" activePane="bottomLeft" state="frozen"/>
      <selection activeCell="I4" sqref="I4"/>
      <selection pane="bottomLeft" activeCell="I4" sqref="I4"/>
    </sheetView>
  </sheetViews>
  <sheetFormatPr defaultRowHeight="14.25" x14ac:dyDescent="0.3"/>
  <cols>
    <col min="1" max="5" width="15.875" style="16" customWidth="1"/>
    <col min="6" max="16384" width="9" style="16"/>
  </cols>
  <sheetData>
    <row r="1" spans="1:7" ht="27.75" customHeight="1" x14ac:dyDescent="0.3">
      <c r="A1" s="15" t="s">
        <v>47</v>
      </c>
      <c r="B1" s="15"/>
      <c r="C1" s="15"/>
      <c r="D1" s="15"/>
      <c r="E1" s="15"/>
    </row>
    <row r="2" spans="1:7" ht="21" customHeight="1" x14ac:dyDescent="0.3">
      <c r="A2" s="17"/>
      <c r="B2" s="17" t="s">
        <v>14</v>
      </c>
      <c r="C2" s="17" t="s">
        <v>15</v>
      </c>
      <c r="D2" s="17" t="s">
        <v>16</v>
      </c>
      <c r="E2" s="17" t="s">
        <v>13</v>
      </c>
    </row>
    <row r="3" spans="1:7" ht="15" customHeight="1" x14ac:dyDescent="0.3">
      <c r="A3" s="17" t="s">
        <v>18</v>
      </c>
      <c r="B3" s="17" t="s">
        <v>29</v>
      </c>
      <c r="C3" s="18">
        <v>250</v>
      </c>
      <c r="D3" s="19">
        <v>44.2</v>
      </c>
      <c r="E3" s="17" t="str">
        <f>IF(C3=G3,"구배조정","관경조정")</f>
        <v>구배조정</v>
      </c>
      <c r="G3" s="18">
        <v>250</v>
      </c>
    </row>
    <row r="4" spans="1:7" ht="15" customHeight="1" x14ac:dyDescent="0.3">
      <c r="A4" s="17" t="s">
        <v>18</v>
      </c>
      <c r="B4" s="17" t="s">
        <v>30</v>
      </c>
      <c r="C4" s="18">
        <v>150</v>
      </c>
      <c r="D4" s="19">
        <v>19.399999999999999</v>
      </c>
      <c r="E4" s="17" t="str">
        <f t="shared" ref="E4:E67" si="0">IF(C4=G4,"구배조정","관경조정")</f>
        <v>구배조정</v>
      </c>
      <c r="G4" s="18">
        <v>150</v>
      </c>
    </row>
    <row r="5" spans="1:7" ht="15" customHeight="1" x14ac:dyDescent="0.3">
      <c r="A5" s="17" t="s">
        <v>18</v>
      </c>
      <c r="B5" s="17" t="s">
        <v>31</v>
      </c>
      <c r="C5" s="18">
        <v>250</v>
      </c>
      <c r="D5" s="19">
        <v>53.3</v>
      </c>
      <c r="E5" s="17" t="str">
        <f t="shared" si="0"/>
        <v>구배조정</v>
      </c>
      <c r="G5" s="18">
        <v>250</v>
      </c>
    </row>
    <row r="6" spans="1:7" ht="15" customHeight="1" x14ac:dyDescent="0.3">
      <c r="A6" s="17" t="s">
        <v>18</v>
      </c>
      <c r="B6" s="17" t="s">
        <v>32</v>
      </c>
      <c r="C6" s="18">
        <v>300</v>
      </c>
      <c r="D6" s="19">
        <v>23.9</v>
      </c>
      <c r="E6" s="17" t="str">
        <f t="shared" si="0"/>
        <v>구배조정</v>
      </c>
      <c r="G6" s="18">
        <v>300</v>
      </c>
    </row>
    <row r="7" spans="1:7" ht="15" customHeight="1" x14ac:dyDescent="0.3">
      <c r="A7" s="17" t="s">
        <v>18</v>
      </c>
      <c r="B7" s="17" t="s">
        <v>33</v>
      </c>
      <c r="C7" s="18">
        <v>300</v>
      </c>
      <c r="D7" s="19">
        <v>22.5</v>
      </c>
      <c r="E7" s="17" t="str">
        <f t="shared" si="0"/>
        <v>구배조정</v>
      </c>
      <c r="G7" s="18">
        <v>300</v>
      </c>
    </row>
    <row r="8" spans="1:7" ht="15" customHeight="1" x14ac:dyDescent="0.3">
      <c r="A8" s="17" t="s">
        <v>18</v>
      </c>
      <c r="B8" s="17" t="s">
        <v>164</v>
      </c>
      <c r="C8" s="18">
        <v>300</v>
      </c>
      <c r="D8" s="19">
        <v>3.3</v>
      </c>
      <c r="E8" s="17" t="str">
        <f t="shared" si="0"/>
        <v>구배조정</v>
      </c>
      <c r="G8" s="18">
        <v>300</v>
      </c>
    </row>
    <row r="9" spans="1:7" ht="15" customHeight="1" x14ac:dyDescent="0.3">
      <c r="A9" s="17" t="s">
        <v>18</v>
      </c>
      <c r="B9" s="17" t="s">
        <v>34</v>
      </c>
      <c r="C9" s="18">
        <v>300</v>
      </c>
      <c r="D9" s="19">
        <v>7.8</v>
      </c>
      <c r="E9" s="17" t="str">
        <f t="shared" si="0"/>
        <v>구배조정</v>
      </c>
      <c r="G9" s="18">
        <v>300</v>
      </c>
    </row>
    <row r="10" spans="1:7" ht="15" customHeight="1" x14ac:dyDescent="0.3">
      <c r="A10" s="17" t="s">
        <v>18</v>
      </c>
      <c r="B10" s="17" t="s">
        <v>35</v>
      </c>
      <c r="C10" s="18">
        <v>250</v>
      </c>
      <c r="D10" s="19">
        <v>18.600000000000001</v>
      </c>
      <c r="E10" s="17" t="str">
        <f t="shared" si="0"/>
        <v>구배조정</v>
      </c>
      <c r="G10" s="18">
        <v>250</v>
      </c>
    </row>
    <row r="11" spans="1:7" ht="15" customHeight="1" x14ac:dyDescent="0.3">
      <c r="A11" s="17" t="s">
        <v>18</v>
      </c>
      <c r="B11" s="17" t="s">
        <v>36</v>
      </c>
      <c r="C11" s="18">
        <v>300</v>
      </c>
      <c r="D11" s="19">
        <v>23.1</v>
      </c>
      <c r="E11" s="17" t="str">
        <f t="shared" si="0"/>
        <v>구배조정</v>
      </c>
      <c r="G11" s="18">
        <v>300</v>
      </c>
    </row>
    <row r="12" spans="1:7" ht="15" customHeight="1" x14ac:dyDescent="0.3">
      <c r="A12" s="17" t="s">
        <v>18</v>
      </c>
      <c r="B12" s="17" t="s">
        <v>37</v>
      </c>
      <c r="C12" s="18">
        <v>300</v>
      </c>
      <c r="D12" s="19">
        <v>38.700000000000003</v>
      </c>
      <c r="E12" s="17" t="str">
        <f t="shared" si="0"/>
        <v>관경조정</v>
      </c>
      <c r="G12" s="18">
        <v>250</v>
      </c>
    </row>
    <row r="13" spans="1:7" ht="15" customHeight="1" x14ac:dyDescent="0.3">
      <c r="A13" s="17" t="s">
        <v>18</v>
      </c>
      <c r="B13" s="17" t="s">
        <v>165</v>
      </c>
      <c r="C13" s="18">
        <v>300</v>
      </c>
      <c r="D13" s="19">
        <v>46.4</v>
      </c>
      <c r="E13" s="17" t="str">
        <f t="shared" si="0"/>
        <v>구배조정</v>
      </c>
      <c r="G13" s="18">
        <v>300</v>
      </c>
    </row>
    <row r="14" spans="1:7" ht="15" customHeight="1" x14ac:dyDescent="0.3">
      <c r="A14" s="17" t="s">
        <v>18</v>
      </c>
      <c r="B14" s="17" t="s">
        <v>38</v>
      </c>
      <c r="C14" s="18">
        <v>300</v>
      </c>
      <c r="D14" s="19">
        <v>11.5</v>
      </c>
      <c r="E14" s="17" t="str">
        <f t="shared" si="0"/>
        <v>구배조정</v>
      </c>
      <c r="G14" s="18">
        <v>300</v>
      </c>
    </row>
    <row r="15" spans="1:7" ht="15" customHeight="1" x14ac:dyDescent="0.3">
      <c r="A15" s="17" t="s">
        <v>18</v>
      </c>
      <c r="B15" s="17" t="s">
        <v>39</v>
      </c>
      <c r="C15" s="18">
        <v>300</v>
      </c>
      <c r="D15" s="19">
        <v>7.8</v>
      </c>
      <c r="E15" s="17" t="str">
        <f t="shared" si="0"/>
        <v>구배조정</v>
      </c>
      <c r="G15" s="18">
        <v>300</v>
      </c>
    </row>
    <row r="16" spans="1:7" ht="15" customHeight="1" x14ac:dyDescent="0.3">
      <c r="A16" s="17" t="s">
        <v>18</v>
      </c>
      <c r="B16" s="17" t="s">
        <v>40</v>
      </c>
      <c r="C16" s="18">
        <v>250</v>
      </c>
      <c r="D16" s="19">
        <v>59.6</v>
      </c>
      <c r="E16" s="17" t="str">
        <f t="shared" si="0"/>
        <v>구배조정</v>
      </c>
      <c r="G16" s="18">
        <v>250</v>
      </c>
    </row>
    <row r="17" spans="1:7" ht="15" customHeight="1" x14ac:dyDescent="0.3">
      <c r="A17" s="17" t="s">
        <v>18</v>
      </c>
      <c r="B17" s="17" t="s">
        <v>166</v>
      </c>
      <c r="C17" s="18">
        <v>250</v>
      </c>
      <c r="D17" s="19">
        <v>23</v>
      </c>
      <c r="E17" s="17" t="str">
        <f t="shared" si="0"/>
        <v>구배조정</v>
      </c>
      <c r="G17" s="18">
        <v>250</v>
      </c>
    </row>
    <row r="18" spans="1:7" ht="15" customHeight="1" x14ac:dyDescent="0.3">
      <c r="A18" s="17" t="s">
        <v>18</v>
      </c>
      <c r="B18" s="17" t="s">
        <v>41</v>
      </c>
      <c r="C18" s="18">
        <v>300</v>
      </c>
      <c r="D18" s="19">
        <v>25.4</v>
      </c>
      <c r="E18" s="17" t="str">
        <f t="shared" si="0"/>
        <v>구배조정</v>
      </c>
      <c r="G18" s="18">
        <v>300</v>
      </c>
    </row>
    <row r="19" spans="1:7" ht="15" customHeight="1" x14ac:dyDescent="0.3">
      <c r="A19" s="17" t="s">
        <v>18</v>
      </c>
      <c r="B19" s="17" t="s">
        <v>42</v>
      </c>
      <c r="C19" s="18">
        <v>300</v>
      </c>
      <c r="D19" s="19">
        <v>7.5</v>
      </c>
      <c r="E19" s="17" t="str">
        <f t="shared" si="0"/>
        <v>구배조정</v>
      </c>
      <c r="G19" s="18">
        <v>300</v>
      </c>
    </row>
    <row r="20" spans="1:7" ht="15" customHeight="1" x14ac:dyDescent="0.3">
      <c r="A20" s="17" t="s">
        <v>18</v>
      </c>
      <c r="B20" s="17" t="s">
        <v>167</v>
      </c>
      <c r="C20" s="18">
        <v>300</v>
      </c>
      <c r="D20" s="19">
        <v>31.2</v>
      </c>
      <c r="E20" s="17" t="str">
        <f t="shared" si="0"/>
        <v>구배조정</v>
      </c>
      <c r="G20" s="18">
        <v>300</v>
      </c>
    </row>
    <row r="21" spans="1:7" ht="15" customHeight="1" x14ac:dyDescent="0.3">
      <c r="A21" s="17" t="s">
        <v>169</v>
      </c>
      <c r="B21" s="17" t="s">
        <v>168</v>
      </c>
      <c r="C21" s="18">
        <v>400</v>
      </c>
      <c r="D21" s="19">
        <v>16.7</v>
      </c>
      <c r="E21" s="17" t="str">
        <f t="shared" si="0"/>
        <v>구배조정</v>
      </c>
      <c r="G21" s="18">
        <v>400</v>
      </c>
    </row>
    <row r="22" spans="1:7" ht="15" customHeight="1" x14ac:dyDescent="0.3">
      <c r="A22" s="17" t="s">
        <v>177</v>
      </c>
      <c r="B22" s="17" t="s">
        <v>170</v>
      </c>
      <c r="C22" s="18">
        <v>250</v>
      </c>
      <c r="D22" s="19">
        <v>8.5</v>
      </c>
      <c r="E22" s="17" t="str">
        <f t="shared" si="0"/>
        <v>구배조정</v>
      </c>
      <c r="G22" s="18">
        <v>250</v>
      </c>
    </row>
    <row r="23" spans="1:7" ht="15" customHeight="1" x14ac:dyDescent="0.3">
      <c r="A23" s="17" t="s">
        <v>177</v>
      </c>
      <c r="B23" s="17" t="s">
        <v>171</v>
      </c>
      <c r="C23" s="18">
        <v>250</v>
      </c>
      <c r="D23" s="19">
        <v>39.9</v>
      </c>
      <c r="E23" s="17" t="str">
        <f t="shared" si="0"/>
        <v>구배조정</v>
      </c>
      <c r="G23" s="18">
        <v>250</v>
      </c>
    </row>
    <row r="24" spans="1:7" ht="15" customHeight="1" x14ac:dyDescent="0.3">
      <c r="A24" s="17" t="s">
        <v>177</v>
      </c>
      <c r="B24" s="17" t="s">
        <v>172</v>
      </c>
      <c r="C24" s="18">
        <v>250</v>
      </c>
      <c r="D24" s="19">
        <v>66</v>
      </c>
      <c r="E24" s="17" t="str">
        <f t="shared" si="0"/>
        <v>구배조정</v>
      </c>
      <c r="G24" s="18">
        <v>250</v>
      </c>
    </row>
    <row r="25" spans="1:7" ht="15" customHeight="1" x14ac:dyDescent="0.3">
      <c r="A25" s="17" t="s">
        <v>177</v>
      </c>
      <c r="B25" s="17" t="s">
        <v>173</v>
      </c>
      <c r="C25" s="18">
        <v>250</v>
      </c>
      <c r="D25" s="19">
        <v>23.7</v>
      </c>
      <c r="E25" s="17" t="str">
        <f t="shared" si="0"/>
        <v>구배조정</v>
      </c>
      <c r="G25" s="18">
        <v>250</v>
      </c>
    </row>
    <row r="26" spans="1:7" ht="15" customHeight="1" x14ac:dyDescent="0.3">
      <c r="A26" s="17" t="s">
        <v>177</v>
      </c>
      <c r="B26" s="17" t="s">
        <v>174</v>
      </c>
      <c r="C26" s="18">
        <v>250</v>
      </c>
      <c r="D26" s="19">
        <v>66.8</v>
      </c>
      <c r="E26" s="17" t="str">
        <f t="shared" si="0"/>
        <v>구배조정</v>
      </c>
      <c r="G26" s="18">
        <v>250</v>
      </c>
    </row>
    <row r="27" spans="1:7" ht="15" customHeight="1" x14ac:dyDescent="0.3">
      <c r="A27" s="17" t="s">
        <v>177</v>
      </c>
      <c r="B27" s="17" t="s">
        <v>175</v>
      </c>
      <c r="C27" s="18">
        <v>250</v>
      </c>
      <c r="D27" s="19">
        <v>58.2</v>
      </c>
      <c r="E27" s="17" t="str">
        <f t="shared" si="0"/>
        <v>구배조정</v>
      </c>
      <c r="G27" s="18">
        <v>250</v>
      </c>
    </row>
    <row r="28" spans="1:7" ht="15" customHeight="1" x14ac:dyDescent="0.3">
      <c r="A28" s="17" t="s">
        <v>177</v>
      </c>
      <c r="B28" s="17" t="s">
        <v>176</v>
      </c>
      <c r="C28" s="18">
        <v>250</v>
      </c>
      <c r="D28" s="19">
        <v>30</v>
      </c>
      <c r="E28" s="17" t="str">
        <f t="shared" si="0"/>
        <v>구배조정</v>
      </c>
      <c r="G28" s="18">
        <v>250</v>
      </c>
    </row>
    <row r="29" spans="1:7" ht="15" customHeight="1" x14ac:dyDescent="0.3">
      <c r="A29" s="17" t="s">
        <v>180</v>
      </c>
      <c r="B29" s="17" t="s">
        <v>43</v>
      </c>
      <c r="C29" s="18">
        <v>300</v>
      </c>
      <c r="D29" s="19">
        <v>18.5</v>
      </c>
      <c r="E29" s="17" t="str">
        <f t="shared" si="0"/>
        <v>구배조정</v>
      </c>
      <c r="G29" s="18">
        <v>300</v>
      </c>
    </row>
    <row r="30" spans="1:7" ht="15" customHeight="1" x14ac:dyDescent="0.3">
      <c r="A30" s="17" t="s">
        <v>180</v>
      </c>
      <c r="B30" s="17" t="s">
        <v>44</v>
      </c>
      <c r="C30" s="18">
        <v>300</v>
      </c>
      <c r="D30" s="19">
        <v>30.9</v>
      </c>
      <c r="E30" s="17" t="str">
        <f t="shared" si="0"/>
        <v>구배조정</v>
      </c>
      <c r="G30" s="18">
        <v>300</v>
      </c>
    </row>
    <row r="31" spans="1:7" ht="15" customHeight="1" x14ac:dyDescent="0.3">
      <c r="A31" s="17" t="s">
        <v>180</v>
      </c>
      <c r="B31" s="17" t="s">
        <v>45</v>
      </c>
      <c r="C31" s="18">
        <v>200</v>
      </c>
      <c r="D31" s="19">
        <v>19.2</v>
      </c>
      <c r="E31" s="17" t="str">
        <f t="shared" si="0"/>
        <v>구배조정</v>
      </c>
      <c r="G31" s="18">
        <v>200</v>
      </c>
    </row>
    <row r="32" spans="1:7" ht="15" customHeight="1" x14ac:dyDescent="0.3">
      <c r="A32" s="17" t="s">
        <v>180</v>
      </c>
      <c r="B32" s="17" t="s">
        <v>178</v>
      </c>
      <c r="C32" s="18">
        <v>300</v>
      </c>
      <c r="D32" s="19">
        <v>19.8</v>
      </c>
      <c r="E32" s="17" t="str">
        <f t="shared" si="0"/>
        <v>구배조정</v>
      </c>
      <c r="G32" s="18">
        <v>300</v>
      </c>
    </row>
    <row r="33" spans="1:7" ht="15" customHeight="1" x14ac:dyDescent="0.3">
      <c r="A33" s="17" t="s">
        <v>180</v>
      </c>
      <c r="B33" s="17" t="s">
        <v>46</v>
      </c>
      <c r="C33" s="18">
        <v>200</v>
      </c>
      <c r="D33" s="19">
        <v>55.8</v>
      </c>
      <c r="E33" s="17" t="str">
        <f t="shared" si="0"/>
        <v>구배조정</v>
      </c>
      <c r="G33" s="18">
        <v>200</v>
      </c>
    </row>
    <row r="34" spans="1:7" ht="15" customHeight="1" x14ac:dyDescent="0.3">
      <c r="A34" s="17" t="s">
        <v>180</v>
      </c>
      <c r="B34" s="17" t="s">
        <v>179</v>
      </c>
      <c r="C34" s="18">
        <v>200</v>
      </c>
      <c r="D34" s="19">
        <v>19.8</v>
      </c>
      <c r="E34" s="17" t="str">
        <f t="shared" si="0"/>
        <v>구배조정</v>
      </c>
      <c r="G34" s="18">
        <v>200</v>
      </c>
    </row>
    <row r="35" spans="1:7" ht="15" customHeight="1" x14ac:dyDescent="0.3">
      <c r="A35" s="17" t="s">
        <v>195</v>
      </c>
      <c r="B35" s="17" t="s">
        <v>48</v>
      </c>
      <c r="C35" s="18">
        <v>250</v>
      </c>
      <c r="D35" s="19">
        <v>5.5</v>
      </c>
      <c r="E35" s="17" t="str">
        <f t="shared" si="0"/>
        <v>구배조정</v>
      </c>
      <c r="G35" s="18">
        <v>250</v>
      </c>
    </row>
    <row r="36" spans="1:7" ht="15" customHeight="1" x14ac:dyDescent="0.3">
      <c r="A36" s="17" t="s">
        <v>195</v>
      </c>
      <c r="B36" s="17" t="s">
        <v>181</v>
      </c>
      <c r="C36" s="18">
        <v>300</v>
      </c>
      <c r="D36" s="19">
        <v>127.5</v>
      </c>
      <c r="E36" s="17" t="str">
        <f t="shared" si="0"/>
        <v>구배조정</v>
      </c>
      <c r="G36" s="18">
        <v>300</v>
      </c>
    </row>
    <row r="37" spans="1:7" ht="15" customHeight="1" x14ac:dyDescent="0.3">
      <c r="A37" s="17" t="s">
        <v>195</v>
      </c>
      <c r="B37" s="17" t="s">
        <v>182</v>
      </c>
      <c r="C37" s="18">
        <v>300</v>
      </c>
      <c r="D37" s="19">
        <v>20.399999999999999</v>
      </c>
      <c r="E37" s="17" t="str">
        <f t="shared" si="0"/>
        <v>구배조정</v>
      </c>
      <c r="G37" s="18">
        <v>300</v>
      </c>
    </row>
    <row r="38" spans="1:7" ht="15" customHeight="1" x14ac:dyDescent="0.3">
      <c r="A38" s="17" t="s">
        <v>195</v>
      </c>
      <c r="B38" s="17" t="s">
        <v>183</v>
      </c>
      <c r="C38" s="18">
        <v>300</v>
      </c>
      <c r="D38" s="19">
        <v>26.1</v>
      </c>
      <c r="E38" s="17" t="str">
        <f t="shared" si="0"/>
        <v>구배조정</v>
      </c>
      <c r="G38" s="18">
        <v>300</v>
      </c>
    </row>
    <row r="39" spans="1:7" ht="15" customHeight="1" x14ac:dyDescent="0.3">
      <c r="A39" s="17" t="s">
        <v>195</v>
      </c>
      <c r="B39" s="17" t="s">
        <v>184</v>
      </c>
      <c r="C39" s="18">
        <v>300</v>
      </c>
      <c r="D39" s="19">
        <v>29.5</v>
      </c>
      <c r="E39" s="17" t="str">
        <f t="shared" si="0"/>
        <v>구배조정</v>
      </c>
      <c r="G39" s="18">
        <v>300</v>
      </c>
    </row>
    <row r="40" spans="1:7" ht="15" customHeight="1" x14ac:dyDescent="0.3">
      <c r="A40" s="17" t="s">
        <v>195</v>
      </c>
      <c r="B40" s="17" t="s">
        <v>185</v>
      </c>
      <c r="C40" s="18">
        <v>300</v>
      </c>
      <c r="D40" s="19">
        <v>48.6</v>
      </c>
      <c r="E40" s="17" t="str">
        <f t="shared" si="0"/>
        <v>관경조정</v>
      </c>
      <c r="G40" s="18">
        <v>250</v>
      </c>
    </row>
    <row r="41" spans="1:7" ht="15" customHeight="1" x14ac:dyDescent="0.3">
      <c r="A41" s="17" t="s">
        <v>195</v>
      </c>
      <c r="B41" s="17" t="s">
        <v>49</v>
      </c>
      <c r="C41" s="18">
        <v>200</v>
      </c>
      <c r="D41" s="19">
        <v>2.4</v>
      </c>
      <c r="E41" s="17" t="str">
        <f t="shared" si="0"/>
        <v>구배조정</v>
      </c>
      <c r="G41" s="18">
        <v>200</v>
      </c>
    </row>
    <row r="42" spans="1:7" ht="15" customHeight="1" x14ac:dyDescent="0.3">
      <c r="A42" s="17" t="s">
        <v>195</v>
      </c>
      <c r="B42" s="17" t="s">
        <v>50</v>
      </c>
      <c r="C42" s="18">
        <v>200</v>
      </c>
      <c r="D42" s="19">
        <v>7.9</v>
      </c>
      <c r="E42" s="17" t="str">
        <f t="shared" si="0"/>
        <v>구배조정</v>
      </c>
      <c r="G42" s="18">
        <v>200</v>
      </c>
    </row>
    <row r="43" spans="1:7" ht="15" customHeight="1" x14ac:dyDescent="0.3">
      <c r="A43" s="17" t="s">
        <v>195</v>
      </c>
      <c r="B43" s="17" t="s">
        <v>186</v>
      </c>
      <c r="C43" s="18">
        <v>200</v>
      </c>
      <c r="D43" s="19">
        <v>4.0999999999999996</v>
      </c>
      <c r="E43" s="17" t="str">
        <f t="shared" si="0"/>
        <v>구배조정</v>
      </c>
      <c r="G43" s="18">
        <v>200</v>
      </c>
    </row>
    <row r="44" spans="1:7" ht="15" customHeight="1" x14ac:dyDescent="0.3">
      <c r="A44" s="17" t="s">
        <v>195</v>
      </c>
      <c r="B44" s="17" t="s">
        <v>51</v>
      </c>
      <c r="C44" s="18">
        <v>200</v>
      </c>
      <c r="D44" s="19">
        <v>8.1</v>
      </c>
      <c r="E44" s="17" t="str">
        <f t="shared" si="0"/>
        <v>구배조정</v>
      </c>
      <c r="G44" s="18">
        <v>200</v>
      </c>
    </row>
    <row r="45" spans="1:7" ht="15" customHeight="1" x14ac:dyDescent="0.3">
      <c r="A45" s="17" t="s">
        <v>195</v>
      </c>
      <c r="B45" s="17" t="s">
        <v>52</v>
      </c>
      <c r="C45" s="18">
        <v>200</v>
      </c>
      <c r="D45" s="19">
        <v>3.5</v>
      </c>
      <c r="E45" s="17" t="str">
        <f t="shared" si="0"/>
        <v>구배조정</v>
      </c>
      <c r="G45" s="18">
        <v>200</v>
      </c>
    </row>
    <row r="46" spans="1:7" ht="15" customHeight="1" x14ac:dyDescent="0.3">
      <c r="A46" s="17" t="s">
        <v>195</v>
      </c>
      <c r="B46" s="17" t="s">
        <v>53</v>
      </c>
      <c r="C46" s="18">
        <v>200</v>
      </c>
      <c r="D46" s="19">
        <v>13.1</v>
      </c>
      <c r="E46" s="17" t="str">
        <f t="shared" si="0"/>
        <v>구배조정</v>
      </c>
      <c r="G46" s="18">
        <v>200</v>
      </c>
    </row>
    <row r="47" spans="1:7" ht="15" customHeight="1" x14ac:dyDescent="0.3">
      <c r="A47" s="17" t="s">
        <v>195</v>
      </c>
      <c r="B47" s="17" t="s">
        <v>54</v>
      </c>
      <c r="C47" s="18">
        <v>200</v>
      </c>
      <c r="D47" s="19">
        <v>38.9</v>
      </c>
      <c r="E47" s="17" t="str">
        <f t="shared" si="0"/>
        <v>구배조정</v>
      </c>
      <c r="G47" s="18">
        <v>200</v>
      </c>
    </row>
    <row r="48" spans="1:7" ht="15" customHeight="1" x14ac:dyDescent="0.3">
      <c r="A48" s="17" t="s">
        <v>195</v>
      </c>
      <c r="B48" s="17" t="s">
        <v>55</v>
      </c>
      <c r="C48" s="18">
        <v>200</v>
      </c>
      <c r="D48" s="19">
        <v>36.799999999999997</v>
      </c>
      <c r="E48" s="17" t="str">
        <f t="shared" si="0"/>
        <v>구배조정</v>
      </c>
      <c r="G48" s="18">
        <v>200</v>
      </c>
    </row>
    <row r="49" spans="1:7" ht="15" customHeight="1" x14ac:dyDescent="0.3">
      <c r="A49" s="17" t="s">
        <v>195</v>
      </c>
      <c r="B49" s="17" t="s">
        <v>187</v>
      </c>
      <c r="C49" s="18">
        <v>400</v>
      </c>
      <c r="D49" s="19">
        <v>22.1</v>
      </c>
      <c r="E49" s="17" t="str">
        <f t="shared" si="0"/>
        <v>관경조정</v>
      </c>
      <c r="G49" s="18">
        <v>200</v>
      </c>
    </row>
    <row r="50" spans="1:7" ht="15" customHeight="1" x14ac:dyDescent="0.3">
      <c r="A50" s="17" t="s">
        <v>195</v>
      </c>
      <c r="B50" s="17" t="s">
        <v>56</v>
      </c>
      <c r="C50" s="18">
        <v>400</v>
      </c>
      <c r="D50" s="19">
        <v>26.6</v>
      </c>
      <c r="E50" s="17" t="str">
        <f t="shared" si="0"/>
        <v>구배조정</v>
      </c>
      <c r="G50" s="18">
        <v>400</v>
      </c>
    </row>
    <row r="51" spans="1:7" ht="15" customHeight="1" x14ac:dyDescent="0.3">
      <c r="A51" s="17" t="s">
        <v>195</v>
      </c>
      <c r="B51" s="17" t="s">
        <v>57</v>
      </c>
      <c r="C51" s="18">
        <v>200</v>
      </c>
      <c r="D51" s="19">
        <v>74.099999999999994</v>
      </c>
      <c r="E51" s="17" t="str">
        <f t="shared" si="0"/>
        <v>구배조정</v>
      </c>
      <c r="G51" s="18">
        <v>200</v>
      </c>
    </row>
    <row r="52" spans="1:7" ht="15" customHeight="1" x14ac:dyDescent="0.3">
      <c r="A52" s="17" t="s">
        <v>195</v>
      </c>
      <c r="B52" s="17" t="s">
        <v>58</v>
      </c>
      <c r="C52" s="18">
        <v>400</v>
      </c>
      <c r="D52" s="19">
        <v>63.5</v>
      </c>
      <c r="E52" s="17" t="str">
        <f t="shared" si="0"/>
        <v>관경조정</v>
      </c>
      <c r="G52" s="18">
        <v>200</v>
      </c>
    </row>
    <row r="53" spans="1:7" ht="15" customHeight="1" x14ac:dyDescent="0.3">
      <c r="A53" s="17" t="s">
        <v>195</v>
      </c>
      <c r="B53" s="17" t="s">
        <v>59</v>
      </c>
      <c r="C53" s="18">
        <v>200</v>
      </c>
      <c r="D53" s="19">
        <v>8</v>
      </c>
      <c r="E53" s="17" t="str">
        <f t="shared" si="0"/>
        <v>구배조정</v>
      </c>
      <c r="G53" s="18">
        <v>200</v>
      </c>
    </row>
    <row r="54" spans="1:7" ht="15" customHeight="1" x14ac:dyDescent="0.3">
      <c r="A54" s="17" t="s">
        <v>195</v>
      </c>
      <c r="B54" s="17" t="s">
        <v>60</v>
      </c>
      <c r="C54" s="18">
        <v>400</v>
      </c>
      <c r="D54" s="19">
        <v>42.7</v>
      </c>
      <c r="E54" s="17" t="str">
        <f t="shared" si="0"/>
        <v>구배조정</v>
      </c>
      <c r="G54" s="18">
        <v>400</v>
      </c>
    </row>
    <row r="55" spans="1:7" ht="15" customHeight="1" x14ac:dyDescent="0.3">
      <c r="A55" s="17" t="s">
        <v>195</v>
      </c>
      <c r="B55" s="17" t="s">
        <v>188</v>
      </c>
      <c r="C55" s="18">
        <v>400</v>
      </c>
      <c r="D55" s="19">
        <v>15.3</v>
      </c>
      <c r="E55" s="17" t="str">
        <f t="shared" si="0"/>
        <v>구배조정</v>
      </c>
      <c r="G55" s="18">
        <v>400</v>
      </c>
    </row>
    <row r="56" spans="1:7" ht="15" customHeight="1" x14ac:dyDescent="0.3">
      <c r="A56" s="17" t="s">
        <v>195</v>
      </c>
      <c r="B56" s="17" t="s">
        <v>61</v>
      </c>
      <c r="C56" s="18">
        <v>200</v>
      </c>
      <c r="D56" s="19">
        <v>2</v>
      </c>
      <c r="E56" s="17" t="str">
        <f t="shared" si="0"/>
        <v>구배조정</v>
      </c>
      <c r="G56" s="18">
        <v>200</v>
      </c>
    </row>
    <row r="57" spans="1:7" ht="15" customHeight="1" x14ac:dyDescent="0.3">
      <c r="A57" s="17" t="s">
        <v>195</v>
      </c>
      <c r="B57" s="17" t="s">
        <v>62</v>
      </c>
      <c r="C57" s="18">
        <v>200</v>
      </c>
      <c r="D57" s="19">
        <v>18.7</v>
      </c>
      <c r="E57" s="17" t="str">
        <f t="shared" si="0"/>
        <v>구배조정</v>
      </c>
      <c r="G57" s="18">
        <v>200</v>
      </c>
    </row>
    <row r="58" spans="1:7" ht="15" customHeight="1" x14ac:dyDescent="0.3">
      <c r="A58" s="17" t="s">
        <v>195</v>
      </c>
      <c r="B58" s="17" t="s">
        <v>63</v>
      </c>
      <c r="C58" s="18">
        <v>200</v>
      </c>
      <c r="D58" s="19">
        <v>31.3</v>
      </c>
      <c r="E58" s="17" t="str">
        <f t="shared" si="0"/>
        <v>구배조정</v>
      </c>
      <c r="G58" s="18">
        <v>200</v>
      </c>
    </row>
    <row r="59" spans="1:7" ht="15" customHeight="1" x14ac:dyDescent="0.3">
      <c r="A59" s="17" t="s">
        <v>195</v>
      </c>
      <c r="B59" s="17" t="s">
        <v>189</v>
      </c>
      <c r="C59" s="18">
        <v>400</v>
      </c>
      <c r="D59" s="19">
        <v>77.599999999999994</v>
      </c>
      <c r="E59" s="17" t="str">
        <f t="shared" si="0"/>
        <v>관경조정</v>
      </c>
      <c r="G59" s="18">
        <v>300</v>
      </c>
    </row>
    <row r="60" spans="1:7" ht="15" customHeight="1" x14ac:dyDescent="0.3">
      <c r="A60" s="17" t="s">
        <v>195</v>
      </c>
      <c r="B60" s="17" t="s">
        <v>190</v>
      </c>
      <c r="C60" s="18">
        <v>500</v>
      </c>
      <c r="D60" s="19">
        <v>74.7</v>
      </c>
      <c r="E60" s="17" t="str">
        <f t="shared" si="0"/>
        <v>관경조정</v>
      </c>
      <c r="G60" s="18">
        <v>200</v>
      </c>
    </row>
    <row r="61" spans="1:7" ht="15" customHeight="1" x14ac:dyDescent="0.3">
      <c r="A61" s="17" t="s">
        <v>195</v>
      </c>
      <c r="B61" s="17" t="s">
        <v>64</v>
      </c>
      <c r="C61" s="18">
        <v>200</v>
      </c>
      <c r="D61" s="19">
        <v>15.9</v>
      </c>
      <c r="E61" s="17" t="str">
        <f t="shared" si="0"/>
        <v>구배조정</v>
      </c>
      <c r="G61" s="18">
        <v>200</v>
      </c>
    </row>
    <row r="62" spans="1:7" ht="15" customHeight="1" x14ac:dyDescent="0.3">
      <c r="A62" s="17" t="s">
        <v>195</v>
      </c>
      <c r="B62" s="17" t="s">
        <v>65</v>
      </c>
      <c r="C62" s="18">
        <v>200</v>
      </c>
      <c r="D62" s="19">
        <v>6.5</v>
      </c>
      <c r="E62" s="17" t="str">
        <f t="shared" si="0"/>
        <v>구배조정</v>
      </c>
      <c r="G62" s="18">
        <v>200</v>
      </c>
    </row>
    <row r="63" spans="1:7" ht="15" customHeight="1" x14ac:dyDescent="0.3">
      <c r="A63" s="17" t="s">
        <v>195</v>
      </c>
      <c r="B63" s="17" t="s">
        <v>191</v>
      </c>
      <c r="C63" s="18">
        <v>200</v>
      </c>
      <c r="D63" s="19">
        <v>4</v>
      </c>
      <c r="E63" s="17" t="str">
        <f t="shared" si="0"/>
        <v>구배조정</v>
      </c>
      <c r="G63" s="18">
        <v>200</v>
      </c>
    </row>
    <row r="64" spans="1:7" ht="15" customHeight="1" x14ac:dyDescent="0.3">
      <c r="A64" s="17" t="s">
        <v>195</v>
      </c>
      <c r="B64" s="17" t="s">
        <v>192</v>
      </c>
      <c r="C64" s="18">
        <v>200</v>
      </c>
      <c r="D64" s="19">
        <v>62.3</v>
      </c>
      <c r="E64" s="17" t="str">
        <f t="shared" si="0"/>
        <v>구배조정</v>
      </c>
      <c r="G64" s="18">
        <v>200</v>
      </c>
    </row>
    <row r="65" spans="1:7" ht="15" customHeight="1" x14ac:dyDescent="0.3">
      <c r="A65" s="17" t="s">
        <v>195</v>
      </c>
      <c r="B65" s="17" t="s">
        <v>66</v>
      </c>
      <c r="C65" s="18">
        <v>500</v>
      </c>
      <c r="D65" s="19">
        <v>73.8</v>
      </c>
      <c r="E65" s="17" t="str">
        <f t="shared" si="0"/>
        <v>관경조정</v>
      </c>
      <c r="G65" s="18">
        <v>200</v>
      </c>
    </row>
    <row r="66" spans="1:7" ht="15" customHeight="1" x14ac:dyDescent="0.3">
      <c r="A66" s="17" t="s">
        <v>195</v>
      </c>
      <c r="B66" s="17" t="s">
        <v>67</v>
      </c>
      <c r="C66" s="18">
        <v>200</v>
      </c>
      <c r="D66" s="19">
        <v>2.4</v>
      </c>
      <c r="E66" s="17" t="str">
        <f t="shared" si="0"/>
        <v>구배조정</v>
      </c>
      <c r="G66" s="18">
        <v>200</v>
      </c>
    </row>
    <row r="67" spans="1:7" ht="15" customHeight="1" x14ac:dyDescent="0.3">
      <c r="A67" s="17" t="s">
        <v>195</v>
      </c>
      <c r="B67" s="17" t="s">
        <v>68</v>
      </c>
      <c r="C67" s="18">
        <v>400</v>
      </c>
      <c r="D67" s="19">
        <v>18.100000000000001</v>
      </c>
      <c r="E67" s="17" t="str">
        <f t="shared" si="0"/>
        <v>구배조정</v>
      </c>
      <c r="G67" s="18">
        <v>400</v>
      </c>
    </row>
    <row r="68" spans="1:7" ht="15" customHeight="1" x14ac:dyDescent="0.3">
      <c r="A68" s="17" t="s">
        <v>195</v>
      </c>
      <c r="B68" s="17" t="s">
        <v>69</v>
      </c>
      <c r="C68" s="18">
        <v>200</v>
      </c>
      <c r="D68" s="19">
        <v>48.5</v>
      </c>
      <c r="E68" s="17" t="str">
        <f t="shared" ref="E68:E131" si="1">IF(C68=G68,"구배조정","관경조정")</f>
        <v>구배조정</v>
      </c>
      <c r="G68" s="18">
        <v>200</v>
      </c>
    </row>
    <row r="69" spans="1:7" ht="15" customHeight="1" x14ac:dyDescent="0.3">
      <c r="A69" s="17" t="s">
        <v>195</v>
      </c>
      <c r="B69" s="17" t="s">
        <v>70</v>
      </c>
      <c r="C69" s="18">
        <v>400</v>
      </c>
      <c r="D69" s="19">
        <v>29.8</v>
      </c>
      <c r="E69" s="17" t="str">
        <f t="shared" si="1"/>
        <v>구배조정</v>
      </c>
      <c r="G69" s="18">
        <v>400</v>
      </c>
    </row>
    <row r="70" spans="1:7" ht="15" customHeight="1" x14ac:dyDescent="0.3">
      <c r="A70" s="17" t="s">
        <v>195</v>
      </c>
      <c r="B70" s="17" t="s">
        <v>71</v>
      </c>
      <c r="C70" s="18">
        <v>500</v>
      </c>
      <c r="D70" s="19">
        <v>26.3</v>
      </c>
      <c r="E70" s="17" t="str">
        <f t="shared" si="1"/>
        <v>구배조정</v>
      </c>
      <c r="G70" s="18">
        <v>500</v>
      </c>
    </row>
    <row r="71" spans="1:7" ht="15" customHeight="1" x14ac:dyDescent="0.3">
      <c r="A71" s="17" t="s">
        <v>195</v>
      </c>
      <c r="B71" s="17" t="s">
        <v>72</v>
      </c>
      <c r="C71" s="18">
        <v>200</v>
      </c>
      <c r="D71" s="19">
        <v>22.9</v>
      </c>
      <c r="E71" s="17" t="str">
        <f t="shared" si="1"/>
        <v>구배조정</v>
      </c>
      <c r="G71" s="18">
        <v>200</v>
      </c>
    </row>
    <row r="72" spans="1:7" ht="15" customHeight="1" x14ac:dyDescent="0.3">
      <c r="A72" s="17" t="s">
        <v>195</v>
      </c>
      <c r="B72" s="17" t="s">
        <v>73</v>
      </c>
      <c r="C72" s="18">
        <v>500</v>
      </c>
      <c r="D72" s="19">
        <v>31.8</v>
      </c>
      <c r="E72" s="17" t="str">
        <f t="shared" si="1"/>
        <v>구배조정</v>
      </c>
      <c r="G72" s="18">
        <v>500</v>
      </c>
    </row>
    <row r="73" spans="1:7" ht="15" customHeight="1" x14ac:dyDescent="0.3">
      <c r="A73" s="17" t="s">
        <v>195</v>
      </c>
      <c r="B73" s="17" t="s">
        <v>74</v>
      </c>
      <c r="C73" s="18">
        <v>200</v>
      </c>
      <c r="D73" s="19">
        <v>4.4000000000000004</v>
      </c>
      <c r="E73" s="17" t="str">
        <f t="shared" si="1"/>
        <v>구배조정</v>
      </c>
      <c r="G73" s="18">
        <v>200</v>
      </c>
    </row>
    <row r="74" spans="1:7" ht="15" customHeight="1" x14ac:dyDescent="0.3">
      <c r="A74" s="17" t="s">
        <v>195</v>
      </c>
      <c r="B74" s="17" t="s">
        <v>75</v>
      </c>
      <c r="C74" s="18">
        <v>500</v>
      </c>
      <c r="D74" s="19">
        <v>5.4</v>
      </c>
      <c r="E74" s="17" t="str">
        <f t="shared" si="1"/>
        <v>구배조정</v>
      </c>
      <c r="G74" s="18">
        <v>500</v>
      </c>
    </row>
    <row r="75" spans="1:7" ht="15" customHeight="1" x14ac:dyDescent="0.3">
      <c r="A75" s="17" t="s">
        <v>195</v>
      </c>
      <c r="B75" s="17" t="s">
        <v>193</v>
      </c>
      <c r="C75" s="18">
        <v>300</v>
      </c>
      <c r="D75" s="19">
        <v>73.900000000000006</v>
      </c>
      <c r="E75" s="17" t="str">
        <f t="shared" si="1"/>
        <v>구배조정</v>
      </c>
      <c r="G75" s="18">
        <v>300</v>
      </c>
    </row>
    <row r="76" spans="1:7" ht="15" customHeight="1" x14ac:dyDescent="0.3">
      <c r="A76" s="17" t="s">
        <v>195</v>
      </c>
      <c r="B76" s="17" t="s">
        <v>76</v>
      </c>
      <c r="C76" s="18">
        <v>500</v>
      </c>
      <c r="D76" s="19">
        <v>33.4</v>
      </c>
      <c r="E76" s="17" t="str">
        <f t="shared" si="1"/>
        <v>구배조정</v>
      </c>
      <c r="G76" s="18">
        <v>500</v>
      </c>
    </row>
    <row r="77" spans="1:7" ht="15" customHeight="1" x14ac:dyDescent="0.3">
      <c r="A77" s="17" t="s">
        <v>195</v>
      </c>
      <c r="B77" s="17" t="s">
        <v>194</v>
      </c>
      <c r="C77" s="18">
        <v>500</v>
      </c>
      <c r="D77" s="19">
        <v>43.1</v>
      </c>
      <c r="E77" s="17" t="str">
        <f t="shared" si="1"/>
        <v>구배조정</v>
      </c>
      <c r="G77" s="18">
        <v>500</v>
      </c>
    </row>
    <row r="78" spans="1:7" ht="15" customHeight="1" x14ac:dyDescent="0.3">
      <c r="A78" s="17" t="s">
        <v>195</v>
      </c>
      <c r="B78" s="17" t="s">
        <v>77</v>
      </c>
      <c r="C78" s="18">
        <v>500</v>
      </c>
      <c r="D78" s="19">
        <v>45.6</v>
      </c>
      <c r="E78" s="17" t="str">
        <f t="shared" si="1"/>
        <v>구배조정</v>
      </c>
      <c r="G78" s="18">
        <v>500</v>
      </c>
    </row>
    <row r="79" spans="1:7" ht="15" customHeight="1" x14ac:dyDescent="0.3">
      <c r="A79" s="17" t="s">
        <v>195</v>
      </c>
      <c r="B79" s="17" t="s">
        <v>78</v>
      </c>
      <c r="C79" s="18">
        <v>200</v>
      </c>
      <c r="D79" s="19">
        <v>6.5</v>
      </c>
      <c r="E79" s="17" t="str">
        <f t="shared" si="1"/>
        <v>구배조정</v>
      </c>
      <c r="G79" s="18">
        <v>200</v>
      </c>
    </row>
    <row r="80" spans="1:7" ht="15" customHeight="1" x14ac:dyDescent="0.3">
      <c r="A80" s="17" t="s">
        <v>195</v>
      </c>
      <c r="B80" s="17" t="s">
        <v>79</v>
      </c>
      <c r="C80" s="18">
        <v>500</v>
      </c>
      <c r="D80" s="19">
        <v>7.4</v>
      </c>
      <c r="E80" s="17" t="str">
        <f t="shared" si="1"/>
        <v>구배조정</v>
      </c>
      <c r="G80" s="18">
        <v>500</v>
      </c>
    </row>
    <row r="81" spans="1:7" ht="15" customHeight="1" x14ac:dyDescent="0.3">
      <c r="A81" s="17" t="s">
        <v>196</v>
      </c>
      <c r="B81" s="17" t="s">
        <v>80</v>
      </c>
      <c r="C81" s="18">
        <v>300</v>
      </c>
      <c r="D81" s="19">
        <v>30.7</v>
      </c>
      <c r="E81" s="17" t="str">
        <f t="shared" si="1"/>
        <v>구배조정</v>
      </c>
      <c r="G81" s="18">
        <v>300</v>
      </c>
    </row>
    <row r="82" spans="1:7" ht="15" customHeight="1" x14ac:dyDescent="0.3">
      <c r="A82" s="17" t="s">
        <v>202</v>
      </c>
      <c r="B82" s="17" t="s">
        <v>81</v>
      </c>
      <c r="C82" s="18">
        <v>300</v>
      </c>
      <c r="D82" s="19">
        <v>47.5</v>
      </c>
      <c r="E82" s="17" t="str">
        <f t="shared" si="1"/>
        <v>구배조정</v>
      </c>
      <c r="G82" s="18">
        <v>300</v>
      </c>
    </row>
    <row r="83" spans="1:7" ht="15" customHeight="1" x14ac:dyDescent="0.3">
      <c r="A83" s="17" t="s">
        <v>202</v>
      </c>
      <c r="B83" s="17" t="s">
        <v>82</v>
      </c>
      <c r="C83" s="18">
        <v>300</v>
      </c>
      <c r="D83" s="19">
        <v>30.8</v>
      </c>
      <c r="E83" s="17" t="str">
        <f t="shared" si="1"/>
        <v>구배조정</v>
      </c>
      <c r="G83" s="18">
        <v>300</v>
      </c>
    </row>
    <row r="84" spans="1:7" ht="15" customHeight="1" x14ac:dyDescent="0.3">
      <c r="A84" s="17" t="s">
        <v>202</v>
      </c>
      <c r="B84" s="17" t="s">
        <v>197</v>
      </c>
      <c r="C84" s="18">
        <v>400</v>
      </c>
      <c r="D84" s="19">
        <v>41.1</v>
      </c>
      <c r="E84" s="17" t="str">
        <f t="shared" si="1"/>
        <v>관경조정</v>
      </c>
      <c r="G84" s="18">
        <v>300</v>
      </c>
    </row>
    <row r="85" spans="1:7" ht="15" customHeight="1" x14ac:dyDescent="0.3">
      <c r="A85" s="17" t="s">
        <v>202</v>
      </c>
      <c r="B85" s="17" t="s">
        <v>198</v>
      </c>
      <c r="C85" s="18">
        <v>400</v>
      </c>
      <c r="D85" s="19">
        <v>44</v>
      </c>
      <c r="E85" s="17" t="str">
        <f t="shared" si="1"/>
        <v>관경조정</v>
      </c>
      <c r="G85" s="18">
        <v>300</v>
      </c>
    </row>
    <row r="86" spans="1:7" ht="15" customHeight="1" x14ac:dyDescent="0.3">
      <c r="A86" s="17" t="s">
        <v>202</v>
      </c>
      <c r="B86" s="17" t="s">
        <v>83</v>
      </c>
      <c r="C86" s="18">
        <v>250</v>
      </c>
      <c r="D86" s="19">
        <v>97.3</v>
      </c>
      <c r="E86" s="17" t="str">
        <f t="shared" si="1"/>
        <v>구배조정</v>
      </c>
      <c r="G86" s="18">
        <v>250</v>
      </c>
    </row>
    <row r="87" spans="1:7" ht="15" customHeight="1" x14ac:dyDescent="0.3">
      <c r="A87" s="17" t="s">
        <v>202</v>
      </c>
      <c r="B87" s="17" t="s">
        <v>84</v>
      </c>
      <c r="C87" s="18">
        <v>300</v>
      </c>
      <c r="D87" s="19">
        <v>50.1</v>
      </c>
      <c r="E87" s="17" t="str">
        <f t="shared" si="1"/>
        <v>구배조정</v>
      </c>
      <c r="G87" s="18">
        <v>300</v>
      </c>
    </row>
    <row r="88" spans="1:7" ht="15" customHeight="1" x14ac:dyDescent="0.3">
      <c r="A88" s="17" t="s">
        <v>202</v>
      </c>
      <c r="B88" s="17" t="s">
        <v>199</v>
      </c>
      <c r="C88" s="18">
        <v>250</v>
      </c>
      <c r="D88" s="19">
        <v>45.3</v>
      </c>
      <c r="E88" s="17" t="str">
        <f t="shared" si="1"/>
        <v>구배조정</v>
      </c>
      <c r="G88" s="18">
        <v>250</v>
      </c>
    </row>
    <row r="89" spans="1:7" ht="15" customHeight="1" x14ac:dyDescent="0.3">
      <c r="A89" s="17" t="s">
        <v>202</v>
      </c>
      <c r="B89" s="17" t="s">
        <v>85</v>
      </c>
      <c r="C89" s="18">
        <v>400</v>
      </c>
      <c r="D89" s="19">
        <v>42.1</v>
      </c>
      <c r="E89" s="17" t="str">
        <f t="shared" si="1"/>
        <v>구배조정</v>
      </c>
      <c r="G89" s="18">
        <v>400</v>
      </c>
    </row>
    <row r="90" spans="1:7" ht="15" customHeight="1" x14ac:dyDescent="0.3">
      <c r="A90" s="17" t="s">
        <v>202</v>
      </c>
      <c r="B90" s="17" t="s">
        <v>200</v>
      </c>
      <c r="C90" s="18">
        <v>300</v>
      </c>
      <c r="D90" s="19">
        <v>50.9</v>
      </c>
      <c r="E90" s="17" t="str">
        <f t="shared" si="1"/>
        <v>구배조정</v>
      </c>
      <c r="G90" s="18">
        <v>300</v>
      </c>
    </row>
    <row r="91" spans="1:7" ht="15" customHeight="1" x14ac:dyDescent="0.3">
      <c r="A91" s="17" t="s">
        <v>202</v>
      </c>
      <c r="B91" s="17" t="s">
        <v>201</v>
      </c>
      <c r="C91" s="18">
        <v>300</v>
      </c>
      <c r="D91" s="19">
        <v>37.700000000000003</v>
      </c>
      <c r="E91" s="17" t="str">
        <f t="shared" si="1"/>
        <v>구배조정</v>
      </c>
      <c r="G91" s="18">
        <v>300</v>
      </c>
    </row>
    <row r="92" spans="1:7" ht="15" customHeight="1" x14ac:dyDescent="0.3">
      <c r="A92" s="17" t="s">
        <v>203</v>
      </c>
      <c r="B92" s="17" t="s">
        <v>86</v>
      </c>
      <c r="C92" s="18">
        <v>250</v>
      </c>
      <c r="D92" s="19">
        <v>17.3</v>
      </c>
      <c r="E92" s="17" t="str">
        <f t="shared" si="1"/>
        <v>구배조정</v>
      </c>
      <c r="G92" s="18">
        <v>250</v>
      </c>
    </row>
    <row r="93" spans="1:7" ht="15" customHeight="1" x14ac:dyDescent="0.3">
      <c r="A93" s="17" t="s">
        <v>203</v>
      </c>
      <c r="B93" s="17" t="s">
        <v>87</v>
      </c>
      <c r="C93" s="18">
        <v>400</v>
      </c>
      <c r="D93" s="19">
        <v>113.9</v>
      </c>
      <c r="E93" s="17" t="str">
        <f t="shared" si="1"/>
        <v>구배조정</v>
      </c>
      <c r="G93" s="18">
        <v>400</v>
      </c>
    </row>
    <row r="94" spans="1:7" ht="15" customHeight="1" x14ac:dyDescent="0.3">
      <c r="A94" s="17" t="s">
        <v>203</v>
      </c>
      <c r="B94" s="17" t="s">
        <v>88</v>
      </c>
      <c r="C94" s="18">
        <v>400</v>
      </c>
      <c r="D94" s="19">
        <v>26.9</v>
      </c>
      <c r="E94" s="17" t="str">
        <f t="shared" si="1"/>
        <v>구배조정</v>
      </c>
      <c r="G94" s="18">
        <v>400</v>
      </c>
    </row>
    <row r="95" spans="1:7" ht="15" customHeight="1" x14ac:dyDescent="0.3">
      <c r="A95" s="17" t="s">
        <v>234</v>
      </c>
      <c r="B95" s="17" t="s">
        <v>204</v>
      </c>
      <c r="C95" s="18">
        <v>200</v>
      </c>
      <c r="D95" s="19">
        <v>3</v>
      </c>
      <c r="E95" s="17" t="str">
        <f t="shared" si="1"/>
        <v>구배조정</v>
      </c>
      <c r="G95" s="18">
        <v>200</v>
      </c>
    </row>
    <row r="96" spans="1:7" ht="15" customHeight="1" x14ac:dyDescent="0.3">
      <c r="A96" s="17" t="s">
        <v>234</v>
      </c>
      <c r="B96" s="17" t="s">
        <v>205</v>
      </c>
      <c r="C96" s="18">
        <v>200</v>
      </c>
      <c r="D96" s="19">
        <v>8.1</v>
      </c>
      <c r="E96" s="17" t="str">
        <f t="shared" si="1"/>
        <v>구배조정</v>
      </c>
      <c r="G96" s="18">
        <v>200</v>
      </c>
    </row>
    <row r="97" spans="1:7" ht="15" customHeight="1" x14ac:dyDescent="0.3">
      <c r="A97" s="17" t="s">
        <v>234</v>
      </c>
      <c r="B97" s="17" t="s">
        <v>206</v>
      </c>
      <c r="C97" s="18">
        <v>300</v>
      </c>
      <c r="D97" s="19">
        <v>2.6</v>
      </c>
      <c r="E97" s="17" t="str">
        <f t="shared" si="1"/>
        <v>구배조정</v>
      </c>
      <c r="G97" s="18">
        <v>300</v>
      </c>
    </row>
    <row r="98" spans="1:7" ht="15" customHeight="1" x14ac:dyDescent="0.3">
      <c r="A98" s="17" t="s">
        <v>234</v>
      </c>
      <c r="B98" s="17" t="s">
        <v>89</v>
      </c>
      <c r="C98" s="18">
        <v>200</v>
      </c>
      <c r="D98" s="19">
        <v>3</v>
      </c>
      <c r="E98" s="17" t="str">
        <f t="shared" si="1"/>
        <v>구배조정</v>
      </c>
      <c r="G98" s="18">
        <v>200</v>
      </c>
    </row>
    <row r="99" spans="1:7" ht="15" customHeight="1" x14ac:dyDescent="0.3">
      <c r="A99" s="17" t="s">
        <v>234</v>
      </c>
      <c r="B99" s="17" t="s">
        <v>90</v>
      </c>
      <c r="C99" s="18">
        <v>200</v>
      </c>
      <c r="D99" s="19">
        <v>49.2</v>
      </c>
      <c r="E99" s="17" t="str">
        <f t="shared" si="1"/>
        <v>구배조정</v>
      </c>
      <c r="G99" s="18">
        <v>200</v>
      </c>
    </row>
    <row r="100" spans="1:7" ht="15" customHeight="1" x14ac:dyDescent="0.3">
      <c r="A100" s="17" t="s">
        <v>234</v>
      </c>
      <c r="B100" s="17" t="s">
        <v>207</v>
      </c>
      <c r="C100" s="18">
        <v>400</v>
      </c>
      <c r="D100" s="19">
        <v>7.9</v>
      </c>
      <c r="E100" s="17" t="str">
        <f t="shared" si="1"/>
        <v>구배조정</v>
      </c>
      <c r="G100" s="18">
        <v>400</v>
      </c>
    </row>
    <row r="101" spans="1:7" ht="15" customHeight="1" x14ac:dyDescent="0.3">
      <c r="A101" s="17" t="s">
        <v>234</v>
      </c>
      <c r="B101" s="17" t="s">
        <v>91</v>
      </c>
      <c r="C101" s="18">
        <v>200</v>
      </c>
      <c r="D101" s="19">
        <v>2.2999999999999998</v>
      </c>
      <c r="E101" s="17" t="str">
        <f t="shared" si="1"/>
        <v>구배조정</v>
      </c>
      <c r="G101" s="18">
        <v>200</v>
      </c>
    </row>
    <row r="102" spans="1:7" ht="15" customHeight="1" x14ac:dyDescent="0.3">
      <c r="A102" s="17" t="s">
        <v>234</v>
      </c>
      <c r="B102" s="17" t="s">
        <v>92</v>
      </c>
      <c r="C102" s="18">
        <v>200</v>
      </c>
      <c r="D102" s="19">
        <v>12.4</v>
      </c>
      <c r="E102" s="17" t="str">
        <f t="shared" si="1"/>
        <v>구배조정</v>
      </c>
      <c r="G102" s="18">
        <v>200</v>
      </c>
    </row>
    <row r="103" spans="1:7" ht="15" customHeight="1" x14ac:dyDescent="0.3">
      <c r="A103" s="17" t="s">
        <v>234</v>
      </c>
      <c r="B103" s="17" t="s">
        <v>93</v>
      </c>
      <c r="C103" s="18">
        <v>200</v>
      </c>
      <c r="D103" s="19">
        <v>58.8</v>
      </c>
      <c r="E103" s="17" t="str">
        <f t="shared" si="1"/>
        <v>구배조정</v>
      </c>
      <c r="G103" s="18">
        <v>200</v>
      </c>
    </row>
    <row r="104" spans="1:7" ht="15" customHeight="1" x14ac:dyDescent="0.3">
      <c r="A104" s="17" t="s">
        <v>234</v>
      </c>
      <c r="B104" s="17" t="s">
        <v>208</v>
      </c>
      <c r="C104" s="18">
        <v>200</v>
      </c>
      <c r="D104" s="19">
        <v>9.1</v>
      </c>
      <c r="E104" s="17" t="str">
        <f t="shared" si="1"/>
        <v>구배조정</v>
      </c>
      <c r="G104" s="18">
        <v>200</v>
      </c>
    </row>
    <row r="105" spans="1:7" ht="15" customHeight="1" x14ac:dyDescent="0.3">
      <c r="A105" s="17" t="s">
        <v>234</v>
      </c>
      <c r="B105" s="17" t="s">
        <v>209</v>
      </c>
      <c r="C105" s="18">
        <v>200</v>
      </c>
      <c r="D105" s="19">
        <v>48.7</v>
      </c>
      <c r="E105" s="17" t="str">
        <f t="shared" si="1"/>
        <v>구배조정</v>
      </c>
      <c r="G105" s="18">
        <v>200</v>
      </c>
    </row>
    <row r="106" spans="1:7" ht="15" customHeight="1" x14ac:dyDescent="0.3">
      <c r="A106" s="17" t="s">
        <v>234</v>
      </c>
      <c r="B106" s="17" t="s">
        <v>94</v>
      </c>
      <c r="C106" s="18">
        <v>200</v>
      </c>
      <c r="D106" s="19">
        <v>12.7</v>
      </c>
      <c r="E106" s="17" t="str">
        <f t="shared" si="1"/>
        <v>구배조정</v>
      </c>
      <c r="G106" s="18">
        <v>200</v>
      </c>
    </row>
    <row r="107" spans="1:7" ht="15" customHeight="1" x14ac:dyDescent="0.3">
      <c r="A107" s="17" t="s">
        <v>234</v>
      </c>
      <c r="B107" s="17" t="s">
        <v>95</v>
      </c>
      <c r="C107" s="18">
        <v>200</v>
      </c>
      <c r="D107" s="19">
        <v>12.6</v>
      </c>
      <c r="E107" s="17" t="str">
        <f t="shared" si="1"/>
        <v>구배조정</v>
      </c>
      <c r="G107" s="18">
        <v>200</v>
      </c>
    </row>
    <row r="108" spans="1:7" ht="15" customHeight="1" x14ac:dyDescent="0.3">
      <c r="A108" s="17" t="s">
        <v>234</v>
      </c>
      <c r="B108" s="17" t="s">
        <v>96</v>
      </c>
      <c r="C108" s="18">
        <v>200</v>
      </c>
      <c r="D108" s="19">
        <v>13</v>
      </c>
      <c r="E108" s="17" t="str">
        <f t="shared" si="1"/>
        <v>구배조정</v>
      </c>
      <c r="G108" s="18">
        <v>200</v>
      </c>
    </row>
    <row r="109" spans="1:7" ht="15" customHeight="1" x14ac:dyDescent="0.3">
      <c r="A109" s="17" t="s">
        <v>234</v>
      </c>
      <c r="B109" s="17" t="s">
        <v>97</v>
      </c>
      <c r="C109" s="18">
        <v>200</v>
      </c>
      <c r="D109" s="19">
        <v>99.5</v>
      </c>
      <c r="E109" s="17" t="str">
        <f t="shared" si="1"/>
        <v>구배조정</v>
      </c>
      <c r="G109" s="18">
        <v>200</v>
      </c>
    </row>
    <row r="110" spans="1:7" ht="15" customHeight="1" x14ac:dyDescent="0.3">
      <c r="A110" s="17" t="s">
        <v>234</v>
      </c>
      <c r="B110" s="17" t="s">
        <v>210</v>
      </c>
      <c r="C110" s="18">
        <v>200</v>
      </c>
      <c r="D110" s="19">
        <v>7.7</v>
      </c>
      <c r="E110" s="17" t="str">
        <f t="shared" si="1"/>
        <v>구배조정</v>
      </c>
      <c r="G110" s="18">
        <v>200</v>
      </c>
    </row>
    <row r="111" spans="1:7" ht="15" customHeight="1" x14ac:dyDescent="0.3">
      <c r="A111" s="17" t="s">
        <v>234</v>
      </c>
      <c r="B111" s="17" t="s">
        <v>211</v>
      </c>
      <c r="C111" s="18">
        <v>200</v>
      </c>
      <c r="D111" s="19">
        <v>31</v>
      </c>
      <c r="E111" s="17" t="str">
        <f t="shared" si="1"/>
        <v>구배조정</v>
      </c>
      <c r="G111" s="18">
        <v>200</v>
      </c>
    </row>
    <row r="112" spans="1:7" ht="15" customHeight="1" x14ac:dyDescent="0.3">
      <c r="A112" s="17" t="s">
        <v>234</v>
      </c>
      <c r="B112" s="17" t="s">
        <v>212</v>
      </c>
      <c r="C112" s="18">
        <v>500</v>
      </c>
      <c r="D112" s="19">
        <v>3.9</v>
      </c>
      <c r="E112" s="17" t="str">
        <f t="shared" si="1"/>
        <v>구배조정</v>
      </c>
      <c r="G112" s="18">
        <v>500</v>
      </c>
    </row>
    <row r="113" spans="1:7" ht="15" customHeight="1" x14ac:dyDescent="0.3">
      <c r="A113" s="17" t="s">
        <v>234</v>
      </c>
      <c r="B113" s="17" t="s">
        <v>98</v>
      </c>
      <c r="C113" s="18">
        <v>400</v>
      </c>
      <c r="D113" s="19">
        <v>50.9</v>
      </c>
      <c r="E113" s="17" t="str">
        <f t="shared" si="1"/>
        <v>구배조정</v>
      </c>
      <c r="G113" s="18">
        <v>400</v>
      </c>
    </row>
    <row r="114" spans="1:7" ht="15" customHeight="1" x14ac:dyDescent="0.3">
      <c r="A114" s="17" t="s">
        <v>234</v>
      </c>
      <c r="B114" s="17" t="s">
        <v>99</v>
      </c>
      <c r="C114" s="18">
        <v>400</v>
      </c>
      <c r="D114" s="19">
        <v>46.2</v>
      </c>
      <c r="E114" s="17" t="str">
        <f t="shared" si="1"/>
        <v>구배조정</v>
      </c>
      <c r="G114" s="18">
        <v>400</v>
      </c>
    </row>
    <row r="115" spans="1:7" ht="15" customHeight="1" x14ac:dyDescent="0.3">
      <c r="A115" s="17" t="s">
        <v>234</v>
      </c>
      <c r="B115" s="17" t="s">
        <v>213</v>
      </c>
      <c r="C115" s="18">
        <v>400</v>
      </c>
      <c r="D115" s="19">
        <v>10.7</v>
      </c>
      <c r="E115" s="17" t="str">
        <f t="shared" si="1"/>
        <v>구배조정</v>
      </c>
      <c r="G115" s="18">
        <v>400</v>
      </c>
    </row>
    <row r="116" spans="1:7" ht="15" customHeight="1" x14ac:dyDescent="0.3">
      <c r="A116" s="17" t="s">
        <v>234</v>
      </c>
      <c r="B116" s="17" t="s">
        <v>100</v>
      </c>
      <c r="C116" s="18">
        <v>200</v>
      </c>
      <c r="D116" s="19">
        <v>28.7</v>
      </c>
      <c r="E116" s="17" t="str">
        <f t="shared" si="1"/>
        <v>구배조정</v>
      </c>
      <c r="G116" s="18">
        <v>200</v>
      </c>
    </row>
    <row r="117" spans="1:7" ht="15" customHeight="1" x14ac:dyDescent="0.3">
      <c r="A117" s="17" t="s">
        <v>234</v>
      </c>
      <c r="B117" s="17" t="s">
        <v>101</v>
      </c>
      <c r="C117" s="18">
        <v>200</v>
      </c>
      <c r="D117" s="19">
        <v>74.7</v>
      </c>
      <c r="E117" s="17" t="str">
        <f t="shared" si="1"/>
        <v>구배조정</v>
      </c>
      <c r="G117" s="18">
        <v>200</v>
      </c>
    </row>
    <row r="118" spans="1:7" ht="15" customHeight="1" x14ac:dyDescent="0.3">
      <c r="A118" s="17" t="s">
        <v>234</v>
      </c>
      <c r="B118" s="17" t="s">
        <v>102</v>
      </c>
      <c r="C118" s="18">
        <v>200</v>
      </c>
      <c r="D118" s="19">
        <v>35.1</v>
      </c>
      <c r="E118" s="17" t="str">
        <f t="shared" si="1"/>
        <v>구배조정</v>
      </c>
      <c r="G118" s="18">
        <v>200</v>
      </c>
    </row>
    <row r="119" spans="1:7" ht="15" customHeight="1" x14ac:dyDescent="0.3">
      <c r="A119" s="17" t="s">
        <v>234</v>
      </c>
      <c r="B119" s="17" t="s">
        <v>103</v>
      </c>
      <c r="C119" s="18">
        <v>200</v>
      </c>
      <c r="D119" s="19">
        <v>18.5</v>
      </c>
      <c r="E119" s="17" t="str">
        <f t="shared" si="1"/>
        <v>구배조정</v>
      </c>
      <c r="G119" s="18">
        <v>200</v>
      </c>
    </row>
    <row r="120" spans="1:7" ht="15" customHeight="1" x14ac:dyDescent="0.3">
      <c r="A120" s="17" t="s">
        <v>234</v>
      </c>
      <c r="B120" s="17" t="s">
        <v>104</v>
      </c>
      <c r="C120" s="18">
        <v>200</v>
      </c>
      <c r="D120" s="19">
        <v>13.7</v>
      </c>
      <c r="E120" s="17" t="str">
        <f t="shared" si="1"/>
        <v>구배조정</v>
      </c>
      <c r="G120" s="18">
        <v>200</v>
      </c>
    </row>
    <row r="121" spans="1:7" ht="15" customHeight="1" x14ac:dyDescent="0.3">
      <c r="A121" s="17" t="s">
        <v>234</v>
      </c>
      <c r="B121" s="17" t="s">
        <v>105</v>
      </c>
      <c r="C121" s="18">
        <v>600</v>
      </c>
      <c r="D121" s="19">
        <v>105</v>
      </c>
      <c r="E121" s="17" t="str">
        <f t="shared" si="1"/>
        <v>관경조정</v>
      </c>
      <c r="G121" s="18">
        <v>450</v>
      </c>
    </row>
    <row r="122" spans="1:7" ht="15" customHeight="1" x14ac:dyDescent="0.3">
      <c r="A122" s="17" t="s">
        <v>234</v>
      </c>
      <c r="B122" s="17" t="s">
        <v>214</v>
      </c>
      <c r="C122" s="18">
        <v>600</v>
      </c>
      <c r="D122" s="19">
        <v>26</v>
      </c>
      <c r="E122" s="17" t="str">
        <f t="shared" si="1"/>
        <v>구배조정</v>
      </c>
      <c r="G122" s="18">
        <v>600</v>
      </c>
    </row>
    <row r="123" spans="1:7" ht="15" customHeight="1" x14ac:dyDescent="0.3">
      <c r="A123" s="17" t="s">
        <v>234</v>
      </c>
      <c r="B123" s="17" t="s">
        <v>106</v>
      </c>
      <c r="C123" s="18">
        <v>600</v>
      </c>
      <c r="D123" s="19">
        <v>60.9</v>
      </c>
      <c r="E123" s="17" t="str">
        <f t="shared" si="1"/>
        <v>구배조정</v>
      </c>
      <c r="G123" s="18">
        <v>600</v>
      </c>
    </row>
    <row r="124" spans="1:7" ht="15" customHeight="1" x14ac:dyDescent="0.3">
      <c r="A124" s="17" t="s">
        <v>234</v>
      </c>
      <c r="B124" s="17" t="s">
        <v>215</v>
      </c>
      <c r="C124" s="18">
        <v>600</v>
      </c>
      <c r="D124" s="19">
        <v>24.6</v>
      </c>
      <c r="E124" s="17" t="str">
        <f t="shared" si="1"/>
        <v>구배조정</v>
      </c>
      <c r="G124" s="18">
        <v>600</v>
      </c>
    </row>
    <row r="125" spans="1:7" ht="15" customHeight="1" x14ac:dyDescent="0.3">
      <c r="A125" s="17" t="s">
        <v>234</v>
      </c>
      <c r="B125" s="17" t="s">
        <v>216</v>
      </c>
      <c r="C125" s="18">
        <v>600</v>
      </c>
      <c r="D125" s="19">
        <v>53</v>
      </c>
      <c r="E125" s="17" t="str">
        <f t="shared" si="1"/>
        <v>구배조정</v>
      </c>
      <c r="G125" s="18">
        <v>600</v>
      </c>
    </row>
    <row r="126" spans="1:7" ht="15" customHeight="1" x14ac:dyDescent="0.3">
      <c r="A126" s="17" t="s">
        <v>234</v>
      </c>
      <c r="B126" s="17" t="s">
        <v>217</v>
      </c>
      <c r="C126" s="18">
        <v>600</v>
      </c>
      <c r="D126" s="19">
        <v>7</v>
      </c>
      <c r="E126" s="17" t="str">
        <f t="shared" si="1"/>
        <v>구배조정</v>
      </c>
      <c r="G126" s="18">
        <v>600</v>
      </c>
    </row>
    <row r="127" spans="1:7" ht="15" customHeight="1" x14ac:dyDescent="0.3">
      <c r="A127" s="17" t="s">
        <v>234</v>
      </c>
      <c r="B127" s="17" t="s">
        <v>218</v>
      </c>
      <c r="C127" s="18">
        <v>200</v>
      </c>
      <c r="D127" s="19">
        <v>21.7</v>
      </c>
      <c r="E127" s="17" t="str">
        <f t="shared" si="1"/>
        <v>구배조정</v>
      </c>
      <c r="G127" s="18">
        <v>200</v>
      </c>
    </row>
    <row r="128" spans="1:7" ht="15" customHeight="1" x14ac:dyDescent="0.3">
      <c r="A128" s="17" t="s">
        <v>234</v>
      </c>
      <c r="B128" s="17" t="s">
        <v>219</v>
      </c>
      <c r="C128" s="18">
        <v>400</v>
      </c>
      <c r="D128" s="19">
        <v>50.7</v>
      </c>
      <c r="E128" s="17" t="str">
        <f t="shared" si="1"/>
        <v>구배조정</v>
      </c>
      <c r="G128" s="18">
        <v>400</v>
      </c>
    </row>
    <row r="129" spans="1:7" ht="15" customHeight="1" x14ac:dyDescent="0.3">
      <c r="A129" s="17" t="s">
        <v>234</v>
      </c>
      <c r="B129" s="17" t="s">
        <v>107</v>
      </c>
      <c r="C129" s="18">
        <v>400</v>
      </c>
      <c r="D129" s="19">
        <v>41.2</v>
      </c>
      <c r="E129" s="17" t="str">
        <f t="shared" si="1"/>
        <v>구배조정</v>
      </c>
      <c r="G129" s="18">
        <v>400</v>
      </c>
    </row>
    <row r="130" spans="1:7" ht="15" customHeight="1" x14ac:dyDescent="0.3">
      <c r="A130" s="17" t="s">
        <v>234</v>
      </c>
      <c r="B130" s="17" t="s">
        <v>108</v>
      </c>
      <c r="C130" s="18">
        <v>400</v>
      </c>
      <c r="D130" s="19">
        <v>50.2</v>
      </c>
      <c r="E130" s="17" t="str">
        <f t="shared" si="1"/>
        <v>구배조정</v>
      </c>
      <c r="G130" s="18">
        <v>400</v>
      </c>
    </row>
    <row r="131" spans="1:7" ht="15" customHeight="1" x14ac:dyDescent="0.3">
      <c r="A131" s="17" t="s">
        <v>234</v>
      </c>
      <c r="B131" s="17" t="s">
        <v>109</v>
      </c>
      <c r="C131" s="18">
        <v>400</v>
      </c>
      <c r="D131" s="19">
        <v>50.4</v>
      </c>
      <c r="E131" s="17" t="str">
        <f t="shared" si="1"/>
        <v>구배조정</v>
      </c>
      <c r="G131" s="18">
        <v>400</v>
      </c>
    </row>
    <row r="132" spans="1:7" ht="15" customHeight="1" x14ac:dyDescent="0.3">
      <c r="A132" s="17" t="s">
        <v>234</v>
      </c>
      <c r="B132" s="17" t="s">
        <v>110</v>
      </c>
      <c r="C132" s="18">
        <v>400</v>
      </c>
      <c r="D132" s="19">
        <v>50.1</v>
      </c>
      <c r="E132" s="17" t="str">
        <f t="shared" ref="E132:E195" si="2">IF(C132=G132,"구배조정","관경조정")</f>
        <v>구배조정</v>
      </c>
      <c r="G132" s="18">
        <v>400</v>
      </c>
    </row>
    <row r="133" spans="1:7" ht="15" customHeight="1" x14ac:dyDescent="0.3">
      <c r="A133" s="17" t="s">
        <v>234</v>
      </c>
      <c r="B133" s="17" t="s">
        <v>111</v>
      </c>
      <c r="C133" s="18">
        <v>450</v>
      </c>
      <c r="D133" s="19">
        <v>104.3</v>
      </c>
      <c r="E133" s="17" t="str">
        <f t="shared" si="2"/>
        <v>구배조정</v>
      </c>
      <c r="G133" s="18">
        <v>450</v>
      </c>
    </row>
    <row r="134" spans="1:7" ht="15" customHeight="1" x14ac:dyDescent="0.3">
      <c r="A134" s="17" t="s">
        <v>234</v>
      </c>
      <c r="B134" s="17" t="s">
        <v>220</v>
      </c>
      <c r="C134" s="18">
        <v>300</v>
      </c>
      <c r="D134" s="19">
        <v>27.4</v>
      </c>
      <c r="E134" s="17" t="str">
        <f t="shared" si="2"/>
        <v>구배조정</v>
      </c>
      <c r="G134" s="18">
        <v>300</v>
      </c>
    </row>
    <row r="135" spans="1:7" ht="15" customHeight="1" x14ac:dyDescent="0.3">
      <c r="A135" s="17" t="s">
        <v>234</v>
      </c>
      <c r="B135" s="17" t="s">
        <v>221</v>
      </c>
      <c r="C135" s="18">
        <v>250</v>
      </c>
      <c r="D135" s="19">
        <v>16.7</v>
      </c>
      <c r="E135" s="17" t="str">
        <f t="shared" si="2"/>
        <v>구배조정</v>
      </c>
      <c r="G135" s="18">
        <v>250</v>
      </c>
    </row>
    <row r="136" spans="1:7" ht="15" customHeight="1" x14ac:dyDescent="0.3">
      <c r="A136" s="17" t="s">
        <v>234</v>
      </c>
      <c r="B136" s="17" t="s">
        <v>112</v>
      </c>
      <c r="C136" s="18">
        <v>250</v>
      </c>
      <c r="D136" s="19">
        <v>21.3</v>
      </c>
      <c r="E136" s="17" t="str">
        <f t="shared" si="2"/>
        <v>구배조정</v>
      </c>
      <c r="G136" s="18">
        <v>250</v>
      </c>
    </row>
    <row r="137" spans="1:7" ht="15" customHeight="1" x14ac:dyDescent="0.3">
      <c r="A137" s="17" t="s">
        <v>234</v>
      </c>
      <c r="B137" s="17" t="s">
        <v>113</v>
      </c>
      <c r="C137" s="18">
        <v>250</v>
      </c>
      <c r="D137" s="19">
        <v>15.1</v>
      </c>
      <c r="E137" s="17" t="str">
        <f t="shared" si="2"/>
        <v>구배조정</v>
      </c>
      <c r="G137" s="18">
        <v>250</v>
      </c>
    </row>
    <row r="138" spans="1:7" ht="15" customHeight="1" x14ac:dyDescent="0.3">
      <c r="A138" s="17" t="s">
        <v>234</v>
      </c>
      <c r="B138" s="17" t="s">
        <v>114</v>
      </c>
      <c r="C138" s="18">
        <v>250</v>
      </c>
      <c r="D138" s="19">
        <v>6.2</v>
      </c>
      <c r="E138" s="17" t="str">
        <f t="shared" si="2"/>
        <v>구배조정</v>
      </c>
      <c r="G138" s="18">
        <v>250</v>
      </c>
    </row>
    <row r="139" spans="1:7" ht="15" customHeight="1" x14ac:dyDescent="0.3">
      <c r="A139" s="17" t="s">
        <v>234</v>
      </c>
      <c r="B139" s="17" t="s">
        <v>115</v>
      </c>
      <c r="C139" s="18">
        <v>450</v>
      </c>
      <c r="D139" s="19">
        <v>116</v>
      </c>
      <c r="E139" s="17" t="str">
        <f t="shared" si="2"/>
        <v>구배조정</v>
      </c>
      <c r="G139" s="18">
        <v>450</v>
      </c>
    </row>
    <row r="140" spans="1:7" ht="15" customHeight="1" x14ac:dyDescent="0.3">
      <c r="A140" s="17" t="s">
        <v>234</v>
      </c>
      <c r="B140" s="17" t="s">
        <v>222</v>
      </c>
      <c r="C140" s="18">
        <v>250</v>
      </c>
      <c r="D140" s="19">
        <v>16.3</v>
      </c>
      <c r="E140" s="17" t="str">
        <f t="shared" si="2"/>
        <v>구배조정</v>
      </c>
      <c r="G140" s="18">
        <v>250</v>
      </c>
    </row>
    <row r="141" spans="1:7" ht="15" customHeight="1" x14ac:dyDescent="0.3">
      <c r="A141" s="17" t="s">
        <v>234</v>
      </c>
      <c r="B141" s="17" t="s">
        <v>223</v>
      </c>
      <c r="C141" s="18">
        <v>250</v>
      </c>
      <c r="D141" s="19">
        <v>18.899999999999999</v>
      </c>
      <c r="E141" s="17" t="str">
        <f t="shared" si="2"/>
        <v>구배조정</v>
      </c>
      <c r="G141" s="18">
        <v>250</v>
      </c>
    </row>
    <row r="142" spans="1:7" ht="15" customHeight="1" x14ac:dyDescent="0.3">
      <c r="A142" s="17" t="s">
        <v>234</v>
      </c>
      <c r="B142" s="17" t="s">
        <v>224</v>
      </c>
      <c r="C142" s="18">
        <v>250</v>
      </c>
      <c r="D142" s="19">
        <v>63.8</v>
      </c>
      <c r="E142" s="17" t="str">
        <f t="shared" si="2"/>
        <v>구배조정</v>
      </c>
      <c r="G142" s="18">
        <v>250</v>
      </c>
    </row>
    <row r="143" spans="1:7" ht="15" customHeight="1" x14ac:dyDescent="0.3">
      <c r="A143" s="17" t="s">
        <v>234</v>
      </c>
      <c r="B143" s="17" t="s">
        <v>225</v>
      </c>
      <c r="C143" s="18">
        <v>250</v>
      </c>
      <c r="D143" s="19">
        <v>46.2</v>
      </c>
      <c r="E143" s="17" t="str">
        <f t="shared" si="2"/>
        <v>구배조정</v>
      </c>
      <c r="G143" s="18">
        <v>250</v>
      </c>
    </row>
    <row r="144" spans="1:7" ht="15" customHeight="1" x14ac:dyDescent="0.3">
      <c r="A144" s="17" t="s">
        <v>234</v>
      </c>
      <c r="B144" s="17" t="s">
        <v>226</v>
      </c>
      <c r="C144" s="18">
        <v>250</v>
      </c>
      <c r="D144" s="19">
        <v>34.700000000000003</v>
      </c>
      <c r="E144" s="17" t="str">
        <f t="shared" si="2"/>
        <v>구배조정</v>
      </c>
      <c r="G144" s="18">
        <v>250</v>
      </c>
    </row>
    <row r="145" spans="1:7" ht="15" customHeight="1" x14ac:dyDescent="0.3">
      <c r="A145" s="17" t="s">
        <v>234</v>
      </c>
      <c r="B145" s="17" t="s">
        <v>227</v>
      </c>
      <c r="C145" s="18">
        <v>250</v>
      </c>
      <c r="D145" s="19">
        <v>36.200000000000003</v>
      </c>
      <c r="E145" s="17" t="str">
        <f t="shared" si="2"/>
        <v>구배조정</v>
      </c>
      <c r="G145" s="18">
        <v>250</v>
      </c>
    </row>
    <row r="146" spans="1:7" ht="15" customHeight="1" x14ac:dyDescent="0.3">
      <c r="A146" s="17" t="s">
        <v>234</v>
      </c>
      <c r="B146" s="17" t="s">
        <v>228</v>
      </c>
      <c r="C146" s="18">
        <v>250</v>
      </c>
      <c r="D146" s="19">
        <v>18</v>
      </c>
      <c r="E146" s="17" t="str">
        <f t="shared" si="2"/>
        <v>구배조정</v>
      </c>
      <c r="G146" s="18">
        <v>250</v>
      </c>
    </row>
    <row r="147" spans="1:7" ht="15" customHeight="1" x14ac:dyDescent="0.3">
      <c r="A147" s="17" t="s">
        <v>234</v>
      </c>
      <c r="B147" s="17" t="s">
        <v>229</v>
      </c>
      <c r="C147" s="18">
        <v>250</v>
      </c>
      <c r="D147" s="19">
        <v>35.5</v>
      </c>
      <c r="E147" s="17" t="str">
        <f t="shared" si="2"/>
        <v>구배조정</v>
      </c>
      <c r="G147" s="18">
        <v>250</v>
      </c>
    </row>
    <row r="148" spans="1:7" ht="15" customHeight="1" x14ac:dyDescent="0.3">
      <c r="A148" s="17" t="s">
        <v>234</v>
      </c>
      <c r="B148" s="17" t="s">
        <v>230</v>
      </c>
      <c r="C148" s="18">
        <v>250</v>
      </c>
      <c r="D148" s="19">
        <v>17.2</v>
      </c>
      <c r="E148" s="17" t="str">
        <f t="shared" si="2"/>
        <v>구배조정</v>
      </c>
      <c r="G148" s="18">
        <v>250</v>
      </c>
    </row>
    <row r="149" spans="1:7" ht="15" customHeight="1" x14ac:dyDescent="0.3">
      <c r="A149" s="17" t="s">
        <v>234</v>
      </c>
      <c r="B149" s="17" t="s">
        <v>231</v>
      </c>
      <c r="C149" s="18">
        <v>250</v>
      </c>
      <c r="D149" s="19">
        <v>17.2</v>
      </c>
      <c r="E149" s="17" t="str">
        <f t="shared" si="2"/>
        <v>구배조정</v>
      </c>
      <c r="G149" s="18">
        <v>250</v>
      </c>
    </row>
    <row r="150" spans="1:7" ht="15" customHeight="1" x14ac:dyDescent="0.3">
      <c r="A150" s="17" t="s">
        <v>234</v>
      </c>
      <c r="B150" s="17" t="s">
        <v>116</v>
      </c>
      <c r="C150" s="18">
        <v>250</v>
      </c>
      <c r="D150" s="19">
        <v>58.7</v>
      </c>
      <c r="E150" s="17" t="str">
        <f t="shared" si="2"/>
        <v>구배조정</v>
      </c>
      <c r="G150" s="18">
        <v>250</v>
      </c>
    </row>
    <row r="151" spans="1:7" ht="15" customHeight="1" x14ac:dyDescent="0.3">
      <c r="A151" s="17" t="s">
        <v>234</v>
      </c>
      <c r="B151" s="17" t="s">
        <v>117</v>
      </c>
      <c r="C151" s="18">
        <v>250</v>
      </c>
      <c r="D151" s="19">
        <v>24</v>
      </c>
      <c r="E151" s="17" t="str">
        <f t="shared" si="2"/>
        <v>구배조정</v>
      </c>
      <c r="G151" s="18">
        <v>250</v>
      </c>
    </row>
    <row r="152" spans="1:7" ht="15" customHeight="1" x14ac:dyDescent="0.3">
      <c r="A152" s="17" t="s">
        <v>234</v>
      </c>
      <c r="B152" s="17" t="s">
        <v>118</v>
      </c>
      <c r="C152" s="18">
        <v>450</v>
      </c>
      <c r="D152" s="19">
        <v>55.6</v>
      </c>
      <c r="E152" s="17" t="str">
        <f t="shared" si="2"/>
        <v>구배조정</v>
      </c>
      <c r="G152" s="18">
        <v>450</v>
      </c>
    </row>
    <row r="153" spans="1:7" ht="15" customHeight="1" x14ac:dyDescent="0.3">
      <c r="A153" s="17" t="s">
        <v>234</v>
      </c>
      <c r="B153" s="17" t="s">
        <v>232</v>
      </c>
      <c r="C153" s="18">
        <v>250</v>
      </c>
      <c r="D153" s="19">
        <v>34</v>
      </c>
      <c r="E153" s="17" t="str">
        <f t="shared" si="2"/>
        <v>구배조정</v>
      </c>
      <c r="G153" s="18">
        <v>250</v>
      </c>
    </row>
    <row r="154" spans="1:7" ht="15" customHeight="1" x14ac:dyDescent="0.3">
      <c r="A154" s="17" t="s">
        <v>234</v>
      </c>
      <c r="B154" s="17" t="s">
        <v>119</v>
      </c>
      <c r="C154" s="18">
        <v>450</v>
      </c>
      <c r="D154" s="19">
        <v>46.6</v>
      </c>
      <c r="E154" s="17" t="str">
        <f t="shared" si="2"/>
        <v>구배조정</v>
      </c>
      <c r="G154" s="18">
        <v>450</v>
      </c>
    </row>
    <row r="155" spans="1:7" ht="15" customHeight="1" x14ac:dyDescent="0.3">
      <c r="A155" s="17" t="s">
        <v>234</v>
      </c>
      <c r="B155" s="17" t="s">
        <v>233</v>
      </c>
      <c r="C155" s="18">
        <v>400</v>
      </c>
      <c r="D155" s="19">
        <v>45.3</v>
      </c>
      <c r="E155" s="17" t="str">
        <f t="shared" si="2"/>
        <v>구배조정</v>
      </c>
      <c r="G155" s="18">
        <v>400</v>
      </c>
    </row>
    <row r="156" spans="1:7" ht="15" customHeight="1" x14ac:dyDescent="0.3">
      <c r="A156" s="17" t="s">
        <v>241</v>
      </c>
      <c r="B156" s="17" t="s">
        <v>235</v>
      </c>
      <c r="C156" s="18">
        <v>300</v>
      </c>
      <c r="D156" s="19">
        <v>48</v>
      </c>
      <c r="E156" s="17" t="str">
        <f t="shared" si="2"/>
        <v>구배조정</v>
      </c>
      <c r="G156" s="18">
        <v>300</v>
      </c>
    </row>
    <row r="157" spans="1:7" ht="15" customHeight="1" x14ac:dyDescent="0.3">
      <c r="A157" s="17" t="s">
        <v>241</v>
      </c>
      <c r="B157" s="17" t="s">
        <v>236</v>
      </c>
      <c r="C157" s="18">
        <v>700</v>
      </c>
      <c r="D157" s="19">
        <v>46.4</v>
      </c>
      <c r="E157" s="17" t="str">
        <f t="shared" si="2"/>
        <v>관경조정</v>
      </c>
      <c r="G157" s="18">
        <v>500</v>
      </c>
    </row>
    <row r="158" spans="1:7" ht="15" customHeight="1" x14ac:dyDescent="0.3">
      <c r="A158" s="17" t="s">
        <v>241</v>
      </c>
      <c r="B158" s="17" t="s">
        <v>237</v>
      </c>
      <c r="C158" s="18">
        <v>700</v>
      </c>
      <c r="D158" s="19">
        <v>49.3</v>
      </c>
      <c r="E158" s="17" t="str">
        <f t="shared" si="2"/>
        <v>구배조정</v>
      </c>
      <c r="G158" s="18">
        <v>700</v>
      </c>
    </row>
    <row r="159" spans="1:7" ht="15" customHeight="1" x14ac:dyDescent="0.3">
      <c r="A159" s="17" t="s">
        <v>241</v>
      </c>
      <c r="B159" s="17" t="s">
        <v>238</v>
      </c>
      <c r="C159" s="18">
        <v>700</v>
      </c>
      <c r="D159" s="19">
        <v>54</v>
      </c>
      <c r="E159" s="17" t="str">
        <f t="shared" si="2"/>
        <v>구배조정</v>
      </c>
      <c r="G159" s="18">
        <v>700</v>
      </c>
    </row>
    <row r="160" spans="1:7" ht="15" customHeight="1" x14ac:dyDescent="0.3">
      <c r="A160" s="17" t="s">
        <v>241</v>
      </c>
      <c r="B160" s="17" t="s">
        <v>239</v>
      </c>
      <c r="C160" s="18">
        <v>700</v>
      </c>
      <c r="D160" s="19">
        <v>50.8</v>
      </c>
      <c r="E160" s="17" t="str">
        <f t="shared" si="2"/>
        <v>구배조정</v>
      </c>
      <c r="G160" s="18">
        <v>700</v>
      </c>
    </row>
    <row r="161" spans="1:7" ht="15" customHeight="1" x14ac:dyDescent="0.3">
      <c r="A161" s="17" t="s">
        <v>241</v>
      </c>
      <c r="B161" s="17" t="s">
        <v>240</v>
      </c>
      <c r="C161" s="18">
        <v>700</v>
      </c>
      <c r="D161" s="19">
        <v>287.5</v>
      </c>
      <c r="E161" s="17" t="str">
        <f t="shared" si="2"/>
        <v>구배조정</v>
      </c>
      <c r="G161" s="18">
        <v>700</v>
      </c>
    </row>
    <row r="162" spans="1:7" ht="15" customHeight="1" x14ac:dyDescent="0.3">
      <c r="A162" s="17" t="s">
        <v>241</v>
      </c>
      <c r="B162" s="17" t="s">
        <v>120</v>
      </c>
      <c r="C162" s="18">
        <v>500</v>
      </c>
      <c r="D162" s="19">
        <v>42.6</v>
      </c>
      <c r="E162" s="17" t="str">
        <f t="shared" si="2"/>
        <v>구배조정</v>
      </c>
      <c r="G162" s="18">
        <v>500</v>
      </c>
    </row>
    <row r="163" spans="1:7" ht="15" customHeight="1" x14ac:dyDescent="0.3">
      <c r="A163" s="17" t="s">
        <v>264</v>
      </c>
      <c r="B163" s="17" t="s">
        <v>242</v>
      </c>
      <c r="C163" s="18">
        <v>300</v>
      </c>
      <c r="D163" s="19">
        <v>38.5</v>
      </c>
      <c r="E163" s="17" t="str">
        <f t="shared" si="2"/>
        <v>구배조정</v>
      </c>
      <c r="G163" s="18">
        <v>300</v>
      </c>
    </row>
    <row r="164" spans="1:7" ht="15" customHeight="1" x14ac:dyDescent="0.3">
      <c r="A164" s="17" t="s">
        <v>264</v>
      </c>
      <c r="B164" s="17" t="s">
        <v>243</v>
      </c>
      <c r="C164" s="18">
        <v>300</v>
      </c>
      <c r="D164" s="19">
        <v>18.399999999999999</v>
      </c>
      <c r="E164" s="17" t="str">
        <f t="shared" si="2"/>
        <v>구배조정</v>
      </c>
      <c r="G164" s="18">
        <v>300</v>
      </c>
    </row>
    <row r="165" spans="1:7" ht="15" customHeight="1" x14ac:dyDescent="0.3">
      <c r="A165" s="17" t="s">
        <v>264</v>
      </c>
      <c r="B165" s="17" t="s">
        <v>121</v>
      </c>
      <c r="C165" s="18">
        <v>300</v>
      </c>
      <c r="D165" s="19">
        <v>64.099999999999994</v>
      </c>
      <c r="E165" s="17" t="str">
        <f t="shared" si="2"/>
        <v>구배조정</v>
      </c>
      <c r="G165" s="18">
        <v>300</v>
      </c>
    </row>
    <row r="166" spans="1:7" ht="15" customHeight="1" x14ac:dyDescent="0.3">
      <c r="A166" s="17" t="s">
        <v>264</v>
      </c>
      <c r="B166" s="17" t="s">
        <v>244</v>
      </c>
      <c r="C166" s="18">
        <v>300</v>
      </c>
      <c r="D166" s="19">
        <v>52</v>
      </c>
      <c r="E166" s="17" t="str">
        <f t="shared" si="2"/>
        <v>구배조정</v>
      </c>
      <c r="G166" s="18">
        <v>300</v>
      </c>
    </row>
    <row r="167" spans="1:7" ht="15" customHeight="1" x14ac:dyDescent="0.3">
      <c r="A167" s="17" t="s">
        <v>264</v>
      </c>
      <c r="B167" s="17" t="s">
        <v>245</v>
      </c>
      <c r="C167" s="18">
        <v>400</v>
      </c>
      <c r="D167" s="19">
        <v>70</v>
      </c>
      <c r="E167" s="17" t="str">
        <f t="shared" si="2"/>
        <v>관경조정</v>
      </c>
      <c r="G167" s="18">
        <v>300</v>
      </c>
    </row>
    <row r="168" spans="1:7" ht="15" customHeight="1" x14ac:dyDescent="0.3">
      <c r="A168" s="17" t="s">
        <v>264</v>
      </c>
      <c r="B168" s="17" t="s">
        <v>246</v>
      </c>
      <c r="C168" s="18">
        <v>400</v>
      </c>
      <c r="D168" s="19">
        <v>74.900000000000006</v>
      </c>
      <c r="E168" s="17" t="str">
        <f t="shared" si="2"/>
        <v>관경조정</v>
      </c>
      <c r="G168" s="18">
        <v>300</v>
      </c>
    </row>
    <row r="169" spans="1:7" ht="15" customHeight="1" x14ac:dyDescent="0.3">
      <c r="A169" s="17" t="s">
        <v>264</v>
      </c>
      <c r="B169" s="17" t="s">
        <v>247</v>
      </c>
      <c r="C169" s="18">
        <v>400</v>
      </c>
      <c r="D169" s="19">
        <v>74.900000000000006</v>
      </c>
      <c r="E169" s="17" t="str">
        <f t="shared" si="2"/>
        <v>관경조정</v>
      </c>
      <c r="G169" s="18">
        <v>300</v>
      </c>
    </row>
    <row r="170" spans="1:7" ht="15" customHeight="1" x14ac:dyDescent="0.3">
      <c r="A170" s="17" t="s">
        <v>264</v>
      </c>
      <c r="B170" s="17" t="s">
        <v>248</v>
      </c>
      <c r="C170" s="18">
        <v>400</v>
      </c>
      <c r="D170" s="19">
        <v>74.900000000000006</v>
      </c>
      <c r="E170" s="17" t="str">
        <f t="shared" si="2"/>
        <v>관경조정</v>
      </c>
      <c r="G170" s="18">
        <v>300</v>
      </c>
    </row>
    <row r="171" spans="1:7" ht="15" customHeight="1" x14ac:dyDescent="0.3">
      <c r="A171" s="17" t="s">
        <v>264</v>
      </c>
      <c r="B171" s="17" t="s">
        <v>249</v>
      </c>
      <c r="C171" s="18">
        <v>400</v>
      </c>
      <c r="D171" s="19">
        <v>74.900000000000006</v>
      </c>
      <c r="E171" s="17" t="str">
        <f t="shared" si="2"/>
        <v>관경조정</v>
      </c>
      <c r="G171" s="18">
        <v>300</v>
      </c>
    </row>
    <row r="172" spans="1:7" ht="15" customHeight="1" x14ac:dyDescent="0.3">
      <c r="A172" s="17" t="s">
        <v>264</v>
      </c>
      <c r="B172" s="17" t="s">
        <v>250</v>
      </c>
      <c r="C172" s="18">
        <v>400</v>
      </c>
      <c r="D172" s="19">
        <v>75</v>
      </c>
      <c r="E172" s="17" t="str">
        <f t="shared" si="2"/>
        <v>관경조정</v>
      </c>
      <c r="G172" s="18">
        <v>300</v>
      </c>
    </row>
    <row r="173" spans="1:7" ht="15" customHeight="1" x14ac:dyDescent="0.3">
      <c r="A173" s="17" t="s">
        <v>264</v>
      </c>
      <c r="B173" s="17" t="s">
        <v>251</v>
      </c>
      <c r="C173" s="18">
        <v>400</v>
      </c>
      <c r="D173" s="19">
        <v>75</v>
      </c>
      <c r="E173" s="17" t="str">
        <f t="shared" si="2"/>
        <v>관경조정</v>
      </c>
      <c r="G173" s="18">
        <v>300</v>
      </c>
    </row>
    <row r="174" spans="1:7" ht="15" customHeight="1" x14ac:dyDescent="0.3">
      <c r="A174" s="17" t="s">
        <v>264</v>
      </c>
      <c r="B174" s="17" t="s">
        <v>252</v>
      </c>
      <c r="C174" s="18">
        <v>400</v>
      </c>
      <c r="D174" s="19">
        <v>75</v>
      </c>
      <c r="E174" s="17" t="str">
        <f t="shared" si="2"/>
        <v>관경조정</v>
      </c>
      <c r="G174" s="18">
        <v>300</v>
      </c>
    </row>
    <row r="175" spans="1:7" ht="15" customHeight="1" x14ac:dyDescent="0.3">
      <c r="A175" s="17" t="s">
        <v>264</v>
      </c>
      <c r="B175" s="17" t="s">
        <v>253</v>
      </c>
      <c r="C175" s="18">
        <v>400</v>
      </c>
      <c r="D175" s="19">
        <v>74.900000000000006</v>
      </c>
      <c r="E175" s="17" t="str">
        <f t="shared" si="2"/>
        <v>관경조정</v>
      </c>
      <c r="G175" s="18">
        <v>300</v>
      </c>
    </row>
    <row r="176" spans="1:7" ht="15" customHeight="1" x14ac:dyDescent="0.3">
      <c r="A176" s="17" t="s">
        <v>264</v>
      </c>
      <c r="B176" s="17" t="s">
        <v>122</v>
      </c>
      <c r="C176" s="18">
        <v>400</v>
      </c>
      <c r="D176" s="19">
        <v>62.2</v>
      </c>
      <c r="E176" s="17" t="str">
        <f t="shared" si="2"/>
        <v>관경조정</v>
      </c>
      <c r="G176" s="18">
        <v>300</v>
      </c>
    </row>
    <row r="177" spans="1:7" ht="15" customHeight="1" x14ac:dyDescent="0.3">
      <c r="A177" s="17" t="s">
        <v>264</v>
      </c>
      <c r="B177" s="17" t="s">
        <v>123</v>
      </c>
      <c r="C177" s="18">
        <v>400</v>
      </c>
      <c r="D177" s="19">
        <v>65</v>
      </c>
      <c r="E177" s="17" t="str">
        <f t="shared" si="2"/>
        <v>관경조정</v>
      </c>
      <c r="G177" s="18">
        <v>300</v>
      </c>
    </row>
    <row r="178" spans="1:7" ht="15" customHeight="1" x14ac:dyDescent="0.3">
      <c r="A178" s="17" t="s">
        <v>264</v>
      </c>
      <c r="B178" s="17" t="s">
        <v>124</v>
      </c>
      <c r="C178" s="18">
        <v>400</v>
      </c>
      <c r="D178" s="19">
        <v>65</v>
      </c>
      <c r="E178" s="17" t="str">
        <f t="shared" si="2"/>
        <v>관경조정</v>
      </c>
      <c r="G178" s="18">
        <v>300</v>
      </c>
    </row>
    <row r="179" spans="1:7" ht="15" customHeight="1" x14ac:dyDescent="0.3">
      <c r="A179" s="17" t="s">
        <v>264</v>
      </c>
      <c r="B179" s="17" t="s">
        <v>125</v>
      </c>
      <c r="C179" s="18">
        <v>400</v>
      </c>
      <c r="D179" s="19">
        <v>65.3</v>
      </c>
      <c r="E179" s="17" t="str">
        <f t="shared" si="2"/>
        <v>관경조정</v>
      </c>
      <c r="G179" s="18">
        <v>300</v>
      </c>
    </row>
    <row r="180" spans="1:7" ht="15" customHeight="1" x14ac:dyDescent="0.3">
      <c r="A180" s="17" t="s">
        <v>264</v>
      </c>
      <c r="B180" s="17" t="s">
        <v>126</v>
      </c>
      <c r="C180" s="18">
        <v>400</v>
      </c>
      <c r="D180" s="19">
        <v>55</v>
      </c>
      <c r="E180" s="17" t="str">
        <f t="shared" si="2"/>
        <v>관경조정</v>
      </c>
      <c r="G180" s="18">
        <v>300</v>
      </c>
    </row>
    <row r="181" spans="1:7" ht="15" customHeight="1" x14ac:dyDescent="0.3">
      <c r="A181" s="17" t="s">
        <v>264</v>
      </c>
      <c r="B181" s="17" t="s">
        <v>127</v>
      </c>
      <c r="C181" s="18">
        <v>400</v>
      </c>
      <c r="D181" s="19">
        <v>65.599999999999994</v>
      </c>
      <c r="E181" s="17" t="str">
        <f t="shared" si="2"/>
        <v>관경조정</v>
      </c>
      <c r="G181" s="18">
        <v>300</v>
      </c>
    </row>
    <row r="182" spans="1:7" ht="15" customHeight="1" x14ac:dyDescent="0.3">
      <c r="A182" s="17" t="s">
        <v>264</v>
      </c>
      <c r="B182" s="17" t="s">
        <v>128</v>
      </c>
      <c r="C182" s="18">
        <v>400</v>
      </c>
      <c r="D182" s="19">
        <v>58</v>
      </c>
      <c r="E182" s="17" t="str">
        <f t="shared" si="2"/>
        <v>관경조정</v>
      </c>
      <c r="G182" s="18">
        <v>300</v>
      </c>
    </row>
    <row r="183" spans="1:7" ht="15" customHeight="1" x14ac:dyDescent="0.3">
      <c r="A183" s="17" t="s">
        <v>264</v>
      </c>
      <c r="B183" s="17" t="s">
        <v>254</v>
      </c>
      <c r="C183" s="18">
        <v>300</v>
      </c>
      <c r="D183" s="19">
        <v>39.9</v>
      </c>
      <c r="E183" s="17" t="str">
        <f t="shared" si="2"/>
        <v>구배조정</v>
      </c>
      <c r="G183" s="18">
        <v>300</v>
      </c>
    </row>
    <row r="184" spans="1:7" ht="15" customHeight="1" x14ac:dyDescent="0.3">
      <c r="A184" s="17" t="s">
        <v>264</v>
      </c>
      <c r="B184" s="17" t="s">
        <v>129</v>
      </c>
      <c r="C184" s="18">
        <v>300</v>
      </c>
      <c r="D184" s="19">
        <v>70</v>
      </c>
      <c r="E184" s="17" t="str">
        <f t="shared" si="2"/>
        <v>구배조정</v>
      </c>
      <c r="G184" s="18">
        <v>300</v>
      </c>
    </row>
    <row r="185" spans="1:7" ht="15" customHeight="1" x14ac:dyDescent="0.3">
      <c r="A185" s="17" t="s">
        <v>264</v>
      </c>
      <c r="B185" s="17" t="s">
        <v>255</v>
      </c>
      <c r="C185" s="18">
        <v>300</v>
      </c>
      <c r="D185" s="19">
        <v>27.6</v>
      </c>
      <c r="E185" s="17" t="str">
        <f t="shared" si="2"/>
        <v>구배조정</v>
      </c>
      <c r="G185" s="18">
        <v>300</v>
      </c>
    </row>
    <row r="186" spans="1:7" ht="15" customHeight="1" x14ac:dyDescent="0.3">
      <c r="A186" s="17" t="s">
        <v>264</v>
      </c>
      <c r="B186" s="17" t="s">
        <v>130</v>
      </c>
      <c r="C186" s="18">
        <v>300</v>
      </c>
      <c r="D186" s="19">
        <v>56.5</v>
      </c>
      <c r="E186" s="17" t="str">
        <f t="shared" si="2"/>
        <v>구배조정</v>
      </c>
      <c r="G186" s="18">
        <v>300</v>
      </c>
    </row>
    <row r="187" spans="1:7" ht="15" customHeight="1" x14ac:dyDescent="0.3">
      <c r="A187" s="17" t="s">
        <v>264</v>
      </c>
      <c r="B187" s="17" t="s">
        <v>256</v>
      </c>
      <c r="C187" s="18">
        <v>300</v>
      </c>
      <c r="D187" s="19">
        <v>32</v>
      </c>
      <c r="E187" s="17" t="str">
        <f t="shared" si="2"/>
        <v>구배조정</v>
      </c>
      <c r="G187" s="18">
        <v>300</v>
      </c>
    </row>
    <row r="188" spans="1:7" ht="15" customHeight="1" x14ac:dyDescent="0.3">
      <c r="A188" s="17" t="s">
        <v>264</v>
      </c>
      <c r="B188" s="17" t="s">
        <v>257</v>
      </c>
      <c r="C188" s="18">
        <v>300</v>
      </c>
      <c r="D188" s="19">
        <v>42.3</v>
      </c>
      <c r="E188" s="17" t="str">
        <f t="shared" si="2"/>
        <v>구배조정</v>
      </c>
      <c r="G188" s="18">
        <v>300</v>
      </c>
    </row>
    <row r="189" spans="1:7" ht="15" customHeight="1" x14ac:dyDescent="0.3">
      <c r="A189" s="17" t="s">
        <v>264</v>
      </c>
      <c r="B189" s="17" t="s">
        <v>258</v>
      </c>
      <c r="C189" s="18">
        <v>300</v>
      </c>
      <c r="D189" s="19">
        <v>56.4</v>
      </c>
      <c r="E189" s="17" t="str">
        <f t="shared" si="2"/>
        <v>구배조정</v>
      </c>
      <c r="G189" s="18">
        <v>300</v>
      </c>
    </row>
    <row r="190" spans="1:7" ht="15" customHeight="1" x14ac:dyDescent="0.3">
      <c r="A190" s="17" t="s">
        <v>264</v>
      </c>
      <c r="B190" s="17" t="s">
        <v>259</v>
      </c>
      <c r="C190" s="18">
        <v>400</v>
      </c>
      <c r="D190" s="19">
        <v>63.3</v>
      </c>
      <c r="E190" s="17" t="str">
        <f t="shared" si="2"/>
        <v>관경조정</v>
      </c>
      <c r="G190" s="18">
        <v>300</v>
      </c>
    </row>
    <row r="191" spans="1:7" ht="15" customHeight="1" x14ac:dyDescent="0.3">
      <c r="A191" s="17" t="s">
        <v>264</v>
      </c>
      <c r="B191" s="17" t="s">
        <v>260</v>
      </c>
      <c r="C191" s="18">
        <v>400</v>
      </c>
      <c r="D191" s="19">
        <v>50.2</v>
      </c>
      <c r="E191" s="17" t="str">
        <f t="shared" si="2"/>
        <v>관경조정</v>
      </c>
      <c r="G191" s="18">
        <v>300</v>
      </c>
    </row>
    <row r="192" spans="1:7" ht="15" customHeight="1" x14ac:dyDescent="0.3">
      <c r="A192" s="17" t="s">
        <v>264</v>
      </c>
      <c r="B192" s="17" t="s">
        <v>261</v>
      </c>
      <c r="C192" s="18">
        <v>400</v>
      </c>
      <c r="D192" s="19">
        <v>24.1</v>
      </c>
      <c r="E192" s="17" t="str">
        <f t="shared" si="2"/>
        <v>관경조정</v>
      </c>
      <c r="G192" s="18">
        <v>300</v>
      </c>
    </row>
    <row r="193" spans="1:7" ht="15" customHeight="1" x14ac:dyDescent="0.3">
      <c r="A193" s="17" t="s">
        <v>264</v>
      </c>
      <c r="B193" s="17" t="s">
        <v>262</v>
      </c>
      <c r="C193" s="18">
        <v>400</v>
      </c>
      <c r="D193" s="19">
        <v>72.400000000000006</v>
      </c>
      <c r="E193" s="17" t="str">
        <f t="shared" si="2"/>
        <v>관경조정</v>
      </c>
      <c r="G193" s="18">
        <v>300</v>
      </c>
    </row>
    <row r="194" spans="1:7" ht="15" customHeight="1" x14ac:dyDescent="0.3">
      <c r="A194" s="17" t="s">
        <v>264</v>
      </c>
      <c r="B194" s="17" t="s">
        <v>131</v>
      </c>
      <c r="C194" s="18">
        <v>300</v>
      </c>
      <c r="D194" s="19">
        <v>41.9</v>
      </c>
      <c r="E194" s="17" t="str">
        <f t="shared" si="2"/>
        <v>구배조정</v>
      </c>
      <c r="G194" s="18">
        <v>300</v>
      </c>
    </row>
    <row r="195" spans="1:7" ht="15" customHeight="1" x14ac:dyDescent="0.3">
      <c r="A195" s="17" t="s">
        <v>264</v>
      </c>
      <c r="B195" s="17" t="s">
        <v>132</v>
      </c>
      <c r="C195" s="18">
        <v>300</v>
      </c>
      <c r="D195" s="19">
        <v>44</v>
      </c>
      <c r="E195" s="17" t="str">
        <f t="shared" si="2"/>
        <v>구배조정</v>
      </c>
      <c r="G195" s="18">
        <v>300</v>
      </c>
    </row>
    <row r="196" spans="1:7" ht="15" customHeight="1" x14ac:dyDescent="0.3">
      <c r="A196" s="17" t="s">
        <v>264</v>
      </c>
      <c r="B196" s="17" t="s">
        <v>263</v>
      </c>
      <c r="C196" s="18">
        <v>300</v>
      </c>
      <c r="D196" s="19">
        <v>51.4</v>
      </c>
      <c r="E196" s="17" t="str">
        <f t="shared" ref="E196" si="3">IF(C196=G196,"구배조정","관경조정")</f>
        <v>구배조정</v>
      </c>
      <c r="G196" s="18">
        <v>300</v>
      </c>
    </row>
  </sheetData>
  <mergeCells count="1">
    <mergeCell ref="A1:E1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41"/>
  <sheetViews>
    <sheetView view="pageBreakPreview" zoomScaleSheetLayoutView="100" workbookViewId="0">
      <pane ySplit="2" topLeftCell="A36" activePane="bottomLeft" state="frozen"/>
      <selection activeCell="I4" sqref="I4"/>
      <selection pane="bottomLeft" activeCell="I4" sqref="I4"/>
    </sheetView>
  </sheetViews>
  <sheetFormatPr defaultRowHeight="14.25" x14ac:dyDescent="0.3"/>
  <cols>
    <col min="1" max="5" width="15.875" style="16" customWidth="1"/>
    <col min="6" max="6" width="12.125" style="16" bestFit="1" customWidth="1"/>
    <col min="7" max="16384" width="9" style="16"/>
  </cols>
  <sheetData>
    <row r="1" spans="1:7" ht="30" customHeight="1" x14ac:dyDescent="0.3">
      <c r="A1" s="15" t="s">
        <v>133</v>
      </c>
      <c r="B1" s="15"/>
      <c r="C1" s="15"/>
      <c r="D1" s="15"/>
      <c r="E1" s="15"/>
    </row>
    <row r="2" spans="1:7" ht="28.5" customHeight="1" x14ac:dyDescent="0.3">
      <c r="A2" s="17"/>
      <c r="B2" s="17" t="s">
        <v>14</v>
      </c>
      <c r="C2" s="17" t="s">
        <v>8</v>
      </c>
      <c r="D2" s="17" t="s">
        <v>9</v>
      </c>
      <c r="E2" s="17" t="s">
        <v>13</v>
      </c>
    </row>
    <row r="3" spans="1:7" ht="15" customHeight="1" x14ac:dyDescent="0.3">
      <c r="A3" s="17" t="s">
        <v>141</v>
      </c>
      <c r="B3" s="17" t="s">
        <v>134</v>
      </c>
      <c r="C3" s="18">
        <v>200</v>
      </c>
      <c r="D3" s="19">
        <v>20</v>
      </c>
      <c r="E3" s="17" t="str">
        <f>IF(C3=G3,"구배조정","관경조정")</f>
        <v>구배조정</v>
      </c>
      <c r="F3" s="20"/>
      <c r="G3" s="18">
        <v>200</v>
      </c>
    </row>
    <row r="4" spans="1:7" ht="15" customHeight="1" x14ac:dyDescent="0.3">
      <c r="A4" s="17" t="s">
        <v>141</v>
      </c>
      <c r="B4" s="17" t="s">
        <v>135</v>
      </c>
      <c r="C4" s="18">
        <v>300</v>
      </c>
      <c r="D4" s="19">
        <v>27.6</v>
      </c>
      <c r="E4" s="17" t="str">
        <f t="shared" ref="E4:E41" si="0">IF(C4=G4,"구배조정","관경조정")</f>
        <v>관경조정</v>
      </c>
      <c r="F4" s="20"/>
      <c r="G4" s="18">
        <v>200</v>
      </c>
    </row>
    <row r="5" spans="1:7" ht="15" customHeight="1" x14ac:dyDescent="0.3">
      <c r="A5" s="17" t="s">
        <v>141</v>
      </c>
      <c r="B5" s="17" t="s">
        <v>136</v>
      </c>
      <c r="C5" s="18">
        <v>300</v>
      </c>
      <c r="D5" s="19">
        <v>52.7</v>
      </c>
      <c r="E5" s="17" t="str">
        <f t="shared" si="0"/>
        <v>구배조정</v>
      </c>
      <c r="F5" s="20"/>
      <c r="G5" s="18">
        <v>300</v>
      </c>
    </row>
    <row r="6" spans="1:7" ht="15" customHeight="1" x14ac:dyDescent="0.3">
      <c r="A6" s="17" t="s">
        <v>141</v>
      </c>
      <c r="B6" s="17" t="s">
        <v>137</v>
      </c>
      <c r="C6" s="18">
        <v>300</v>
      </c>
      <c r="D6" s="19">
        <v>13.5</v>
      </c>
      <c r="E6" s="17" t="str">
        <f t="shared" si="0"/>
        <v>구배조정</v>
      </c>
      <c r="F6" s="20"/>
      <c r="G6" s="18">
        <v>300</v>
      </c>
    </row>
    <row r="7" spans="1:7" ht="15" customHeight="1" x14ac:dyDescent="0.3">
      <c r="A7" s="17" t="s">
        <v>141</v>
      </c>
      <c r="B7" s="17" t="s">
        <v>138</v>
      </c>
      <c r="C7" s="18">
        <v>300</v>
      </c>
      <c r="D7" s="19">
        <v>74.900000000000006</v>
      </c>
      <c r="E7" s="17" t="str">
        <f t="shared" si="0"/>
        <v>구배조정</v>
      </c>
      <c r="F7" s="20"/>
      <c r="G7" s="18">
        <v>300</v>
      </c>
    </row>
    <row r="8" spans="1:7" ht="15" customHeight="1" x14ac:dyDescent="0.3">
      <c r="A8" s="17" t="s">
        <v>141</v>
      </c>
      <c r="B8" s="17" t="s">
        <v>139</v>
      </c>
      <c r="C8" s="18">
        <v>250</v>
      </c>
      <c r="D8" s="19">
        <v>28.5</v>
      </c>
      <c r="E8" s="17" t="str">
        <f t="shared" si="0"/>
        <v>구배조정</v>
      </c>
      <c r="F8" s="20"/>
      <c r="G8" s="18">
        <v>250</v>
      </c>
    </row>
    <row r="9" spans="1:7" ht="15" customHeight="1" x14ac:dyDescent="0.3">
      <c r="A9" s="17" t="s">
        <v>141</v>
      </c>
      <c r="B9" s="17" t="s">
        <v>140</v>
      </c>
      <c r="C9" s="18">
        <v>250</v>
      </c>
      <c r="D9" s="19">
        <v>25.1</v>
      </c>
      <c r="E9" s="17" t="str">
        <f t="shared" si="0"/>
        <v>구배조정</v>
      </c>
      <c r="F9" s="20"/>
      <c r="G9" s="18">
        <v>250</v>
      </c>
    </row>
    <row r="10" spans="1:7" ht="15" customHeight="1" x14ac:dyDescent="0.3">
      <c r="A10" s="17" t="s">
        <v>141</v>
      </c>
      <c r="B10" s="17" t="s">
        <v>269</v>
      </c>
      <c r="C10" s="18">
        <v>250</v>
      </c>
      <c r="D10" s="19">
        <v>36.4</v>
      </c>
      <c r="E10" s="17" t="str">
        <f t="shared" si="0"/>
        <v>구배조정</v>
      </c>
      <c r="F10" s="20"/>
      <c r="G10" s="18">
        <v>250</v>
      </c>
    </row>
    <row r="11" spans="1:7" ht="15" customHeight="1" x14ac:dyDescent="0.3">
      <c r="A11" s="17" t="s">
        <v>293</v>
      </c>
      <c r="B11" s="17" t="s">
        <v>270</v>
      </c>
      <c r="C11" s="18">
        <v>400</v>
      </c>
      <c r="D11" s="19">
        <v>49.5</v>
      </c>
      <c r="E11" s="17" t="str">
        <f t="shared" si="0"/>
        <v>구배조정</v>
      </c>
      <c r="F11" s="20"/>
      <c r="G11" s="18">
        <v>400</v>
      </c>
    </row>
    <row r="12" spans="1:7" ht="15" customHeight="1" x14ac:dyDescent="0.3">
      <c r="A12" s="17" t="s">
        <v>293</v>
      </c>
      <c r="B12" s="17" t="s">
        <v>142</v>
      </c>
      <c r="C12" s="18">
        <v>400</v>
      </c>
      <c r="D12" s="19">
        <v>61.5</v>
      </c>
      <c r="E12" s="17" t="str">
        <f t="shared" si="0"/>
        <v>관경조정</v>
      </c>
      <c r="F12" s="20"/>
      <c r="G12" s="18">
        <v>300</v>
      </c>
    </row>
    <row r="13" spans="1:7" ht="15" customHeight="1" x14ac:dyDescent="0.3">
      <c r="A13" s="17" t="s">
        <v>293</v>
      </c>
      <c r="B13" s="17" t="s">
        <v>271</v>
      </c>
      <c r="C13" s="18">
        <v>400</v>
      </c>
      <c r="D13" s="19">
        <v>82.4</v>
      </c>
      <c r="E13" s="17" t="str">
        <f t="shared" si="0"/>
        <v>구배조정</v>
      </c>
      <c r="F13" s="20"/>
      <c r="G13" s="18">
        <v>400</v>
      </c>
    </row>
    <row r="14" spans="1:7" ht="15" customHeight="1" x14ac:dyDescent="0.3">
      <c r="A14" s="17" t="s">
        <v>293</v>
      </c>
      <c r="B14" s="17" t="s">
        <v>272</v>
      </c>
      <c r="C14" s="18">
        <v>400</v>
      </c>
      <c r="D14" s="19">
        <v>30.1</v>
      </c>
      <c r="E14" s="17" t="str">
        <f t="shared" si="0"/>
        <v>구배조정</v>
      </c>
      <c r="F14" s="20"/>
      <c r="G14" s="18">
        <v>400</v>
      </c>
    </row>
    <row r="15" spans="1:7" ht="15" customHeight="1" x14ac:dyDescent="0.3">
      <c r="A15" s="17" t="s">
        <v>293</v>
      </c>
      <c r="B15" s="17" t="s">
        <v>273</v>
      </c>
      <c r="C15" s="18">
        <v>400</v>
      </c>
      <c r="D15" s="19">
        <v>66.599999999999994</v>
      </c>
      <c r="E15" s="17" t="str">
        <f t="shared" si="0"/>
        <v>구배조정</v>
      </c>
      <c r="F15" s="20"/>
      <c r="G15" s="18">
        <v>400</v>
      </c>
    </row>
    <row r="16" spans="1:7" ht="15" customHeight="1" x14ac:dyDescent="0.3">
      <c r="A16" s="17" t="s">
        <v>293</v>
      </c>
      <c r="B16" s="17" t="s">
        <v>143</v>
      </c>
      <c r="C16" s="18">
        <v>300</v>
      </c>
      <c r="D16" s="19">
        <v>31.7</v>
      </c>
      <c r="E16" s="17" t="str">
        <f t="shared" si="0"/>
        <v>구배조정</v>
      </c>
      <c r="F16" s="20"/>
      <c r="G16" s="18">
        <v>300</v>
      </c>
    </row>
    <row r="17" spans="1:7" ht="15" customHeight="1" x14ac:dyDescent="0.3">
      <c r="A17" s="17" t="s">
        <v>293</v>
      </c>
      <c r="B17" s="17" t="s">
        <v>274</v>
      </c>
      <c r="C17" s="18">
        <v>400</v>
      </c>
      <c r="D17" s="19">
        <v>73.5</v>
      </c>
      <c r="E17" s="17" t="str">
        <f t="shared" si="0"/>
        <v>구배조정</v>
      </c>
      <c r="F17" s="20"/>
      <c r="G17" s="18">
        <v>400</v>
      </c>
    </row>
    <row r="18" spans="1:7" ht="15" customHeight="1" x14ac:dyDescent="0.3">
      <c r="A18" s="17" t="s">
        <v>293</v>
      </c>
      <c r="B18" s="17" t="s">
        <v>275</v>
      </c>
      <c r="C18" s="18">
        <v>400</v>
      </c>
      <c r="D18" s="19">
        <v>93.9</v>
      </c>
      <c r="E18" s="17" t="str">
        <f t="shared" si="0"/>
        <v>구배조정</v>
      </c>
      <c r="F18" s="20"/>
      <c r="G18" s="18">
        <v>400</v>
      </c>
    </row>
    <row r="19" spans="1:7" ht="15" customHeight="1" x14ac:dyDescent="0.3">
      <c r="A19" s="17" t="s">
        <v>293</v>
      </c>
      <c r="B19" s="17" t="s">
        <v>276</v>
      </c>
      <c r="C19" s="18">
        <v>400</v>
      </c>
      <c r="D19" s="19">
        <v>64.2</v>
      </c>
      <c r="E19" s="17" t="str">
        <f t="shared" si="0"/>
        <v>구배조정</v>
      </c>
      <c r="F19" s="20"/>
      <c r="G19" s="18">
        <v>400</v>
      </c>
    </row>
    <row r="20" spans="1:7" ht="15" customHeight="1" x14ac:dyDescent="0.3">
      <c r="A20" s="17" t="s">
        <v>293</v>
      </c>
      <c r="B20" s="17" t="s">
        <v>277</v>
      </c>
      <c r="C20" s="18">
        <v>400</v>
      </c>
      <c r="D20" s="19">
        <v>52.3</v>
      </c>
      <c r="E20" s="17" t="str">
        <f t="shared" si="0"/>
        <v>구배조정</v>
      </c>
      <c r="F20" s="20"/>
      <c r="G20" s="18">
        <v>400</v>
      </c>
    </row>
    <row r="21" spans="1:7" ht="15" customHeight="1" x14ac:dyDescent="0.3">
      <c r="A21" s="17" t="s">
        <v>293</v>
      </c>
      <c r="B21" s="17" t="s">
        <v>144</v>
      </c>
      <c r="C21" s="18">
        <v>200</v>
      </c>
      <c r="D21" s="19">
        <v>15.6</v>
      </c>
      <c r="E21" s="17" t="str">
        <f t="shared" si="0"/>
        <v>구배조정</v>
      </c>
      <c r="F21" s="20"/>
      <c r="G21" s="18">
        <v>200</v>
      </c>
    </row>
    <row r="22" spans="1:7" ht="15" customHeight="1" x14ac:dyDescent="0.3">
      <c r="A22" s="17" t="s">
        <v>293</v>
      </c>
      <c r="B22" s="17" t="s">
        <v>145</v>
      </c>
      <c r="C22" s="18">
        <v>300</v>
      </c>
      <c r="D22" s="19">
        <v>14.7</v>
      </c>
      <c r="E22" s="17" t="str">
        <f t="shared" si="0"/>
        <v>구배조정</v>
      </c>
      <c r="F22" s="20"/>
      <c r="G22" s="18">
        <v>300</v>
      </c>
    </row>
    <row r="23" spans="1:7" ht="15" customHeight="1" x14ac:dyDescent="0.3">
      <c r="A23" s="17" t="s">
        <v>293</v>
      </c>
      <c r="B23" s="17" t="s">
        <v>278</v>
      </c>
      <c r="C23" s="18">
        <v>500</v>
      </c>
      <c r="D23" s="19">
        <v>61.6</v>
      </c>
      <c r="E23" s="17" t="str">
        <f t="shared" si="0"/>
        <v>구배조정</v>
      </c>
      <c r="F23" s="20"/>
      <c r="G23" s="18">
        <v>500</v>
      </c>
    </row>
    <row r="24" spans="1:7" ht="15" customHeight="1" x14ac:dyDescent="0.3">
      <c r="A24" s="17" t="s">
        <v>293</v>
      </c>
      <c r="B24" s="17" t="s">
        <v>279</v>
      </c>
      <c r="C24" s="18">
        <v>500</v>
      </c>
      <c r="D24" s="19">
        <v>50.1</v>
      </c>
      <c r="E24" s="17" t="str">
        <f t="shared" si="0"/>
        <v>구배조정</v>
      </c>
      <c r="F24" s="20"/>
      <c r="G24" s="18">
        <v>500</v>
      </c>
    </row>
    <row r="25" spans="1:7" ht="15" customHeight="1" x14ac:dyDescent="0.3">
      <c r="A25" s="17" t="s">
        <v>293</v>
      </c>
      <c r="B25" s="17" t="s">
        <v>280</v>
      </c>
      <c r="C25" s="18">
        <v>500</v>
      </c>
      <c r="D25" s="19">
        <v>61.1</v>
      </c>
      <c r="E25" s="17" t="str">
        <f t="shared" si="0"/>
        <v>구배조정</v>
      </c>
      <c r="F25" s="20"/>
      <c r="G25" s="18">
        <v>500</v>
      </c>
    </row>
    <row r="26" spans="1:7" ht="15" customHeight="1" x14ac:dyDescent="0.3">
      <c r="A26" s="17" t="s">
        <v>293</v>
      </c>
      <c r="B26" s="17" t="s">
        <v>281</v>
      </c>
      <c r="C26" s="18">
        <v>500</v>
      </c>
      <c r="D26" s="19">
        <v>69.900000000000006</v>
      </c>
      <c r="E26" s="17" t="str">
        <f t="shared" si="0"/>
        <v>구배조정</v>
      </c>
      <c r="F26" s="20"/>
      <c r="G26" s="18">
        <v>500</v>
      </c>
    </row>
    <row r="27" spans="1:7" ht="15" customHeight="1" x14ac:dyDescent="0.3">
      <c r="A27" s="17" t="s">
        <v>293</v>
      </c>
      <c r="B27" s="17" t="s">
        <v>282</v>
      </c>
      <c r="C27" s="18">
        <v>500</v>
      </c>
      <c r="D27" s="19">
        <v>76.8</v>
      </c>
      <c r="E27" s="17" t="str">
        <f t="shared" si="0"/>
        <v>구배조정</v>
      </c>
      <c r="F27" s="20"/>
      <c r="G27" s="18">
        <v>500</v>
      </c>
    </row>
    <row r="28" spans="1:7" ht="15" customHeight="1" x14ac:dyDescent="0.3">
      <c r="A28" s="17" t="s">
        <v>293</v>
      </c>
      <c r="B28" s="17" t="s">
        <v>283</v>
      </c>
      <c r="C28" s="18">
        <v>500</v>
      </c>
      <c r="D28" s="19">
        <v>76.400000000000006</v>
      </c>
      <c r="E28" s="17" t="str">
        <f t="shared" si="0"/>
        <v>구배조정</v>
      </c>
      <c r="F28" s="20"/>
      <c r="G28" s="18">
        <v>500</v>
      </c>
    </row>
    <row r="29" spans="1:7" ht="15" customHeight="1" x14ac:dyDescent="0.3">
      <c r="A29" s="17" t="s">
        <v>293</v>
      </c>
      <c r="B29" s="17" t="s">
        <v>284</v>
      </c>
      <c r="C29" s="18">
        <v>300</v>
      </c>
      <c r="D29" s="19">
        <v>35.1</v>
      </c>
      <c r="E29" s="17" t="str">
        <f t="shared" si="0"/>
        <v>구배조정</v>
      </c>
      <c r="F29" s="20"/>
      <c r="G29" s="18">
        <v>300</v>
      </c>
    </row>
    <row r="30" spans="1:7" ht="15" customHeight="1" x14ac:dyDescent="0.3">
      <c r="A30" s="17" t="s">
        <v>293</v>
      </c>
      <c r="B30" s="17" t="s">
        <v>285</v>
      </c>
      <c r="C30" s="18">
        <v>300</v>
      </c>
      <c r="D30" s="19">
        <v>49.5</v>
      </c>
      <c r="E30" s="17" t="str">
        <f t="shared" si="0"/>
        <v>구배조정</v>
      </c>
      <c r="F30" s="20"/>
      <c r="G30" s="18">
        <v>300</v>
      </c>
    </row>
    <row r="31" spans="1:7" ht="15" customHeight="1" x14ac:dyDescent="0.3">
      <c r="A31" s="17" t="s">
        <v>293</v>
      </c>
      <c r="B31" s="17" t="s">
        <v>286</v>
      </c>
      <c r="C31" s="18">
        <v>300</v>
      </c>
      <c r="D31" s="19">
        <v>53.2</v>
      </c>
      <c r="E31" s="17" t="str">
        <f t="shared" si="0"/>
        <v>구배조정</v>
      </c>
      <c r="F31" s="20"/>
      <c r="G31" s="18">
        <v>300</v>
      </c>
    </row>
    <row r="32" spans="1:7" ht="15" customHeight="1" x14ac:dyDescent="0.3">
      <c r="A32" s="17" t="s">
        <v>293</v>
      </c>
      <c r="B32" s="17" t="s">
        <v>287</v>
      </c>
      <c r="C32" s="18">
        <v>300</v>
      </c>
      <c r="D32" s="19">
        <v>55.9</v>
      </c>
      <c r="E32" s="17" t="str">
        <f t="shared" si="0"/>
        <v>구배조정</v>
      </c>
      <c r="F32" s="20"/>
      <c r="G32" s="18">
        <v>300</v>
      </c>
    </row>
    <row r="33" spans="1:7" ht="15" customHeight="1" x14ac:dyDescent="0.3">
      <c r="A33" s="17" t="s">
        <v>293</v>
      </c>
      <c r="B33" s="17" t="s">
        <v>146</v>
      </c>
      <c r="C33" s="18">
        <v>300</v>
      </c>
      <c r="D33" s="19">
        <v>44.6</v>
      </c>
      <c r="E33" s="17" t="str">
        <f t="shared" si="0"/>
        <v>구배조정</v>
      </c>
      <c r="F33" s="20"/>
      <c r="G33" s="18">
        <v>300</v>
      </c>
    </row>
    <row r="34" spans="1:7" ht="15" customHeight="1" x14ac:dyDescent="0.3">
      <c r="A34" s="17" t="s">
        <v>293</v>
      </c>
      <c r="B34" s="17" t="s">
        <v>147</v>
      </c>
      <c r="C34" s="18">
        <v>300</v>
      </c>
      <c r="D34" s="19">
        <v>39.6</v>
      </c>
      <c r="E34" s="17" t="str">
        <f t="shared" si="0"/>
        <v>구배조정</v>
      </c>
      <c r="F34" s="20"/>
      <c r="G34" s="18">
        <v>300</v>
      </c>
    </row>
    <row r="35" spans="1:7" ht="15" customHeight="1" x14ac:dyDescent="0.3">
      <c r="A35" s="17" t="s">
        <v>293</v>
      </c>
      <c r="B35" s="17" t="s">
        <v>148</v>
      </c>
      <c r="C35" s="18">
        <v>300</v>
      </c>
      <c r="D35" s="19">
        <v>32.4</v>
      </c>
      <c r="E35" s="17" t="str">
        <f t="shared" si="0"/>
        <v>구배조정</v>
      </c>
      <c r="F35" s="20"/>
      <c r="G35" s="18">
        <v>300</v>
      </c>
    </row>
    <row r="36" spans="1:7" ht="15" customHeight="1" x14ac:dyDescent="0.3">
      <c r="A36" s="17" t="s">
        <v>293</v>
      </c>
      <c r="B36" s="17" t="s">
        <v>149</v>
      </c>
      <c r="C36" s="18">
        <v>300</v>
      </c>
      <c r="D36" s="19">
        <v>16.8</v>
      </c>
      <c r="E36" s="17" t="str">
        <f t="shared" si="0"/>
        <v>구배조정</v>
      </c>
      <c r="F36" s="20"/>
      <c r="G36" s="18">
        <v>300</v>
      </c>
    </row>
    <row r="37" spans="1:7" ht="15" customHeight="1" x14ac:dyDescent="0.3">
      <c r="A37" s="17" t="s">
        <v>293</v>
      </c>
      <c r="B37" s="17" t="s">
        <v>288</v>
      </c>
      <c r="C37" s="18">
        <v>300</v>
      </c>
      <c r="D37" s="19">
        <v>67.400000000000006</v>
      </c>
      <c r="E37" s="17" t="str">
        <f t="shared" si="0"/>
        <v>구배조정</v>
      </c>
      <c r="F37" s="20"/>
      <c r="G37" s="18">
        <v>300</v>
      </c>
    </row>
    <row r="38" spans="1:7" ht="15" customHeight="1" x14ac:dyDescent="0.3">
      <c r="A38" s="17" t="s">
        <v>293</v>
      </c>
      <c r="B38" s="17" t="s">
        <v>289</v>
      </c>
      <c r="C38" s="18">
        <v>400</v>
      </c>
      <c r="D38" s="19">
        <v>26.3</v>
      </c>
      <c r="E38" s="17" t="str">
        <f t="shared" si="0"/>
        <v>관경조정</v>
      </c>
      <c r="F38" s="20"/>
      <c r="G38" s="18">
        <v>300</v>
      </c>
    </row>
    <row r="39" spans="1:7" ht="15" customHeight="1" x14ac:dyDescent="0.3">
      <c r="A39" s="17" t="s">
        <v>293</v>
      </c>
      <c r="B39" s="17" t="s">
        <v>290</v>
      </c>
      <c r="C39" s="18">
        <v>400</v>
      </c>
      <c r="D39" s="19">
        <v>55.5</v>
      </c>
      <c r="E39" s="17" t="str">
        <f t="shared" si="0"/>
        <v>구배조정</v>
      </c>
      <c r="F39" s="20"/>
      <c r="G39" s="18">
        <v>400</v>
      </c>
    </row>
    <row r="40" spans="1:7" ht="15" customHeight="1" x14ac:dyDescent="0.3">
      <c r="A40" s="17" t="s">
        <v>293</v>
      </c>
      <c r="B40" s="17" t="s">
        <v>291</v>
      </c>
      <c r="C40" s="18">
        <v>400</v>
      </c>
      <c r="D40" s="19">
        <v>67.7</v>
      </c>
      <c r="E40" s="17" t="str">
        <f t="shared" si="0"/>
        <v>구배조정</v>
      </c>
      <c r="F40" s="20"/>
      <c r="G40" s="18">
        <v>400</v>
      </c>
    </row>
    <row r="41" spans="1:7" ht="15" customHeight="1" x14ac:dyDescent="0.3">
      <c r="A41" s="17" t="s">
        <v>293</v>
      </c>
      <c r="B41" s="17" t="s">
        <v>292</v>
      </c>
      <c r="C41" s="18">
        <v>400</v>
      </c>
      <c r="D41" s="19">
        <v>40</v>
      </c>
      <c r="E41" s="17" t="str">
        <f t="shared" si="0"/>
        <v>구배조정</v>
      </c>
      <c r="F41" s="20"/>
      <c r="G41" s="18">
        <v>400</v>
      </c>
    </row>
  </sheetData>
  <mergeCells count="1">
    <mergeCell ref="A1:E1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24"/>
  <sheetViews>
    <sheetView view="pageBreakPreview" zoomScaleSheetLayoutView="100" workbookViewId="0">
      <pane ySplit="2" topLeftCell="A3" activePane="bottomLeft" state="frozen"/>
      <selection activeCell="I4" sqref="I4"/>
      <selection pane="bottomLeft" activeCell="I4" sqref="I4"/>
    </sheetView>
  </sheetViews>
  <sheetFormatPr defaultRowHeight="14.25" x14ac:dyDescent="0.3"/>
  <cols>
    <col min="1" max="5" width="15.875" style="16" customWidth="1"/>
    <col min="6" max="16384" width="9" style="16"/>
  </cols>
  <sheetData>
    <row r="1" spans="1:7" ht="33" customHeight="1" x14ac:dyDescent="0.3">
      <c r="A1" s="15" t="s">
        <v>331</v>
      </c>
      <c r="B1" s="15"/>
      <c r="C1" s="15"/>
      <c r="D1" s="15"/>
      <c r="E1" s="15"/>
    </row>
    <row r="2" spans="1:7" ht="24" customHeight="1" x14ac:dyDescent="0.3">
      <c r="A2" s="17" t="s">
        <v>17</v>
      </c>
      <c r="B2" s="17" t="s">
        <v>14</v>
      </c>
      <c r="C2" s="17" t="s">
        <v>8</v>
      </c>
      <c r="D2" s="17" t="s">
        <v>9</v>
      </c>
      <c r="E2" s="17" t="s">
        <v>13</v>
      </c>
    </row>
    <row r="3" spans="1:7" ht="15" customHeight="1" x14ac:dyDescent="0.3">
      <c r="A3" s="17" t="s">
        <v>160</v>
      </c>
      <c r="B3" s="17" t="s">
        <v>294</v>
      </c>
      <c r="C3" s="18">
        <v>300</v>
      </c>
      <c r="D3" s="19">
        <v>46.9</v>
      </c>
      <c r="E3" s="17" t="str">
        <f t="shared" ref="E3:E24" si="0">IF(C3=G3,"구배조정","관경조정")</f>
        <v>구배조정</v>
      </c>
      <c r="G3" s="18">
        <v>300</v>
      </c>
    </row>
    <row r="4" spans="1:7" ht="15" customHeight="1" x14ac:dyDescent="0.3">
      <c r="A4" s="17" t="s">
        <v>298</v>
      </c>
      <c r="B4" s="17" t="s">
        <v>295</v>
      </c>
      <c r="C4" s="18">
        <v>300</v>
      </c>
      <c r="D4" s="19">
        <v>74.7</v>
      </c>
      <c r="E4" s="17" t="str">
        <f t="shared" si="0"/>
        <v>구배조정</v>
      </c>
      <c r="G4" s="18">
        <v>300</v>
      </c>
    </row>
    <row r="5" spans="1:7" ht="15" customHeight="1" x14ac:dyDescent="0.3">
      <c r="A5" s="17" t="s">
        <v>298</v>
      </c>
      <c r="B5" s="17" t="s">
        <v>296</v>
      </c>
      <c r="C5" s="18">
        <v>300</v>
      </c>
      <c r="D5" s="19">
        <v>43.2</v>
      </c>
      <c r="E5" s="17" t="str">
        <f t="shared" si="0"/>
        <v>구배조정</v>
      </c>
      <c r="G5" s="18">
        <v>300</v>
      </c>
    </row>
    <row r="6" spans="1:7" ht="15" customHeight="1" x14ac:dyDescent="0.3">
      <c r="A6" s="17" t="s">
        <v>298</v>
      </c>
      <c r="B6" s="17" t="s">
        <v>297</v>
      </c>
      <c r="C6" s="18">
        <v>300</v>
      </c>
      <c r="D6" s="19">
        <v>14.6</v>
      </c>
      <c r="E6" s="17" t="str">
        <f t="shared" si="0"/>
        <v>구배조정</v>
      </c>
      <c r="G6" s="18">
        <v>300</v>
      </c>
    </row>
    <row r="7" spans="1:7" ht="15" customHeight="1" x14ac:dyDescent="0.3">
      <c r="A7" s="17" t="s">
        <v>299</v>
      </c>
      <c r="B7" s="17" t="s">
        <v>153</v>
      </c>
      <c r="C7" s="18">
        <v>250</v>
      </c>
      <c r="D7" s="19">
        <v>26.5</v>
      </c>
      <c r="E7" s="17" t="str">
        <f t="shared" si="0"/>
        <v>구배조정</v>
      </c>
      <c r="G7" s="18">
        <v>250</v>
      </c>
    </row>
    <row r="8" spans="1:7" ht="15" customHeight="1" x14ac:dyDescent="0.3">
      <c r="A8" s="17" t="s">
        <v>304</v>
      </c>
      <c r="B8" s="17" t="s">
        <v>300</v>
      </c>
      <c r="C8" s="18">
        <v>200</v>
      </c>
      <c r="D8" s="19">
        <v>13.7</v>
      </c>
      <c r="E8" s="17" t="str">
        <f t="shared" si="0"/>
        <v>구배조정</v>
      </c>
      <c r="G8" s="18">
        <v>200</v>
      </c>
    </row>
    <row r="9" spans="1:7" ht="15" customHeight="1" x14ac:dyDescent="0.3">
      <c r="A9" s="17" t="s">
        <v>304</v>
      </c>
      <c r="B9" s="17" t="s">
        <v>301</v>
      </c>
      <c r="C9" s="18">
        <v>150</v>
      </c>
      <c r="D9" s="19">
        <v>14.2</v>
      </c>
      <c r="E9" s="17" t="str">
        <f t="shared" si="0"/>
        <v>구배조정</v>
      </c>
      <c r="G9" s="18">
        <v>150</v>
      </c>
    </row>
    <row r="10" spans="1:7" ht="15" customHeight="1" x14ac:dyDescent="0.3">
      <c r="A10" s="17" t="s">
        <v>304</v>
      </c>
      <c r="B10" s="17" t="s">
        <v>302</v>
      </c>
      <c r="C10" s="18">
        <v>150</v>
      </c>
      <c r="D10" s="19">
        <v>22.1</v>
      </c>
      <c r="E10" s="17" t="str">
        <f t="shared" si="0"/>
        <v>구배조정</v>
      </c>
      <c r="G10" s="18">
        <v>150</v>
      </c>
    </row>
    <row r="11" spans="1:7" ht="15" customHeight="1" x14ac:dyDescent="0.3">
      <c r="A11" s="17" t="s">
        <v>304</v>
      </c>
      <c r="B11" s="17" t="s">
        <v>303</v>
      </c>
      <c r="C11" s="18">
        <v>150</v>
      </c>
      <c r="D11" s="19">
        <v>21.2</v>
      </c>
      <c r="E11" s="17" t="str">
        <f t="shared" si="0"/>
        <v>구배조정</v>
      </c>
      <c r="G11" s="18">
        <v>150</v>
      </c>
    </row>
    <row r="12" spans="1:7" ht="15" customHeight="1" x14ac:dyDescent="0.3">
      <c r="A12" s="17" t="s">
        <v>305</v>
      </c>
      <c r="B12" s="17" t="s">
        <v>152</v>
      </c>
      <c r="C12" s="18">
        <v>250</v>
      </c>
      <c r="D12" s="19">
        <v>16.7</v>
      </c>
      <c r="E12" s="17" t="str">
        <f t="shared" si="0"/>
        <v>구배조정</v>
      </c>
      <c r="G12" s="18">
        <v>250</v>
      </c>
    </row>
    <row r="13" spans="1:7" ht="15" customHeight="1" x14ac:dyDescent="0.3">
      <c r="A13" s="17" t="s">
        <v>310</v>
      </c>
      <c r="B13" s="17" t="s">
        <v>306</v>
      </c>
      <c r="C13" s="18">
        <v>300</v>
      </c>
      <c r="D13" s="19">
        <v>16.399999999999999</v>
      </c>
      <c r="E13" s="17" t="str">
        <f t="shared" si="0"/>
        <v>구배조정</v>
      </c>
      <c r="G13" s="18">
        <v>300</v>
      </c>
    </row>
    <row r="14" spans="1:7" ht="15" customHeight="1" x14ac:dyDescent="0.3">
      <c r="A14" s="17" t="s">
        <v>310</v>
      </c>
      <c r="B14" s="17" t="s">
        <v>307</v>
      </c>
      <c r="C14" s="18">
        <v>300</v>
      </c>
      <c r="D14" s="19">
        <v>56.8</v>
      </c>
      <c r="E14" s="17" t="str">
        <f t="shared" si="0"/>
        <v>구배조정</v>
      </c>
      <c r="G14" s="18">
        <v>300</v>
      </c>
    </row>
    <row r="15" spans="1:7" ht="15" customHeight="1" x14ac:dyDescent="0.3">
      <c r="A15" s="17" t="s">
        <v>310</v>
      </c>
      <c r="B15" s="17" t="s">
        <v>308</v>
      </c>
      <c r="C15" s="18">
        <v>300</v>
      </c>
      <c r="D15" s="19">
        <v>12.2</v>
      </c>
      <c r="E15" s="17" t="str">
        <f t="shared" si="0"/>
        <v>구배조정</v>
      </c>
      <c r="G15" s="18">
        <v>300</v>
      </c>
    </row>
    <row r="16" spans="1:7" ht="15" customHeight="1" x14ac:dyDescent="0.3">
      <c r="A16" s="17" t="s">
        <v>310</v>
      </c>
      <c r="B16" s="17" t="s">
        <v>309</v>
      </c>
      <c r="C16" s="18">
        <v>300</v>
      </c>
      <c r="D16" s="19">
        <v>13</v>
      </c>
      <c r="E16" s="17" t="str">
        <f t="shared" si="0"/>
        <v>구배조정</v>
      </c>
      <c r="G16" s="18">
        <v>300</v>
      </c>
    </row>
    <row r="17" spans="1:7" ht="15" customHeight="1" x14ac:dyDescent="0.3">
      <c r="A17" s="17" t="s">
        <v>312</v>
      </c>
      <c r="B17" s="17" t="s">
        <v>311</v>
      </c>
      <c r="C17" s="18">
        <v>250</v>
      </c>
      <c r="D17" s="19">
        <v>24.9</v>
      </c>
      <c r="E17" s="17" t="str">
        <f t="shared" si="0"/>
        <v>구배조정</v>
      </c>
      <c r="G17" s="18">
        <v>250</v>
      </c>
    </row>
    <row r="18" spans="1:7" ht="15" customHeight="1" x14ac:dyDescent="0.3">
      <c r="A18" s="17" t="s">
        <v>313</v>
      </c>
      <c r="B18" s="17" t="s">
        <v>157</v>
      </c>
      <c r="C18" s="18">
        <v>250</v>
      </c>
      <c r="D18" s="19">
        <v>24.6</v>
      </c>
      <c r="E18" s="17" t="str">
        <f t="shared" si="0"/>
        <v>구배조정</v>
      </c>
      <c r="G18" s="18">
        <v>250</v>
      </c>
    </row>
    <row r="19" spans="1:7" ht="15" customHeight="1" x14ac:dyDescent="0.3">
      <c r="A19" s="17" t="s">
        <v>314</v>
      </c>
      <c r="B19" s="17" t="s">
        <v>151</v>
      </c>
      <c r="C19" s="18">
        <v>350</v>
      </c>
      <c r="D19" s="19">
        <v>26.3</v>
      </c>
      <c r="E19" s="17" t="str">
        <f t="shared" si="0"/>
        <v>구배조정</v>
      </c>
      <c r="G19" s="18">
        <v>350</v>
      </c>
    </row>
    <row r="20" spans="1:7" ht="15" customHeight="1" x14ac:dyDescent="0.3">
      <c r="A20" s="17" t="s">
        <v>317</v>
      </c>
      <c r="B20" s="17" t="s">
        <v>315</v>
      </c>
      <c r="C20" s="18">
        <v>300</v>
      </c>
      <c r="D20" s="19">
        <v>36.4</v>
      </c>
      <c r="E20" s="17" t="str">
        <f t="shared" si="0"/>
        <v>구배조정</v>
      </c>
      <c r="G20" s="18">
        <v>300</v>
      </c>
    </row>
    <row r="21" spans="1:7" ht="15" customHeight="1" x14ac:dyDescent="0.3">
      <c r="A21" s="17" t="s">
        <v>317</v>
      </c>
      <c r="B21" s="17" t="s">
        <v>316</v>
      </c>
      <c r="C21" s="18">
        <v>300</v>
      </c>
      <c r="D21" s="19">
        <v>60.4</v>
      </c>
      <c r="E21" s="17" t="str">
        <f t="shared" si="0"/>
        <v>구배조정</v>
      </c>
      <c r="G21" s="18">
        <v>300</v>
      </c>
    </row>
    <row r="22" spans="1:7" ht="15" customHeight="1" x14ac:dyDescent="0.3">
      <c r="A22" s="17" t="s">
        <v>318</v>
      </c>
      <c r="B22" s="17" t="s">
        <v>154</v>
      </c>
      <c r="C22" s="18">
        <v>250</v>
      </c>
      <c r="D22" s="19">
        <v>6.5</v>
      </c>
      <c r="E22" s="17" t="str">
        <f t="shared" si="0"/>
        <v>구배조정</v>
      </c>
      <c r="G22" s="18">
        <v>250</v>
      </c>
    </row>
    <row r="23" spans="1:7" ht="15" customHeight="1" x14ac:dyDescent="0.3">
      <c r="A23" s="17" t="s">
        <v>319</v>
      </c>
      <c r="B23" s="17" t="s">
        <v>156</v>
      </c>
      <c r="C23" s="18">
        <v>250</v>
      </c>
      <c r="D23" s="19">
        <v>3.1</v>
      </c>
      <c r="E23" s="17" t="str">
        <f t="shared" si="0"/>
        <v>구배조정</v>
      </c>
      <c r="G23" s="18">
        <v>250</v>
      </c>
    </row>
    <row r="24" spans="1:7" ht="15" customHeight="1" x14ac:dyDescent="0.3">
      <c r="A24" s="17" t="s">
        <v>320</v>
      </c>
      <c r="B24" s="17" t="s">
        <v>155</v>
      </c>
      <c r="C24" s="18">
        <v>300</v>
      </c>
      <c r="D24" s="19">
        <v>164.3</v>
      </c>
      <c r="E24" s="17" t="str">
        <f t="shared" si="0"/>
        <v>구배조정</v>
      </c>
      <c r="G24" s="18">
        <v>300</v>
      </c>
    </row>
  </sheetData>
  <mergeCells count="1">
    <mergeCell ref="A1:E1"/>
  </mergeCells>
  <phoneticPr fontId="1" type="noConversion"/>
  <printOptions horizontalCentered="1"/>
  <pageMargins left="0.47244094488188981" right="0.47244094488188981" top="0.59055118110236227" bottom="0.59055118110236227" header="0.39370078740157483" footer="0.3937007874015748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12</vt:i4>
      </vt:variant>
    </vt:vector>
  </HeadingPairs>
  <TitlesOfParts>
    <vt:vector size="20" baseType="lpstr">
      <vt:lpstr>전체오수수개량물량</vt:lpstr>
      <vt:lpstr>김천처리구역집계</vt:lpstr>
      <vt:lpstr>아포처리구역집계</vt:lpstr>
      <vt:lpstr>소규모 하수도 처리구역집계</vt:lpstr>
      <vt:lpstr>집계자료==&gt;</vt:lpstr>
      <vt:lpstr>김천처리구역</vt:lpstr>
      <vt:lpstr>아포처리구역</vt:lpstr>
      <vt:lpstr>소규모 하수도 처리구역</vt:lpstr>
      <vt:lpstr>김천처리구역!Print_Area</vt:lpstr>
      <vt:lpstr>김천처리구역집계!Print_Area</vt:lpstr>
      <vt:lpstr>'소규모 하수도 처리구역'!Print_Area</vt:lpstr>
      <vt:lpstr>'소규모 하수도 처리구역집계'!Print_Area</vt:lpstr>
      <vt:lpstr>아포처리구역!Print_Area</vt:lpstr>
      <vt:lpstr>아포처리구역집계!Print_Area</vt:lpstr>
      <vt:lpstr>전체오수수개량물량!Print_Area</vt:lpstr>
      <vt:lpstr>김천처리구역!Print_Titles</vt:lpstr>
      <vt:lpstr>김천처리구역집계!Print_Titles</vt:lpstr>
      <vt:lpstr>'소규모 하수도 처리구역집계'!Print_Titles</vt:lpstr>
      <vt:lpstr>아포처리구역집계!Print_Titles</vt:lpstr>
      <vt:lpstr>전체오수수개량물량!Print_Titles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solongoth</cp:lastModifiedBy>
  <cp:lastPrinted>2015-11-24T05:02:09Z</cp:lastPrinted>
  <dcterms:created xsi:type="dcterms:W3CDTF">2010-07-07T14:57:40Z</dcterms:created>
  <dcterms:modified xsi:type="dcterms:W3CDTF">2015-11-24T05:16:09Z</dcterms:modified>
</cp:coreProperties>
</file>