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프로젝트\김천시 하수도정비 기본계획(변경) 수립용역\06.보고서\151008(선돌 김천처리구역 편입, 소규모 하수도 수정)\07.수리계산서\2. 물량집계\"/>
    </mc:Choice>
  </mc:AlternateContent>
  <bookViews>
    <workbookView xWindow="120" yWindow="30" windowWidth="21375" windowHeight="9960"/>
  </bookViews>
  <sheets>
    <sheet name="김천처리구역 차집관거개량물량" sheetId="1" r:id="rId1"/>
    <sheet name="라인별집계" sheetId="18" r:id="rId2"/>
    <sheet name="집계자료==&gt;" sheetId="13" r:id="rId3"/>
    <sheet name="김천처리구역 차집관거" sheetId="2" r:id="rId4"/>
  </sheets>
  <definedNames>
    <definedName name="_xlnm._FilterDatabase" localSheetId="3" hidden="1">'김천처리구역 차집관거'!$E$1:$E$64</definedName>
    <definedName name="_xlnm.Print_Area" localSheetId="3">'김천처리구역 차집관거'!$A$1:$E$64</definedName>
    <definedName name="_xlnm.Print_Area" localSheetId="0">'김천처리구역 차집관거개량물량'!$A$1:$D$26</definedName>
    <definedName name="_xlnm.Print_Area" localSheetId="1">라인별집계!$A$1:$H$27</definedName>
    <definedName name="_xlnm.Print_Titles" localSheetId="3">'김천처리구역 차집관거'!$1:$2</definedName>
    <definedName name="_xlnm.Print_Titles" localSheetId="0">'김천처리구역 차집관거개량물량'!$1:$4</definedName>
    <definedName name="_xlnm.Print_Titles" localSheetId="1">라인별집계!$1:$4</definedName>
  </definedNames>
  <calcPr calcId="152511"/>
</workbook>
</file>

<file path=xl/calcChain.xml><?xml version="1.0" encoding="utf-8"?>
<calcChain xmlns="http://schemas.openxmlformats.org/spreadsheetml/2006/main">
  <c r="E64" i="2" l="1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H17" i="18"/>
  <c r="G17" i="18"/>
  <c r="F17" i="18"/>
  <c r="E17" i="18"/>
  <c r="D17" i="18"/>
  <c r="C17" i="18"/>
  <c r="H16" i="18"/>
  <c r="G16" i="18"/>
  <c r="F16" i="18"/>
  <c r="E16" i="18"/>
  <c r="D16" i="18"/>
  <c r="C16" i="18"/>
  <c r="H15" i="18"/>
  <c r="G15" i="18"/>
  <c r="F15" i="18"/>
  <c r="E15" i="18"/>
  <c r="D15" i="18"/>
  <c r="C15" i="18"/>
  <c r="H14" i="18"/>
  <c r="G14" i="18"/>
  <c r="F14" i="18"/>
  <c r="E14" i="18"/>
  <c r="D14" i="18"/>
  <c r="C14" i="18"/>
  <c r="H13" i="18"/>
  <c r="G13" i="18"/>
  <c r="F13" i="18"/>
  <c r="E13" i="18"/>
  <c r="D13" i="18"/>
  <c r="C13" i="18"/>
  <c r="H12" i="18"/>
  <c r="G12" i="18"/>
  <c r="F12" i="18"/>
  <c r="E12" i="18"/>
  <c r="D12" i="18"/>
  <c r="C12" i="18"/>
  <c r="H11" i="18"/>
  <c r="G11" i="18"/>
  <c r="F11" i="18"/>
  <c r="E11" i="18"/>
  <c r="D11" i="18"/>
  <c r="C11" i="18"/>
  <c r="H10" i="18"/>
  <c r="G10" i="18"/>
  <c r="F10" i="18"/>
  <c r="E10" i="18"/>
  <c r="D10" i="18"/>
  <c r="C10" i="18"/>
  <c r="H9" i="18"/>
  <c r="G9" i="18"/>
  <c r="F9" i="18"/>
  <c r="E9" i="18"/>
  <c r="D9" i="18"/>
  <c r="C9" i="18"/>
  <c r="H8" i="18"/>
  <c r="G8" i="18"/>
  <c r="F8" i="18"/>
  <c r="E8" i="18"/>
  <c r="D8" i="18"/>
  <c r="C8" i="18"/>
  <c r="H7" i="18"/>
  <c r="G7" i="18"/>
  <c r="F7" i="18"/>
  <c r="E7" i="18"/>
  <c r="D7" i="18"/>
  <c r="C7" i="18"/>
  <c r="H6" i="18"/>
  <c r="G6" i="18"/>
  <c r="F6" i="18"/>
  <c r="E6" i="18"/>
  <c r="D6" i="18"/>
  <c r="C6" i="18"/>
  <c r="H5" i="18"/>
  <c r="G5" i="18"/>
  <c r="F5" i="18"/>
  <c r="E5" i="18"/>
  <c r="D5" i="18"/>
  <c r="C5" i="18"/>
  <c r="H26" i="18" l="1"/>
  <c r="F25" i="18"/>
  <c r="D26" i="18"/>
  <c r="E26" i="18"/>
  <c r="E25" i="18"/>
  <c r="C26" i="18"/>
  <c r="G26" i="18"/>
  <c r="D25" i="18"/>
  <c r="D27" i="18" s="1"/>
  <c r="H25" i="18"/>
  <c r="F26" i="18"/>
  <c r="F27" i="18" s="1"/>
  <c r="C25" i="18"/>
  <c r="G25" i="18"/>
  <c r="G18" i="18"/>
  <c r="F18" i="18"/>
  <c r="B8" i="18"/>
  <c r="B12" i="18"/>
  <c r="B16" i="18"/>
  <c r="B5" i="18"/>
  <c r="B9" i="18"/>
  <c r="B13" i="18"/>
  <c r="B17" i="18"/>
  <c r="B7" i="18"/>
  <c r="B11" i="18"/>
  <c r="B15" i="18"/>
  <c r="B6" i="18"/>
  <c r="B10" i="18"/>
  <c r="B14" i="18"/>
  <c r="D18" i="18"/>
  <c r="H18" i="18"/>
  <c r="E18" i="18"/>
  <c r="C18" i="18"/>
  <c r="C25" i="1"/>
  <c r="C17" i="1"/>
  <c r="C24" i="1"/>
  <c r="C16" i="1"/>
  <c r="C15" i="1"/>
  <c r="C14" i="1"/>
  <c r="C13" i="1"/>
  <c r="C12" i="1"/>
  <c r="C11" i="1"/>
  <c r="C10" i="1"/>
  <c r="C9" i="1"/>
  <c r="C8" i="1"/>
  <c r="C7" i="1"/>
  <c r="C6" i="1"/>
  <c r="C5" i="1"/>
  <c r="G27" i="18" l="1"/>
  <c r="B25" i="18"/>
  <c r="E27" i="18"/>
  <c r="B26" i="18"/>
  <c r="C27" i="18"/>
  <c r="H27" i="18"/>
  <c r="C26" i="1"/>
  <c r="B18" i="18"/>
  <c r="B15" i="1"/>
  <c r="B17" i="1"/>
  <c r="B12" i="1"/>
  <c r="B16" i="1"/>
  <c r="B25" i="1"/>
  <c r="B11" i="1"/>
  <c r="B14" i="1"/>
  <c r="B13" i="1"/>
  <c r="B9" i="1"/>
  <c r="B10" i="1"/>
  <c r="B6" i="1"/>
  <c r="B7" i="1"/>
  <c r="B8" i="1"/>
  <c r="B27" i="18" l="1"/>
  <c r="C18" i="1"/>
  <c r="B5" i="1" l="1"/>
  <c r="B18" i="1"/>
  <c r="B24" i="1"/>
  <c r="B26" i="1" s="1"/>
</calcChain>
</file>

<file path=xl/sharedStrings.xml><?xml version="1.0" encoding="utf-8"?>
<sst xmlns="http://schemas.openxmlformats.org/spreadsheetml/2006/main" count="172" uniqueCount="93">
  <si>
    <t>연장</t>
    <phoneticPr fontId="1" type="noConversion"/>
  </si>
  <si>
    <t>계</t>
    <phoneticPr fontId="1" type="noConversion"/>
  </si>
  <si>
    <t>개량 방법별 집계</t>
    <phoneticPr fontId="1" type="noConversion"/>
  </si>
  <si>
    <t>개량방법</t>
    <phoneticPr fontId="1" type="noConversion"/>
  </si>
  <si>
    <t>집계</t>
    <phoneticPr fontId="1" type="noConversion"/>
  </si>
  <si>
    <t>구배조정</t>
    <phoneticPr fontId="1" type="noConversion"/>
  </si>
  <si>
    <t>관경조정</t>
    <phoneticPr fontId="1" type="noConversion"/>
  </si>
  <si>
    <t>관경별 연장 집계</t>
    <phoneticPr fontId="1" type="noConversion"/>
  </si>
  <si>
    <t>관경</t>
    <phoneticPr fontId="1" type="noConversion"/>
  </si>
  <si>
    <t>연장</t>
    <phoneticPr fontId="1" type="noConversion"/>
  </si>
  <si>
    <t>계</t>
    <phoneticPr fontId="1" type="noConversion"/>
  </si>
  <si>
    <t>비고</t>
    <phoneticPr fontId="1" type="noConversion"/>
  </si>
  <si>
    <t>라인명</t>
    <phoneticPr fontId="1" type="noConversion"/>
  </si>
  <si>
    <t>관경</t>
    <phoneticPr fontId="1" type="noConversion"/>
  </si>
  <si>
    <t>연장</t>
    <phoneticPr fontId="1" type="noConversion"/>
  </si>
  <si>
    <t>A-LINE</t>
    <phoneticPr fontId="1" type="noConversion"/>
  </si>
  <si>
    <t>B-LINE</t>
    <phoneticPr fontId="1" type="noConversion"/>
  </si>
  <si>
    <t>C-LINE</t>
    <phoneticPr fontId="1" type="noConversion"/>
  </si>
  <si>
    <t>D-LINE</t>
    <phoneticPr fontId="1" type="noConversion"/>
  </si>
  <si>
    <t>E-LINE</t>
    <phoneticPr fontId="1" type="noConversion"/>
  </si>
  <si>
    <t>F-LINE</t>
    <phoneticPr fontId="1" type="noConversion"/>
  </si>
  <si>
    <t>CSE-01-019</t>
  </si>
  <si>
    <t>CSE-01-020</t>
  </si>
  <si>
    <t>CDH-01-037</t>
  </si>
  <si>
    <t>CDH-01-038</t>
  </si>
  <si>
    <t>CPH-01-020</t>
  </si>
  <si>
    <t>CPH-01-021</t>
  </si>
  <si>
    <t>CPH-01-026</t>
  </si>
  <si>
    <t>CPH-01-027</t>
  </si>
  <si>
    <t>CPH-01-030</t>
  </si>
  <si>
    <t>CPH-01-031</t>
  </si>
  <si>
    <t>CPH-01-032</t>
  </si>
  <si>
    <t>CPH-01-040</t>
  </si>
  <si>
    <t>CPH-01-048</t>
  </si>
  <si>
    <t>CPH-01-049</t>
  </si>
  <si>
    <t>A-LINE</t>
    <phoneticPr fontId="1" type="noConversion"/>
  </si>
  <si>
    <t>OBS-01-120</t>
  </si>
  <si>
    <t>CGD-01-005</t>
  </si>
  <si>
    <t>CGD-01-006</t>
  </si>
  <si>
    <t>CGD-01-007</t>
  </si>
  <si>
    <t>OGD-01-607</t>
  </si>
  <si>
    <t>OGD-01-609</t>
  </si>
  <si>
    <t>CYC-01-026</t>
  </si>
  <si>
    <t>CYC-01-034</t>
  </si>
  <si>
    <t>CYC-01-035</t>
  </si>
  <si>
    <t>CYC-01-036</t>
  </si>
  <si>
    <t>CYC-01-037</t>
  </si>
  <si>
    <t>CYC-01-038</t>
  </si>
  <si>
    <t>CMA-01-002</t>
  </si>
  <si>
    <t>CPH-01-022</t>
  </si>
  <si>
    <t>CPH-01-023</t>
  </si>
  <si>
    <t>CPH-01-024</t>
  </si>
  <si>
    <t>CPH-01-025</t>
  </si>
  <si>
    <t>CPH-01-041</t>
  </si>
  <si>
    <t>CPH-01-050</t>
  </si>
  <si>
    <t>CSE-01-001</t>
  </si>
  <si>
    <t>CSE-01-002</t>
  </si>
  <si>
    <t>CGD-01-001</t>
    <phoneticPr fontId="2" type="noConversion"/>
  </si>
  <si>
    <t>CGD-01-002</t>
  </si>
  <si>
    <t>CGD-01-008</t>
  </si>
  <si>
    <t>OGD-01-548</t>
  </si>
  <si>
    <t>OGD-01-549</t>
  </si>
  <si>
    <t>B-LINE</t>
    <phoneticPr fontId="1" type="noConversion"/>
  </si>
  <si>
    <t>CMA-01-001</t>
    <phoneticPr fontId="2" type="noConversion"/>
  </si>
  <si>
    <t>CMA-01-003</t>
  </si>
  <si>
    <t>CMA-01-004</t>
  </si>
  <si>
    <t>CMA-01-005</t>
  </si>
  <si>
    <t>CYC-01-033</t>
  </si>
  <si>
    <t>ODG-02-044</t>
  </si>
  <si>
    <t>C-LINE</t>
    <phoneticPr fontId="1" type="noConversion"/>
  </si>
  <si>
    <t>CJG-01-016</t>
  </si>
  <si>
    <t>CJG-01-032</t>
  </si>
  <si>
    <t>CJG-01-033</t>
  </si>
  <si>
    <t>CJG-01-034</t>
  </si>
  <si>
    <t>CJG-01-035</t>
  </si>
  <si>
    <t>CJG-01-036</t>
  </si>
  <si>
    <t>CJG-01-037</t>
  </si>
  <si>
    <t>CJG-01-038</t>
  </si>
  <si>
    <t>CJG-01-039</t>
  </si>
  <si>
    <t>D-LINE</t>
    <phoneticPr fontId="1" type="noConversion"/>
  </si>
  <si>
    <t>CJG-01-028</t>
  </si>
  <si>
    <t>CJG-01-029</t>
  </si>
  <si>
    <t>CJG-01-030</t>
  </si>
  <si>
    <t>CJG-01-031</t>
  </si>
  <si>
    <t>OJG-08-212</t>
  </si>
  <si>
    <t>OJG-08-213</t>
  </si>
  <si>
    <t>OJG-08-245</t>
    <phoneticPr fontId="2" type="noConversion"/>
  </si>
  <si>
    <t>E-LINE</t>
    <phoneticPr fontId="1" type="noConversion"/>
  </si>
  <si>
    <t>기존</t>
    <phoneticPr fontId="1" type="noConversion"/>
  </si>
  <si>
    <t>김천처리구역 차집관거개량집계</t>
    <phoneticPr fontId="1" type="noConversion"/>
  </si>
  <si>
    <t>차집관거</t>
    <phoneticPr fontId="1" type="noConversion"/>
  </si>
  <si>
    <t>김천처리구역 차집관거</t>
    <phoneticPr fontId="1" type="noConversion"/>
  </si>
  <si>
    <t>김천처리구역 차집관거 산출 근거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</si>
</sst>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76" formatCode="0.00_ "/>
    <numFmt numFmtId="177" formatCode="&quot;D&quot;#######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-윤고딕130"/>
      <family val="1"/>
      <charset val="129"/>
    </font>
    <font>
      <b/>
      <sz val="15"/>
      <color theme="1"/>
      <name val="나눔고딕"/>
      <family val="3"/>
      <charset val="129"/>
    </font>
    <font>
      <sz val="12"/>
      <color theme="1"/>
      <name val="나눔고딕"/>
      <family val="3"/>
      <charset val="129"/>
    </font>
    <font>
      <b/>
      <sz val="11"/>
      <color theme="1"/>
      <name val="나눔고딕"/>
      <family val="3"/>
      <charset val="129"/>
    </font>
    <font>
      <sz val="11"/>
      <color theme="1"/>
      <name val="나눔고딕"/>
      <family val="3"/>
      <charset val="129"/>
    </font>
    <font>
      <b/>
      <sz val="11"/>
      <name val="나눔고딕"/>
      <family val="3"/>
      <charset val="129"/>
    </font>
    <font>
      <sz val="11"/>
      <name val="나눔고딕"/>
      <family val="3"/>
      <charset val="129"/>
    </font>
    <font>
      <sz val="10"/>
      <color theme="1"/>
      <name val="나눔고딕"/>
      <family val="3"/>
      <charset val="129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43" fontId="7" fillId="0" borderId="1" xfId="0" applyNumberFormat="1" applyFont="1" applyBorder="1" applyAlignment="1">
      <alignment horizontal="center" vertical="center"/>
    </xf>
    <xf numFmtId="43" fontId="8" fillId="0" borderId="1" xfId="0" applyNumberFormat="1" applyFont="1" applyBorder="1" applyAlignment="1">
      <alignment horizontal="center" vertical="center"/>
    </xf>
    <xf numFmtId="177" fontId="4" fillId="0" borderId="0" xfId="0" applyNumberFormat="1" applyFont="1">
      <alignment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27"/>
  <sheetViews>
    <sheetView tabSelected="1" view="pageBreakPreview" zoomScale="85" zoomScaleNormal="85" zoomScaleSheetLayoutView="85" workbookViewId="0">
      <selection activeCell="G30" sqref="G30"/>
    </sheetView>
  </sheetViews>
  <sheetFormatPr defaultRowHeight="15.75" outlineLevelRow="1" x14ac:dyDescent="0.3"/>
  <cols>
    <col min="1" max="4" width="21.125" style="2" customWidth="1"/>
    <col min="5" max="6" width="9" style="2"/>
    <col min="7" max="7" width="15.25" style="2" bestFit="1" customWidth="1"/>
    <col min="8" max="16384" width="9" style="2"/>
  </cols>
  <sheetData>
    <row r="1" spans="1:6" ht="24.75" customHeight="1" x14ac:dyDescent="0.3">
      <c r="A1" s="1" t="s">
        <v>89</v>
      </c>
      <c r="B1" s="1"/>
      <c r="C1" s="1"/>
      <c r="D1" s="1"/>
    </row>
    <row r="2" spans="1:6" ht="20.100000000000001" customHeight="1" x14ac:dyDescent="0.3">
      <c r="A2" s="3" t="s">
        <v>7</v>
      </c>
      <c r="B2" s="3"/>
      <c r="C2" s="3"/>
      <c r="D2" s="3"/>
    </row>
    <row r="3" spans="1:6" ht="20.100000000000001" customHeight="1" x14ac:dyDescent="0.3">
      <c r="A3" s="4" t="s">
        <v>8</v>
      </c>
      <c r="B3" s="4" t="s">
        <v>9</v>
      </c>
      <c r="C3" s="4"/>
      <c r="D3" s="5" t="s">
        <v>11</v>
      </c>
    </row>
    <row r="4" spans="1:6" ht="20.100000000000001" customHeight="1" x14ac:dyDescent="0.3">
      <c r="A4" s="4"/>
      <c r="B4" s="6" t="s">
        <v>10</v>
      </c>
      <c r="C4" s="6" t="s">
        <v>90</v>
      </c>
      <c r="D4" s="5"/>
    </row>
    <row r="5" spans="1:6" ht="20.100000000000001" hidden="1" customHeight="1" outlineLevel="1" x14ac:dyDescent="0.3">
      <c r="A5" s="7">
        <v>100</v>
      </c>
      <c r="B5" s="8">
        <f t="shared" ref="B5:B18" si="0">SUM(C5:C5)</f>
        <v>0</v>
      </c>
      <c r="C5" s="9">
        <f>SUMIF('김천처리구역 차집관거'!$C$3:$C$64,'김천처리구역 차집관거개량물량'!A5,'김천처리구역 차집관거'!$D$3:$D$64)</f>
        <v>0</v>
      </c>
      <c r="D5" s="9"/>
    </row>
    <row r="6" spans="1:6" ht="20.100000000000001" hidden="1" customHeight="1" outlineLevel="1" x14ac:dyDescent="0.3">
      <c r="A6" s="7">
        <v>200</v>
      </c>
      <c r="B6" s="8">
        <f t="shared" si="0"/>
        <v>0</v>
      </c>
      <c r="C6" s="9">
        <f>SUMIF('김천처리구역 차집관거'!$C$3:$C$64,'김천처리구역 차집관거개량물량'!A6,'김천처리구역 차집관거'!$D$3:$D$64)</f>
        <v>0</v>
      </c>
      <c r="D6" s="9"/>
    </row>
    <row r="7" spans="1:6" ht="20.100000000000001" hidden="1" customHeight="1" outlineLevel="1" x14ac:dyDescent="0.3">
      <c r="A7" s="7">
        <v>250</v>
      </c>
      <c r="B7" s="8">
        <f t="shared" si="0"/>
        <v>0</v>
      </c>
      <c r="C7" s="9">
        <f>SUMIF('김천처리구역 차집관거'!$C$3:$C$64,'김천처리구역 차집관거개량물량'!A7,'김천처리구역 차집관거'!$D$3:$D$64)</f>
        <v>0</v>
      </c>
      <c r="D7" s="9"/>
    </row>
    <row r="8" spans="1:6" ht="20.100000000000001" customHeight="1" collapsed="1" x14ac:dyDescent="0.3">
      <c r="A8" s="7">
        <v>300</v>
      </c>
      <c r="B8" s="8">
        <f t="shared" si="0"/>
        <v>168.29999999999998</v>
      </c>
      <c r="C8" s="9">
        <f>SUMIF('김천처리구역 차집관거'!$C$3:$C$64,'김천처리구역 차집관거개량물량'!A8,'김천처리구역 차집관거'!$D$3:$D$64)</f>
        <v>168.29999999999998</v>
      </c>
      <c r="D8" s="9"/>
      <c r="F8" s="10"/>
    </row>
    <row r="9" spans="1:6" ht="20.100000000000001" hidden="1" customHeight="1" outlineLevel="1" x14ac:dyDescent="0.3">
      <c r="A9" s="7">
        <v>350</v>
      </c>
      <c r="B9" s="8">
        <f t="shared" si="0"/>
        <v>0</v>
      </c>
      <c r="C9" s="9">
        <f>SUMIF('김천처리구역 차집관거'!$C$3:$C$64,'김천처리구역 차집관거개량물량'!A9,'김천처리구역 차집관거'!$D$3:$D$64)</f>
        <v>0</v>
      </c>
      <c r="D9" s="9"/>
      <c r="F9" s="10"/>
    </row>
    <row r="10" spans="1:6" ht="20.100000000000001" customHeight="1" collapsed="1" x14ac:dyDescent="0.3">
      <c r="A10" s="7">
        <v>400</v>
      </c>
      <c r="B10" s="8">
        <f t="shared" si="0"/>
        <v>264.39999999999998</v>
      </c>
      <c r="C10" s="9">
        <f>SUMIF('김천처리구역 차집관거'!$C$3:$C$64,'김천처리구역 차집관거개량물량'!A10,'김천처리구역 차집관거'!$D$3:$D$64)</f>
        <v>264.39999999999998</v>
      </c>
      <c r="D10" s="9"/>
    </row>
    <row r="11" spans="1:6" ht="20.100000000000001" hidden="1" customHeight="1" outlineLevel="1" x14ac:dyDescent="0.3">
      <c r="A11" s="7">
        <v>450</v>
      </c>
      <c r="B11" s="8">
        <f t="shared" si="0"/>
        <v>0</v>
      </c>
      <c r="C11" s="9">
        <f>SUMIF('김천처리구역 차집관거'!$C$3:$C$64,'김천처리구역 차집관거개량물량'!A11,'김천처리구역 차집관거'!$D$3:$D$64)</f>
        <v>0</v>
      </c>
      <c r="D11" s="9"/>
    </row>
    <row r="12" spans="1:6" ht="20.100000000000001" customHeight="1" collapsed="1" x14ac:dyDescent="0.3">
      <c r="A12" s="7">
        <v>500</v>
      </c>
      <c r="B12" s="8">
        <f t="shared" si="0"/>
        <v>722.6</v>
      </c>
      <c r="C12" s="9">
        <f>SUMIF('김천처리구역 차집관거'!$C$3:$C$64,'김천처리구역 차집관거개량물량'!A12,'김천처리구역 차집관거'!$D$3:$D$64)</f>
        <v>722.6</v>
      </c>
      <c r="D12" s="9"/>
    </row>
    <row r="13" spans="1:6" ht="20.100000000000001" customHeight="1" x14ac:dyDescent="0.3">
      <c r="A13" s="7">
        <v>600</v>
      </c>
      <c r="B13" s="8">
        <f t="shared" si="0"/>
        <v>1681.0999999999997</v>
      </c>
      <c r="C13" s="9">
        <f>SUMIF('김천처리구역 차집관거'!$C$3:$C$64,'김천처리구역 차집관거개량물량'!A13,'김천처리구역 차집관거'!$D$3:$D$64)</f>
        <v>1681.0999999999997</v>
      </c>
      <c r="D13" s="9"/>
    </row>
    <row r="14" spans="1:6" ht="20.100000000000001" customHeight="1" x14ac:dyDescent="0.3">
      <c r="A14" s="7">
        <v>700</v>
      </c>
      <c r="B14" s="8">
        <f t="shared" si="0"/>
        <v>239.29999999999998</v>
      </c>
      <c r="C14" s="9">
        <f>SUMIF('김천처리구역 차집관거'!$C$3:$C$64,'김천처리구역 차집관거개량물량'!A14,'김천처리구역 차집관거'!$D$3:$D$64)</f>
        <v>239.29999999999998</v>
      </c>
      <c r="D14" s="9"/>
    </row>
    <row r="15" spans="1:6" ht="20.100000000000001" hidden="1" customHeight="1" outlineLevel="1" x14ac:dyDescent="0.3">
      <c r="A15" s="7">
        <v>800</v>
      </c>
      <c r="B15" s="8">
        <f t="shared" si="0"/>
        <v>0</v>
      </c>
      <c r="C15" s="9">
        <f>SUMIF('김천처리구역 차집관거'!$C$3:$C$64,'김천처리구역 차집관거개량물량'!A15,'김천처리구역 차집관거'!$D$3:$D$64)</f>
        <v>0</v>
      </c>
      <c r="D15" s="9"/>
    </row>
    <row r="16" spans="1:6" ht="20.100000000000001" customHeight="1" collapsed="1" x14ac:dyDescent="0.3">
      <c r="A16" s="7">
        <v>900</v>
      </c>
      <c r="B16" s="8">
        <f t="shared" si="0"/>
        <v>149.9</v>
      </c>
      <c r="C16" s="9">
        <f>SUMIF('김천처리구역 차집관거'!$C$3:$C$64,'김천처리구역 차집관거개량물량'!A16,'김천처리구역 차집관거'!$D$3:$D$64)</f>
        <v>149.9</v>
      </c>
      <c r="D16" s="9"/>
    </row>
    <row r="17" spans="1:4" ht="20.100000000000001" customHeight="1" x14ac:dyDescent="0.3">
      <c r="A17" s="7">
        <v>1000</v>
      </c>
      <c r="B17" s="8">
        <f t="shared" si="0"/>
        <v>1333.6</v>
      </c>
      <c r="C17" s="9">
        <f>SUMIF('김천처리구역 차집관거'!$C$3:$C$64,'김천처리구역 차집관거개량물량'!A17,'김천처리구역 차집관거'!$D$3:$D$64)</f>
        <v>1333.6</v>
      </c>
      <c r="D17" s="9"/>
    </row>
    <row r="18" spans="1:4" ht="20.100000000000001" customHeight="1" x14ac:dyDescent="0.3">
      <c r="A18" s="6" t="s">
        <v>10</v>
      </c>
      <c r="B18" s="8">
        <f t="shared" si="0"/>
        <v>4559.2</v>
      </c>
      <c r="C18" s="9">
        <f>SUM(C5:C17)</f>
        <v>4559.2</v>
      </c>
      <c r="D18" s="9"/>
    </row>
    <row r="19" spans="1:4" ht="20.100000000000001" customHeight="1" x14ac:dyDescent="0.3">
      <c r="A19" s="11"/>
      <c r="B19" s="11"/>
      <c r="C19" s="11"/>
      <c r="D19" s="11"/>
    </row>
    <row r="20" spans="1:4" ht="20.100000000000001" customHeight="1" x14ac:dyDescent="0.3">
      <c r="A20" s="11"/>
      <c r="B20" s="11"/>
      <c r="C20" s="11"/>
      <c r="D20" s="11"/>
    </row>
    <row r="21" spans="1:4" ht="20.100000000000001" customHeight="1" x14ac:dyDescent="0.3">
      <c r="A21" s="3" t="s">
        <v>2</v>
      </c>
      <c r="B21" s="3"/>
      <c r="C21" s="3"/>
      <c r="D21" s="3"/>
    </row>
    <row r="22" spans="1:4" ht="20.100000000000001" customHeight="1" x14ac:dyDescent="0.3">
      <c r="A22" s="4" t="s">
        <v>3</v>
      </c>
      <c r="B22" s="4" t="s">
        <v>0</v>
      </c>
      <c r="C22" s="4"/>
      <c r="D22" s="5" t="s">
        <v>11</v>
      </c>
    </row>
    <row r="23" spans="1:4" ht="20.100000000000001" customHeight="1" x14ac:dyDescent="0.3">
      <c r="A23" s="4"/>
      <c r="B23" s="6" t="s">
        <v>4</v>
      </c>
      <c r="C23" s="6" t="s">
        <v>90</v>
      </c>
      <c r="D23" s="5"/>
    </row>
    <row r="24" spans="1:4" ht="20.100000000000001" customHeight="1" x14ac:dyDescent="0.3">
      <c r="A24" s="6" t="s">
        <v>5</v>
      </c>
      <c r="B24" s="8">
        <f>SUM(C24:D24)</f>
        <v>2097.4</v>
      </c>
      <c r="C24" s="9">
        <f>SUMIF('김천처리구역 차집관거'!$E$3:$E$64,'김천처리구역 차집관거개량물량'!A24,'김천처리구역 차집관거'!$D$3:$D$64)</f>
        <v>2097.4</v>
      </c>
      <c r="D24" s="9"/>
    </row>
    <row r="25" spans="1:4" ht="20.100000000000001" customHeight="1" x14ac:dyDescent="0.3">
      <c r="A25" s="6" t="s">
        <v>6</v>
      </c>
      <c r="B25" s="8">
        <f>SUM(C25:D25)</f>
        <v>2461.7999999999997</v>
      </c>
      <c r="C25" s="9">
        <f>SUMIF('김천처리구역 차집관거'!$E$3:$E$64,'김천처리구역 차집관거개량물량'!A25,'김천처리구역 차집관거'!$D$3:$D$64)</f>
        <v>2461.7999999999997</v>
      </c>
      <c r="D25" s="9"/>
    </row>
    <row r="26" spans="1:4" ht="20.100000000000001" customHeight="1" x14ac:dyDescent="0.3">
      <c r="A26" s="6" t="s">
        <v>1</v>
      </c>
      <c r="B26" s="8">
        <f t="shared" ref="B26" si="1">SUM(B24:B25)</f>
        <v>4559.2</v>
      </c>
      <c r="C26" s="9">
        <f>SUM(C24:C25)</f>
        <v>4559.2</v>
      </c>
      <c r="D26" s="9"/>
    </row>
    <row r="27" spans="1:4" ht="20.100000000000001" customHeight="1" x14ac:dyDescent="0.3">
      <c r="A27" s="12"/>
      <c r="B27" s="12"/>
      <c r="C27" s="12"/>
      <c r="D27" s="12"/>
    </row>
  </sheetData>
  <mergeCells count="9">
    <mergeCell ref="A1:D1"/>
    <mergeCell ref="A21:D21"/>
    <mergeCell ref="B3:C3"/>
    <mergeCell ref="D3:D4"/>
    <mergeCell ref="B22:C22"/>
    <mergeCell ref="D22:D23"/>
    <mergeCell ref="A22:A23"/>
    <mergeCell ref="A3:A4"/>
    <mergeCell ref="A2:D2"/>
  </mergeCells>
  <phoneticPr fontId="1" type="noConversion"/>
  <printOptions horizontalCentered="1"/>
  <pageMargins left="0.47244094488188981" right="0.47244094488188981" top="0.59055118110236227" bottom="0.59055118110236227" header="0.39370078740157483" footer="0.39370078740157483"/>
  <pageSetup paperSize="9" orientation="portrait" horizontalDpi="1200" verticalDpi="1200" r:id="rId1"/>
  <rowBreaks count="1" manualBreakCount="1">
    <brk id="26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view="pageBreakPreview" zoomScale="85" zoomScaleNormal="85" zoomScaleSheetLayoutView="85" workbookViewId="0">
      <selection activeCell="E33" sqref="E33"/>
    </sheetView>
  </sheetViews>
  <sheetFormatPr defaultRowHeight="15.75" outlineLevelRow="1" x14ac:dyDescent="0.3"/>
  <cols>
    <col min="1" max="8" width="10.375" style="2" customWidth="1"/>
    <col min="9" max="10" width="9" style="2"/>
    <col min="11" max="11" width="15.25" style="2" bestFit="1" customWidth="1"/>
    <col min="12" max="16384" width="9" style="2"/>
  </cols>
  <sheetData>
    <row r="1" spans="1:10" ht="24.75" customHeight="1" x14ac:dyDescent="0.3">
      <c r="A1" s="1" t="s">
        <v>91</v>
      </c>
      <c r="B1" s="1"/>
      <c r="C1" s="1"/>
      <c r="D1" s="1"/>
      <c r="E1" s="1"/>
      <c r="F1" s="1"/>
      <c r="G1" s="1"/>
      <c r="H1" s="1"/>
    </row>
    <row r="2" spans="1:10" ht="20.100000000000001" customHeight="1" x14ac:dyDescent="0.3">
      <c r="A2" s="3" t="s">
        <v>7</v>
      </c>
      <c r="B2" s="3"/>
      <c r="C2" s="3"/>
      <c r="D2" s="3"/>
      <c r="E2" s="3"/>
      <c r="F2" s="3"/>
      <c r="G2" s="3"/>
      <c r="H2" s="3"/>
    </row>
    <row r="3" spans="1:10" ht="20.100000000000001" customHeight="1" x14ac:dyDescent="0.3">
      <c r="A3" s="4" t="s">
        <v>8</v>
      </c>
      <c r="B3" s="4" t="s">
        <v>9</v>
      </c>
      <c r="C3" s="4"/>
      <c r="D3" s="4"/>
      <c r="E3" s="4"/>
      <c r="F3" s="4"/>
      <c r="G3" s="4"/>
      <c r="H3" s="4"/>
    </row>
    <row r="4" spans="1:10" ht="20.100000000000001" customHeight="1" x14ac:dyDescent="0.3">
      <c r="A4" s="4"/>
      <c r="B4" s="6" t="s">
        <v>1</v>
      </c>
      <c r="C4" s="6" t="s">
        <v>15</v>
      </c>
      <c r="D4" s="6" t="s">
        <v>16</v>
      </c>
      <c r="E4" s="6" t="s">
        <v>17</v>
      </c>
      <c r="F4" s="6" t="s">
        <v>18</v>
      </c>
      <c r="G4" s="6" t="s">
        <v>19</v>
      </c>
      <c r="H4" s="6" t="s">
        <v>20</v>
      </c>
    </row>
    <row r="5" spans="1:10" ht="20.100000000000001" hidden="1" customHeight="1" outlineLevel="1" x14ac:dyDescent="0.3">
      <c r="A5" s="7">
        <v>100</v>
      </c>
      <c r="B5" s="8">
        <f t="shared" ref="B5:B18" si="0">SUM(C5:H5)</f>
        <v>0</v>
      </c>
      <c r="C5" s="9">
        <f>SUMPRODUCT(($A5='김천처리구역 차집관거'!$C$3:$C$64)*(라인별집계!C$4='김천처리구역 차집관거'!$A$3:$A$64)*('김천처리구역 차집관거'!$D$3:$D$64))</f>
        <v>0</v>
      </c>
      <c r="D5" s="9">
        <f>SUMPRODUCT(($A5='김천처리구역 차집관거'!$C$3:$C$64)*(라인별집계!D$4='김천처리구역 차집관거'!$A$3:$A$64)*('김천처리구역 차집관거'!$D$3:$D$64))</f>
        <v>0</v>
      </c>
      <c r="E5" s="9">
        <f>SUMPRODUCT(($A5='김천처리구역 차집관거'!$C$3:$C$64)*(라인별집계!E$4='김천처리구역 차집관거'!$A$3:$A$64)*('김천처리구역 차집관거'!$D$3:$D$64))</f>
        <v>0</v>
      </c>
      <c r="F5" s="9">
        <f>SUMPRODUCT(($A5='김천처리구역 차집관거'!$C$3:$C$64)*(라인별집계!F$4='김천처리구역 차집관거'!$A$3:$A$64)*('김천처리구역 차집관거'!$D$3:$D$64))</f>
        <v>0</v>
      </c>
      <c r="G5" s="9">
        <f>SUMPRODUCT(($A5='김천처리구역 차집관거'!$C$3:$C$64)*(라인별집계!G$4='김천처리구역 차집관거'!$A$3:$A$64)*('김천처리구역 차집관거'!$D$3:$D$64))</f>
        <v>0</v>
      </c>
      <c r="H5" s="9">
        <f>SUMPRODUCT(($A5='김천처리구역 차집관거'!$C$3:$C$64)*(라인별집계!H$4='김천처리구역 차집관거'!$A$3:$A$64)*('김천처리구역 차집관거'!$D$3:$D$64))</f>
        <v>0</v>
      </c>
    </row>
    <row r="6" spans="1:10" ht="20.100000000000001" hidden="1" customHeight="1" outlineLevel="1" x14ac:dyDescent="0.3">
      <c r="A6" s="7">
        <v>200</v>
      </c>
      <c r="B6" s="8">
        <f t="shared" si="0"/>
        <v>0</v>
      </c>
      <c r="C6" s="9">
        <f>SUMPRODUCT(($A6='김천처리구역 차집관거'!$C$3:$C$64)*(라인별집계!C$4='김천처리구역 차집관거'!$A$3:$A$64)*('김천처리구역 차집관거'!$D$3:$D$64))</f>
        <v>0</v>
      </c>
      <c r="D6" s="9">
        <f>SUMPRODUCT(($A6='김천처리구역 차집관거'!$C$3:$C$64)*(라인별집계!D$4='김천처리구역 차집관거'!$A$3:$A$64)*('김천처리구역 차집관거'!$D$3:$D$64))</f>
        <v>0</v>
      </c>
      <c r="E6" s="9">
        <f>SUMPRODUCT(($A6='김천처리구역 차집관거'!$C$3:$C$64)*(라인별집계!E$4='김천처리구역 차집관거'!$A$3:$A$64)*('김천처리구역 차집관거'!$D$3:$D$64))</f>
        <v>0</v>
      </c>
      <c r="F6" s="9">
        <f>SUMPRODUCT(($A6='김천처리구역 차집관거'!$C$3:$C$64)*(라인별집계!F$4='김천처리구역 차집관거'!$A$3:$A$64)*('김천처리구역 차집관거'!$D$3:$D$64))</f>
        <v>0</v>
      </c>
      <c r="G6" s="9">
        <f>SUMPRODUCT(($A6='김천처리구역 차집관거'!$C$3:$C$64)*(라인별집계!G$4='김천처리구역 차집관거'!$A$3:$A$64)*('김천처리구역 차집관거'!$D$3:$D$64))</f>
        <v>0</v>
      </c>
      <c r="H6" s="9">
        <f>SUMPRODUCT(($A6='김천처리구역 차집관거'!$C$3:$C$64)*(라인별집계!H$4='김천처리구역 차집관거'!$A$3:$A$64)*('김천처리구역 차집관거'!$D$3:$D$64))</f>
        <v>0</v>
      </c>
    </row>
    <row r="7" spans="1:10" ht="20.100000000000001" hidden="1" customHeight="1" outlineLevel="1" x14ac:dyDescent="0.3">
      <c r="A7" s="7">
        <v>250</v>
      </c>
      <c r="B7" s="8">
        <f t="shared" si="0"/>
        <v>0</v>
      </c>
      <c r="C7" s="9">
        <f>SUMPRODUCT(($A7='김천처리구역 차집관거'!$C$3:$C$64)*(라인별집계!C$4='김천처리구역 차집관거'!$A$3:$A$64)*('김천처리구역 차집관거'!$D$3:$D$64))</f>
        <v>0</v>
      </c>
      <c r="D7" s="9">
        <f>SUMPRODUCT(($A7='김천처리구역 차집관거'!$C$3:$C$64)*(라인별집계!D$4='김천처리구역 차집관거'!$A$3:$A$64)*('김천처리구역 차집관거'!$D$3:$D$64))</f>
        <v>0</v>
      </c>
      <c r="E7" s="9">
        <f>SUMPRODUCT(($A7='김천처리구역 차집관거'!$C$3:$C$64)*(라인별집계!E$4='김천처리구역 차집관거'!$A$3:$A$64)*('김천처리구역 차집관거'!$D$3:$D$64))</f>
        <v>0</v>
      </c>
      <c r="F7" s="9">
        <f>SUMPRODUCT(($A7='김천처리구역 차집관거'!$C$3:$C$64)*(라인별집계!F$4='김천처리구역 차집관거'!$A$3:$A$64)*('김천처리구역 차집관거'!$D$3:$D$64))</f>
        <v>0</v>
      </c>
      <c r="G7" s="9">
        <f>SUMPRODUCT(($A7='김천처리구역 차집관거'!$C$3:$C$64)*(라인별집계!G$4='김천처리구역 차집관거'!$A$3:$A$64)*('김천처리구역 차집관거'!$D$3:$D$64))</f>
        <v>0</v>
      </c>
      <c r="H7" s="9">
        <f>SUMPRODUCT(($A7='김천처리구역 차집관거'!$C$3:$C$64)*(라인별집계!H$4='김천처리구역 차집관거'!$A$3:$A$64)*('김천처리구역 차집관거'!$D$3:$D$64))</f>
        <v>0</v>
      </c>
    </row>
    <row r="8" spans="1:10" ht="20.100000000000001" customHeight="1" collapsed="1" x14ac:dyDescent="0.3">
      <c r="A8" s="7">
        <v>300</v>
      </c>
      <c r="B8" s="8">
        <f t="shared" si="0"/>
        <v>168.3</v>
      </c>
      <c r="C8" s="9">
        <f>SUMPRODUCT(($A8='김천처리구역 차집관거'!$C$3:$C$64)*(라인별집계!C$4='김천처리구역 차집관거'!$A$3:$A$64)*('김천처리구역 차집관거'!$D$3:$D$64))</f>
        <v>0</v>
      </c>
      <c r="D8" s="9">
        <f>SUMPRODUCT(($A8='김천처리구역 차집관거'!$C$3:$C$64)*(라인별집계!D$4='김천처리구역 차집관거'!$A$3:$A$64)*('김천처리구역 차집관거'!$D$3:$D$64))</f>
        <v>67.7</v>
      </c>
      <c r="E8" s="9">
        <f>SUMPRODUCT(($A8='김천처리구역 차집관거'!$C$3:$C$64)*(라인별집계!E$4='김천처리구역 차집관거'!$A$3:$A$64)*('김천처리구역 차집관거'!$D$3:$D$64))</f>
        <v>0</v>
      </c>
      <c r="F8" s="9">
        <f>SUMPRODUCT(($A8='김천처리구역 차집관거'!$C$3:$C$64)*(라인별집계!F$4='김천처리구역 차집관거'!$A$3:$A$64)*('김천처리구역 차집관거'!$D$3:$D$64))</f>
        <v>0</v>
      </c>
      <c r="G8" s="9">
        <f>SUMPRODUCT(($A8='김천처리구역 차집관거'!$C$3:$C$64)*(라인별집계!G$4='김천처리구역 차집관거'!$A$3:$A$64)*('김천처리구역 차집관거'!$D$3:$D$64))</f>
        <v>100.6</v>
      </c>
      <c r="H8" s="9">
        <f>SUMPRODUCT(($A8='김천처리구역 차집관거'!$C$3:$C$64)*(라인별집계!H$4='김천처리구역 차집관거'!$A$3:$A$64)*('김천처리구역 차집관거'!$D$3:$D$64))</f>
        <v>0</v>
      </c>
      <c r="J8" s="10"/>
    </row>
    <row r="9" spans="1:10" ht="20.100000000000001" hidden="1" customHeight="1" outlineLevel="1" x14ac:dyDescent="0.3">
      <c r="A9" s="7">
        <v>350</v>
      </c>
      <c r="B9" s="8">
        <f t="shared" si="0"/>
        <v>0</v>
      </c>
      <c r="C9" s="9">
        <f>SUMPRODUCT(($A9='김천처리구역 차집관거'!$C$3:$C$64)*(라인별집계!C$4='김천처리구역 차집관거'!$A$3:$A$64)*('김천처리구역 차집관거'!$D$3:$D$64))</f>
        <v>0</v>
      </c>
      <c r="D9" s="9">
        <f>SUMPRODUCT(($A9='김천처리구역 차집관거'!$C$3:$C$64)*(라인별집계!D$4='김천처리구역 차집관거'!$A$3:$A$64)*('김천처리구역 차집관거'!$D$3:$D$64))</f>
        <v>0</v>
      </c>
      <c r="E9" s="9">
        <f>SUMPRODUCT(($A9='김천처리구역 차집관거'!$C$3:$C$64)*(라인별집계!E$4='김천처리구역 차집관거'!$A$3:$A$64)*('김천처리구역 차집관거'!$D$3:$D$64))</f>
        <v>0</v>
      </c>
      <c r="F9" s="9">
        <f>SUMPRODUCT(($A9='김천처리구역 차집관거'!$C$3:$C$64)*(라인별집계!F$4='김천처리구역 차집관거'!$A$3:$A$64)*('김천처리구역 차집관거'!$D$3:$D$64))</f>
        <v>0</v>
      </c>
      <c r="G9" s="9">
        <f>SUMPRODUCT(($A9='김천처리구역 차집관거'!$C$3:$C$64)*(라인별집계!G$4='김천처리구역 차집관거'!$A$3:$A$64)*('김천처리구역 차집관거'!$D$3:$D$64))</f>
        <v>0</v>
      </c>
      <c r="H9" s="9">
        <f>SUMPRODUCT(($A9='김천처리구역 차집관거'!$C$3:$C$64)*(라인별집계!H$4='김천처리구역 차집관거'!$A$3:$A$64)*('김천처리구역 차집관거'!$D$3:$D$64))</f>
        <v>0</v>
      </c>
      <c r="J9" s="10"/>
    </row>
    <row r="10" spans="1:10" ht="20.100000000000001" customHeight="1" collapsed="1" x14ac:dyDescent="0.3">
      <c r="A10" s="7">
        <v>400</v>
      </c>
      <c r="B10" s="8">
        <f t="shared" si="0"/>
        <v>264.39999999999998</v>
      </c>
      <c r="C10" s="9">
        <f>SUMPRODUCT(($A10='김천처리구역 차집관거'!$C$3:$C$64)*(라인별집계!C$4='김천처리구역 차집관거'!$A$3:$A$64)*('김천처리구역 차집관거'!$D$3:$D$64))</f>
        <v>158.19999999999999</v>
      </c>
      <c r="D10" s="9">
        <f>SUMPRODUCT(($A10='김천처리구역 차집관거'!$C$3:$C$64)*(라인별집계!D$4='김천처리구역 차집관거'!$A$3:$A$64)*('김천처리구역 차집관거'!$D$3:$D$64))</f>
        <v>106.2</v>
      </c>
      <c r="E10" s="9">
        <f>SUMPRODUCT(($A10='김천처리구역 차집관거'!$C$3:$C$64)*(라인별집계!E$4='김천처리구역 차집관거'!$A$3:$A$64)*('김천처리구역 차집관거'!$D$3:$D$64))</f>
        <v>0</v>
      </c>
      <c r="F10" s="9">
        <f>SUMPRODUCT(($A10='김천처리구역 차집관거'!$C$3:$C$64)*(라인별집계!F$4='김천처리구역 차집관거'!$A$3:$A$64)*('김천처리구역 차집관거'!$D$3:$D$64))</f>
        <v>0</v>
      </c>
      <c r="G10" s="9">
        <f>SUMPRODUCT(($A10='김천처리구역 차집관거'!$C$3:$C$64)*(라인별집계!G$4='김천처리구역 차집관거'!$A$3:$A$64)*('김천처리구역 차집관거'!$D$3:$D$64))</f>
        <v>0</v>
      </c>
      <c r="H10" s="9">
        <f>SUMPRODUCT(($A10='김천처리구역 차집관거'!$C$3:$C$64)*(라인별집계!H$4='김천처리구역 차집관거'!$A$3:$A$64)*('김천처리구역 차집관거'!$D$3:$D$64))</f>
        <v>0</v>
      </c>
    </row>
    <row r="11" spans="1:10" ht="20.100000000000001" hidden="1" customHeight="1" outlineLevel="1" x14ac:dyDescent="0.3">
      <c r="A11" s="7">
        <v>450</v>
      </c>
      <c r="B11" s="8">
        <f t="shared" si="0"/>
        <v>0</v>
      </c>
      <c r="C11" s="9">
        <f>SUMPRODUCT(($A11='김천처리구역 차집관거'!$C$3:$C$64)*(라인별집계!C$4='김천처리구역 차집관거'!$A$3:$A$64)*('김천처리구역 차집관거'!$D$3:$D$64))</f>
        <v>0</v>
      </c>
      <c r="D11" s="9">
        <f>SUMPRODUCT(($A11='김천처리구역 차집관거'!$C$3:$C$64)*(라인별집계!D$4='김천처리구역 차집관거'!$A$3:$A$64)*('김천처리구역 차집관거'!$D$3:$D$64))</f>
        <v>0</v>
      </c>
      <c r="E11" s="9">
        <f>SUMPRODUCT(($A11='김천처리구역 차집관거'!$C$3:$C$64)*(라인별집계!E$4='김천처리구역 차집관거'!$A$3:$A$64)*('김천처리구역 차집관거'!$D$3:$D$64))</f>
        <v>0</v>
      </c>
      <c r="F11" s="9">
        <f>SUMPRODUCT(($A11='김천처리구역 차집관거'!$C$3:$C$64)*(라인별집계!F$4='김천처리구역 차집관거'!$A$3:$A$64)*('김천처리구역 차집관거'!$D$3:$D$64))</f>
        <v>0</v>
      </c>
      <c r="G11" s="9">
        <f>SUMPRODUCT(($A11='김천처리구역 차집관거'!$C$3:$C$64)*(라인별집계!G$4='김천처리구역 차집관거'!$A$3:$A$64)*('김천처리구역 차집관거'!$D$3:$D$64))</f>
        <v>0</v>
      </c>
      <c r="H11" s="9">
        <f>SUMPRODUCT(($A11='김천처리구역 차집관거'!$C$3:$C$64)*(라인별집계!H$4='김천처리구역 차집관거'!$A$3:$A$64)*('김천처리구역 차집관거'!$D$3:$D$64))</f>
        <v>0</v>
      </c>
    </row>
    <row r="12" spans="1:10" ht="20.100000000000001" customHeight="1" collapsed="1" x14ac:dyDescent="0.3">
      <c r="A12" s="7">
        <v>500</v>
      </c>
      <c r="B12" s="8">
        <f t="shared" si="0"/>
        <v>722.6</v>
      </c>
      <c r="C12" s="9">
        <f>SUMPRODUCT(($A12='김천처리구역 차집관거'!$C$3:$C$64)*(라인별집계!C$4='김천처리구역 차집관거'!$A$3:$A$64)*('김천처리구역 차집관거'!$D$3:$D$64))</f>
        <v>0</v>
      </c>
      <c r="D12" s="9">
        <f>SUMPRODUCT(($A12='김천처리구역 차집관거'!$C$3:$C$64)*(라인별집계!D$4='김천처리구역 차집관거'!$A$3:$A$64)*('김천처리구역 차집관거'!$D$3:$D$64))</f>
        <v>0</v>
      </c>
      <c r="E12" s="9">
        <f>SUMPRODUCT(($A12='김천처리구역 차집관거'!$C$3:$C$64)*(라인별집계!E$4='김천처리구역 차집관거'!$A$3:$A$64)*('김천처리구역 차집관거'!$D$3:$D$64))</f>
        <v>722.6</v>
      </c>
      <c r="F12" s="9">
        <f>SUMPRODUCT(($A12='김천처리구역 차집관거'!$C$3:$C$64)*(라인별집계!F$4='김천처리구역 차집관거'!$A$3:$A$64)*('김천처리구역 차집관거'!$D$3:$D$64))</f>
        <v>0</v>
      </c>
      <c r="G12" s="9">
        <f>SUMPRODUCT(($A12='김천처리구역 차집관거'!$C$3:$C$64)*(라인별집계!G$4='김천처리구역 차집관거'!$A$3:$A$64)*('김천처리구역 차집관거'!$D$3:$D$64))</f>
        <v>0</v>
      </c>
      <c r="H12" s="9">
        <f>SUMPRODUCT(($A12='김천처리구역 차집관거'!$C$3:$C$64)*(라인별집계!H$4='김천처리구역 차집관거'!$A$3:$A$64)*('김천처리구역 차집관거'!$D$3:$D$64))</f>
        <v>0</v>
      </c>
    </row>
    <row r="13" spans="1:10" ht="20.100000000000001" customHeight="1" x14ac:dyDescent="0.3">
      <c r="A13" s="7">
        <v>600</v>
      </c>
      <c r="B13" s="8">
        <f t="shared" si="0"/>
        <v>1681.1</v>
      </c>
      <c r="C13" s="9">
        <f>SUMPRODUCT(($A13='김천처리구역 차집관거'!$C$3:$C$64)*(라인별집계!C$4='김천처리구역 차집관거'!$A$3:$A$64)*('김천처리구역 차집관거'!$D$3:$D$64))</f>
        <v>1211.5999999999999</v>
      </c>
      <c r="D13" s="9">
        <f>SUMPRODUCT(($A13='김천처리구역 차집관거'!$C$3:$C$64)*(라인별집계!D$4='김천처리구역 차집관거'!$A$3:$A$64)*('김천처리구역 차집관거'!$D$3:$D$64))</f>
        <v>469.5</v>
      </c>
      <c r="E13" s="9">
        <f>SUMPRODUCT(($A13='김천처리구역 차집관거'!$C$3:$C$64)*(라인별집계!E$4='김천처리구역 차집관거'!$A$3:$A$64)*('김천처리구역 차집관거'!$D$3:$D$64))</f>
        <v>0</v>
      </c>
      <c r="F13" s="9">
        <f>SUMPRODUCT(($A13='김천처리구역 차집관거'!$C$3:$C$64)*(라인별집계!F$4='김천처리구역 차집관거'!$A$3:$A$64)*('김천처리구역 차집관거'!$D$3:$D$64))</f>
        <v>0</v>
      </c>
      <c r="G13" s="9">
        <f>SUMPRODUCT(($A13='김천처리구역 차집관거'!$C$3:$C$64)*(라인별집계!G$4='김천처리구역 차집관거'!$A$3:$A$64)*('김천처리구역 차집관거'!$D$3:$D$64))</f>
        <v>0</v>
      </c>
      <c r="H13" s="9">
        <f>SUMPRODUCT(($A13='김천처리구역 차집관거'!$C$3:$C$64)*(라인별집계!H$4='김천처리구역 차집관거'!$A$3:$A$64)*('김천처리구역 차집관거'!$D$3:$D$64))</f>
        <v>0</v>
      </c>
    </row>
    <row r="14" spans="1:10" ht="20.100000000000001" customHeight="1" x14ac:dyDescent="0.3">
      <c r="A14" s="7">
        <v>700</v>
      </c>
      <c r="B14" s="8">
        <f t="shared" si="0"/>
        <v>239.29999999999998</v>
      </c>
      <c r="C14" s="9">
        <f>SUMPRODUCT(($A14='김천처리구역 차집관거'!$C$3:$C$64)*(라인별집계!C$4='김천처리구역 차집관거'!$A$3:$A$64)*('김천처리구역 차집관거'!$D$3:$D$64))</f>
        <v>195.7</v>
      </c>
      <c r="D14" s="9">
        <f>SUMPRODUCT(($A14='김천처리구역 차집관거'!$C$3:$C$64)*(라인별집계!D$4='김천처리구역 차집관거'!$A$3:$A$64)*('김천처리구역 차집관거'!$D$3:$D$64))</f>
        <v>0</v>
      </c>
      <c r="E14" s="9">
        <f>SUMPRODUCT(($A14='김천처리구역 차집관거'!$C$3:$C$64)*(라인별집계!E$4='김천처리구역 차집관거'!$A$3:$A$64)*('김천처리구역 차집관거'!$D$3:$D$64))</f>
        <v>0</v>
      </c>
      <c r="F14" s="9">
        <f>SUMPRODUCT(($A14='김천처리구역 차집관거'!$C$3:$C$64)*(라인별집계!F$4='김천처리구역 차집관거'!$A$3:$A$64)*('김천처리구역 차집관거'!$D$3:$D$64))</f>
        <v>43.6</v>
      </c>
      <c r="G14" s="9">
        <f>SUMPRODUCT(($A14='김천처리구역 차집관거'!$C$3:$C$64)*(라인별집계!G$4='김천처리구역 차집관거'!$A$3:$A$64)*('김천처리구역 차집관거'!$D$3:$D$64))</f>
        <v>0</v>
      </c>
      <c r="H14" s="9">
        <f>SUMPRODUCT(($A14='김천처리구역 차집관거'!$C$3:$C$64)*(라인별집계!H$4='김천처리구역 차집관거'!$A$3:$A$64)*('김천처리구역 차집관거'!$D$3:$D$64))</f>
        <v>0</v>
      </c>
    </row>
    <row r="15" spans="1:10" ht="20.100000000000001" hidden="1" customHeight="1" outlineLevel="1" x14ac:dyDescent="0.3">
      <c r="A15" s="7">
        <v>800</v>
      </c>
      <c r="B15" s="8">
        <f t="shared" si="0"/>
        <v>0</v>
      </c>
      <c r="C15" s="9">
        <f>SUMPRODUCT(($A15='김천처리구역 차집관거'!$C$3:$C$64)*(라인별집계!C$4='김천처리구역 차집관거'!$A$3:$A$64)*('김천처리구역 차집관거'!$D$3:$D$64))</f>
        <v>0</v>
      </c>
      <c r="D15" s="9">
        <f>SUMPRODUCT(($A15='김천처리구역 차집관거'!$C$3:$C$64)*(라인별집계!D$4='김천처리구역 차집관거'!$A$3:$A$64)*('김천처리구역 차집관거'!$D$3:$D$64))</f>
        <v>0</v>
      </c>
      <c r="E15" s="9">
        <f>SUMPRODUCT(($A15='김천처리구역 차집관거'!$C$3:$C$64)*(라인별집계!E$4='김천처리구역 차집관거'!$A$3:$A$64)*('김천처리구역 차집관거'!$D$3:$D$64))</f>
        <v>0</v>
      </c>
      <c r="F15" s="9">
        <f>SUMPRODUCT(($A15='김천처리구역 차집관거'!$C$3:$C$64)*(라인별집계!F$4='김천처리구역 차집관거'!$A$3:$A$64)*('김천처리구역 차집관거'!$D$3:$D$64))</f>
        <v>0</v>
      </c>
      <c r="G15" s="9">
        <f>SUMPRODUCT(($A15='김천처리구역 차집관거'!$C$3:$C$64)*(라인별집계!G$4='김천처리구역 차집관거'!$A$3:$A$64)*('김천처리구역 차집관거'!$D$3:$D$64))</f>
        <v>0</v>
      </c>
      <c r="H15" s="9">
        <f>SUMPRODUCT(($A15='김천처리구역 차집관거'!$C$3:$C$64)*(라인별집계!H$4='김천처리구역 차집관거'!$A$3:$A$64)*('김천처리구역 차집관거'!$D$3:$D$64))</f>
        <v>0</v>
      </c>
    </row>
    <row r="16" spans="1:10" ht="20.100000000000001" customHeight="1" collapsed="1" x14ac:dyDescent="0.3">
      <c r="A16" s="7">
        <v>900</v>
      </c>
      <c r="B16" s="8">
        <f t="shared" si="0"/>
        <v>149.9</v>
      </c>
      <c r="C16" s="9">
        <f>SUMPRODUCT(($A16='김천처리구역 차집관거'!$C$3:$C$64)*(라인별집계!C$4='김천처리구역 차집관거'!$A$3:$A$64)*('김천처리구역 차집관거'!$D$3:$D$64))</f>
        <v>149.9</v>
      </c>
      <c r="D16" s="9">
        <f>SUMPRODUCT(($A16='김천처리구역 차집관거'!$C$3:$C$64)*(라인별집계!D$4='김천처리구역 차집관거'!$A$3:$A$64)*('김천처리구역 차집관거'!$D$3:$D$64))</f>
        <v>0</v>
      </c>
      <c r="E16" s="9">
        <f>SUMPRODUCT(($A16='김천처리구역 차집관거'!$C$3:$C$64)*(라인별집계!E$4='김천처리구역 차집관거'!$A$3:$A$64)*('김천처리구역 차집관거'!$D$3:$D$64))</f>
        <v>0</v>
      </c>
      <c r="F16" s="9">
        <f>SUMPRODUCT(($A16='김천처리구역 차집관거'!$C$3:$C$64)*(라인별집계!F$4='김천처리구역 차집관거'!$A$3:$A$64)*('김천처리구역 차집관거'!$D$3:$D$64))</f>
        <v>0</v>
      </c>
      <c r="G16" s="9">
        <f>SUMPRODUCT(($A16='김천처리구역 차집관거'!$C$3:$C$64)*(라인별집계!G$4='김천처리구역 차집관거'!$A$3:$A$64)*('김천처리구역 차집관거'!$D$3:$D$64))</f>
        <v>0</v>
      </c>
      <c r="H16" s="9">
        <f>SUMPRODUCT(($A16='김천처리구역 차집관거'!$C$3:$C$64)*(라인별집계!H$4='김천처리구역 차집관거'!$A$3:$A$64)*('김천처리구역 차집관거'!$D$3:$D$64))</f>
        <v>0</v>
      </c>
    </row>
    <row r="17" spans="1:8" ht="20.100000000000001" customHeight="1" x14ac:dyDescent="0.3">
      <c r="A17" s="7">
        <v>1000</v>
      </c>
      <c r="B17" s="8">
        <f t="shared" si="0"/>
        <v>1333.6</v>
      </c>
      <c r="C17" s="9">
        <f>SUMPRODUCT(($A17='김천처리구역 차집관거'!$C$3:$C$64)*(라인별집계!C$4='김천처리구역 차집관거'!$A$3:$A$64)*('김천처리구역 차집관거'!$D$3:$D$64))</f>
        <v>0</v>
      </c>
      <c r="D17" s="9">
        <f>SUMPRODUCT(($A17='김천처리구역 차집관거'!$C$3:$C$64)*(라인별집계!D$4='김천처리구역 차집관거'!$A$3:$A$64)*('김천처리구역 차집관거'!$D$3:$D$64))</f>
        <v>0</v>
      </c>
      <c r="E17" s="9">
        <f>SUMPRODUCT(($A17='김천처리구역 차집관거'!$C$3:$C$64)*(라인별집계!E$4='김천처리구역 차집관거'!$A$3:$A$64)*('김천처리구역 차집관거'!$D$3:$D$64))</f>
        <v>0</v>
      </c>
      <c r="F17" s="9">
        <f>SUMPRODUCT(($A17='김천처리구역 차집관거'!$C$3:$C$64)*(라인별집계!F$4='김천처리구역 차집관거'!$A$3:$A$64)*('김천처리구역 차집관거'!$D$3:$D$64))</f>
        <v>828.49999999999989</v>
      </c>
      <c r="G17" s="9">
        <f>SUMPRODUCT(($A17='김천처리구역 차집관거'!$C$3:$C$64)*(라인별집계!G$4='김천처리구역 차집관거'!$A$3:$A$64)*('김천처리구역 차집관거'!$D$3:$D$64))</f>
        <v>505.09999999999997</v>
      </c>
      <c r="H17" s="9">
        <f>SUMPRODUCT(($A17='김천처리구역 차집관거'!$C$3:$C$64)*(라인별집계!H$4='김천처리구역 차집관거'!$A$3:$A$64)*('김천처리구역 차집관거'!$D$3:$D$64))</f>
        <v>0</v>
      </c>
    </row>
    <row r="18" spans="1:8" ht="20.100000000000001" customHeight="1" x14ac:dyDescent="0.3">
      <c r="A18" s="6" t="s">
        <v>1</v>
      </c>
      <c r="B18" s="8">
        <f t="shared" si="0"/>
        <v>4559.2</v>
      </c>
      <c r="C18" s="9">
        <f t="shared" ref="C18:H18" si="1">SUM(C5:C17)</f>
        <v>1715.4</v>
      </c>
      <c r="D18" s="9">
        <f t="shared" si="1"/>
        <v>643.4</v>
      </c>
      <c r="E18" s="9">
        <f t="shared" si="1"/>
        <v>722.6</v>
      </c>
      <c r="F18" s="9">
        <f t="shared" si="1"/>
        <v>872.09999999999991</v>
      </c>
      <c r="G18" s="9">
        <f t="shared" si="1"/>
        <v>605.69999999999993</v>
      </c>
      <c r="H18" s="9">
        <f t="shared" si="1"/>
        <v>0</v>
      </c>
    </row>
    <row r="19" spans="1:8" ht="20.100000000000001" customHeight="1" x14ac:dyDescent="0.3">
      <c r="A19" s="11"/>
      <c r="B19" s="11"/>
      <c r="C19" s="11"/>
      <c r="D19" s="11"/>
      <c r="E19" s="11"/>
      <c r="F19" s="11"/>
      <c r="G19" s="11"/>
      <c r="H19" s="11"/>
    </row>
    <row r="20" spans="1:8" ht="20.100000000000001" customHeight="1" x14ac:dyDescent="0.3">
      <c r="A20" s="11"/>
      <c r="B20" s="11"/>
      <c r="C20" s="11"/>
      <c r="D20" s="11"/>
      <c r="E20" s="11"/>
      <c r="F20" s="11"/>
      <c r="G20" s="11"/>
      <c r="H20" s="11"/>
    </row>
    <row r="21" spans="1:8" ht="19.5" customHeight="1" x14ac:dyDescent="0.3">
      <c r="A21" s="11"/>
      <c r="B21" s="11"/>
      <c r="C21" s="11"/>
      <c r="D21" s="11"/>
      <c r="E21" s="11"/>
      <c r="F21" s="11"/>
      <c r="G21" s="11"/>
      <c r="H21" s="11"/>
    </row>
    <row r="22" spans="1:8" ht="20.100000000000001" customHeight="1" x14ac:dyDescent="0.3">
      <c r="A22" s="3" t="s">
        <v>2</v>
      </c>
      <c r="B22" s="3"/>
      <c r="C22" s="3"/>
      <c r="D22" s="3"/>
      <c r="E22" s="3"/>
      <c r="F22" s="3"/>
      <c r="G22" s="3"/>
      <c r="H22" s="3"/>
    </row>
    <row r="23" spans="1:8" ht="20.100000000000001" customHeight="1" x14ac:dyDescent="0.3">
      <c r="A23" s="4" t="s">
        <v>3</v>
      </c>
      <c r="B23" s="4" t="s">
        <v>0</v>
      </c>
      <c r="C23" s="4"/>
      <c r="D23" s="4"/>
      <c r="E23" s="4"/>
      <c r="F23" s="4"/>
      <c r="G23" s="4"/>
      <c r="H23" s="4"/>
    </row>
    <row r="24" spans="1:8" ht="20.100000000000001" customHeight="1" x14ac:dyDescent="0.3">
      <c r="A24" s="4"/>
      <c r="B24" s="6" t="s">
        <v>4</v>
      </c>
      <c r="C24" s="6" t="s">
        <v>15</v>
      </c>
      <c r="D24" s="6" t="s">
        <v>16</v>
      </c>
      <c r="E24" s="6" t="s">
        <v>17</v>
      </c>
      <c r="F24" s="6" t="s">
        <v>18</v>
      </c>
      <c r="G24" s="6" t="s">
        <v>19</v>
      </c>
      <c r="H24" s="6" t="s">
        <v>20</v>
      </c>
    </row>
    <row r="25" spans="1:8" ht="20.100000000000001" customHeight="1" x14ac:dyDescent="0.3">
      <c r="A25" s="6" t="s">
        <v>5</v>
      </c>
      <c r="B25" s="8">
        <f>SUM(C25:H25)</f>
        <v>2097.4</v>
      </c>
      <c r="C25" s="9">
        <f>SUMPRODUCT(($A25='김천처리구역 차집관거'!$E$3:$E$64)*(라인별집계!C$24='김천처리구역 차집관거'!$A$3:$A$64)*('김천처리구역 차집관거'!$D$3:$D$64))</f>
        <v>699.60000000000014</v>
      </c>
      <c r="D25" s="9">
        <f>SUMPRODUCT(($A25='김천처리구역 차집관거'!$E$3:$E$64)*(라인별집계!D$24='김천처리구역 차집관거'!$A$3:$A$64)*('김천처리구역 차집관거'!$D$3:$D$64))</f>
        <v>621.30000000000007</v>
      </c>
      <c r="E25" s="9">
        <f>SUMPRODUCT(($A25='김천처리구역 차집관거'!$E$3:$E$64)*(라인별집계!E$24='김천처리구역 차집관거'!$A$3:$A$64)*('김천처리구역 차집관거'!$D$3:$D$64))</f>
        <v>675.9</v>
      </c>
      <c r="F25" s="9">
        <f>SUMPRODUCT(($A25='김천처리구역 차집관거'!$E$3:$E$64)*(라인별집계!F$24='김천처리구역 차집관거'!$A$3:$A$64)*('김천처리구역 차집관거'!$D$3:$D$64))</f>
        <v>0</v>
      </c>
      <c r="G25" s="9">
        <f>SUMPRODUCT(($A25='김천처리구역 차집관거'!$E$3:$E$64)*(라인별집계!G$24='김천처리구역 차집관거'!$A$3:$A$64)*('김천처리구역 차집관거'!$D$3:$D$64))</f>
        <v>100.6</v>
      </c>
      <c r="H25" s="9">
        <f>SUMPRODUCT(($A25='김천처리구역 차집관거'!$E$3:$E$64)*(라인별집계!H$24='김천처리구역 차집관거'!$A$3:$A$64)*('김천처리구역 차집관거'!$D$3:$D$64))</f>
        <v>0</v>
      </c>
    </row>
    <row r="26" spans="1:8" ht="20.100000000000001" customHeight="1" x14ac:dyDescent="0.3">
      <c r="A26" s="6" t="s">
        <v>6</v>
      </c>
      <c r="B26" s="8">
        <f>SUM(C26:H26)</f>
        <v>2461.7999999999997</v>
      </c>
      <c r="C26" s="9">
        <f>SUMPRODUCT(($A26='김천처리구역 차집관거'!$E$3:$E$64)*(라인별집계!C$24='김천처리구역 차집관거'!$A$3:$A$64)*('김천처리구역 차집관거'!$D$3:$D$64))</f>
        <v>1015.8</v>
      </c>
      <c r="D26" s="9">
        <f>SUMPRODUCT(($A26='김천처리구역 차집관거'!$E$3:$E$64)*(라인별집계!D$24='김천처리구역 차집관거'!$A$3:$A$64)*('김천처리구역 차집관거'!$D$3:$D$64))</f>
        <v>22.1</v>
      </c>
      <c r="E26" s="9">
        <f>SUMPRODUCT(($A26='김천처리구역 차집관거'!$E$3:$E$64)*(라인별집계!E$24='김천처리구역 차집관거'!$A$3:$A$64)*('김천처리구역 차집관거'!$D$3:$D$64))</f>
        <v>46.7</v>
      </c>
      <c r="F26" s="9">
        <f>SUMPRODUCT(($A26='김천처리구역 차집관거'!$E$3:$E$64)*(라인별집계!F$24='김천처리구역 차집관거'!$A$3:$A$64)*('김천처리구역 차집관거'!$D$3:$D$64))</f>
        <v>872.09999999999991</v>
      </c>
      <c r="G26" s="9">
        <f>SUMPRODUCT(($A26='김천처리구역 차집관거'!$E$3:$E$64)*(라인별집계!G$24='김천처리구역 차집관거'!$A$3:$A$64)*('김천처리구역 차집관거'!$D$3:$D$64))</f>
        <v>505.09999999999997</v>
      </c>
      <c r="H26" s="9">
        <f>SUMPRODUCT(($A26='김천처리구역 차집관거'!$E$3:$E$64)*(라인별집계!H$24='김천처리구역 차집관거'!$A$3:$A$64)*('김천처리구역 차집관거'!$D$3:$D$64))</f>
        <v>0</v>
      </c>
    </row>
    <row r="27" spans="1:8" ht="20.100000000000001" customHeight="1" x14ac:dyDescent="0.3">
      <c r="A27" s="6" t="s">
        <v>1</v>
      </c>
      <c r="B27" s="8">
        <f t="shared" ref="B27" si="2">SUM(B25:B26)</f>
        <v>4559.2</v>
      </c>
      <c r="C27" s="9">
        <f>SUM(C25:C26)</f>
        <v>1715.4</v>
      </c>
      <c r="D27" s="9">
        <f t="shared" ref="D27:H27" si="3">SUM(D25:D26)</f>
        <v>643.40000000000009</v>
      </c>
      <c r="E27" s="9">
        <f t="shared" si="3"/>
        <v>722.6</v>
      </c>
      <c r="F27" s="9">
        <f t="shared" si="3"/>
        <v>872.09999999999991</v>
      </c>
      <c r="G27" s="9">
        <f t="shared" si="3"/>
        <v>605.69999999999993</v>
      </c>
      <c r="H27" s="9">
        <f t="shared" si="3"/>
        <v>0</v>
      </c>
    </row>
    <row r="28" spans="1:8" ht="20.100000000000001" customHeight="1" x14ac:dyDescent="0.3">
      <c r="A28" s="12"/>
      <c r="B28" s="12"/>
      <c r="C28" s="12"/>
      <c r="D28" s="12"/>
      <c r="E28" s="12"/>
      <c r="F28" s="12"/>
      <c r="G28" s="12"/>
      <c r="H28" s="12"/>
    </row>
  </sheetData>
  <mergeCells count="7">
    <mergeCell ref="A23:A24"/>
    <mergeCell ref="B23:H23"/>
    <mergeCell ref="A1:H1"/>
    <mergeCell ref="A2:H2"/>
    <mergeCell ref="A3:A4"/>
    <mergeCell ref="A22:H22"/>
    <mergeCell ref="B3:H3"/>
  </mergeCells>
  <phoneticPr fontId="1" type="noConversion"/>
  <printOptions horizontalCentered="1"/>
  <pageMargins left="0.47244094488188981" right="0.47244094488188981" top="0.59055118110236227" bottom="0.59055118110236227" header="0.39370078740157483" footer="0.39370078740157483"/>
  <pageSetup paperSize="9" orientation="portrait" horizontalDpi="1200" verticalDpi="1200" r:id="rId1"/>
  <rowBreaks count="1" manualBreakCount="1">
    <brk id="27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"/>
  <sheetViews>
    <sheetView workbookViewId="0">
      <selection activeCell="E33" sqref="E33"/>
    </sheetView>
  </sheetViews>
  <sheetFormatPr defaultRowHeight="14.25" x14ac:dyDescent="0.3"/>
  <cols>
    <col min="1" max="16384" width="9" style="12"/>
  </cols>
  <sheetData/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F64"/>
  <sheetViews>
    <sheetView view="pageBreakPreview" zoomScaleSheetLayoutView="100" workbookViewId="0">
      <pane ySplit="2" topLeftCell="A9" activePane="bottomLeft" state="frozen"/>
      <selection activeCell="E33" sqref="E33"/>
      <selection pane="bottomLeft" activeCell="K25" sqref="K25"/>
    </sheetView>
  </sheetViews>
  <sheetFormatPr defaultRowHeight="14.25" x14ac:dyDescent="0.3"/>
  <cols>
    <col min="1" max="5" width="15.875" style="14" customWidth="1"/>
    <col min="6" max="16384" width="9" style="14"/>
  </cols>
  <sheetData>
    <row r="1" spans="1:6" ht="27.75" customHeight="1" x14ac:dyDescent="0.3">
      <c r="A1" s="13" t="s">
        <v>92</v>
      </c>
      <c r="B1" s="13"/>
      <c r="C1" s="13"/>
      <c r="D1" s="13"/>
      <c r="E1" s="13"/>
    </row>
    <row r="2" spans="1:6" ht="21" customHeight="1" x14ac:dyDescent="0.3">
      <c r="A2" s="15"/>
      <c r="B2" s="15" t="s">
        <v>12</v>
      </c>
      <c r="C2" s="15" t="s">
        <v>13</v>
      </c>
      <c r="D2" s="15" t="s">
        <v>14</v>
      </c>
      <c r="E2" s="15" t="s">
        <v>11</v>
      </c>
      <c r="F2" s="14" t="s">
        <v>88</v>
      </c>
    </row>
    <row r="3" spans="1:6" ht="15" customHeight="1" x14ac:dyDescent="0.3">
      <c r="A3" s="15" t="s">
        <v>35</v>
      </c>
      <c r="B3" s="15" t="s">
        <v>23</v>
      </c>
      <c r="C3" s="16">
        <v>400</v>
      </c>
      <c r="D3" s="17">
        <v>79.2</v>
      </c>
      <c r="E3" s="15" t="str">
        <f>IF(C3=F3,"구배조정","관경조정")</f>
        <v>구배조정</v>
      </c>
      <c r="F3" s="16">
        <v>400</v>
      </c>
    </row>
    <row r="4" spans="1:6" ht="15" customHeight="1" x14ac:dyDescent="0.3">
      <c r="A4" s="15" t="s">
        <v>35</v>
      </c>
      <c r="B4" s="15" t="s">
        <v>24</v>
      </c>
      <c r="C4" s="16">
        <v>400</v>
      </c>
      <c r="D4" s="17">
        <v>79</v>
      </c>
      <c r="E4" s="15" t="str">
        <f t="shared" ref="E4:E64" si="0">IF(C4=F4,"구배조정","관경조정")</f>
        <v>구배조정</v>
      </c>
      <c r="F4" s="16">
        <v>400</v>
      </c>
    </row>
    <row r="5" spans="1:6" ht="15" customHeight="1" x14ac:dyDescent="0.3">
      <c r="A5" s="15" t="s">
        <v>35</v>
      </c>
      <c r="B5" s="15" t="s">
        <v>25</v>
      </c>
      <c r="C5" s="16">
        <v>600</v>
      </c>
      <c r="D5" s="17">
        <v>97.2</v>
      </c>
      <c r="E5" s="15" t="str">
        <f t="shared" si="0"/>
        <v>관경조정</v>
      </c>
      <c r="F5" s="16">
        <v>500</v>
      </c>
    </row>
    <row r="6" spans="1:6" ht="15" customHeight="1" x14ac:dyDescent="0.3">
      <c r="A6" s="15" t="s">
        <v>35</v>
      </c>
      <c r="B6" s="15" t="s">
        <v>26</v>
      </c>
      <c r="C6" s="16">
        <v>600</v>
      </c>
      <c r="D6" s="17">
        <v>77.8</v>
      </c>
      <c r="E6" s="15" t="str">
        <f t="shared" si="0"/>
        <v>관경조정</v>
      </c>
      <c r="F6" s="16">
        <v>500</v>
      </c>
    </row>
    <row r="7" spans="1:6" ht="15" customHeight="1" x14ac:dyDescent="0.3">
      <c r="A7" s="15" t="s">
        <v>35</v>
      </c>
      <c r="B7" s="15" t="s">
        <v>49</v>
      </c>
      <c r="C7" s="16">
        <v>600</v>
      </c>
      <c r="D7" s="17">
        <v>72</v>
      </c>
      <c r="E7" s="15" t="str">
        <f t="shared" si="0"/>
        <v>관경조정</v>
      </c>
      <c r="F7" s="16">
        <v>500</v>
      </c>
    </row>
    <row r="8" spans="1:6" ht="15" customHeight="1" x14ac:dyDescent="0.3">
      <c r="A8" s="15" t="s">
        <v>35</v>
      </c>
      <c r="B8" s="15" t="s">
        <v>50</v>
      </c>
      <c r="C8" s="16">
        <v>600</v>
      </c>
      <c r="D8" s="17">
        <v>90.2</v>
      </c>
      <c r="E8" s="15" t="str">
        <f t="shared" si="0"/>
        <v>관경조정</v>
      </c>
      <c r="F8" s="16">
        <v>500</v>
      </c>
    </row>
    <row r="9" spans="1:6" ht="15" customHeight="1" x14ac:dyDescent="0.3">
      <c r="A9" s="15" t="s">
        <v>35</v>
      </c>
      <c r="B9" s="15" t="s">
        <v>51</v>
      </c>
      <c r="C9" s="16">
        <v>600</v>
      </c>
      <c r="D9" s="17">
        <v>73.5</v>
      </c>
      <c r="E9" s="15" t="str">
        <f t="shared" si="0"/>
        <v>관경조정</v>
      </c>
      <c r="F9" s="16">
        <v>500</v>
      </c>
    </row>
    <row r="10" spans="1:6" ht="15" customHeight="1" x14ac:dyDescent="0.3">
      <c r="A10" s="15" t="s">
        <v>35</v>
      </c>
      <c r="B10" s="15" t="s">
        <v>52</v>
      </c>
      <c r="C10" s="16">
        <v>600</v>
      </c>
      <c r="D10" s="17">
        <v>93.9</v>
      </c>
      <c r="E10" s="15" t="str">
        <f t="shared" si="0"/>
        <v>관경조정</v>
      </c>
      <c r="F10" s="16">
        <v>500</v>
      </c>
    </row>
    <row r="11" spans="1:6" ht="15" customHeight="1" x14ac:dyDescent="0.3">
      <c r="A11" s="15" t="s">
        <v>35</v>
      </c>
      <c r="B11" s="15" t="s">
        <v>27</v>
      </c>
      <c r="C11" s="16">
        <v>600</v>
      </c>
      <c r="D11" s="17">
        <v>77.7</v>
      </c>
      <c r="E11" s="15" t="str">
        <f t="shared" si="0"/>
        <v>관경조정</v>
      </c>
      <c r="F11" s="16">
        <v>500</v>
      </c>
    </row>
    <row r="12" spans="1:6" ht="15" customHeight="1" x14ac:dyDescent="0.3">
      <c r="A12" s="15" t="s">
        <v>35</v>
      </c>
      <c r="B12" s="15" t="s">
        <v>28</v>
      </c>
      <c r="C12" s="16">
        <v>600</v>
      </c>
      <c r="D12" s="17">
        <v>93.6</v>
      </c>
      <c r="E12" s="15" t="str">
        <f t="shared" si="0"/>
        <v>관경조정</v>
      </c>
      <c r="F12" s="16">
        <v>500</v>
      </c>
    </row>
    <row r="13" spans="1:6" ht="15" customHeight="1" x14ac:dyDescent="0.3">
      <c r="A13" s="15" t="s">
        <v>35</v>
      </c>
      <c r="B13" s="15" t="s">
        <v>29</v>
      </c>
      <c r="C13" s="16">
        <v>600</v>
      </c>
      <c r="D13" s="17">
        <v>53.4</v>
      </c>
      <c r="E13" s="15" t="str">
        <f t="shared" si="0"/>
        <v>관경조정</v>
      </c>
      <c r="F13" s="16">
        <v>500</v>
      </c>
    </row>
    <row r="14" spans="1:6" ht="15" customHeight="1" x14ac:dyDescent="0.3">
      <c r="A14" s="15" t="s">
        <v>35</v>
      </c>
      <c r="B14" s="15" t="s">
        <v>30</v>
      </c>
      <c r="C14" s="16">
        <v>600</v>
      </c>
      <c r="D14" s="17">
        <v>69.400000000000006</v>
      </c>
      <c r="E14" s="15" t="str">
        <f t="shared" si="0"/>
        <v>관경조정</v>
      </c>
      <c r="F14" s="16">
        <v>500</v>
      </c>
    </row>
    <row r="15" spans="1:6" ht="15" customHeight="1" x14ac:dyDescent="0.3">
      <c r="A15" s="15" t="s">
        <v>35</v>
      </c>
      <c r="B15" s="15" t="s">
        <v>31</v>
      </c>
      <c r="C15" s="16">
        <v>600</v>
      </c>
      <c r="D15" s="17">
        <v>21.4</v>
      </c>
      <c r="E15" s="15" t="str">
        <f t="shared" si="0"/>
        <v>관경조정</v>
      </c>
      <c r="F15" s="16">
        <v>500</v>
      </c>
    </row>
    <row r="16" spans="1:6" ht="15" customHeight="1" x14ac:dyDescent="0.3">
      <c r="A16" s="15" t="s">
        <v>35</v>
      </c>
      <c r="B16" s="15" t="s">
        <v>32</v>
      </c>
      <c r="C16" s="16">
        <v>600</v>
      </c>
      <c r="D16" s="17">
        <v>148.69999999999999</v>
      </c>
      <c r="E16" s="15" t="str">
        <f t="shared" si="0"/>
        <v>구배조정</v>
      </c>
      <c r="F16" s="16">
        <v>600</v>
      </c>
    </row>
    <row r="17" spans="1:6" ht="15" customHeight="1" x14ac:dyDescent="0.3">
      <c r="A17" s="15" t="s">
        <v>35</v>
      </c>
      <c r="B17" s="15" t="s">
        <v>53</v>
      </c>
      <c r="C17" s="16">
        <v>600</v>
      </c>
      <c r="D17" s="17">
        <v>170.8</v>
      </c>
      <c r="E17" s="15" t="str">
        <f t="shared" si="0"/>
        <v>구배조정</v>
      </c>
      <c r="F17" s="16">
        <v>600</v>
      </c>
    </row>
    <row r="18" spans="1:6" ht="15" customHeight="1" x14ac:dyDescent="0.3">
      <c r="A18" s="15" t="s">
        <v>35</v>
      </c>
      <c r="B18" s="15" t="s">
        <v>33</v>
      </c>
      <c r="C18" s="16">
        <v>600</v>
      </c>
      <c r="D18" s="17">
        <v>36.9</v>
      </c>
      <c r="E18" s="15" t="str">
        <f t="shared" si="0"/>
        <v>구배조정</v>
      </c>
      <c r="F18" s="16">
        <v>600</v>
      </c>
    </row>
    <row r="19" spans="1:6" ht="15" customHeight="1" x14ac:dyDescent="0.3">
      <c r="A19" s="15" t="s">
        <v>35</v>
      </c>
      <c r="B19" s="15" t="s">
        <v>34</v>
      </c>
      <c r="C19" s="16">
        <v>600</v>
      </c>
      <c r="D19" s="17">
        <v>35.1</v>
      </c>
      <c r="E19" s="15" t="str">
        <f t="shared" si="0"/>
        <v>구배조정</v>
      </c>
      <c r="F19" s="16">
        <v>600</v>
      </c>
    </row>
    <row r="20" spans="1:6" ht="15" customHeight="1" x14ac:dyDescent="0.3">
      <c r="A20" s="15" t="s">
        <v>35</v>
      </c>
      <c r="B20" s="15" t="s">
        <v>54</v>
      </c>
      <c r="C20" s="16">
        <v>700</v>
      </c>
      <c r="D20" s="17">
        <v>195.7</v>
      </c>
      <c r="E20" s="15" t="str">
        <f t="shared" si="0"/>
        <v>관경조정</v>
      </c>
      <c r="F20" s="16">
        <v>600</v>
      </c>
    </row>
    <row r="21" spans="1:6" ht="15" customHeight="1" x14ac:dyDescent="0.3">
      <c r="A21" s="15" t="s">
        <v>35</v>
      </c>
      <c r="B21" s="15" t="s">
        <v>55</v>
      </c>
      <c r="C21" s="16">
        <v>900</v>
      </c>
      <c r="D21" s="17">
        <v>54.2</v>
      </c>
      <c r="E21" s="15" t="str">
        <f t="shared" si="0"/>
        <v>구배조정</v>
      </c>
      <c r="F21" s="16">
        <v>900</v>
      </c>
    </row>
    <row r="22" spans="1:6" ht="15" customHeight="1" x14ac:dyDescent="0.3">
      <c r="A22" s="15" t="s">
        <v>35</v>
      </c>
      <c r="B22" s="15" t="s">
        <v>56</v>
      </c>
      <c r="C22" s="16">
        <v>900</v>
      </c>
      <c r="D22" s="17">
        <v>2</v>
      </c>
      <c r="E22" s="15" t="str">
        <f t="shared" si="0"/>
        <v>구배조정</v>
      </c>
      <c r="F22" s="16">
        <v>900</v>
      </c>
    </row>
    <row r="23" spans="1:6" ht="15" customHeight="1" x14ac:dyDescent="0.3">
      <c r="A23" s="15" t="s">
        <v>35</v>
      </c>
      <c r="B23" s="15" t="s">
        <v>21</v>
      </c>
      <c r="C23" s="16">
        <v>900</v>
      </c>
      <c r="D23" s="17">
        <v>29.6</v>
      </c>
      <c r="E23" s="15" t="str">
        <f t="shared" si="0"/>
        <v>구배조정</v>
      </c>
      <c r="F23" s="16">
        <v>900</v>
      </c>
    </row>
    <row r="24" spans="1:6" ht="15" customHeight="1" x14ac:dyDescent="0.3">
      <c r="A24" s="15" t="s">
        <v>35</v>
      </c>
      <c r="B24" s="15" t="s">
        <v>22</v>
      </c>
      <c r="C24" s="16">
        <v>900</v>
      </c>
      <c r="D24" s="17">
        <v>64.099999999999994</v>
      </c>
      <c r="E24" s="15" t="str">
        <f t="shared" si="0"/>
        <v>구배조정</v>
      </c>
      <c r="F24" s="16">
        <v>900</v>
      </c>
    </row>
    <row r="25" spans="1:6" ht="15" customHeight="1" x14ac:dyDescent="0.3">
      <c r="A25" s="15" t="s">
        <v>62</v>
      </c>
      <c r="B25" s="15" t="s">
        <v>57</v>
      </c>
      <c r="C25" s="16">
        <v>600</v>
      </c>
      <c r="D25" s="17">
        <v>29.4</v>
      </c>
      <c r="E25" s="15" t="str">
        <f t="shared" si="0"/>
        <v>구배조정</v>
      </c>
      <c r="F25" s="16">
        <v>600</v>
      </c>
    </row>
    <row r="26" spans="1:6" ht="15" customHeight="1" x14ac:dyDescent="0.3">
      <c r="A26" s="15" t="s">
        <v>62</v>
      </c>
      <c r="B26" s="15" t="s">
        <v>58</v>
      </c>
      <c r="C26" s="16">
        <v>600</v>
      </c>
      <c r="D26" s="17">
        <v>89.6</v>
      </c>
      <c r="E26" s="15" t="str">
        <f t="shared" si="0"/>
        <v>구배조정</v>
      </c>
      <c r="F26" s="16">
        <v>600</v>
      </c>
    </row>
    <row r="27" spans="1:6" ht="15" customHeight="1" x14ac:dyDescent="0.3">
      <c r="A27" s="15" t="s">
        <v>62</v>
      </c>
      <c r="B27" s="15" t="s">
        <v>37</v>
      </c>
      <c r="C27" s="16">
        <v>600</v>
      </c>
      <c r="D27" s="17">
        <v>93.6</v>
      </c>
      <c r="E27" s="15" t="str">
        <f t="shared" si="0"/>
        <v>구배조정</v>
      </c>
      <c r="F27" s="16">
        <v>600</v>
      </c>
    </row>
    <row r="28" spans="1:6" ht="15" customHeight="1" x14ac:dyDescent="0.3">
      <c r="A28" s="15" t="s">
        <v>62</v>
      </c>
      <c r="B28" s="15" t="s">
        <v>38</v>
      </c>
      <c r="C28" s="16">
        <v>600</v>
      </c>
      <c r="D28" s="17">
        <v>89.7</v>
      </c>
      <c r="E28" s="15" t="str">
        <f t="shared" si="0"/>
        <v>구배조정</v>
      </c>
      <c r="F28" s="16">
        <v>600</v>
      </c>
    </row>
    <row r="29" spans="1:6" ht="15" customHeight="1" x14ac:dyDescent="0.3">
      <c r="A29" s="15" t="s">
        <v>62</v>
      </c>
      <c r="B29" s="15" t="s">
        <v>39</v>
      </c>
      <c r="C29" s="16">
        <v>600</v>
      </c>
      <c r="D29" s="17">
        <v>85.6</v>
      </c>
      <c r="E29" s="15" t="str">
        <f t="shared" si="0"/>
        <v>구배조정</v>
      </c>
      <c r="F29" s="16">
        <v>600</v>
      </c>
    </row>
    <row r="30" spans="1:6" ht="15" customHeight="1" x14ac:dyDescent="0.3">
      <c r="A30" s="15" t="s">
        <v>62</v>
      </c>
      <c r="B30" s="15" t="s">
        <v>59</v>
      </c>
      <c r="C30" s="16">
        <v>600</v>
      </c>
      <c r="D30" s="17">
        <v>81.599999999999994</v>
      </c>
      <c r="E30" s="15" t="str">
        <f t="shared" si="0"/>
        <v>구배조정</v>
      </c>
      <c r="F30" s="16">
        <v>600</v>
      </c>
    </row>
    <row r="31" spans="1:6" ht="15" customHeight="1" x14ac:dyDescent="0.3">
      <c r="A31" s="15" t="s">
        <v>62</v>
      </c>
      <c r="B31" s="15" t="s">
        <v>36</v>
      </c>
      <c r="C31" s="16">
        <v>300</v>
      </c>
      <c r="D31" s="17">
        <v>67.7</v>
      </c>
      <c r="E31" s="15" t="str">
        <f t="shared" si="0"/>
        <v>구배조정</v>
      </c>
      <c r="F31" s="16">
        <v>300</v>
      </c>
    </row>
    <row r="32" spans="1:6" ht="15" customHeight="1" x14ac:dyDescent="0.3">
      <c r="A32" s="15" t="s">
        <v>62</v>
      </c>
      <c r="B32" s="15" t="s">
        <v>60</v>
      </c>
      <c r="C32" s="16">
        <v>400</v>
      </c>
      <c r="D32" s="17">
        <v>39.5</v>
      </c>
      <c r="E32" s="15" t="str">
        <f t="shared" si="0"/>
        <v>구배조정</v>
      </c>
      <c r="F32" s="16">
        <v>400</v>
      </c>
    </row>
    <row r="33" spans="1:6" ht="15" customHeight="1" x14ac:dyDescent="0.3">
      <c r="A33" s="15" t="s">
        <v>62</v>
      </c>
      <c r="B33" s="15" t="s">
        <v>61</v>
      </c>
      <c r="C33" s="16">
        <v>400</v>
      </c>
      <c r="D33" s="17">
        <v>44.6</v>
      </c>
      <c r="E33" s="15" t="str">
        <f t="shared" si="0"/>
        <v>구배조정</v>
      </c>
      <c r="F33" s="16">
        <v>400</v>
      </c>
    </row>
    <row r="34" spans="1:6" ht="15" customHeight="1" x14ac:dyDescent="0.3">
      <c r="A34" s="15" t="s">
        <v>62</v>
      </c>
      <c r="B34" s="15" t="s">
        <v>40</v>
      </c>
      <c r="C34" s="16">
        <v>400</v>
      </c>
      <c r="D34" s="17">
        <v>17.2</v>
      </c>
      <c r="E34" s="15" t="str">
        <f t="shared" si="0"/>
        <v>관경조정</v>
      </c>
      <c r="F34" s="16">
        <v>300</v>
      </c>
    </row>
    <row r="35" spans="1:6" ht="15" customHeight="1" x14ac:dyDescent="0.3">
      <c r="A35" s="15" t="s">
        <v>62</v>
      </c>
      <c r="B35" s="15" t="s">
        <v>41</v>
      </c>
      <c r="C35" s="16">
        <v>400</v>
      </c>
      <c r="D35" s="17">
        <v>4.9000000000000004</v>
      </c>
      <c r="E35" s="15" t="str">
        <f t="shared" si="0"/>
        <v>관경조정</v>
      </c>
      <c r="F35" s="16">
        <v>300</v>
      </c>
    </row>
    <row r="36" spans="1:6" ht="15" customHeight="1" x14ac:dyDescent="0.3">
      <c r="A36" s="15" t="s">
        <v>69</v>
      </c>
      <c r="B36" s="15" t="s">
        <v>63</v>
      </c>
      <c r="C36" s="16">
        <v>500</v>
      </c>
      <c r="D36" s="17">
        <v>75.7</v>
      </c>
      <c r="E36" s="15" t="str">
        <f t="shared" si="0"/>
        <v>구배조정</v>
      </c>
      <c r="F36" s="16">
        <v>500</v>
      </c>
    </row>
    <row r="37" spans="1:6" ht="15" customHeight="1" x14ac:dyDescent="0.3">
      <c r="A37" s="15" t="s">
        <v>69</v>
      </c>
      <c r="B37" s="15" t="s">
        <v>48</v>
      </c>
      <c r="C37" s="16">
        <v>500</v>
      </c>
      <c r="D37" s="17">
        <v>120.2</v>
      </c>
      <c r="E37" s="15" t="str">
        <f t="shared" si="0"/>
        <v>구배조정</v>
      </c>
      <c r="F37" s="16">
        <v>500</v>
      </c>
    </row>
    <row r="38" spans="1:6" ht="15" customHeight="1" x14ac:dyDescent="0.3">
      <c r="A38" s="15" t="s">
        <v>69</v>
      </c>
      <c r="B38" s="15" t="s">
        <v>64</v>
      </c>
      <c r="C38" s="16">
        <v>500</v>
      </c>
      <c r="D38" s="17">
        <v>75.3</v>
      </c>
      <c r="E38" s="15" t="str">
        <f t="shared" si="0"/>
        <v>구배조정</v>
      </c>
      <c r="F38" s="16">
        <v>500</v>
      </c>
    </row>
    <row r="39" spans="1:6" ht="15" customHeight="1" x14ac:dyDescent="0.3">
      <c r="A39" s="15" t="s">
        <v>69</v>
      </c>
      <c r="B39" s="15" t="s">
        <v>65</v>
      </c>
      <c r="C39" s="16">
        <v>500</v>
      </c>
      <c r="D39" s="17">
        <v>74.599999999999994</v>
      </c>
      <c r="E39" s="15" t="str">
        <f t="shared" si="0"/>
        <v>구배조정</v>
      </c>
      <c r="F39" s="16">
        <v>500</v>
      </c>
    </row>
    <row r="40" spans="1:6" ht="15" customHeight="1" x14ac:dyDescent="0.3">
      <c r="A40" s="15" t="s">
        <v>69</v>
      </c>
      <c r="B40" s="15" t="s">
        <v>66</v>
      </c>
      <c r="C40" s="16">
        <v>500</v>
      </c>
      <c r="D40" s="17">
        <v>75.099999999999994</v>
      </c>
      <c r="E40" s="15" t="str">
        <f t="shared" si="0"/>
        <v>구배조정</v>
      </c>
      <c r="F40" s="16">
        <v>500</v>
      </c>
    </row>
    <row r="41" spans="1:6" ht="15" customHeight="1" x14ac:dyDescent="0.3">
      <c r="A41" s="15" t="s">
        <v>69</v>
      </c>
      <c r="B41" s="15" t="s">
        <v>42</v>
      </c>
      <c r="C41" s="16">
        <v>500</v>
      </c>
      <c r="D41" s="17">
        <v>46.7</v>
      </c>
      <c r="E41" s="15" t="str">
        <f t="shared" si="0"/>
        <v>관경조정</v>
      </c>
      <c r="F41" s="16">
        <v>200</v>
      </c>
    </row>
    <row r="42" spans="1:6" ht="15" customHeight="1" x14ac:dyDescent="0.3">
      <c r="A42" s="15" t="s">
        <v>69</v>
      </c>
      <c r="B42" s="15" t="s">
        <v>67</v>
      </c>
      <c r="C42" s="16">
        <v>500</v>
      </c>
      <c r="D42" s="17">
        <v>31.7</v>
      </c>
      <c r="E42" s="15" t="str">
        <f t="shared" si="0"/>
        <v>구배조정</v>
      </c>
      <c r="F42" s="16">
        <v>500</v>
      </c>
    </row>
    <row r="43" spans="1:6" ht="15" customHeight="1" x14ac:dyDescent="0.3">
      <c r="A43" s="15" t="s">
        <v>69</v>
      </c>
      <c r="B43" s="15" t="s">
        <v>43</v>
      </c>
      <c r="C43" s="16">
        <v>500</v>
      </c>
      <c r="D43" s="17">
        <v>10.8</v>
      </c>
      <c r="E43" s="15" t="str">
        <f t="shared" si="0"/>
        <v>구배조정</v>
      </c>
      <c r="F43" s="16">
        <v>500</v>
      </c>
    </row>
    <row r="44" spans="1:6" ht="15" customHeight="1" x14ac:dyDescent="0.3">
      <c r="A44" s="15" t="s">
        <v>69</v>
      </c>
      <c r="B44" s="15" t="s">
        <v>44</v>
      </c>
      <c r="C44" s="16">
        <v>500</v>
      </c>
      <c r="D44" s="17">
        <v>31.9</v>
      </c>
      <c r="E44" s="15" t="str">
        <f t="shared" si="0"/>
        <v>구배조정</v>
      </c>
      <c r="F44" s="16">
        <v>500</v>
      </c>
    </row>
    <row r="45" spans="1:6" ht="15" customHeight="1" x14ac:dyDescent="0.3">
      <c r="A45" s="15" t="s">
        <v>69</v>
      </c>
      <c r="B45" s="15" t="s">
        <v>45</v>
      </c>
      <c r="C45" s="16">
        <v>500</v>
      </c>
      <c r="D45" s="17">
        <v>34.200000000000003</v>
      </c>
      <c r="E45" s="15" t="str">
        <f t="shared" si="0"/>
        <v>구배조정</v>
      </c>
      <c r="F45" s="16">
        <v>500</v>
      </c>
    </row>
    <row r="46" spans="1:6" ht="15" customHeight="1" x14ac:dyDescent="0.3">
      <c r="A46" s="15" t="s">
        <v>69</v>
      </c>
      <c r="B46" s="15" t="s">
        <v>46</v>
      </c>
      <c r="C46" s="16">
        <v>500</v>
      </c>
      <c r="D46" s="17">
        <v>65.599999999999994</v>
      </c>
      <c r="E46" s="15" t="str">
        <f t="shared" si="0"/>
        <v>구배조정</v>
      </c>
      <c r="F46" s="16">
        <v>500</v>
      </c>
    </row>
    <row r="47" spans="1:6" ht="15" customHeight="1" x14ac:dyDescent="0.3">
      <c r="A47" s="15" t="s">
        <v>69</v>
      </c>
      <c r="B47" s="15" t="s">
        <v>47</v>
      </c>
      <c r="C47" s="16">
        <v>500</v>
      </c>
      <c r="D47" s="17">
        <v>64.400000000000006</v>
      </c>
      <c r="E47" s="15" t="str">
        <f t="shared" si="0"/>
        <v>구배조정</v>
      </c>
      <c r="F47" s="16">
        <v>500</v>
      </c>
    </row>
    <row r="48" spans="1:6" ht="15" customHeight="1" x14ac:dyDescent="0.3">
      <c r="A48" s="15" t="s">
        <v>69</v>
      </c>
      <c r="B48" s="15" t="s">
        <v>68</v>
      </c>
      <c r="C48" s="16">
        <v>500</v>
      </c>
      <c r="D48" s="17">
        <v>16.399999999999999</v>
      </c>
      <c r="E48" s="15" t="str">
        <f t="shared" si="0"/>
        <v>구배조정</v>
      </c>
      <c r="F48" s="16">
        <v>500</v>
      </c>
    </row>
    <row r="49" spans="1:6" ht="15" customHeight="1" x14ac:dyDescent="0.3">
      <c r="A49" s="15" t="s">
        <v>79</v>
      </c>
      <c r="B49" s="15" t="s">
        <v>70</v>
      </c>
      <c r="C49" s="16">
        <v>700</v>
      </c>
      <c r="D49" s="17">
        <v>43.6</v>
      </c>
      <c r="E49" s="15" t="str">
        <f t="shared" si="0"/>
        <v>관경조정</v>
      </c>
      <c r="F49" s="16">
        <v>400</v>
      </c>
    </row>
    <row r="50" spans="1:6" ht="15" customHeight="1" x14ac:dyDescent="0.3">
      <c r="A50" s="15" t="s">
        <v>79</v>
      </c>
      <c r="B50" s="15" t="s">
        <v>71</v>
      </c>
      <c r="C50" s="16">
        <v>1000</v>
      </c>
      <c r="D50" s="17">
        <v>161.5</v>
      </c>
      <c r="E50" s="15" t="str">
        <f t="shared" si="0"/>
        <v>관경조정</v>
      </c>
      <c r="F50" s="16">
        <v>700</v>
      </c>
    </row>
    <row r="51" spans="1:6" ht="15" customHeight="1" x14ac:dyDescent="0.3">
      <c r="A51" s="15" t="s">
        <v>79</v>
      </c>
      <c r="B51" s="15" t="s">
        <v>72</v>
      </c>
      <c r="C51" s="16">
        <v>1000</v>
      </c>
      <c r="D51" s="17">
        <v>81.900000000000006</v>
      </c>
      <c r="E51" s="15" t="str">
        <f t="shared" si="0"/>
        <v>관경조정</v>
      </c>
      <c r="F51" s="16">
        <v>700</v>
      </c>
    </row>
    <row r="52" spans="1:6" ht="15" customHeight="1" x14ac:dyDescent="0.3">
      <c r="A52" s="15" t="s">
        <v>79</v>
      </c>
      <c r="B52" s="15" t="s">
        <v>73</v>
      </c>
      <c r="C52" s="16">
        <v>1000</v>
      </c>
      <c r="D52" s="17">
        <v>25.3</v>
      </c>
      <c r="E52" s="15" t="str">
        <f t="shared" si="0"/>
        <v>관경조정</v>
      </c>
      <c r="F52" s="16">
        <v>700</v>
      </c>
    </row>
    <row r="53" spans="1:6" ht="15" customHeight="1" x14ac:dyDescent="0.3">
      <c r="A53" s="15" t="s">
        <v>79</v>
      </c>
      <c r="B53" s="15" t="s">
        <v>74</v>
      </c>
      <c r="C53" s="16">
        <v>1000</v>
      </c>
      <c r="D53" s="17">
        <v>25.7</v>
      </c>
      <c r="E53" s="15" t="str">
        <f t="shared" si="0"/>
        <v>관경조정</v>
      </c>
      <c r="F53" s="16">
        <v>700</v>
      </c>
    </row>
    <row r="54" spans="1:6" ht="15" customHeight="1" x14ac:dyDescent="0.3">
      <c r="A54" s="15" t="s">
        <v>79</v>
      </c>
      <c r="B54" s="15" t="s">
        <v>75</v>
      </c>
      <c r="C54" s="16">
        <v>1000</v>
      </c>
      <c r="D54" s="17">
        <v>295.89999999999998</v>
      </c>
      <c r="E54" s="15" t="str">
        <f t="shared" si="0"/>
        <v>관경조정</v>
      </c>
      <c r="F54" s="16">
        <v>700</v>
      </c>
    </row>
    <row r="55" spans="1:6" ht="15" customHeight="1" x14ac:dyDescent="0.3">
      <c r="A55" s="15" t="s">
        <v>79</v>
      </c>
      <c r="B55" s="15" t="s">
        <v>76</v>
      </c>
      <c r="C55" s="16">
        <v>1000</v>
      </c>
      <c r="D55" s="17">
        <v>57.4</v>
      </c>
      <c r="E55" s="15" t="str">
        <f t="shared" si="0"/>
        <v>관경조정</v>
      </c>
      <c r="F55" s="16">
        <v>700</v>
      </c>
    </row>
    <row r="56" spans="1:6" ht="15" customHeight="1" x14ac:dyDescent="0.3">
      <c r="A56" s="15" t="s">
        <v>79</v>
      </c>
      <c r="B56" s="15" t="s">
        <v>77</v>
      </c>
      <c r="C56" s="16">
        <v>1000</v>
      </c>
      <c r="D56" s="17">
        <v>83</v>
      </c>
      <c r="E56" s="15" t="str">
        <f t="shared" si="0"/>
        <v>관경조정</v>
      </c>
      <c r="F56" s="16">
        <v>700</v>
      </c>
    </row>
    <row r="57" spans="1:6" ht="15" customHeight="1" x14ac:dyDescent="0.3">
      <c r="A57" s="15" t="s">
        <v>79</v>
      </c>
      <c r="B57" s="15" t="s">
        <v>78</v>
      </c>
      <c r="C57" s="16">
        <v>1000</v>
      </c>
      <c r="D57" s="17">
        <v>97.8</v>
      </c>
      <c r="E57" s="15" t="str">
        <f t="shared" si="0"/>
        <v>관경조정</v>
      </c>
      <c r="F57" s="16">
        <v>700</v>
      </c>
    </row>
    <row r="58" spans="1:6" ht="15" customHeight="1" x14ac:dyDescent="0.3">
      <c r="A58" s="15" t="s">
        <v>87</v>
      </c>
      <c r="B58" s="15" t="s">
        <v>80</v>
      </c>
      <c r="C58" s="16">
        <v>1000</v>
      </c>
      <c r="D58" s="17">
        <v>65.599999999999994</v>
      </c>
      <c r="E58" s="15" t="str">
        <f t="shared" si="0"/>
        <v>관경조정</v>
      </c>
      <c r="F58" s="16">
        <v>700</v>
      </c>
    </row>
    <row r="59" spans="1:6" ht="15" customHeight="1" x14ac:dyDescent="0.3">
      <c r="A59" s="15" t="s">
        <v>87</v>
      </c>
      <c r="B59" s="15" t="s">
        <v>81</v>
      </c>
      <c r="C59" s="16">
        <v>1000</v>
      </c>
      <c r="D59" s="17">
        <v>78.8</v>
      </c>
      <c r="E59" s="15" t="str">
        <f t="shared" si="0"/>
        <v>관경조정</v>
      </c>
      <c r="F59" s="16">
        <v>700</v>
      </c>
    </row>
    <row r="60" spans="1:6" ht="15" customHeight="1" x14ac:dyDescent="0.3">
      <c r="A60" s="15" t="s">
        <v>87</v>
      </c>
      <c r="B60" s="15" t="s">
        <v>82</v>
      </c>
      <c r="C60" s="16">
        <v>1000</v>
      </c>
      <c r="D60" s="17">
        <v>197</v>
      </c>
      <c r="E60" s="15" t="str">
        <f t="shared" si="0"/>
        <v>관경조정</v>
      </c>
      <c r="F60" s="16">
        <v>700</v>
      </c>
    </row>
    <row r="61" spans="1:6" ht="15" customHeight="1" x14ac:dyDescent="0.3">
      <c r="A61" s="15" t="s">
        <v>87</v>
      </c>
      <c r="B61" s="15" t="s">
        <v>83</v>
      </c>
      <c r="C61" s="16">
        <v>1000</v>
      </c>
      <c r="D61" s="17">
        <v>163.69999999999999</v>
      </c>
      <c r="E61" s="15" t="str">
        <f t="shared" si="0"/>
        <v>관경조정</v>
      </c>
      <c r="F61" s="16">
        <v>700</v>
      </c>
    </row>
    <row r="62" spans="1:6" ht="15" customHeight="1" x14ac:dyDescent="0.3">
      <c r="A62" s="15" t="s">
        <v>87</v>
      </c>
      <c r="B62" s="15" t="s">
        <v>84</v>
      </c>
      <c r="C62" s="16">
        <v>300</v>
      </c>
      <c r="D62" s="17">
        <v>18.5</v>
      </c>
      <c r="E62" s="15" t="str">
        <f t="shared" si="0"/>
        <v>구배조정</v>
      </c>
      <c r="F62" s="16">
        <v>300</v>
      </c>
    </row>
    <row r="63" spans="1:6" ht="15" customHeight="1" x14ac:dyDescent="0.3">
      <c r="A63" s="15" t="s">
        <v>87</v>
      </c>
      <c r="B63" s="15" t="s">
        <v>85</v>
      </c>
      <c r="C63" s="16">
        <v>300</v>
      </c>
      <c r="D63" s="17">
        <v>49</v>
      </c>
      <c r="E63" s="15" t="str">
        <f t="shared" si="0"/>
        <v>구배조정</v>
      </c>
      <c r="F63" s="16">
        <v>300</v>
      </c>
    </row>
    <row r="64" spans="1:6" ht="15" customHeight="1" x14ac:dyDescent="0.3">
      <c r="A64" s="15" t="s">
        <v>87</v>
      </c>
      <c r="B64" s="15" t="s">
        <v>86</v>
      </c>
      <c r="C64" s="16">
        <v>300</v>
      </c>
      <c r="D64" s="17">
        <v>33.1</v>
      </c>
      <c r="E64" s="15" t="str">
        <f t="shared" si="0"/>
        <v>구배조정</v>
      </c>
      <c r="F64" s="16">
        <v>300</v>
      </c>
    </row>
  </sheetData>
  <mergeCells count="1">
    <mergeCell ref="A1:E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6</vt:i4>
      </vt:variant>
    </vt:vector>
  </HeadingPairs>
  <TitlesOfParts>
    <vt:vector size="10" baseType="lpstr">
      <vt:lpstr>김천처리구역 차집관거개량물량</vt:lpstr>
      <vt:lpstr>라인별집계</vt:lpstr>
      <vt:lpstr>집계자료==&gt;</vt:lpstr>
      <vt:lpstr>김천처리구역 차집관거</vt:lpstr>
      <vt:lpstr>'김천처리구역 차집관거'!Print_Area</vt:lpstr>
      <vt:lpstr>'김천처리구역 차집관거개량물량'!Print_Area</vt:lpstr>
      <vt:lpstr>라인별집계!Print_Area</vt:lpstr>
      <vt:lpstr>'김천처리구역 차집관거'!Print_Titles</vt:lpstr>
      <vt:lpstr>'김천처리구역 차집관거개량물량'!Print_Titles</vt:lpstr>
      <vt:lpstr>라인별집계!Print_Titles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solongoth</cp:lastModifiedBy>
  <cp:lastPrinted>2015-11-24T05:15:48Z</cp:lastPrinted>
  <dcterms:created xsi:type="dcterms:W3CDTF">2010-07-07T14:57:40Z</dcterms:created>
  <dcterms:modified xsi:type="dcterms:W3CDTF">2015-11-24T05:15:59Z</dcterms:modified>
</cp:coreProperties>
</file>